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22. O-21-25 Serveis manteniment i reparació contenidors\"/>
    </mc:Choice>
  </mc:AlternateContent>
  <xr:revisionPtr revIDLastSave="0" documentId="13_ncr:1_{0E923E4B-B90C-4CD0-A5E1-D52B9807F160}" xr6:coauthVersionLast="47" xr6:coauthVersionMax="47" xr10:uidLastSave="{00000000-0000-0000-0000-000000000000}"/>
  <bookViews>
    <workbookView xWindow="-120" yWindow="-120" windowWidth="29040" windowHeight="15840" xr2:uid="{45D1D333-8935-400A-B52E-80714D41AB7A}"/>
  </bookViews>
  <sheets>
    <sheet name="ANNEX 2" sheetId="10" r:id="rId1"/>
  </sheets>
  <definedNames>
    <definedName name="_xlnm._FilterDatabase" localSheetId="0" hidden="1">'ANNEX 2'!$B$28:$L$28</definedName>
    <definedName name="_xlnm.Print_Area" localSheetId="0">'ANNEX 2'!$B$1:$L$119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1" i="10" l="1"/>
  <c r="L125" i="10" l="1"/>
  <c r="I125" i="10"/>
  <c r="G125" i="10"/>
  <c r="G126" i="10" s="1"/>
  <c r="I28" i="10"/>
  <c r="I124" i="10" l="1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L28" i="10" l="1"/>
  <c r="G28" i="10"/>
  <c r="L33" i="10"/>
  <c r="L51" i="10"/>
  <c r="L69" i="10"/>
  <c r="L87" i="10"/>
  <c r="L105" i="10"/>
  <c r="L37" i="10"/>
  <c r="L43" i="10"/>
  <c r="L67" i="10"/>
  <c r="L103" i="10"/>
  <c r="G53" i="10"/>
  <c r="G35" i="10"/>
  <c r="G71" i="10"/>
  <c r="G39" i="10"/>
  <c r="G57" i="10"/>
  <c r="G75" i="10"/>
  <c r="G89" i="10"/>
  <c r="G107" i="10"/>
  <c r="G33" i="10"/>
  <c r="G51" i="10"/>
  <c r="G69" i="10"/>
  <c r="G29" i="10"/>
  <c r="G47" i="10"/>
  <c r="G65" i="10"/>
  <c r="G77" i="10"/>
  <c r="G59" i="10"/>
  <c r="G41" i="10"/>
  <c r="G83" i="10"/>
  <c r="G101" i="10"/>
  <c r="L61" i="10"/>
  <c r="G95" i="10"/>
  <c r="G45" i="10"/>
  <c r="G63" i="10"/>
  <c r="G118" i="10"/>
  <c r="G81" i="10"/>
  <c r="G87" i="10"/>
  <c r="G93" i="10"/>
  <c r="G99" i="10"/>
  <c r="G105" i="10"/>
  <c r="G112" i="10"/>
  <c r="G114" i="10"/>
  <c r="L115" i="10"/>
  <c r="G104" i="10"/>
  <c r="G98" i="10"/>
  <c r="G92" i="10"/>
  <c r="G86" i="10"/>
  <c r="G80" i="10"/>
  <c r="G32" i="10"/>
  <c r="G34" i="10"/>
  <c r="G38" i="10"/>
  <c r="G40" i="10"/>
  <c r="G44" i="10"/>
  <c r="G46" i="10"/>
  <c r="G50" i="10"/>
  <c r="G52" i="10"/>
  <c r="G56" i="10"/>
  <c r="G58" i="10"/>
  <c r="G62" i="10"/>
  <c r="G64" i="10"/>
  <c r="G68" i="10"/>
  <c r="G70" i="10"/>
  <c r="G74" i="10"/>
  <c r="G76" i="10"/>
  <c r="L78" i="10"/>
  <c r="L114" i="10"/>
  <c r="G110" i="10"/>
  <c r="G116" i="10"/>
  <c r="G73" i="10"/>
  <c r="G67" i="10"/>
  <c r="G61" i="10"/>
  <c r="G55" i="10"/>
  <c r="G49" i="10"/>
  <c r="G43" i="10"/>
  <c r="G37" i="10"/>
  <c r="G31" i="10"/>
  <c r="L42" i="10"/>
  <c r="L52" i="10"/>
  <c r="G79" i="10"/>
  <c r="G82" i="10"/>
  <c r="G85" i="10"/>
  <c r="G88" i="10"/>
  <c r="G91" i="10"/>
  <c r="G94" i="10"/>
  <c r="G97" i="10"/>
  <c r="G100" i="10"/>
  <c r="G103" i="10"/>
  <c r="G106" i="10"/>
  <c r="G117" i="10"/>
  <c r="G124" i="10"/>
  <c r="L29" i="10"/>
  <c r="L62" i="10"/>
  <c r="L65" i="10"/>
  <c r="L98" i="10"/>
  <c r="L101" i="10"/>
  <c r="G108" i="10"/>
  <c r="G102" i="10"/>
  <c r="G96" i="10"/>
  <c r="G90" i="10"/>
  <c r="G84" i="10"/>
  <c r="G78" i="10"/>
  <c r="G72" i="10"/>
  <c r="G66" i="10"/>
  <c r="G60" i="10"/>
  <c r="G54" i="10"/>
  <c r="G48" i="10"/>
  <c r="G42" i="10"/>
  <c r="G36" i="10"/>
  <c r="G30" i="10"/>
  <c r="L79" i="10"/>
  <c r="G109" i="10"/>
  <c r="G111" i="10"/>
  <c r="G113" i="10"/>
  <c r="G115" i="10"/>
  <c r="L124" i="10"/>
  <c r="G119" i="10" l="1"/>
  <c r="L39" i="10"/>
  <c r="L116" i="10"/>
  <c r="L80" i="10"/>
  <c r="L44" i="10"/>
  <c r="L110" i="10"/>
  <c r="L74" i="10"/>
  <c r="L38" i="10"/>
  <c r="L31" i="10"/>
  <c r="L90" i="10"/>
  <c r="L54" i="10"/>
  <c r="L113" i="10"/>
  <c r="L77" i="10"/>
  <c r="L41" i="10"/>
  <c r="L100" i="10"/>
  <c r="L64" i="10"/>
  <c r="L117" i="10"/>
  <c r="L63" i="10"/>
  <c r="L106" i="10"/>
  <c r="L97" i="10"/>
  <c r="L88" i="10"/>
  <c r="L104" i="10"/>
  <c r="L68" i="10"/>
  <c r="L32" i="10"/>
  <c r="L91" i="10"/>
  <c r="L55" i="10"/>
  <c r="L84" i="10"/>
  <c r="L48" i="10"/>
  <c r="L107" i="10"/>
  <c r="L71" i="10"/>
  <c r="L35" i="10"/>
  <c r="L94" i="10"/>
  <c r="L58" i="10"/>
  <c r="L111" i="10"/>
  <c r="L57" i="10"/>
  <c r="L60" i="10"/>
  <c r="L96" i="10"/>
  <c r="L85" i="10"/>
  <c r="L49" i="10"/>
  <c r="L81" i="10"/>
  <c r="L70" i="10"/>
  <c r="L34" i="10"/>
  <c r="L92" i="10"/>
  <c r="L56" i="10"/>
  <c r="L108" i="10"/>
  <c r="L72" i="10"/>
  <c r="L36" i="10"/>
  <c r="L95" i="10"/>
  <c r="L59" i="10"/>
  <c r="L118" i="10"/>
  <c r="L82" i="10"/>
  <c r="L46" i="10"/>
  <c r="L75" i="10"/>
  <c r="L93" i="10"/>
  <c r="L83" i="10"/>
  <c r="L47" i="10"/>
  <c r="L86" i="10"/>
  <c r="L50" i="10"/>
  <c r="L109" i="10"/>
  <c r="L73" i="10"/>
  <c r="L102" i="10"/>
  <c r="L66" i="10"/>
  <c r="L30" i="10"/>
  <c r="L89" i="10"/>
  <c r="L53" i="10"/>
  <c r="L112" i="10"/>
  <c r="L76" i="10"/>
  <c r="L40" i="10"/>
  <c r="L99" i="10"/>
  <c r="L45" i="10"/>
  <c r="L119" i="10" l="1"/>
  <c r="L126" i="10" s="1"/>
</calcChain>
</file>

<file path=xl/sharedStrings.xml><?xml version="1.0" encoding="utf-8"?>
<sst xmlns="http://schemas.openxmlformats.org/spreadsheetml/2006/main" count="231" uniqueCount="217">
  <si>
    <t>VALOR</t>
  </si>
  <si>
    <t>TOTAL</t>
  </si>
  <si>
    <t xml:space="preserve">ARTICLE </t>
  </si>
  <si>
    <t>REPARAR ARTICULACIONS APERTURES ANTERIORS</t>
  </si>
  <si>
    <t>REPARAR FONS (BASE)</t>
  </si>
  <si>
    <t>REPARAR TAPA</t>
  </si>
  <si>
    <t>REPARAR PART SUPERIOR XAPA</t>
  </si>
  <si>
    <t>REPARAR LATERAL XAPA</t>
  </si>
  <si>
    <t>REPARAR FRONTAL XAPA</t>
  </si>
  <si>
    <t>ESCATAT I PINTAT DE CONTENIDOR DE 1 A 5 CARES</t>
  </si>
  <si>
    <t>ESCATAT I PINTAT DE TAPES</t>
  </si>
  <si>
    <t>EMBELLIDOR BOCA INOX</t>
  </si>
  <si>
    <t>CLIP HIDRÀULIC + BRIDA</t>
  </si>
  <si>
    <t>MANETA COMPLETA (MINUSVÀLID)</t>
  </si>
  <si>
    <t>MÀNEC DE MANETA (MINUSVÀLID)</t>
  </si>
  <si>
    <t>ADHESIU REFLECTANT NEW CITY</t>
  </si>
  <si>
    <t>ADHESIU PROHIBIT APARCAR</t>
  </si>
  <si>
    <t>TIRADOR-MANETA DE PORTELLA</t>
  </si>
  <si>
    <t>LÀMINA SUPORT GOMA TAMBOR</t>
  </si>
  <si>
    <t>LÀMINA FIXACIÓ GOMA TAMBOR</t>
  </si>
  <si>
    <t>TUB SUBJECCIÓ GOMES A FRANJES</t>
  </si>
  <si>
    <t>TUB DISTANCIADOR GOMA A FRANJES</t>
  </si>
  <si>
    <t>XAPA TANCAMENT FIXACIÓ INTERNA GOMA A FRANJES</t>
  </si>
  <si>
    <t>PEDALS</t>
  </si>
  <si>
    <t>KIT CARGOLS</t>
  </si>
  <si>
    <t>DESMUNTAR TAPA TAMBOR</t>
  </si>
  <si>
    <t>SOLDAR I REPARAR BASTIMENT TAPA TAMBOR EN NAU</t>
  </si>
  <si>
    <t>MUNTAR TAPA TAMBOR</t>
  </si>
  <si>
    <t>BUIDAT DE BASURA/NETEJA (PETITES CUANTITATS)</t>
  </si>
  <si>
    <t>RECANVI</t>
  </si>
  <si>
    <t>GUARNICIÓ GOMA TAPA TAMBOR</t>
  </si>
  <si>
    <t>DESCUADRE DEL CONTENIDOR</t>
  </si>
  <si>
    <t>NC01</t>
  </si>
  <si>
    <t>NC02</t>
  </si>
  <si>
    <t>NC08</t>
  </si>
  <si>
    <t>ADEHSIU FRONTAL SAC (3750l)</t>
  </si>
  <si>
    <t>NC09</t>
  </si>
  <si>
    <t>ADHESIU FRONTAL SAC (3000l)</t>
  </si>
  <si>
    <t>NC10</t>
  </si>
  <si>
    <t>ADHESIU FRONTAL SAC (2400-1500l)</t>
  </si>
  <si>
    <t>NC12</t>
  </si>
  <si>
    <t>ADHESIU INVIDENT</t>
  </si>
  <si>
    <t>NC13</t>
  </si>
  <si>
    <t>NC16</t>
  </si>
  <si>
    <t>CANVIAR BARRALIMIT INTERN (PARA MANETA MINUSVALID)</t>
  </si>
  <si>
    <t>NC17</t>
  </si>
  <si>
    <t>CANVIAR FRONTISSA</t>
  </si>
  <si>
    <t>NC18</t>
  </si>
  <si>
    <t>CANVIAR CARTER INTERIOR-SUPERIOR ( COSTAT PEDAL )</t>
  </si>
  <si>
    <t>NC19</t>
  </si>
  <si>
    <t>CANVIAR CARTER PEDAL TAMBOR</t>
  </si>
  <si>
    <t>NC20</t>
  </si>
  <si>
    <t>NC21</t>
  </si>
  <si>
    <t>NC22</t>
  </si>
  <si>
    <t>CANVIAR FONS BASE 2250 l</t>
  </si>
  <si>
    <t>CANVIAR FONS BASE 3000 l</t>
  </si>
  <si>
    <t>NC27</t>
  </si>
  <si>
    <t>CANVIAR FONS BASE 3750 l</t>
  </si>
  <si>
    <t>NC29</t>
  </si>
  <si>
    <t>NC30</t>
  </si>
  <si>
    <t>HIDRÀULIC TAPA CANVIAR</t>
  </si>
  <si>
    <t>NC31</t>
  </si>
  <si>
    <t>CANVIAR KIT RODAMENTS TAPA</t>
  </si>
  <si>
    <t>NC32</t>
  </si>
  <si>
    <t>NC33</t>
  </si>
  <si>
    <t>NC34</t>
  </si>
  <si>
    <t>NC35</t>
  </si>
  <si>
    <t>NC36</t>
  </si>
  <si>
    <t>CANVIAR MECÀNICA TAPA TAMBOR</t>
  </si>
  <si>
    <t>NC37</t>
  </si>
  <si>
    <t>CANVIAR TAPA BOCA 2250LT</t>
  </si>
  <si>
    <t>NC40</t>
  </si>
  <si>
    <t>CANVIAR TAPA BOCA 3000LT</t>
  </si>
  <si>
    <t>NC41</t>
  </si>
  <si>
    <t>CANVIAR TAPA BOCA 3750LT</t>
  </si>
  <si>
    <t>NC42</t>
  </si>
  <si>
    <t>CANVIAR TAPA CIEGA 2250LT</t>
  </si>
  <si>
    <t>NC43</t>
  </si>
  <si>
    <t>CANVIAR TAPA CIEGA 3000LT</t>
  </si>
  <si>
    <t>NC44</t>
  </si>
  <si>
    <t>CANVIAR TAPA CIEGA 3750LT</t>
  </si>
  <si>
    <t>NC45</t>
  </si>
  <si>
    <t>CANVIAR TAPA TAMBOR 2250 LT</t>
  </si>
  <si>
    <t>NC46</t>
  </si>
  <si>
    <t>CANVIAR TAPA TAMBOR 3000 LT</t>
  </si>
  <si>
    <t>NC47</t>
  </si>
  <si>
    <t>CANVIAR TAPA TAMBOR 3750 LT</t>
  </si>
  <si>
    <t>NC48</t>
  </si>
  <si>
    <t>CANVIAR TAPS PLÀSTIC</t>
  </si>
  <si>
    <t>NC49</t>
  </si>
  <si>
    <t>NC50</t>
  </si>
  <si>
    <t>CANVIAR TIRANT APERTURA FONS</t>
  </si>
  <si>
    <t>NC51</t>
  </si>
  <si>
    <t>NC52</t>
  </si>
  <si>
    <t>CANVIAR TUB ELEVADOR PEDAL</t>
  </si>
  <si>
    <t>NC53</t>
  </si>
  <si>
    <t>CANVIAR TUB MECÀNIC DE LA SETA</t>
  </si>
  <si>
    <t>NC54</t>
  </si>
  <si>
    <t>NC55</t>
  </si>
  <si>
    <t>CANVIAR UNIÓ PEDAL-CARTER</t>
  </si>
  <si>
    <t>NC56</t>
  </si>
  <si>
    <t>CANVIAR VIELA MECÀNICA</t>
  </si>
  <si>
    <t>NC57</t>
  </si>
  <si>
    <t>CANVIAR VIGA METÀL·LICA</t>
  </si>
  <si>
    <t>NC58</t>
  </si>
  <si>
    <t>NC60</t>
  </si>
  <si>
    <t>NC61</t>
  </si>
  <si>
    <t>GRAFITS, NETEJA DE TAPES I EMBELLIDORS</t>
  </si>
  <si>
    <t>NC62</t>
  </si>
  <si>
    <t>NC63</t>
  </si>
  <si>
    <t>NC64</t>
  </si>
  <si>
    <t>MONTATGE TAG EN SOSTRE</t>
  </si>
  <si>
    <t>REPARAR ADHESIU FRONTAL (GRAN)</t>
  </si>
  <si>
    <t>NC67</t>
  </si>
  <si>
    <t>NC68</t>
  </si>
  <si>
    <t>REPARAR BARRA LIMIT INTERN (PARA MANETA MINUSVÀLID)</t>
  </si>
  <si>
    <t>NC69</t>
  </si>
  <si>
    <t>REPARAR FRONTISSES</t>
  </si>
  <si>
    <t>NC70</t>
  </si>
  <si>
    <t>REPARAR CARTER INTERIOR-ADALT ( COSTAT PEDAL )</t>
  </si>
  <si>
    <t>NC71</t>
  </si>
  <si>
    <t>REPARAR CARTER PEDAL TAMBOR</t>
  </si>
  <si>
    <t>NC72</t>
  </si>
  <si>
    <t>REPARAR EMBELLIDOR BOCA INOX</t>
  </si>
  <si>
    <t>NC73</t>
  </si>
  <si>
    <t>NC74</t>
  </si>
  <si>
    <t>NC76</t>
  </si>
  <si>
    <t>NC77</t>
  </si>
  <si>
    <t>REPARAR MANIVELA (MINUSVÀLID)</t>
  </si>
  <si>
    <t>REPARAR MECÀNICA TAPA TAMBOR (MODEL NOU)</t>
  </si>
  <si>
    <t>NC80</t>
  </si>
  <si>
    <t>REPARAR NERVI FRONTAL INFERIOR</t>
  </si>
  <si>
    <t>NC81</t>
  </si>
  <si>
    <t>REPARAR NERVI FRONTAL SUPERIOR</t>
  </si>
  <si>
    <t>NC82</t>
  </si>
  <si>
    <t>REPARAR NERVI LATERAL INFERIOR</t>
  </si>
  <si>
    <t>NC83</t>
  </si>
  <si>
    <t>REPARAR NERVI LATERAL SUPERIOR</t>
  </si>
  <si>
    <t>NC84</t>
  </si>
  <si>
    <t>NC85</t>
  </si>
  <si>
    <t>REPARAR PEDAL</t>
  </si>
  <si>
    <t>NC86</t>
  </si>
  <si>
    <t>REPARAR RODAMENTS TAPA</t>
  </si>
  <si>
    <t>NC87</t>
  </si>
  <si>
    <t>NC88</t>
  </si>
  <si>
    <t>REPARAR TIRANTE APERTURA FONDO</t>
  </si>
  <si>
    <t>NC89</t>
  </si>
  <si>
    <t>REPARAR TUBO ELEVADOR PEDAL</t>
  </si>
  <si>
    <t>NC90</t>
  </si>
  <si>
    <t>REPARAR TUB MECÀNIC DE LA SETA</t>
  </si>
  <si>
    <t>NC91</t>
  </si>
  <si>
    <t>REPARAR  UNIÓ PEDAL CARTER</t>
  </si>
  <si>
    <t>NC92</t>
  </si>
  <si>
    <t>REPARAR VIELA MECÀNICA</t>
  </si>
  <si>
    <t>NC93</t>
  </si>
  <si>
    <t>REPARAR VIGA MECÀNICA</t>
  </si>
  <si>
    <t>NC94</t>
  </si>
  <si>
    <t>SOLDAR I REPARAR CARCASSA TAPA TAMBOR EN NAU</t>
  </si>
  <si>
    <t>NC95</t>
  </si>
  <si>
    <t>NC96</t>
  </si>
  <si>
    <t>NC97</t>
  </si>
  <si>
    <t>NC98</t>
  </si>
  <si>
    <t>CANVIAR TRAVESANY/VIGA DE SUPORT</t>
  </si>
  <si>
    <t>Z01</t>
  </si>
  <si>
    <t>ADHESIVO LINEA CENTRADO CITY/NEW CITY</t>
  </si>
  <si>
    <t>Z03</t>
  </si>
  <si>
    <t>Z11</t>
  </si>
  <si>
    <t>Z15</t>
  </si>
  <si>
    <t>SANEJAR I REPARAR FONS CITY/NEW CITY</t>
  </si>
  <si>
    <t>Z17</t>
  </si>
  <si>
    <t>Z19</t>
  </si>
  <si>
    <t>REF.</t>
  </si>
  <si>
    <t>RODAMENT PETIT ISB 6305 2 RS</t>
  </si>
  <si>
    <t>RODAMENT MITJÀ ISB SB-201 RS</t>
  </si>
  <si>
    <t>RODAMENT GRAN</t>
  </si>
  <si>
    <t>UNITATS
ANY 1 Correctiu</t>
  </si>
  <si>
    <t>PREU
ANY 1 Correctiu</t>
  </si>
  <si>
    <t>PREUS UNITARIS</t>
  </si>
  <si>
    <t>MA D'OBRA del SERVEI</t>
  </si>
  <si>
    <t>UNITATS TOTALS CONTRACTE BASE</t>
  </si>
  <si>
    <t>ANNEX II : PROPOSTA ECONÓMICA</t>
  </si>
  <si>
    <t>PROPOSTA AVALUABLE MITJANÇANT L’APLICACIÓ DE CRITERIS AUTOMÀTICS</t>
  </si>
  <si>
    <t>En/Na:</t>
  </si>
  <si>
    <t xml:space="preserve">amb el NIF: </t>
  </si>
  <si>
    <t xml:space="preserve">en representació de l'empresa: </t>
  </si>
  <si>
    <t xml:space="preserve">en qualitat de: </t>
  </si>
  <si>
    <t>i segons escriptura pública autoritzada</t>
  </si>
  <si>
    <t xml:space="preserve">   davant el Notari: </t>
  </si>
  <si>
    <t xml:space="preserve">   en data: </t>
  </si>
  <si>
    <t xml:space="preserve">   i amb el Número de Protocol: </t>
  </si>
  <si>
    <t>CIF núm:</t>
  </si>
  <si>
    <t>domiciliada a:</t>
  </si>
  <si>
    <t>Persona de contacte:</t>
  </si>
  <si>
    <t>Telf. i correu electrònic: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</si>
  <si>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</si>
  <si>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Z20</t>
  </si>
  <si>
    <t>NC03</t>
  </si>
  <si>
    <t>NC14</t>
  </si>
  <si>
    <t>NC23</t>
  </si>
  <si>
    <t>NC25</t>
  </si>
  <si>
    <t>NC38</t>
  </si>
  <si>
    <t>GUARNICIÓ A FRANJES (CORTINA)</t>
  </si>
  <si>
    <t>FRANJA  GUARNICIÓ GOMA A FRANJES (PERFIL DE GOMA)</t>
  </si>
  <si>
    <t>NC65</t>
  </si>
  <si>
    <t>NC78</t>
  </si>
  <si>
    <t>TRANSPORT PER CAMBIO DESDE HOSPITALET</t>
  </si>
  <si>
    <t>Z18</t>
  </si>
  <si>
    <t>TRANSPORT PER CAMBIO DESDE CAMPA CLIENTE</t>
  </si>
  <si>
    <t xml:space="preserve">Manteniment preventiu </t>
  </si>
  <si>
    <t>CONSUMS ESTIMATS CORRECTIUS ANUALS (LICITACIÓ)</t>
  </si>
  <si>
    <t>CONSUMS ESTIMATS CORRECTIU CONTRACTE BASE</t>
  </si>
  <si>
    <t>PREUS</t>
  </si>
  <si>
    <t>SERVEI</t>
  </si>
  <si>
    <t>Z21</t>
  </si>
  <si>
    <t>Aplicació de control del servei</t>
  </si>
  <si>
    <t>CONSUMS ESTIMATS PREVENTIUS ANUALS I APP DE CONTROL DEL SERVEI (LICITACIÓ)</t>
  </si>
  <si>
    <t>SERVEI DE REPARACIÓ I MANTENIMENT DE CONTENIDORS DE CÀRREGA BILATERAL PER A SAC, SA (EXPEDIENT OH-21/2025)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</si>
</sst>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ook Antiqua"/>
      <family val="1"/>
    </font>
    <font>
      <sz val="9"/>
      <color theme="1"/>
      <name val="Book Antiqua"/>
      <family val="1"/>
    </font>
    <font>
      <b/>
      <sz val="10"/>
      <color theme="1"/>
      <name val="Book Antiqua"/>
      <family val="1"/>
    </font>
    <font>
      <sz val="8"/>
      <color theme="1"/>
      <name val="Book Antiqua"/>
      <family val="1"/>
    </font>
    <font>
      <b/>
      <sz val="8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5" xfId="2" applyNumberFormat="1" applyFont="1" applyFill="1" applyBorder="1" applyAlignment="1">
      <alignment horizontal="center" vertical="center"/>
    </xf>
    <xf numFmtId="44" fontId="5" fillId="0" borderId="5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5" fontId="5" fillId="0" borderId="2" xfId="2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44" fontId="5" fillId="0" borderId="2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165" fontId="5" fillId="0" borderId="3" xfId="2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44" fontId="5" fillId="0" borderId="3" xfId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/>
    </xf>
    <xf numFmtId="9" fontId="5" fillId="0" borderId="0" xfId="3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164" fontId="5" fillId="2" borderId="15" xfId="0" applyNumberFormat="1" applyFont="1" applyFill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5" fontId="5" fillId="0" borderId="0" xfId="2" applyNumberFormat="1" applyFont="1" applyFill="1" applyBorder="1" applyAlignment="1">
      <alignment horizontal="center" vertical="center"/>
    </xf>
    <xf numFmtId="44" fontId="2" fillId="0" borderId="0" xfId="0" applyNumberFormat="1" applyFont="1" applyAlignment="1">
      <alignment vertical="center"/>
    </xf>
    <xf numFmtId="9" fontId="2" fillId="0" borderId="0" xfId="0" applyNumberFormat="1" applyFont="1" applyAlignment="1">
      <alignment vertical="center"/>
    </xf>
    <xf numFmtId="164" fontId="6" fillId="0" borderId="3" xfId="1" applyNumberFormat="1" applyFont="1" applyFill="1" applyBorder="1" applyAlignment="1">
      <alignment horizontal="center" vertical="center"/>
    </xf>
    <xf numFmtId="9" fontId="2" fillId="0" borderId="0" xfId="3" applyFont="1" applyAlignment="1">
      <alignment vertical="center"/>
    </xf>
    <xf numFmtId="44" fontId="5" fillId="0" borderId="0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65" fontId="5" fillId="0" borderId="1" xfId="2" applyNumberFormat="1" applyFont="1" applyFill="1" applyBorder="1" applyAlignment="1">
      <alignment horizontal="center" vertical="center"/>
    </xf>
    <xf numFmtId="44" fontId="2" fillId="0" borderId="0" xfId="1" applyFont="1" applyAlignment="1">
      <alignment vertical="center"/>
    </xf>
    <xf numFmtId="44" fontId="5" fillId="0" borderId="1" xfId="1" applyFont="1" applyFill="1" applyBorder="1" applyAlignment="1">
      <alignment horizontal="center" vertical="center"/>
    </xf>
    <xf numFmtId="164" fontId="2" fillId="0" borderId="0" xfId="1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4" fontId="5" fillId="2" borderId="17" xfId="0" applyNumberFormat="1" applyFont="1" applyFill="1" applyBorder="1" applyAlignment="1">
      <alignment horizontal="center" vertical="center"/>
    </xf>
    <xf numFmtId="164" fontId="5" fillId="2" borderId="18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43961</xdr:rowOff>
    </xdr:from>
    <xdr:to>
      <xdr:col>2</xdr:col>
      <xdr:colOff>738020</xdr:colOff>
      <xdr:row>0</xdr:row>
      <xdr:rowOff>591570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5F8B5D-F051-4449-BCF9-D362DE988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0" y="43961"/>
          <a:ext cx="1392115" cy="547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056B8-2904-47EF-AFA4-2DF77C1A9542}">
  <sheetPr>
    <tabColor theme="4"/>
    <pageSetUpPr fitToPage="1"/>
  </sheetPr>
  <dimension ref="A1:X144"/>
  <sheetViews>
    <sheetView tabSelected="1" topLeftCell="A106" zoomScale="110" zoomScaleNormal="110" workbookViewId="0">
      <selection activeCell="H122" sqref="H122"/>
    </sheetView>
  </sheetViews>
  <sheetFormatPr baseColWidth="10" defaultRowHeight="15" x14ac:dyDescent="0.25"/>
  <cols>
    <col min="1" max="1" width="5.7109375" style="1" customWidth="1"/>
    <col min="2" max="2" width="9.7109375" style="1" customWidth="1"/>
    <col min="3" max="3" width="38.28515625" style="1" customWidth="1"/>
    <col min="4" max="4" width="20" style="2" customWidth="1"/>
    <col min="5" max="5" width="16.5703125" style="1" customWidth="1"/>
    <col min="6" max="6" width="10.28515625" style="1" customWidth="1"/>
    <col min="7" max="7" width="13.42578125" style="3" bestFit="1" customWidth="1"/>
    <col min="8" max="8" width="14" style="1" customWidth="1"/>
    <col min="9" max="9" width="16.7109375" style="1" customWidth="1"/>
    <col min="10" max="10" width="12" style="3" customWidth="1"/>
    <col min="11" max="11" width="10" style="1" customWidth="1"/>
    <col min="12" max="12" width="16.140625" style="1" customWidth="1"/>
    <col min="13" max="13" width="5.42578125" style="1" bestFit="1" customWidth="1"/>
    <col min="14" max="14" width="2" style="1" bestFit="1" customWidth="1"/>
    <col min="15" max="15" width="4.42578125" style="1" bestFit="1" customWidth="1"/>
    <col min="17" max="18" width="7.7109375" style="1" bestFit="1" customWidth="1"/>
    <col min="20" max="20" width="13.140625" style="1" bestFit="1" customWidth="1"/>
    <col min="21" max="21" width="2" style="1" bestFit="1" customWidth="1"/>
    <col min="22" max="22" width="5" style="1" bestFit="1" customWidth="1"/>
    <col min="23" max="16384" width="11.42578125" style="1"/>
  </cols>
  <sheetData>
    <row r="1" spans="2:10" ht="51.75" customHeight="1" x14ac:dyDescent="0.25"/>
    <row r="2" spans="2:10" x14ac:dyDescent="0.25">
      <c r="B2" s="22" t="s">
        <v>180</v>
      </c>
    </row>
    <row r="3" spans="2:10" x14ac:dyDescent="0.25">
      <c r="B3" s="22" t="s">
        <v>181</v>
      </c>
    </row>
    <row r="4" spans="2:10" ht="6" customHeight="1" x14ac:dyDescent="0.25"/>
    <row r="5" spans="2:10" x14ac:dyDescent="0.25">
      <c r="B5" s="23" t="s">
        <v>216</v>
      </c>
      <c r="C5" s="24"/>
      <c r="D5" s="25"/>
      <c r="E5" s="24"/>
      <c r="F5" s="24"/>
      <c r="G5" s="26"/>
      <c r="H5" s="24"/>
      <c r="I5" s="24"/>
      <c r="J5" s="24"/>
    </row>
    <row r="6" spans="2:10" x14ac:dyDescent="0.25">
      <c r="B6" s="22"/>
      <c r="J6" s="1"/>
    </row>
    <row r="7" spans="2:10" x14ac:dyDescent="0.25">
      <c r="B7" s="22"/>
      <c r="J7" s="1"/>
    </row>
    <row r="8" spans="2:10" ht="16.5" x14ac:dyDescent="0.3">
      <c r="B8" s="84" t="s">
        <v>182</v>
      </c>
      <c r="C8" s="84"/>
      <c r="D8" s="27"/>
      <c r="E8" s="35"/>
      <c r="F8" s="35"/>
      <c r="G8" s="35"/>
      <c r="H8" s="35"/>
      <c r="I8" s="35"/>
      <c r="J8" s="28"/>
    </row>
    <row r="9" spans="2:10" ht="16.5" x14ac:dyDescent="0.3">
      <c r="B9" s="84" t="s">
        <v>183</v>
      </c>
      <c r="C9" s="84"/>
      <c r="D9" s="27"/>
      <c r="E9" s="35"/>
      <c r="F9" s="35"/>
      <c r="G9" s="35"/>
      <c r="H9" s="35"/>
      <c r="I9" s="28"/>
    </row>
    <row r="10" spans="2:10" ht="16.5" x14ac:dyDescent="0.3">
      <c r="B10" s="84" t="s">
        <v>184</v>
      </c>
      <c r="C10" s="84"/>
      <c r="D10" s="27"/>
      <c r="E10" s="35"/>
      <c r="F10" s="35"/>
      <c r="G10" s="35"/>
      <c r="H10" s="35"/>
      <c r="I10" s="28"/>
    </row>
    <row r="11" spans="2:10" ht="16.5" x14ac:dyDescent="0.3">
      <c r="B11" s="84" t="s">
        <v>185</v>
      </c>
      <c r="C11" s="84"/>
      <c r="D11" s="27"/>
      <c r="E11" s="35"/>
      <c r="F11" s="35"/>
      <c r="G11" s="35"/>
      <c r="H11" s="35"/>
      <c r="I11" s="28"/>
    </row>
    <row r="12" spans="2:10" ht="16.5" x14ac:dyDescent="0.3">
      <c r="B12" s="84" t="s">
        <v>186</v>
      </c>
      <c r="C12" s="84"/>
      <c r="D12" s="31"/>
      <c r="E12" s="29"/>
      <c r="F12" s="29"/>
      <c r="G12" s="29"/>
      <c r="H12" s="29"/>
      <c r="I12" s="28"/>
    </row>
    <row r="13" spans="2:10" ht="16.5" x14ac:dyDescent="0.3">
      <c r="B13" s="84" t="s">
        <v>187</v>
      </c>
      <c r="C13" s="84"/>
      <c r="D13" s="30"/>
      <c r="E13" s="29"/>
      <c r="F13" s="29"/>
      <c r="G13" s="29"/>
      <c r="H13" s="29"/>
      <c r="I13" s="28"/>
    </row>
    <row r="14" spans="2:10" ht="16.5" x14ac:dyDescent="0.3">
      <c r="B14" s="84" t="s">
        <v>188</v>
      </c>
      <c r="C14" s="84"/>
      <c r="D14" s="30"/>
      <c r="E14" s="29"/>
      <c r="F14" s="29"/>
      <c r="G14" s="29"/>
      <c r="H14" s="29"/>
      <c r="I14" s="28"/>
    </row>
    <row r="15" spans="2:10" ht="16.5" x14ac:dyDescent="0.3">
      <c r="B15" s="84" t="s">
        <v>189</v>
      </c>
      <c r="C15" s="84"/>
      <c r="D15" s="30"/>
      <c r="E15" s="29"/>
      <c r="F15" s="29"/>
      <c r="G15" s="29"/>
      <c r="H15" s="29"/>
      <c r="I15" s="28"/>
    </row>
    <row r="16" spans="2:10" ht="23.25" customHeight="1" x14ac:dyDescent="0.3">
      <c r="B16" s="84" t="s">
        <v>190</v>
      </c>
      <c r="C16" s="84"/>
      <c r="D16" s="30"/>
      <c r="E16" s="29"/>
      <c r="F16" s="29"/>
      <c r="G16" s="29"/>
      <c r="H16" s="29"/>
      <c r="I16" s="28"/>
    </row>
    <row r="17" spans="1:24" s="5" customFormat="1" ht="15" customHeight="1" x14ac:dyDescent="0.3">
      <c r="A17" s="1"/>
      <c r="B17" s="84" t="s">
        <v>191</v>
      </c>
      <c r="C17" s="84"/>
      <c r="D17" s="30"/>
      <c r="E17" s="29"/>
      <c r="F17" s="29"/>
      <c r="G17" s="29"/>
      <c r="H17" s="29"/>
      <c r="I17" s="28"/>
      <c r="K17" s="1"/>
      <c r="L17" s="1"/>
      <c r="M17" s="1"/>
      <c r="N17" s="1"/>
      <c r="O17" s="1"/>
    </row>
    <row r="18" spans="1:24" s="7" customFormat="1" ht="18" customHeight="1" x14ac:dyDescent="0.25">
      <c r="A18" s="1"/>
      <c r="B18" s="84" t="s">
        <v>192</v>
      </c>
      <c r="C18" s="84"/>
      <c r="D18" s="34"/>
      <c r="E18" s="85" t="s">
        <v>193</v>
      </c>
      <c r="F18" s="85"/>
      <c r="G18" s="85"/>
      <c r="H18" s="30"/>
      <c r="I18" s="30"/>
      <c r="J18" s="36"/>
      <c r="K18" s="24"/>
      <c r="L18" s="1"/>
      <c r="M18" s="1"/>
      <c r="N18" s="1"/>
      <c r="O18" s="1"/>
    </row>
    <row r="19" spans="1:24" s="7" customFormat="1" ht="15" customHeight="1" x14ac:dyDescent="0.3">
      <c r="A19" s="1"/>
      <c r="B19" s="29"/>
      <c r="C19" s="29"/>
      <c r="D19" s="29"/>
      <c r="E19" s="29"/>
      <c r="F19" s="29"/>
      <c r="G19" s="29"/>
      <c r="H19" s="29"/>
      <c r="I19" s="29"/>
      <c r="J19" s="28"/>
      <c r="K19" s="1"/>
      <c r="L19" s="1"/>
      <c r="M19" s="1"/>
      <c r="N19" s="1"/>
      <c r="O19" s="1"/>
      <c r="Q19" s="48"/>
    </row>
    <row r="20" spans="1:24" s="7" customFormat="1" ht="15" customHeight="1" x14ac:dyDescent="0.25">
      <c r="A20" s="1"/>
      <c r="B20" s="83" t="s">
        <v>194</v>
      </c>
      <c r="C20" s="83"/>
      <c r="D20" s="83"/>
      <c r="E20" s="83"/>
      <c r="F20" s="83"/>
      <c r="G20" s="83"/>
      <c r="H20" s="83"/>
      <c r="I20" s="83"/>
      <c r="J20" s="83"/>
      <c r="K20" s="83"/>
      <c r="L20" s="1"/>
      <c r="M20" s="1"/>
      <c r="N20" s="1"/>
      <c r="O20" s="1"/>
      <c r="Q20" s="48"/>
    </row>
    <row r="21" spans="1:24" s="7" customFormat="1" ht="15" customHeight="1" x14ac:dyDescent="0.25">
      <c r="A21" s="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1"/>
      <c r="M21" s="1"/>
      <c r="N21" s="1"/>
      <c r="O21" s="1"/>
      <c r="Q21" s="48"/>
    </row>
    <row r="22" spans="1:24" s="7" customFormat="1" ht="15" customHeight="1" x14ac:dyDescent="0.25">
      <c r="A22" s="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1"/>
      <c r="M22" s="1"/>
      <c r="N22" s="1"/>
      <c r="O22" s="1"/>
      <c r="Q22" s="48"/>
    </row>
    <row r="23" spans="1:24" s="7" customFormat="1" ht="15" customHeight="1" x14ac:dyDescent="0.25">
      <c r="A23" s="1"/>
      <c r="B23" s="1"/>
      <c r="C23" s="1"/>
      <c r="D23" s="2"/>
      <c r="E23" s="1"/>
      <c r="F23" s="1"/>
      <c r="G23" s="3"/>
      <c r="H23" s="1"/>
      <c r="I23" s="1"/>
      <c r="J23" s="1"/>
      <c r="K23" s="1"/>
      <c r="L23" s="1"/>
      <c r="M23" s="1"/>
      <c r="N23" s="1"/>
      <c r="O23" s="1"/>
      <c r="Q23" s="48"/>
    </row>
    <row r="24" spans="1:24" s="7" customFormat="1" ht="15" customHeight="1" x14ac:dyDescent="0.25">
      <c r="A24" s="1"/>
      <c r="B24" s="1"/>
      <c r="C24" s="1"/>
      <c r="D24" s="2"/>
      <c r="E24" s="1"/>
      <c r="F24" s="1"/>
      <c r="G24" s="3"/>
      <c r="H24" s="1"/>
      <c r="I24" s="1"/>
      <c r="J24" s="1"/>
      <c r="K24" s="1"/>
      <c r="L24" s="1"/>
      <c r="M24" s="1"/>
      <c r="N24" s="1"/>
      <c r="O24" s="1"/>
      <c r="Q24" s="48"/>
    </row>
    <row r="25" spans="1:24" s="7" customFormat="1" ht="12.75" customHeight="1" x14ac:dyDescent="0.25">
      <c r="A25" s="1"/>
      <c r="B25" s="4"/>
      <c r="C25" s="4"/>
      <c r="D25" s="90" t="s">
        <v>209</v>
      </c>
      <c r="E25" s="91"/>
      <c r="F25" s="91"/>
      <c r="G25" s="92"/>
      <c r="H25" s="1"/>
      <c r="I25" s="86" t="s">
        <v>210</v>
      </c>
      <c r="J25" s="87"/>
      <c r="K25" s="87"/>
      <c r="L25" s="88"/>
      <c r="M25" s="1"/>
      <c r="N25" s="1"/>
      <c r="O25" s="1"/>
      <c r="Q25" s="48"/>
    </row>
    <row r="26" spans="1:24" s="7" customFormat="1" ht="17.25" customHeight="1" x14ac:dyDescent="0.25">
      <c r="A26" s="5"/>
      <c r="B26" s="69" t="s">
        <v>171</v>
      </c>
      <c r="C26" s="67" t="s">
        <v>2</v>
      </c>
      <c r="D26" s="79" t="s">
        <v>175</v>
      </c>
      <c r="E26" s="89" t="s">
        <v>177</v>
      </c>
      <c r="F26" s="89"/>
      <c r="G26" s="79" t="s">
        <v>176</v>
      </c>
      <c r="H26" s="5"/>
      <c r="I26" s="79" t="s">
        <v>179</v>
      </c>
      <c r="J26" s="89" t="s">
        <v>177</v>
      </c>
      <c r="K26" s="89"/>
      <c r="L26" s="77" t="s">
        <v>0</v>
      </c>
      <c r="M26" s="5"/>
      <c r="N26" s="5"/>
      <c r="O26" s="5"/>
      <c r="Q26" s="48"/>
    </row>
    <row r="27" spans="1:24" s="7" customFormat="1" ht="36" customHeight="1" x14ac:dyDescent="0.25">
      <c r="B27" s="70"/>
      <c r="C27" s="68"/>
      <c r="D27" s="80"/>
      <c r="E27" s="37" t="s">
        <v>178</v>
      </c>
      <c r="F27" s="37" t="s">
        <v>29</v>
      </c>
      <c r="G27" s="80"/>
      <c r="H27" s="6"/>
      <c r="I27" s="80"/>
      <c r="J27" s="95" t="s">
        <v>178</v>
      </c>
      <c r="K27" s="95" t="s">
        <v>29</v>
      </c>
      <c r="L27" s="78"/>
      <c r="Q27" s="48"/>
      <c r="W27" s="39"/>
    </row>
    <row r="28" spans="1:24" s="7" customFormat="1" ht="13.5" x14ac:dyDescent="0.25">
      <c r="B28" s="41" t="s">
        <v>32</v>
      </c>
      <c r="C28" s="42" t="s">
        <v>25</v>
      </c>
      <c r="D28" s="9">
        <v>15</v>
      </c>
      <c r="E28" s="43">
        <v>12.406600000000001</v>
      </c>
      <c r="F28" s="43">
        <v>0</v>
      </c>
      <c r="G28" s="10">
        <f t="shared" ref="G28:G60" si="0">D28*($E28+$F28)</f>
        <v>186.09900000000002</v>
      </c>
      <c r="H28" s="6"/>
      <c r="I28" s="44">
        <f>D28</f>
        <v>15</v>
      </c>
      <c r="J28" s="43"/>
      <c r="K28" s="43"/>
      <c r="L28" s="45">
        <f>I28*(J28+K28)</f>
        <v>0</v>
      </c>
      <c r="R28" s="40"/>
      <c r="S28" s="40"/>
      <c r="T28" s="53"/>
      <c r="W28" s="40"/>
      <c r="X28" s="40"/>
    </row>
    <row r="29" spans="1:24" s="7" customFormat="1" ht="13.5" x14ac:dyDescent="0.25">
      <c r="B29" s="8" t="s">
        <v>33</v>
      </c>
      <c r="C29" s="32" t="s">
        <v>27</v>
      </c>
      <c r="D29" s="14">
        <v>15</v>
      </c>
      <c r="E29" s="38">
        <v>12.406600000000001</v>
      </c>
      <c r="F29" s="38">
        <v>0</v>
      </c>
      <c r="G29" s="16">
        <f t="shared" si="0"/>
        <v>186.09900000000002</v>
      </c>
      <c r="H29" s="11"/>
      <c r="I29" s="12">
        <f>D29</f>
        <v>15</v>
      </c>
      <c r="J29" s="38"/>
      <c r="K29" s="38"/>
      <c r="L29" s="13">
        <f>I29*(J29+K29)</f>
        <v>0</v>
      </c>
      <c r="R29" s="40"/>
      <c r="S29" s="40"/>
      <c r="T29" s="53"/>
      <c r="W29" s="40"/>
      <c r="X29" s="40"/>
    </row>
    <row r="30" spans="1:24" s="7" customFormat="1" ht="25.5" x14ac:dyDescent="0.25">
      <c r="B30" s="8" t="s">
        <v>196</v>
      </c>
      <c r="C30" s="32" t="s">
        <v>26</v>
      </c>
      <c r="D30" s="14">
        <v>15</v>
      </c>
      <c r="E30" s="15">
        <v>24.805</v>
      </c>
      <c r="F30" s="15">
        <v>0</v>
      </c>
      <c r="G30" s="16">
        <f t="shared" si="0"/>
        <v>372.07499999999999</v>
      </c>
      <c r="H30" s="11"/>
      <c r="I30" s="12">
        <f t="shared" ref="I30:I93" si="1">D30</f>
        <v>15</v>
      </c>
      <c r="J30" s="15"/>
      <c r="K30" s="15"/>
      <c r="L30" s="13">
        <f t="shared" ref="L30:L93" si="2">I30*(J30+K30)</f>
        <v>0</v>
      </c>
      <c r="R30" s="40"/>
      <c r="S30" s="40"/>
      <c r="T30" s="53"/>
      <c r="W30" s="40"/>
      <c r="X30" s="40"/>
    </row>
    <row r="31" spans="1:24" s="7" customFormat="1" ht="13.5" x14ac:dyDescent="0.25">
      <c r="B31" s="8" t="s">
        <v>34</v>
      </c>
      <c r="C31" s="32" t="s">
        <v>35</v>
      </c>
      <c r="D31" s="14">
        <v>5</v>
      </c>
      <c r="E31" s="15">
        <v>6.2565999999999997</v>
      </c>
      <c r="F31" s="15">
        <v>44.075000000000003</v>
      </c>
      <c r="G31" s="16">
        <f t="shared" si="0"/>
        <v>251.65800000000002</v>
      </c>
      <c r="H31" s="11"/>
      <c r="I31" s="12">
        <f t="shared" si="1"/>
        <v>5</v>
      </c>
      <c r="J31" s="15"/>
      <c r="K31" s="15"/>
      <c r="L31" s="13">
        <f t="shared" si="2"/>
        <v>0</v>
      </c>
      <c r="R31" s="40"/>
      <c r="S31" s="40"/>
      <c r="T31" s="53"/>
      <c r="W31" s="40"/>
      <c r="X31" s="40"/>
    </row>
    <row r="32" spans="1:24" s="7" customFormat="1" ht="13.5" x14ac:dyDescent="0.25">
      <c r="B32" s="8" t="s">
        <v>36</v>
      </c>
      <c r="C32" s="32" t="s">
        <v>37</v>
      </c>
      <c r="D32" s="14">
        <v>5</v>
      </c>
      <c r="E32" s="15">
        <v>6.2565999999999997</v>
      </c>
      <c r="F32" s="15">
        <v>34.85</v>
      </c>
      <c r="G32" s="16">
        <f t="shared" si="0"/>
        <v>205.53300000000002</v>
      </c>
      <c r="H32" s="11"/>
      <c r="I32" s="12">
        <f t="shared" si="1"/>
        <v>5</v>
      </c>
      <c r="J32" s="15"/>
      <c r="K32" s="15"/>
      <c r="L32" s="13">
        <f t="shared" si="2"/>
        <v>0</v>
      </c>
      <c r="R32" s="40"/>
      <c r="S32" s="40"/>
      <c r="T32" s="53"/>
      <c r="W32" s="40"/>
      <c r="X32" s="40"/>
    </row>
    <row r="33" spans="2:24" s="7" customFormat="1" ht="13.5" x14ac:dyDescent="0.25">
      <c r="B33" s="8" t="s">
        <v>38</v>
      </c>
      <c r="C33" s="32" t="s">
        <v>39</v>
      </c>
      <c r="D33" s="14">
        <v>5</v>
      </c>
      <c r="E33" s="15">
        <v>6.15</v>
      </c>
      <c r="F33" s="15">
        <v>30.75</v>
      </c>
      <c r="G33" s="16">
        <f t="shared" si="0"/>
        <v>184.5</v>
      </c>
      <c r="H33" s="11"/>
      <c r="I33" s="12">
        <f t="shared" si="1"/>
        <v>5</v>
      </c>
      <c r="J33" s="15"/>
      <c r="K33" s="15"/>
      <c r="L33" s="13">
        <f t="shared" si="2"/>
        <v>0</v>
      </c>
      <c r="R33" s="40"/>
      <c r="S33" s="40"/>
      <c r="T33" s="53"/>
      <c r="W33" s="40"/>
      <c r="X33" s="40"/>
    </row>
    <row r="34" spans="2:24" s="7" customFormat="1" ht="13.5" x14ac:dyDescent="0.25">
      <c r="B34" s="8" t="s">
        <v>40</v>
      </c>
      <c r="C34" s="32" t="s">
        <v>41</v>
      </c>
      <c r="D34" s="14">
        <v>5</v>
      </c>
      <c r="E34" s="15">
        <v>0.72160000000000002</v>
      </c>
      <c r="F34" s="15">
        <v>11.791600000000001</v>
      </c>
      <c r="G34" s="16">
        <f t="shared" si="0"/>
        <v>62.566000000000003</v>
      </c>
      <c r="H34" s="11"/>
      <c r="I34" s="12">
        <f t="shared" si="1"/>
        <v>5</v>
      </c>
      <c r="J34" s="15"/>
      <c r="K34" s="15"/>
      <c r="L34" s="13">
        <f t="shared" si="2"/>
        <v>0</v>
      </c>
      <c r="R34" s="40"/>
      <c r="S34" s="40"/>
      <c r="T34" s="53"/>
      <c r="W34" s="40"/>
      <c r="X34" s="40"/>
    </row>
    <row r="35" spans="2:24" s="7" customFormat="1" ht="13.5" x14ac:dyDescent="0.25">
      <c r="B35" s="8" t="s">
        <v>42</v>
      </c>
      <c r="C35" s="32" t="s">
        <v>15</v>
      </c>
      <c r="D35" s="14">
        <v>5</v>
      </c>
      <c r="E35" s="15">
        <v>0.72160000000000002</v>
      </c>
      <c r="F35" s="15">
        <v>7.38</v>
      </c>
      <c r="G35" s="16">
        <f t="shared" si="0"/>
        <v>40.507999999999996</v>
      </c>
      <c r="H35" s="11"/>
      <c r="I35" s="12">
        <f t="shared" si="1"/>
        <v>5</v>
      </c>
      <c r="J35" s="15"/>
      <c r="K35" s="15"/>
      <c r="L35" s="13">
        <f t="shared" si="2"/>
        <v>0</v>
      </c>
      <c r="R35" s="40"/>
      <c r="S35" s="40"/>
      <c r="T35" s="53"/>
      <c r="W35" s="40"/>
      <c r="X35" s="40"/>
    </row>
    <row r="36" spans="2:24" s="7" customFormat="1" ht="13.5" x14ac:dyDescent="0.25">
      <c r="B36" s="8" t="s">
        <v>197</v>
      </c>
      <c r="C36" s="32" t="s">
        <v>16</v>
      </c>
      <c r="D36" s="14">
        <v>5</v>
      </c>
      <c r="E36" s="15">
        <v>0.72160000000000002</v>
      </c>
      <c r="F36" s="15">
        <v>3.2800000000000002</v>
      </c>
      <c r="G36" s="16">
        <f t="shared" si="0"/>
        <v>20.007999999999999</v>
      </c>
      <c r="H36" s="11"/>
      <c r="I36" s="12">
        <f t="shared" si="1"/>
        <v>5</v>
      </c>
      <c r="J36" s="15"/>
      <c r="K36" s="15"/>
      <c r="L36" s="13">
        <f t="shared" si="2"/>
        <v>0</v>
      </c>
      <c r="R36" s="40"/>
      <c r="S36" s="40"/>
      <c r="T36" s="53"/>
      <c r="W36" s="40"/>
      <c r="X36" s="40"/>
    </row>
    <row r="37" spans="2:24" s="7" customFormat="1" ht="25.5" x14ac:dyDescent="0.25">
      <c r="B37" s="8" t="s">
        <v>43</v>
      </c>
      <c r="C37" s="32" t="s">
        <v>44</v>
      </c>
      <c r="D37" s="14">
        <v>1</v>
      </c>
      <c r="E37" s="15">
        <v>6.2565999999999997</v>
      </c>
      <c r="F37" s="15">
        <v>2.7715999999999998</v>
      </c>
      <c r="G37" s="16">
        <f t="shared" si="0"/>
        <v>9.0282</v>
      </c>
      <c r="H37" s="11"/>
      <c r="I37" s="12">
        <f t="shared" si="1"/>
        <v>1</v>
      </c>
      <c r="J37" s="15"/>
      <c r="K37" s="15"/>
      <c r="L37" s="13">
        <f t="shared" si="2"/>
        <v>0</v>
      </c>
      <c r="R37" s="40"/>
      <c r="S37" s="40"/>
      <c r="T37" s="53"/>
      <c r="W37" s="40"/>
      <c r="X37" s="40"/>
    </row>
    <row r="38" spans="2:24" s="7" customFormat="1" ht="13.5" x14ac:dyDescent="0.25">
      <c r="B38" s="8" t="s">
        <v>45</v>
      </c>
      <c r="C38" s="32" t="s">
        <v>46</v>
      </c>
      <c r="D38" s="14">
        <v>1</v>
      </c>
      <c r="E38" s="15">
        <v>6.2565999999999997</v>
      </c>
      <c r="F38" s="15">
        <v>2.9765999999999999</v>
      </c>
      <c r="G38" s="16">
        <f t="shared" si="0"/>
        <v>9.2332000000000001</v>
      </c>
      <c r="H38" s="11"/>
      <c r="I38" s="12">
        <f t="shared" si="1"/>
        <v>1</v>
      </c>
      <c r="J38" s="15"/>
      <c r="K38" s="15"/>
      <c r="L38" s="13">
        <f t="shared" si="2"/>
        <v>0</v>
      </c>
      <c r="R38" s="40"/>
      <c r="S38" s="40"/>
      <c r="T38" s="53"/>
      <c r="W38" s="40"/>
      <c r="X38" s="40"/>
    </row>
    <row r="39" spans="2:24" s="7" customFormat="1" ht="25.5" x14ac:dyDescent="0.25">
      <c r="B39" s="8" t="s">
        <v>47</v>
      </c>
      <c r="C39" s="32" t="s">
        <v>48</v>
      </c>
      <c r="D39" s="14">
        <v>1</v>
      </c>
      <c r="E39" s="15">
        <v>3.1816</v>
      </c>
      <c r="F39" s="15">
        <v>4.92</v>
      </c>
      <c r="G39" s="16">
        <f t="shared" si="0"/>
        <v>8.1015999999999995</v>
      </c>
      <c r="H39" s="11"/>
      <c r="I39" s="12">
        <f t="shared" si="1"/>
        <v>1</v>
      </c>
      <c r="J39" s="15"/>
      <c r="K39" s="15"/>
      <c r="L39" s="13">
        <f t="shared" si="2"/>
        <v>0</v>
      </c>
      <c r="R39" s="40"/>
      <c r="S39" s="40"/>
      <c r="T39" s="53"/>
      <c r="W39" s="40"/>
      <c r="X39" s="40"/>
    </row>
    <row r="40" spans="2:24" s="7" customFormat="1" ht="13.5" x14ac:dyDescent="0.25">
      <c r="B40" s="8" t="s">
        <v>49</v>
      </c>
      <c r="C40" s="32" t="s">
        <v>50</v>
      </c>
      <c r="D40" s="14">
        <v>1</v>
      </c>
      <c r="E40" s="15">
        <v>6.2565999999999997</v>
      </c>
      <c r="F40" s="15">
        <v>6.3550000000000004</v>
      </c>
      <c r="G40" s="16">
        <f t="shared" si="0"/>
        <v>12.611599999999999</v>
      </c>
      <c r="H40" s="11"/>
      <c r="I40" s="12">
        <f t="shared" si="1"/>
        <v>1</v>
      </c>
      <c r="J40" s="15"/>
      <c r="K40" s="15"/>
      <c r="L40" s="13">
        <f t="shared" si="2"/>
        <v>0</v>
      </c>
      <c r="R40" s="40"/>
      <c r="S40" s="40"/>
      <c r="T40" s="53"/>
      <c r="W40" s="40"/>
      <c r="X40" s="40"/>
    </row>
    <row r="41" spans="2:24" s="7" customFormat="1" ht="25.5" x14ac:dyDescent="0.25">
      <c r="B41" s="8" t="s">
        <v>51</v>
      </c>
      <c r="C41" s="32" t="s">
        <v>22</v>
      </c>
      <c r="D41" s="14">
        <v>1</v>
      </c>
      <c r="E41" s="15">
        <v>9.3316000000000017</v>
      </c>
      <c r="F41" s="15">
        <v>3.3866000000000001</v>
      </c>
      <c r="G41" s="16">
        <f t="shared" si="0"/>
        <v>12.718200000000001</v>
      </c>
      <c r="H41" s="11"/>
      <c r="I41" s="12">
        <f t="shared" si="1"/>
        <v>1</v>
      </c>
      <c r="J41" s="15"/>
      <c r="K41" s="15"/>
      <c r="L41" s="13">
        <f t="shared" si="2"/>
        <v>0</v>
      </c>
      <c r="R41" s="40"/>
      <c r="S41" s="40"/>
      <c r="T41" s="53"/>
      <c r="W41" s="40"/>
      <c r="X41" s="40"/>
    </row>
    <row r="42" spans="2:24" s="7" customFormat="1" ht="13.5" x14ac:dyDescent="0.25">
      <c r="B42" s="8" t="s">
        <v>52</v>
      </c>
      <c r="C42" s="32" t="s">
        <v>12</v>
      </c>
      <c r="D42" s="14">
        <v>50</v>
      </c>
      <c r="E42" s="15">
        <v>1.3365999999999998</v>
      </c>
      <c r="F42" s="15">
        <v>1.7465999999999999</v>
      </c>
      <c r="G42" s="16">
        <f t="shared" si="0"/>
        <v>154.16</v>
      </c>
      <c r="H42" s="11"/>
      <c r="I42" s="12">
        <f t="shared" si="1"/>
        <v>50</v>
      </c>
      <c r="J42" s="15"/>
      <c r="K42" s="15"/>
      <c r="L42" s="13">
        <f t="shared" si="2"/>
        <v>0</v>
      </c>
      <c r="R42" s="40"/>
      <c r="S42" s="40"/>
      <c r="T42" s="53"/>
      <c r="W42" s="40"/>
      <c r="X42" s="40"/>
    </row>
    <row r="43" spans="2:24" s="7" customFormat="1" ht="13.5" x14ac:dyDescent="0.25">
      <c r="B43" s="8" t="s">
        <v>53</v>
      </c>
      <c r="C43" s="32" t="s">
        <v>11</v>
      </c>
      <c r="D43" s="14">
        <v>3</v>
      </c>
      <c r="E43" s="15">
        <v>6.2565999999999997</v>
      </c>
      <c r="F43" s="15">
        <v>14.866599999999998</v>
      </c>
      <c r="G43" s="16">
        <f t="shared" si="0"/>
        <v>63.369599999999991</v>
      </c>
      <c r="H43" s="11"/>
      <c r="I43" s="12">
        <f t="shared" si="1"/>
        <v>3</v>
      </c>
      <c r="J43" s="15"/>
      <c r="K43" s="15"/>
      <c r="L43" s="13">
        <f t="shared" si="2"/>
        <v>0</v>
      </c>
      <c r="R43" s="40"/>
      <c r="S43" s="40"/>
      <c r="T43" s="53"/>
      <c r="W43" s="40"/>
      <c r="X43" s="40"/>
    </row>
    <row r="44" spans="2:24" s="7" customFormat="1" ht="13.5" x14ac:dyDescent="0.25">
      <c r="B44" s="8" t="s">
        <v>198</v>
      </c>
      <c r="C44" s="32" t="s">
        <v>54</v>
      </c>
      <c r="D44" s="14">
        <v>3</v>
      </c>
      <c r="E44" s="15">
        <v>18.655000000000001</v>
      </c>
      <c r="F44" s="15">
        <v>243.85159999999999</v>
      </c>
      <c r="G44" s="16">
        <f t="shared" si="0"/>
        <v>787.51980000000003</v>
      </c>
      <c r="H44" s="11"/>
      <c r="I44" s="12">
        <f t="shared" si="1"/>
        <v>3</v>
      </c>
      <c r="J44" s="15"/>
      <c r="K44" s="15"/>
      <c r="L44" s="13">
        <f t="shared" si="2"/>
        <v>0</v>
      </c>
      <c r="R44" s="40"/>
      <c r="S44" s="40"/>
      <c r="T44" s="53"/>
      <c r="W44" s="40"/>
      <c r="X44" s="40"/>
    </row>
    <row r="45" spans="2:24" s="7" customFormat="1" ht="13.5" x14ac:dyDescent="0.25">
      <c r="B45" s="8" t="s">
        <v>199</v>
      </c>
      <c r="C45" s="32" t="s">
        <v>55</v>
      </c>
      <c r="D45" s="14">
        <v>3</v>
      </c>
      <c r="E45" s="15">
        <v>18.655000000000001</v>
      </c>
      <c r="F45" s="15">
        <v>294.38</v>
      </c>
      <c r="G45" s="16">
        <f t="shared" si="0"/>
        <v>939.1049999999999</v>
      </c>
      <c r="H45" s="11"/>
      <c r="I45" s="12">
        <f t="shared" si="1"/>
        <v>3</v>
      </c>
      <c r="J45" s="15"/>
      <c r="K45" s="15"/>
      <c r="L45" s="13">
        <f t="shared" si="2"/>
        <v>0</v>
      </c>
      <c r="R45" s="40"/>
      <c r="S45" s="40"/>
      <c r="T45" s="53"/>
      <c r="W45" s="40"/>
      <c r="X45" s="40"/>
    </row>
    <row r="46" spans="2:24" s="7" customFormat="1" ht="13.5" x14ac:dyDescent="0.25">
      <c r="B46" s="8" t="s">
        <v>56</v>
      </c>
      <c r="C46" s="32" t="s">
        <v>57</v>
      </c>
      <c r="D46" s="14">
        <v>1</v>
      </c>
      <c r="E46" s="15">
        <v>18.655000000000001</v>
      </c>
      <c r="F46" s="15">
        <v>358.34000000000003</v>
      </c>
      <c r="G46" s="16">
        <f t="shared" si="0"/>
        <v>376.995</v>
      </c>
      <c r="H46" s="11"/>
      <c r="I46" s="12">
        <f t="shared" si="1"/>
        <v>1</v>
      </c>
      <c r="J46" s="15"/>
      <c r="K46" s="15"/>
      <c r="L46" s="13">
        <f t="shared" si="2"/>
        <v>0</v>
      </c>
      <c r="R46" s="40"/>
      <c r="S46" s="40"/>
      <c r="T46" s="53"/>
      <c r="W46" s="40"/>
      <c r="X46" s="40"/>
    </row>
    <row r="47" spans="2:24" s="7" customFormat="1" ht="13.5" x14ac:dyDescent="0.25">
      <c r="B47" s="8" t="s">
        <v>58</v>
      </c>
      <c r="C47" s="32" t="s">
        <v>30</v>
      </c>
      <c r="D47" s="14">
        <v>150</v>
      </c>
      <c r="E47" s="15">
        <v>6.2565999999999997</v>
      </c>
      <c r="F47" s="15">
        <v>16.916599999999999</v>
      </c>
      <c r="G47" s="16">
        <f t="shared" si="0"/>
        <v>3475.9799999999996</v>
      </c>
      <c r="H47" s="11"/>
      <c r="I47" s="12">
        <f t="shared" si="1"/>
        <v>150</v>
      </c>
      <c r="J47" s="15"/>
      <c r="K47" s="15"/>
      <c r="L47" s="13">
        <f t="shared" si="2"/>
        <v>0</v>
      </c>
      <c r="R47" s="40"/>
      <c r="S47" s="40"/>
      <c r="T47" s="53"/>
      <c r="W47" s="40"/>
      <c r="X47" s="40"/>
    </row>
    <row r="48" spans="2:24" s="7" customFormat="1" ht="13.5" x14ac:dyDescent="0.25">
      <c r="B48" s="8" t="s">
        <v>59</v>
      </c>
      <c r="C48" s="32" t="s">
        <v>60</v>
      </c>
      <c r="D48" s="14">
        <v>870</v>
      </c>
      <c r="E48" s="15">
        <v>6.2565999999999997</v>
      </c>
      <c r="F48" s="15">
        <v>18.9666</v>
      </c>
      <c r="G48" s="16">
        <f t="shared" si="0"/>
        <v>21944.183999999997</v>
      </c>
      <c r="H48" s="11"/>
      <c r="I48" s="12">
        <f t="shared" si="1"/>
        <v>870</v>
      </c>
      <c r="J48" s="15"/>
      <c r="K48" s="15"/>
      <c r="L48" s="13">
        <f t="shared" si="2"/>
        <v>0</v>
      </c>
      <c r="R48" s="40"/>
      <c r="S48" s="40"/>
      <c r="T48" s="53"/>
      <c r="W48" s="40"/>
      <c r="X48" s="40"/>
    </row>
    <row r="49" spans="2:24" s="7" customFormat="1" ht="13.5" x14ac:dyDescent="0.25">
      <c r="B49" s="8" t="s">
        <v>61</v>
      </c>
      <c r="C49" s="32" t="s">
        <v>62</v>
      </c>
      <c r="D49" s="14">
        <v>3</v>
      </c>
      <c r="E49" s="15">
        <v>18.655000000000001</v>
      </c>
      <c r="F49" s="15">
        <v>16.916599999999999</v>
      </c>
      <c r="G49" s="16">
        <f t="shared" si="0"/>
        <v>106.71480000000001</v>
      </c>
      <c r="H49" s="11"/>
      <c r="I49" s="12">
        <f t="shared" si="1"/>
        <v>3</v>
      </c>
      <c r="J49" s="15"/>
      <c r="K49" s="15"/>
      <c r="L49" s="13">
        <f t="shared" si="2"/>
        <v>0</v>
      </c>
      <c r="R49" s="40"/>
      <c r="S49" s="40"/>
      <c r="T49" s="53"/>
      <c r="W49" s="40"/>
      <c r="X49" s="40"/>
    </row>
    <row r="50" spans="2:24" s="7" customFormat="1" ht="13.5" x14ac:dyDescent="0.25">
      <c r="B50" s="8" t="s">
        <v>63</v>
      </c>
      <c r="C50" s="32" t="s">
        <v>19</v>
      </c>
      <c r="D50" s="14">
        <v>1</v>
      </c>
      <c r="E50" s="15">
        <v>6.2565999999999997</v>
      </c>
      <c r="F50" s="15">
        <v>6.15</v>
      </c>
      <c r="G50" s="16">
        <f t="shared" si="0"/>
        <v>12.406600000000001</v>
      </c>
      <c r="H50" s="11"/>
      <c r="I50" s="12">
        <f t="shared" si="1"/>
        <v>1</v>
      </c>
      <c r="J50" s="15"/>
      <c r="K50" s="15"/>
      <c r="L50" s="13">
        <f t="shared" si="2"/>
        <v>0</v>
      </c>
      <c r="R50" s="40"/>
      <c r="S50" s="40"/>
      <c r="T50" s="53"/>
      <c r="W50" s="40"/>
      <c r="X50" s="40"/>
    </row>
    <row r="51" spans="2:24" s="7" customFormat="1" ht="13.5" x14ac:dyDescent="0.25">
      <c r="B51" s="8" t="s">
        <v>64</v>
      </c>
      <c r="C51" s="32" t="s">
        <v>18</v>
      </c>
      <c r="D51" s="14">
        <v>1</v>
      </c>
      <c r="E51" s="15">
        <v>6.2565999999999997</v>
      </c>
      <c r="F51" s="15">
        <v>10.1516</v>
      </c>
      <c r="G51" s="16">
        <f t="shared" si="0"/>
        <v>16.408200000000001</v>
      </c>
      <c r="H51" s="11"/>
      <c r="I51" s="12">
        <f t="shared" si="1"/>
        <v>1</v>
      </c>
      <c r="J51" s="15"/>
      <c r="K51" s="15"/>
      <c r="L51" s="13">
        <f t="shared" si="2"/>
        <v>0</v>
      </c>
      <c r="R51" s="40"/>
      <c r="S51" s="40"/>
      <c r="T51" s="53"/>
      <c r="W51" s="40"/>
      <c r="X51" s="40"/>
    </row>
    <row r="52" spans="2:24" s="7" customFormat="1" ht="13.5" x14ac:dyDescent="0.25">
      <c r="B52" s="8" t="s">
        <v>65</v>
      </c>
      <c r="C52" s="32" t="s">
        <v>13</v>
      </c>
      <c r="D52" s="14">
        <v>20</v>
      </c>
      <c r="E52" s="15">
        <v>12.406600000000001</v>
      </c>
      <c r="F52" s="15">
        <v>67.034999999999997</v>
      </c>
      <c r="G52" s="16">
        <f t="shared" si="0"/>
        <v>1588.8319999999999</v>
      </c>
      <c r="H52" s="11"/>
      <c r="I52" s="12">
        <f t="shared" si="1"/>
        <v>20</v>
      </c>
      <c r="J52" s="15"/>
      <c r="K52" s="15"/>
      <c r="L52" s="13">
        <f t="shared" si="2"/>
        <v>0</v>
      </c>
      <c r="R52" s="40"/>
      <c r="S52" s="40"/>
      <c r="T52" s="53"/>
      <c r="W52" s="40"/>
      <c r="X52" s="40"/>
    </row>
    <row r="53" spans="2:24" s="7" customFormat="1" ht="13.5" x14ac:dyDescent="0.25">
      <c r="B53" s="8" t="s">
        <v>66</v>
      </c>
      <c r="C53" s="32" t="s">
        <v>14</v>
      </c>
      <c r="D53" s="14">
        <v>20</v>
      </c>
      <c r="E53" s="15">
        <v>3.1816</v>
      </c>
      <c r="F53" s="15">
        <v>5.33</v>
      </c>
      <c r="G53" s="16">
        <f t="shared" si="0"/>
        <v>170.232</v>
      </c>
      <c r="H53" s="11"/>
      <c r="I53" s="12">
        <f t="shared" si="1"/>
        <v>20</v>
      </c>
      <c r="J53" s="15"/>
      <c r="K53" s="15"/>
      <c r="L53" s="13">
        <f t="shared" si="2"/>
        <v>0</v>
      </c>
      <c r="R53" s="40"/>
      <c r="S53" s="40"/>
      <c r="T53" s="53"/>
      <c r="W53" s="40"/>
      <c r="X53" s="40"/>
    </row>
    <row r="54" spans="2:24" s="7" customFormat="1" ht="13.5" x14ac:dyDescent="0.25">
      <c r="B54" s="8" t="s">
        <v>67</v>
      </c>
      <c r="C54" s="32" t="s">
        <v>68</v>
      </c>
      <c r="D54" s="14">
        <v>3</v>
      </c>
      <c r="E54" s="15">
        <v>27.88</v>
      </c>
      <c r="F54" s="15">
        <v>97.276600000000002</v>
      </c>
      <c r="G54" s="16">
        <f t="shared" si="0"/>
        <v>375.46979999999996</v>
      </c>
      <c r="H54" s="11"/>
      <c r="I54" s="12">
        <f t="shared" si="1"/>
        <v>3</v>
      </c>
      <c r="J54" s="15"/>
      <c r="K54" s="15"/>
      <c r="L54" s="13">
        <f t="shared" si="2"/>
        <v>0</v>
      </c>
      <c r="R54" s="40"/>
      <c r="S54" s="40"/>
      <c r="T54" s="53"/>
      <c r="W54" s="40"/>
      <c r="X54" s="40"/>
    </row>
    <row r="55" spans="2:24" s="7" customFormat="1" ht="13.5" x14ac:dyDescent="0.25">
      <c r="B55" s="8" t="s">
        <v>69</v>
      </c>
      <c r="C55" s="32" t="s">
        <v>23</v>
      </c>
      <c r="D55" s="14">
        <v>3</v>
      </c>
      <c r="E55" s="15">
        <v>15.4816</v>
      </c>
      <c r="F55" s="15">
        <v>103.11500000000001</v>
      </c>
      <c r="G55" s="16">
        <f t="shared" si="0"/>
        <v>355.78980000000001</v>
      </c>
      <c r="H55" s="11"/>
      <c r="I55" s="12">
        <f t="shared" si="1"/>
        <v>3</v>
      </c>
      <c r="J55" s="15"/>
      <c r="K55" s="15"/>
      <c r="L55" s="13">
        <f t="shared" si="2"/>
        <v>0</v>
      </c>
      <c r="R55" s="40"/>
      <c r="S55" s="40"/>
      <c r="T55" s="53"/>
      <c r="W55" s="40"/>
      <c r="X55" s="40"/>
    </row>
    <row r="56" spans="2:24" s="7" customFormat="1" ht="13.5" x14ac:dyDescent="0.25">
      <c r="B56" s="8" t="s">
        <v>200</v>
      </c>
      <c r="C56" s="32" t="s">
        <v>70</v>
      </c>
      <c r="D56" s="14">
        <v>3</v>
      </c>
      <c r="E56" s="15">
        <v>18.655000000000001</v>
      </c>
      <c r="F56" s="15">
        <v>188.80500000000001</v>
      </c>
      <c r="G56" s="16">
        <f t="shared" si="0"/>
        <v>622.38</v>
      </c>
      <c r="H56" s="11"/>
      <c r="I56" s="12">
        <f t="shared" si="1"/>
        <v>3</v>
      </c>
      <c r="J56" s="15"/>
      <c r="K56" s="15"/>
      <c r="L56" s="13">
        <f t="shared" si="2"/>
        <v>0</v>
      </c>
      <c r="R56" s="40"/>
      <c r="S56" s="40"/>
      <c r="T56" s="53"/>
      <c r="W56" s="40"/>
      <c r="X56" s="40"/>
    </row>
    <row r="57" spans="2:24" s="7" customFormat="1" ht="13.5" x14ac:dyDescent="0.25">
      <c r="B57" s="8" t="s">
        <v>71</v>
      </c>
      <c r="C57" s="32" t="s">
        <v>72</v>
      </c>
      <c r="D57" s="14">
        <v>3</v>
      </c>
      <c r="E57" s="15">
        <v>18.655000000000001</v>
      </c>
      <c r="F57" s="15">
        <v>253.48660000000001</v>
      </c>
      <c r="G57" s="16">
        <f t="shared" si="0"/>
        <v>816.42480000000012</v>
      </c>
      <c r="H57" s="11"/>
      <c r="I57" s="12">
        <f t="shared" si="1"/>
        <v>3</v>
      </c>
      <c r="J57" s="15"/>
      <c r="K57" s="15"/>
      <c r="L57" s="13">
        <f t="shared" si="2"/>
        <v>0</v>
      </c>
      <c r="R57" s="40"/>
      <c r="S57" s="40"/>
      <c r="T57" s="53"/>
      <c r="W57" s="40"/>
      <c r="X57" s="40"/>
    </row>
    <row r="58" spans="2:24" s="7" customFormat="1" ht="13.5" x14ac:dyDescent="0.25">
      <c r="B58" s="8" t="s">
        <v>73</v>
      </c>
      <c r="C58" s="32" t="s">
        <v>74</v>
      </c>
      <c r="D58" s="14">
        <v>3</v>
      </c>
      <c r="E58" s="15">
        <v>18.655000000000001</v>
      </c>
      <c r="F58" s="15">
        <v>315.495</v>
      </c>
      <c r="G58" s="16">
        <f t="shared" si="0"/>
        <v>1002.4499999999999</v>
      </c>
      <c r="H58" s="11"/>
      <c r="I58" s="12">
        <f t="shared" si="1"/>
        <v>3</v>
      </c>
      <c r="J58" s="15"/>
      <c r="K58" s="15"/>
      <c r="L58" s="13">
        <f t="shared" si="2"/>
        <v>0</v>
      </c>
      <c r="R58" s="40"/>
      <c r="S58" s="40"/>
      <c r="T58" s="53"/>
      <c r="W58" s="40"/>
      <c r="X58" s="40"/>
    </row>
    <row r="59" spans="2:24" s="7" customFormat="1" ht="13.5" x14ac:dyDescent="0.25">
      <c r="B59" s="8" t="s">
        <v>75</v>
      </c>
      <c r="C59" s="32" t="s">
        <v>76</v>
      </c>
      <c r="D59" s="14">
        <v>3</v>
      </c>
      <c r="E59" s="15">
        <v>18.655000000000001</v>
      </c>
      <c r="F59" s="15">
        <v>64.78</v>
      </c>
      <c r="G59" s="16">
        <f t="shared" si="0"/>
        <v>250.30500000000001</v>
      </c>
      <c r="H59" s="11"/>
      <c r="I59" s="12">
        <f t="shared" si="1"/>
        <v>3</v>
      </c>
      <c r="J59" s="15"/>
      <c r="K59" s="15"/>
      <c r="L59" s="13">
        <f t="shared" si="2"/>
        <v>0</v>
      </c>
      <c r="R59" s="40"/>
      <c r="S59" s="40"/>
      <c r="T59" s="53"/>
      <c r="W59" s="40"/>
      <c r="X59" s="40"/>
    </row>
    <row r="60" spans="2:24" s="7" customFormat="1" ht="13.5" x14ac:dyDescent="0.25">
      <c r="B60" s="8" t="s">
        <v>77</v>
      </c>
      <c r="C60" s="32" t="s">
        <v>78</v>
      </c>
      <c r="D60" s="14">
        <v>3</v>
      </c>
      <c r="E60" s="15">
        <v>18.655000000000001</v>
      </c>
      <c r="F60" s="15">
        <v>111.6266</v>
      </c>
      <c r="G60" s="16">
        <f t="shared" si="0"/>
        <v>390.84479999999996</v>
      </c>
      <c r="H60" s="11"/>
      <c r="I60" s="12">
        <f t="shared" si="1"/>
        <v>3</v>
      </c>
      <c r="J60" s="15"/>
      <c r="K60" s="15"/>
      <c r="L60" s="13">
        <f t="shared" si="2"/>
        <v>0</v>
      </c>
      <c r="R60" s="40"/>
      <c r="S60" s="40"/>
      <c r="T60" s="53"/>
      <c r="W60" s="40"/>
      <c r="X60" s="40"/>
    </row>
    <row r="61" spans="2:24" s="7" customFormat="1" ht="13.5" x14ac:dyDescent="0.25">
      <c r="B61" s="8" t="s">
        <v>79</v>
      </c>
      <c r="C61" s="32" t="s">
        <v>80</v>
      </c>
      <c r="D61" s="14">
        <v>3</v>
      </c>
      <c r="E61" s="15">
        <v>18.655000000000001</v>
      </c>
      <c r="F61" s="15">
        <v>115.1116</v>
      </c>
      <c r="G61" s="16">
        <f t="shared" ref="G61:G92" si="3">D61*($E61+$F61)</f>
        <v>401.29979999999995</v>
      </c>
      <c r="H61" s="11"/>
      <c r="I61" s="12">
        <f t="shared" si="1"/>
        <v>3</v>
      </c>
      <c r="J61" s="15"/>
      <c r="K61" s="15"/>
      <c r="L61" s="13">
        <f t="shared" si="2"/>
        <v>0</v>
      </c>
      <c r="R61" s="40"/>
      <c r="S61" s="40"/>
      <c r="T61" s="53"/>
      <c r="W61" s="40"/>
      <c r="X61" s="40"/>
    </row>
    <row r="62" spans="2:24" s="7" customFormat="1" ht="13.5" x14ac:dyDescent="0.25">
      <c r="B62" s="8" t="s">
        <v>81</v>
      </c>
      <c r="C62" s="32" t="s">
        <v>82</v>
      </c>
      <c r="D62" s="14">
        <v>3</v>
      </c>
      <c r="E62" s="15">
        <v>18.655000000000001</v>
      </c>
      <c r="F62" s="15">
        <v>73.086600000000004</v>
      </c>
      <c r="G62" s="16">
        <f t="shared" si="3"/>
        <v>275.22480000000002</v>
      </c>
      <c r="H62" s="11"/>
      <c r="I62" s="12">
        <f t="shared" si="1"/>
        <v>3</v>
      </c>
      <c r="J62" s="15"/>
      <c r="K62" s="15"/>
      <c r="L62" s="13">
        <f t="shared" si="2"/>
        <v>0</v>
      </c>
      <c r="R62" s="40"/>
      <c r="S62" s="40"/>
      <c r="T62" s="53"/>
      <c r="W62" s="40"/>
      <c r="X62" s="40"/>
    </row>
    <row r="63" spans="2:24" s="7" customFormat="1" ht="13.5" x14ac:dyDescent="0.25">
      <c r="B63" s="8" t="s">
        <v>83</v>
      </c>
      <c r="C63" s="32" t="s">
        <v>84</v>
      </c>
      <c r="D63" s="14">
        <v>3</v>
      </c>
      <c r="E63" s="15">
        <v>18.655000000000001</v>
      </c>
      <c r="F63" s="15">
        <v>99.941599999999994</v>
      </c>
      <c r="G63" s="16">
        <f t="shared" si="3"/>
        <v>355.78980000000001</v>
      </c>
      <c r="H63" s="11"/>
      <c r="I63" s="12">
        <f t="shared" si="1"/>
        <v>3</v>
      </c>
      <c r="J63" s="15"/>
      <c r="K63" s="15"/>
      <c r="L63" s="13">
        <f t="shared" si="2"/>
        <v>0</v>
      </c>
      <c r="R63" s="40"/>
      <c r="S63" s="40"/>
      <c r="T63" s="53"/>
      <c r="W63" s="40"/>
      <c r="X63" s="40"/>
    </row>
    <row r="64" spans="2:24" s="7" customFormat="1" ht="13.5" x14ac:dyDescent="0.25">
      <c r="B64" s="8" t="s">
        <v>85</v>
      </c>
      <c r="C64" s="32" t="s">
        <v>86</v>
      </c>
      <c r="D64" s="14">
        <v>3</v>
      </c>
      <c r="E64" s="15">
        <v>18.655000000000001</v>
      </c>
      <c r="F64" s="15">
        <v>121.97499999999999</v>
      </c>
      <c r="G64" s="16">
        <f t="shared" si="3"/>
        <v>421.89</v>
      </c>
      <c r="H64" s="11"/>
      <c r="I64" s="12">
        <f t="shared" si="1"/>
        <v>3</v>
      </c>
      <c r="J64" s="15"/>
      <c r="K64" s="15"/>
      <c r="L64" s="13">
        <f t="shared" si="2"/>
        <v>0</v>
      </c>
      <c r="R64" s="40"/>
      <c r="S64" s="40"/>
      <c r="T64" s="53"/>
      <c r="W64" s="40"/>
      <c r="X64" s="40"/>
    </row>
    <row r="65" spans="2:24" s="7" customFormat="1" ht="13.5" x14ac:dyDescent="0.25">
      <c r="B65" s="8" t="s">
        <v>87</v>
      </c>
      <c r="C65" s="32" t="s">
        <v>88</v>
      </c>
      <c r="D65" s="14">
        <v>3</v>
      </c>
      <c r="E65" s="15">
        <v>3.1816</v>
      </c>
      <c r="F65" s="15">
        <v>6.7650000000000006</v>
      </c>
      <c r="G65" s="16">
        <f t="shared" si="3"/>
        <v>29.8398</v>
      </c>
      <c r="H65" s="11"/>
      <c r="I65" s="12">
        <f t="shared" si="1"/>
        <v>3</v>
      </c>
      <c r="J65" s="15"/>
      <c r="K65" s="15"/>
      <c r="L65" s="13">
        <f t="shared" si="2"/>
        <v>0</v>
      </c>
      <c r="R65" s="40"/>
      <c r="S65" s="40"/>
      <c r="T65" s="53"/>
      <c r="W65" s="40"/>
      <c r="X65" s="40"/>
    </row>
    <row r="66" spans="2:24" s="7" customFormat="1" ht="13.5" x14ac:dyDescent="0.25">
      <c r="B66" s="8" t="s">
        <v>89</v>
      </c>
      <c r="C66" s="32" t="s">
        <v>17</v>
      </c>
      <c r="D66" s="14">
        <v>3</v>
      </c>
      <c r="E66" s="15">
        <v>1.3365999999999998</v>
      </c>
      <c r="F66" s="15">
        <v>7.8966000000000012</v>
      </c>
      <c r="G66" s="16">
        <f t="shared" si="3"/>
        <v>27.6996</v>
      </c>
      <c r="H66" s="11"/>
      <c r="I66" s="12">
        <f t="shared" si="1"/>
        <v>3</v>
      </c>
      <c r="J66" s="15"/>
      <c r="K66" s="15"/>
      <c r="L66" s="13">
        <f t="shared" si="2"/>
        <v>0</v>
      </c>
      <c r="R66" s="40"/>
      <c r="S66" s="40"/>
      <c r="T66" s="53"/>
      <c r="W66" s="40"/>
      <c r="X66" s="40"/>
    </row>
    <row r="67" spans="2:24" s="7" customFormat="1" ht="13.5" x14ac:dyDescent="0.25">
      <c r="B67" s="8" t="s">
        <v>90</v>
      </c>
      <c r="C67" s="32" t="s">
        <v>91</v>
      </c>
      <c r="D67" s="14">
        <v>3</v>
      </c>
      <c r="E67" s="15">
        <v>18.9666</v>
      </c>
      <c r="F67" s="15">
        <v>17.22</v>
      </c>
      <c r="G67" s="16">
        <f t="shared" si="3"/>
        <v>108.5598</v>
      </c>
      <c r="H67" s="11"/>
      <c r="I67" s="12">
        <f t="shared" si="1"/>
        <v>3</v>
      </c>
      <c r="J67" s="15"/>
      <c r="K67" s="15"/>
      <c r="L67" s="13">
        <f t="shared" si="2"/>
        <v>0</v>
      </c>
      <c r="R67" s="40"/>
      <c r="S67" s="40"/>
      <c r="T67" s="53"/>
      <c r="W67" s="40"/>
      <c r="X67" s="40"/>
    </row>
    <row r="68" spans="2:24" s="7" customFormat="1" ht="13.5" x14ac:dyDescent="0.25">
      <c r="B68" s="8" t="s">
        <v>92</v>
      </c>
      <c r="C68" s="32" t="s">
        <v>21</v>
      </c>
      <c r="D68" s="14">
        <v>3</v>
      </c>
      <c r="E68" s="15">
        <v>9.3316000000000017</v>
      </c>
      <c r="F68" s="15">
        <v>2.7715999999999998</v>
      </c>
      <c r="G68" s="16">
        <f t="shared" si="3"/>
        <v>36.309600000000003</v>
      </c>
      <c r="H68" s="11"/>
      <c r="I68" s="12">
        <f t="shared" si="1"/>
        <v>3</v>
      </c>
      <c r="J68" s="15"/>
      <c r="K68" s="15"/>
      <c r="L68" s="13">
        <f t="shared" si="2"/>
        <v>0</v>
      </c>
      <c r="R68" s="40"/>
      <c r="S68" s="40"/>
      <c r="T68" s="53"/>
      <c r="W68" s="40"/>
      <c r="X68" s="40"/>
    </row>
    <row r="69" spans="2:24" s="7" customFormat="1" ht="13.5" x14ac:dyDescent="0.25">
      <c r="B69" s="8" t="s">
        <v>93</v>
      </c>
      <c r="C69" s="32" t="s">
        <v>94</v>
      </c>
      <c r="D69" s="14">
        <v>3</v>
      </c>
      <c r="E69" s="15">
        <v>6.2565999999999997</v>
      </c>
      <c r="F69" s="15">
        <v>16.605</v>
      </c>
      <c r="G69" s="16">
        <f t="shared" si="3"/>
        <v>68.584800000000001</v>
      </c>
      <c r="H69" s="11"/>
      <c r="I69" s="12">
        <f t="shared" si="1"/>
        <v>3</v>
      </c>
      <c r="J69" s="15"/>
      <c r="K69" s="15"/>
      <c r="L69" s="13">
        <f t="shared" si="2"/>
        <v>0</v>
      </c>
      <c r="R69" s="40"/>
      <c r="S69" s="40"/>
      <c r="T69" s="53"/>
      <c r="W69" s="40"/>
      <c r="X69" s="40"/>
    </row>
    <row r="70" spans="2:24" s="7" customFormat="1" ht="13.5" x14ac:dyDescent="0.25">
      <c r="B70" s="8" t="s">
        <v>95</v>
      </c>
      <c r="C70" s="32" t="s">
        <v>96</v>
      </c>
      <c r="D70" s="14">
        <v>3</v>
      </c>
      <c r="E70" s="15">
        <v>6.2565999999999997</v>
      </c>
      <c r="F70" s="15">
        <v>15.0716</v>
      </c>
      <c r="G70" s="16">
        <f t="shared" si="3"/>
        <v>63.9846</v>
      </c>
      <c r="H70" s="11"/>
      <c r="I70" s="12">
        <f t="shared" si="1"/>
        <v>3</v>
      </c>
      <c r="J70" s="15"/>
      <c r="K70" s="15"/>
      <c r="L70" s="13">
        <f t="shared" si="2"/>
        <v>0</v>
      </c>
      <c r="R70" s="40"/>
      <c r="S70" s="40"/>
      <c r="T70" s="53"/>
      <c r="W70" s="40"/>
      <c r="X70" s="40"/>
    </row>
    <row r="71" spans="2:24" s="7" customFormat="1" ht="13.5" x14ac:dyDescent="0.25">
      <c r="B71" s="8" t="s">
        <v>97</v>
      </c>
      <c r="C71" s="32" t="s">
        <v>20</v>
      </c>
      <c r="D71" s="14">
        <v>20</v>
      </c>
      <c r="E71" s="15">
        <v>9.3316000000000017</v>
      </c>
      <c r="F71" s="15">
        <v>4.8216000000000001</v>
      </c>
      <c r="G71" s="16">
        <f t="shared" si="3"/>
        <v>283.06400000000002</v>
      </c>
      <c r="H71" s="11"/>
      <c r="I71" s="12">
        <f t="shared" si="1"/>
        <v>20</v>
      </c>
      <c r="J71" s="15"/>
      <c r="K71" s="15"/>
      <c r="L71" s="13">
        <f t="shared" si="2"/>
        <v>0</v>
      </c>
      <c r="R71" s="40"/>
      <c r="S71" s="40"/>
      <c r="T71" s="53"/>
      <c r="W71" s="40"/>
      <c r="X71" s="40"/>
    </row>
    <row r="72" spans="2:24" s="7" customFormat="1" ht="13.5" x14ac:dyDescent="0.25">
      <c r="B72" s="8" t="s">
        <v>98</v>
      </c>
      <c r="C72" s="32" t="s">
        <v>99</v>
      </c>
      <c r="D72" s="14">
        <v>5</v>
      </c>
      <c r="E72" s="15">
        <v>9.3316000000000017</v>
      </c>
      <c r="F72" s="15">
        <v>9.3316000000000017</v>
      </c>
      <c r="G72" s="16">
        <f t="shared" si="3"/>
        <v>93.316000000000017</v>
      </c>
      <c r="H72" s="11"/>
      <c r="I72" s="12">
        <f t="shared" si="1"/>
        <v>5</v>
      </c>
      <c r="J72" s="15"/>
      <c r="K72" s="15"/>
      <c r="L72" s="13">
        <f t="shared" si="2"/>
        <v>0</v>
      </c>
      <c r="R72" s="40"/>
      <c r="S72" s="40"/>
      <c r="T72" s="53"/>
      <c r="W72" s="40"/>
      <c r="X72" s="40"/>
    </row>
    <row r="73" spans="2:24" s="7" customFormat="1" ht="13.5" x14ac:dyDescent="0.25">
      <c r="B73" s="8" t="s">
        <v>100</v>
      </c>
      <c r="C73" s="32" t="s">
        <v>101</v>
      </c>
      <c r="D73" s="14">
        <v>5</v>
      </c>
      <c r="E73" s="15">
        <v>6.2565999999999997</v>
      </c>
      <c r="F73" s="15">
        <v>5.4366000000000003</v>
      </c>
      <c r="G73" s="16">
        <f t="shared" si="3"/>
        <v>58.466000000000008</v>
      </c>
      <c r="H73" s="11"/>
      <c r="I73" s="12">
        <f t="shared" si="1"/>
        <v>5</v>
      </c>
      <c r="J73" s="15"/>
      <c r="K73" s="15"/>
      <c r="L73" s="13">
        <f t="shared" si="2"/>
        <v>0</v>
      </c>
      <c r="R73" s="40"/>
      <c r="S73" s="40"/>
      <c r="T73" s="53"/>
      <c r="W73" s="40"/>
      <c r="X73" s="40"/>
    </row>
    <row r="74" spans="2:24" s="7" customFormat="1" ht="13.5" x14ac:dyDescent="0.25">
      <c r="B74" s="8" t="s">
        <v>102</v>
      </c>
      <c r="C74" s="32" t="s">
        <v>103</v>
      </c>
      <c r="D74" s="14">
        <v>5</v>
      </c>
      <c r="E74" s="15">
        <v>37.211600000000004</v>
      </c>
      <c r="F74" s="15">
        <v>229.6</v>
      </c>
      <c r="G74" s="16">
        <f t="shared" si="3"/>
        <v>1334.058</v>
      </c>
      <c r="H74" s="11"/>
      <c r="I74" s="12">
        <f t="shared" si="1"/>
        <v>5</v>
      </c>
      <c r="J74" s="15"/>
      <c r="K74" s="15"/>
      <c r="L74" s="13">
        <f t="shared" si="2"/>
        <v>0</v>
      </c>
      <c r="R74" s="40"/>
      <c r="S74" s="40"/>
      <c r="T74" s="53"/>
      <c r="W74" s="40"/>
      <c r="X74" s="40"/>
    </row>
    <row r="75" spans="2:24" s="7" customFormat="1" ht="13.5" x14ac:dyDescent="0.25">
      <c r="B75" s="8" t="s">
        <v>104</v>
      </c>
      <c r="C75" s="32" t="s">
        <v>201</v>
      </c>
      <c r="D75" s="14">
        <v>100</v>
      </c>
      <c r="E75" s="15">
        <v>9.3316000000000017</v>
      </c>
      <c r="F75" s="15">
        <v>24.395</v>
      </c>
      <c r="G75" s="16">
        <f t="shared" si="3"/>
        <v>3372.6600000000003</v>
      </c>
      <c r="H75" s="11"/>
      <c r="I75" s="12">
        <f t="shared" si="1"/>
        <v>100</v>
      </c>
      <c r="J75" s="15"/>
      <c r="K75" s="15"/>
      <c r="L75" s="13">
        <f t="shared" si="2"/>
        <v>0</v>
      </c>
      <c r="R75" s="40"/>
      <c r="S75" s="40"/>
      <c r="T75" s="53"/>
      <c r="W75" s="40"/>
      <c r="X75" s="40"/>
    </row>
    <row r="76" spans="2:24" s="7" customFormat="1" ht="25.5" x14ac:dyDescent="0.25">
      <c r="B76" s="8" t="s">
        <v>105</v>
      </c>
      <c r="C76" s="32" t="s">
        <v>202</v>
      </c>
      <c r="D76" s="14">
        <v>500</v>
      </c>
      <c r="E76" s="15">
        <v>7.486600000000001</v>
      </c>
      <c r="F76" s="15">
        <v>10.3566</v>
      </c>
      <c r="G76" s="16">
        <f t="shared" si="3"/>
        <v>8921.6000000000022</v>
      </c>
      <c r="H76" s="11"/>
      <c r="I76" s="12">
        <f t="shared" si="1"/>
        <v>500</v>
      </c>
      <c r="J76" s="15"/>
      <c r="K76" s="15"/>
      <c r="L76" s="13">
        <f t="shared" si="2"/>
        <v>0</v>
      </c>
      <c r="R76" s="40"/>
      <c r="S76" s="40"/>
      <c r="T76" s="53"/>
      <c r="W76" s="40"/>
      <c r="X76" s="40"/>
    </row>
    <row r="77" spans="2:24" s="7" customFormat="1" ht="13.5" x14ac:dyDescent="0.25">
      <c r="B77" s="8" t="s">
        <v>106</v>
      </c>
      <c r="C77" s="32" t="s">
        <v>107</v>
      </c>
      <c r="D77" s="14">
        <v>1</v>
      </c>
      <c r="E77" s="15">
        <v>10.25</v>
      </c>
      <c r="F77" s="15">
        <v>0</v>
      </c>
      <c r="G77" s="16">
        <f t="shared" si="3"/>
        <v>10.25</v>
      </c>
      <c r="H77" s="11"/>
      <c r="I77" s="12">
        <f t="shared" si="1"/>
        <v>1</v>
      </c>
      <c r="J77" s="15"/>
      <c r="K77" s="15"/>
      <c r="L77" s="13">
        <f t="shared" si="2"/>
        <v>0</v>
      </c>
      <c r="R77" s="40"/>
      <c r="S77" s="40"/>
      <c r="T77" s="53"/>
      <c r="W77" s="40"/>
      <c r="X77" s="40"/>
    </row>
    <row r="78" spans="2:24" s="7" customFormat="1" ht="25.5" x14ac:dyDescent="0.25">
      <c r="B78" s="8" t="s">
        <v>108</v>
      </c>
      <c r="C78" s="32" t="s">
        <v>9</v>
      </c>
      <c r="D78" s="14">
        <v>150</v>
      </c>
      <c r="E78" s="15">
        <v>74.316599999999994</v>
      </c>
      <c r="F78" s="15">
        <v>13.530000000000001</v>
      </c>
      <c r="G78" s="16">
        <f t="shared" si="3"/>
        <v>13176.99</v>
      </c>
      <c r="H78" s="11"/>
      <c r="I78" s="12">
        <f t="shared" si="1"/>
        <v>150</v>
      </c>
      <c r="J78" s="15"/>
      <c r="K78" s="15"/>
      <c r="L78" s="13">
        <f t="shared" si="2"/>
        <v>0</v>
      </c>
      <c r="R78" s="40"/>
      <c r="S78" s="40"/>
      <c r="T78" s="53"/>
      <c r="W78" s="40"/>
      <c r="X78" s="40"/>
    </row>
    <row r="79" spans="2:24" s="7" customFormat="1" ht="13.5" x14ac:dyDescent="0.25">
      <c r="B79" s="8" t="s">
        <v>109</v>
      </c>
      <c r="C79" s="32" t="s">
        <v>10</v>
      </c>
      <c r="D79" s="14">
        <v>150</v>
      </c>
      <c r="E79" s="15">
        <v>9.3316000000000017</v>
      </c>
      <c r="F79" s="15">
        <v>2.7715999999999998</v>
      </c>
      <c r="G79" s="16">
        <f t="shared" si="3"/>
        <v>1815.4800000000002</v>
      </c>
      <c r="H79" s="11"/>
      <c r="I79" s="12">
        <f t="shared" si="1"/>
        <v>150</v>
      </c>
      <c r="J79" s="15"/>
      <c r="K79" s="15"/>
      <c r="L79" s="13">
        <f t="shared" si="2"/>
        <v>0</v>
      </c>
      <c r="R79" s="40"/>
      <c r="S79" s="40"/>
      <c r="T79" s="53"/>
      <c r="W79" s="40"/>
      <c r="X79" s="40"/>
    </row>
    <row r="80" spans="2:24" s="7" customFormat="1" ht="13.5" x14ac:dyDescent="0.25">
      <c r="B80" s="8" t="s">
        <v>110</v>
      </c>
      <c r="C80" s="32" t="s">
        <v>111</v>
      </c>
      <c r="D80" s="14">
        <v>15</v>
      </c>
      <c r="E80" s="15">
        <v>9.3316000000000017</v>
      </c>
      <c r="F80" s="15">
        <v>0</v>
      </c>
      <c r="G80" s="16">
        <f t="shared" si="3"/>
        <v>139.97400000000002</v>
      </c>
      <c r="H80" s="11"/>
      <c r="I80" s="12">
        <f t="shared" si="1"/>
        <v>15</v>
      </c>
      <c r="J80" s="15"/>
      <c r="K80" s="15"/>
      <c r="L80" s="13">
        <f t="shared" si="2"/>
        <v>0</v>
      </c>
      <c r="R80" s="40"/>
      <c r="S80" s="40"/>
      <c r="T80" s="53"/>
      <c r="W80" s="40"/>
      <c r="X80" s="40"/>
    </row>
    <row r="81" spans="2:24" s="7" customFormat="1" ht="13.5" x14ac:dyDescent="0.25">
      <c r="B81" s="8" t="s">
        <v>203</v>
      </c>
      <c r="C81" s="32" t="s">
        <v>112</v>
      </c>
      <c r="D81" s="14">
        <v>15</v>
      </c>
      <c r="E81" s="15">
        <v>9.3316000000000017</v>
      </c>
      <c r="F81" s="15">
        <v>0.61499999999999999</v>
      </c>
      <c r="G81" s="16">
        <f t="shared" si="3"/>
        <v>149.19900000000004</v>
      </c>
      <c r="H81" s="11"/>
      <c r="I81" s="12">
        <f t="shared" si="1"/>
        <v>15</v>
      </c>
      <c r="J81" s="15"/>
      <c r="K81" s="15"/>
      <c r="L81" s="13">
        <f t="shared" si="2"/>
        <v>0</v>
      </c>
      <c r="R81" s="40"/>
      <c r="S81" s="40"/>
      <c r="T81" s="53"/>
      <c r="W81" s="40"/>
      <c r="X81" s="40"/>
    </row>
    <row r="82" spans="2:24" s="7" customFormat="1" ht="25.5" x14ac:dyDescent="0.25">
      <c r="B82" s="8" t="s">
        <v>113</v>
      </c>
      <c r="C82" s="32" t="s">
        <v>3</v>
      </c>
      <c r="D82" s="14">
        <v>150</v>
      </c>
      <c r="E82" s="15">
        <v>17.121600000000001</v>
      </c>
      <c r="F82" s="15">
        <v>0</v>
      </c>
      <c r="G82" s="16">
        <f t="shared" si="3"/>
        <v>2568.2400000000002</v>
      </c>
      <c r="H82" s="11"/>
      <c r="I82" s="12">
        <f t="shared" si="1"/>
        <v>150</v>
      </c>
      <c r="J82" s="15"/>
      <c r="K82" s="15"/>
      <c r="L82" s="13">
        <f t="shared" si="2"/>
        <v>0</v>
      </c>
      <c r="R82" s="40"/>
      <c r="S82" s="40"/>
      <c r="T82" s="53"/>
      <c r="W82" s="40"/>
      <c r="X82" s="40"/>
    </row>
    <row r="83" spans="2:24" s="7" customFormat="1" ht="25.5" x14ac:dyDescent="0.25">
      <c r="B83" s="8" t="s">
        <v>114</v>
      </c>
      <c r="C83" s="32" t="s">
        <v>115</v>
      </c>
      <c r="D83" s="14">
        <v>40</v>
      </c>
      <c r="E83" s="15">
        <v>6.2565999999999997</v>
      </c>
      <c r="F83" s="15">
        <v>0</v>
      </c>
      <c r="G83" s="16">
        <f t="shared" si="3"/>
        <v>250.26399999999998</v>
      </c>
      <c r="H83" s="11"/>
      <c r="I83" s="12">
        <f t="shared" si="1"/>
        <v>40</v>
      </c>
      <c r="J83" s="15"/>
      <c r="K83" s="15"/>
      <c r="L83" s="13">
        <f t="shared" si="2"/>
        <v>0</v>
      </c>
      <c r="R83" s="40"/>
      <c r="S83" s="40"/>
      <c r="T83" s="53"/>
      <c r="W83" s="40"/>
      <c r="X83" s="40"/>
    </row>
    <row r="84" spans="2:24" s="7" customFormat="1" ht="13.5" x14ac:dyDescent="0.25">
      <c r="B84" s="8" t="s">
        <v>116</v>
      </c>
      <c r="C84" s="32" t="s">
        <v>117</v>
      </c>
      <c r="D84" s="14">
        <v>40</v>
      </c>
      <c r="E84" s="15">
        <v>6.2565999999999997</v>
      </c>
      <c r="F84" s="15">
        <v>0</v>
      </c>
      <c r="G84" s="16">
        <f t="shared" si="3"/>
        <v>250.26399999999998</v>
      </c>
      <c r="H84" s="11"/>
      <c r="I84" s="12">
        <f t="shared" si="1"/>
        <v>40</v>
      </c>
      <c r="J84" s="15"/>
      <c r="K84" s="15"/>
      <c r="L84" s="13">
        <f t="shared" si="2"/>
        <v>0</v>
      </c>
      <c r="R84" s="40"/>
      <c r="S84" s="40"/>
      <c r="T84" s="53"/>
      <c r="W84" s="40"/>
      <c r="X84" s="40"/>
    </row>
    <row r="85" spans="2:24" s="7" customFormat="1" ht="25.5" x14ac:dyDescent="0.25">
      <c r="B85" s="8" t="s">
        <v>118</v>
      </c>
      <c r="C85" s="32" t="s">
        <v>119</v>
      </c>
      <c r="D85" s="14">
        <v>40</v>
      </c>
      <c r="E85" s="15">
        <v>3.1816</v>
      </c>
      <c r="F85" s="15">
        <v>0</v>
      </c>
      <c r="G85" s="16">
        <f t="shared" si="3"/>
        <v>127.264</v>
      </c>
      <c r="H85" s="11"/>
      <c r="I85" s="12">
        <f t="shared" si="1"/>
        <v>40</v>
      </c>
      <c r="J85" s="15"/>
      <c r="K85" s="15"/>
      <c r="L85" s="13">
        <f t="shared" si="2"/>
        <v>0</v>
      </c>
      <c r="R85" s="40"/>
      <c r="S85" s="40"/>
      <c r="T85" s="53"/>
      <c r="W85" s="40"/>
      <c r="X85" s="40"/>
    </row>
    <row r="86" spans="2:24" s="7" customFormat="1" ht="13.5" x14ac:dyDescent="0.25">
      <c r="B86" s="8" t="s">
        <v>120</v>
      </c>
      <c r="C86" s="32" t="s">
        <v>121</v>
      </c>
      <c r="D86" s="14">
        <v>40</v>
      </c>
      <c r="E86" s="15">
        <v>6.2565999999999997</v>
      </c>
      <c r="F86" s="15">
        <v>0</v>
      </c>
      <c r="G86" s="16">
        <f t="shared" si="3"/>
        <v>250.26399999999998</v>
      </c>
      <c r="H86" s="11"/>
      <c r="I86" s="12">
        <f t="shared" si="1"/>
        <v>40</v>
      </c>
      <c r="J86" s="15"/>
      <c r="K86" s="15"/>
      <c r="L86" s="13">
        <f t="shared" si="2"/>
        <v>0</v>
      </c>
      <c r="R86" s="40"/>
      <c r="S86" s="40"/>
      <c r="T86" s="53"/>
      <c r="W86" s="40"/>
      <c r="X86" s="40"/>
    </row>
    <row r="87" spans="2:24" s="7" customFormat="1" ht="13.5" x14ac:dyDescent="0.25">
      <c r="B87" s="8" t="s">
        <v>122</v>
      </c>
      <c r="C87" s="32" t="s">
        <v>123</v>
      </c>
      <c r="D87" s="14">
        <v>40</v>
      </c>
      <c r="E87" s="15">
        <v>6.2565999999999997</v>
      </c>
      <c r="F87" s="15">
        <v>0</v>
      </c>
      <c r="G87" s="16">
        <f t="shared" si="3"/>
        <v>250.26399999999998</v>
      </c>
      <c r="H87" s="11"/>
      <c r="I87" s="12">
        <f t="shared" si="1"/>
        <v>40</v>
      </c>
      <c r="J87" s="15"/>
      <c r="K87" s="15"/>
      <c r="L87" s="13">
        <f t="shared" si="2"/>
        <v>0</v>
      </c>
      <c r="R87" s="40"/>
      <c r="S87" s="40"/>
      <c r="T87" s="53"/>
      <c r="W87" s="40"/>
    </row>
    <row r="88" spans="2:24" s="7" customFormat="1" ht="13.5" x14ac:dyDescent="0.25">
      <c r="B88" s="8" t="s">
        <v>124</v>
      </c>
      <c r="C88" s="32" t="s">
        <v>4</v>
      </c>
      <c r="D88" s="14">
        <v>40</v>
      </c>
      <c r="E88" s="15">
        <v>18.655000000000001</v>
      </c>
      <c r="F88" s="15">
        <v>0</v>
      </c>
      <c r="G88" s="16">
        <f t="shared" si="3"/>
        <v>746.2</v>
      </c>
      <c r="H88" s="11"/>
      <c r="I88" s="12">
        <f t="shared" si="1"/>
        <v>40</v>
      </c>
      <c r="J88" s="15"/>
      <c r="K88" s="15"/>
      <c r="L88" s="13">
        <f t="shared" si="2"/>
        <v>0</v>
      </c>
      <c r="R88" s="40"/>
      <c r="S88" s="40"/>
      <c r="T88" s="53"/>
      <c r="W88" s="40"/>
    </row>
    <row r="89" spans="2:24" s="7" customFormat="1" ht="13.5" x14ac:dyDescent="0.25">
      <c r="B89" s="8" t="s">
        <v>125</v>
      </c>
      <c r="C89" s="32" t="s">
        <v>8</v>
      </c>
      <c r="D89" s="14">
        <v>40</v>
      </c>
      <c r="E89" s="15">
        <v>20.5</v>
      </c>
      <c r="F89" s="15">
        <v>0</v>
      </c>
      <c r="G89" s="16">
        <f t="shared" si="3"/>
        <v>820</v>
      </c>
      <c r="H89" s="11"/>
      <c r="I89" s="12">
        <f t="shared" si="1"/>
        <v>40</v>
      </c>
      <c r="J89" s="15"/>
      <c r="K89" s="15"/>
      <c r="L89" s="13">
        <f t="shared" si="2"/>
        <v>0</v>
      </c>
      <c r="R89" s="40"/>
      <c r="S89" s="40"/>
      <c r="T89" s="53"/>
      <c r="W89" s="40"/>
    </row>
    <row r="90" spans="2:24" s="7" customFormat="1" ht="13.5" x14ac:dyDescent="0.25">
      <c r="B90" s="8" t="s">
        <v>126</v>
      </c>
      <c r="C90" s="32" t="s">
        <v>7</v>
      </c>
      <c r="D90" s="14">
        <v>40</v>
      </c>
      <c r="E90" s="15">
        <v>27.265000000000001</v>
      </c>
      <c r="F90" s="15">
        <v>0</v>
      </c>
      <c r="G90" s="16">
        <f t="shared" si="3"/>
        <v>1090.5999999999999</v>
      </c>
      <c r="H90" s="11"/>
      <c r="I90" s="12">
        <f t="shared" si="1"/>
        <v>40</v>
      </c>
      <c r="J90" s="15"/>
      <c r="K90" s="15"/>
      <c r="L90" s="13">
        <f t="shared" si="2"/>
        <v>0</v>
      </c>
      <c r="R90" s="40"/>
      <c r="S90" s="40"/>
      <c r="T90" s="53"/>
      <c r="W90" s="40"/>
    </row>
    <row r="91" spans="2:24" s="7" customFormat="1" ht="13.5" x14ac:dyDescent="0.25">
      <c r="B91" s="8" t="s">
        <v>127</v>
      </c>
      <c r="C91" s="32" t="s">
        <v>128</v>
      </c>
      <c r="D91" s="14">
        <v>40</v>
      </c>
      <c r="E91" s="15">
        <v>7.486600000000001</v>
      </c>
      <c r="F91" s="15">
        <v>0</v>
      </c>
      <c r="G91" s="16">
        <f t="shared" si="3"/>
        <v>299.46400000000006</v>
      </c>
      <c r="H91" s="11"/>
      <c r="I91" s="12">
        <f t="shared" si="1"/>
        <v>40</v>
      </c>
      <c r="J91" s="15"/>
      <c r="K91" s="15"/>
      <c r="L91" s="13">
        <f t="shared" si="2"/>
        <v>0</v>
      </c>
      <c r="R91" s="40"/>
      <c r="S91" s="40"/>
      <c r="T91" s="53"/>
      <c r="W91" s="40"/>
    </row>
    <row r="92" spans="2:24" s="7" customFormat="1" ht="25.5" x14ac:dyDescent="0.25">
      <c r="B92" s="8" t="s">
        <v>204</v>
      </c>
      <c r="C92" s="32" t="s">
        <v>129</v>
      </c>
      <c r="D92" s="14">
        <v>40</v>
      </c>
      <c r="E92" s="15">
        <v>27.88</v>
      </c>
      <c r="F92" s="15">
        <v>0</v>
      </c>
      <c r="G92" s="16">
        <f t="shared" si="3"/>
        <v>1115.2</v>
      </c>
      <c r="H92" s="11"/>
      <c r="I92" s="12">
        <f t="shared" si="1"/>
        <v>40</v>
      </c>
      <c r="J92" s="15"/>
      <c r="K92" s="15"/>
      <c r="L92" s="13">
        <f t="shared" si="2"/>
        <v>0</v>
      </c>
      <c r="R92" s="40"/>
      <c r="S92" s="40"/>
      <c r="T92" s="53"/>
      <c r="W92" s="40"/>
    </row>
    <row r="93" spans="2:24" s="7" customFormat="1" ht="13.5" x14ac:dyDescent="0.25">
      <c r="B93" s="8" t="s">
        <v>130</v>
      </c>
      <c r="C93" s="32" t="s">
        <v>131</v>
      </c>
      <c r="D93" s="14">
        <v>40</v>
      </c>
      <c r="E93" s="15">
        <v>13.6366</v>
      </c>
      <c r="F93" s="15">
        <v>0</v>
      </c>
      <c r="G93" s="16">
        <f t="shared" ref="G93:G118" si="4">D93*($E93+$F93)</f>
        <v>545.46399999999994</v>
      </c>
      <c r="H93" s="11"/>
      <c r="I93" s="12">
        <f t="shared" si="1"/>
        <v>40</v>
      </c>
      <c r="J93" s="15"/>
      <c r="K93" s="15"/>
      <c r="L93" s="13">
        <f t="shared" si="2"/>
        <v>0</v>
      </c>
      <c r="R93" s="40"/>
      <c r="S93" s="40"/>
      <c r="T93" s="53"/>
      <c r="W93" s="40"/>
    </row>
    <row r="94" spans="2:24" s="7" customFormat="1" ht="13.5" x14ac:dyDescent="0.25">
      <c r="B94" s="8" t="s">
        <v>132</v>
      </c>
      <c r="C94" s="32" t="s">
        <v>133</v>
      </c>
      <c r="D94" s="14">
        <v>40</v>
      </c>
      <c r="E94" s="15">
        <v>13.6366</v>
      </c>
      <c r="F94" s="15">
        <v>0</v>
      </c>
      <c r="G94" s="16">
        <f t="shared" si="4"/>
        <v>545.46399999999994</v>
      </c>
      <c r="H94" s="11"/>
      <c r="I94" s="12">
        <f t="shared" ref="I94:I118" si="5">D94</f>
        <v>40</v>
      </c>
      <c r="J94" s="15"/>
      <c r="K94" s="15"/>
      <c r="L94" s="13">
        <f t="shared" ref="L94:L118" si="6">I94*(J94+K94)</f>
        <v>0</v>
      </c>
      <c r="R94" s="40"/>
      <c r="S94" s="40"/>
      <c r="T94" s="53"/>
      <c r="W94" s="40"/>
    </row>
    <row r="95" spans="2:24" s="7" customFormat="1" ht="13.5" x14ac:dyDescent="0.25">
      <c r="B95" s="8" t="s">
        <v>134</v>
      </c>
      <c r="C95" s="32" t="s">
        <v>135</v>
      </c>
      <c r="D95" s="14">
        <v>40</v>
      </c>
      <c r="E95" s="15">
        <v>13.6366</v>
      </c>
      <c r="F95" s="15">
        <v>0</v>
      </c>
      <c r="G95" s="16">
        <f t="shared" si="4"/>
        <v>545.46399999999994</v>
      </c>
      <c r="H95" s="11"/>
      <c r="I95" s="12">
        <f t="shared" si="5"/>
        <v>40</v>
      </c>
      <c r="J95" s="15"/>
      <c r="K95" s="15"/>
      <c r="L95" s="13">
        <f t="shared" si="6"/>
        <v>0</v>
      </c>
      <c r="R95" s="40"/>
      <c r="S95" s="40"/>
      <c r="T95" s="53"/>
      <c r="W95" s="40"/>
    </row>
    <row r="96" spans="2:24" s="7" customFormat="1" ht="13.5" x14ac:dyDescent="0.25">
      <c r="B96" s="8" t="s">
        <v>136</v>
      </c>
      <c r="C96" s="32" t="s">
        <v>137</v>
      </c>
      <c r="D96" s="14">
        <v>40</v>
      </c>
      <c r="E96" s="15">
        <v>13.6366</v>
      </c>
      <c r="F96" s="15">
        <v>0</v>
      </c>
      <c r="G96" s="16">
        <f t="shared" si="4"/>
        <v>545.46399999999994</v>
      </c>
      <c r="H96" s="11"/>
      <c r="I96" s="12">
        <f t="shared" si="5"/>
        <v>40</v>
      </c>
      <c r="J96" s="15"/>
      <c r="K96" s="15"/>
      <c r="L96" s="13">
        <f t="shared" si="6"/>
        <v>0</v>
      </c>
      <c r="R96" s="40"/>
      <c r="S96" s="40"/>
      <c r="T96" s="53"/>
      <c r="W96" s="40"/>
    </row>
    <row r="97" spans="2:23" s="7" customFormat="1" ht="13.5" x14ac:dyDescent="0.25">
      <c r="B97" s="8" t="s">
        <v>138</v>
      </c>
      <c r="C97" s="32" t="s">
        <v>6</v>
      </c>
      <c r="D97" s="14">
        <v>150</v>
      </c>
      <c r="E97" s="15">
        <v>27.265000000000001</v>
      </c>
      <c r="F97" s="15">
        <v>0</v>
      </c>
      <c r="G97" s="16">
        <f t="shared" si="4"/>
        <v>4089.75</v>
      </c>
      <c r="H97" s="11"/>
      <c r="I97" s="12">
        <f t="shared" si="5"/>
        <v>150</v>
      </c>
      <c r="J97" s="15"/>
      <c r="K97" s="15"/>
      <c r="L97" s="13">
        <f t="shared" si="6"/>
        <v>0</v>
      </c>
      <c r="R97" s="40"/>
      <c r="S97" s="40"/>
      <c r="T97" s="53"/>
      <c r="W97" s="40"/>
    </row>
    <row r="98" spans="2:23" s="7" customFormat="1" ht="13.5" x14ac:dyDescent="0.25">
      <c r="B98" s="8" t="s">
        <v>139</v>
      </c>
      <c r="C98" s="32" t="s">
        <v>140</v>
      </c>
      <c r="D98" s="14">
        <v>40</v>
      </c>
      <c r="E98" s="15">
        <v>15.4816</v>
      </c>
      <c r="F98" s="15">
        <v>0</v>
      </c>
      <c r="G98" s="16">
        <f t="shared" si="4"/>
        <v>619.26400000000001</v>
      </c>
      <c r="H98" s="11"/>
      <c r="I98" s="12">
        <f t="shared" si="5"/>
        <v>40</v>
      </c>
      <c r="J98" s="15"/>
      <c r="K98" s="15"/>
      <c r="L98" s="13">
        <f t="shared" si="6"/>
        <v>0</v>
      </c>
      <c r="R98" s="40"/>
      <c r="S98" s="40"/>
      <c r="T98" s="53"/>
      <c r="W98" s="40"/>
    </row>
    <row r="99" spans="2:23" s="7" customFormat="1" ht="13.5" x14ac:dyDescent="0.25">
      <c r="B99" s="8" t="s">
        <v>141</v>
      </c>
      <c r="C99" s="32" t="s">
        <v>142</v>
      </c>
      <c r="D99" s="14">
        <v>40</v>
      </c>
      <c r="E99" s="15">
        <v>18.655000000000001</v>
      </c>
      <c r="F99" s="15">
        <v>0</v>
      </c>
      <c r="G99" s="16">
        <f t="shared" si="4"/>
        <v>746.2</v>
      </c>
      <c r="H99" s="11"/>
      <c r="I99" s="12">
        <f t="shared" si="5"/>
        <v>40</v>
      </c>
      <c r="J99" s="15"/>
      <c r="K99" s="15"/>
      <c r="L99" s="13">
        <f t="shared" si="6"/>
        <v>0</v>
      </c>
      <c r="R99" s="40"/>
      <c r="S99" s="40"/>
      <c r="T99" s="53"/>
      <c r="W99" s="40"/>
    </row>
    <row r="100" spans="2:23" s="7" customFormat="1" ht="13.5" x14ac:dyDescent="0.25">
      <c r="B100" s="8" t="s">
        <v>143</v>
      </c>
      <c r="C100" s="32" t="s">
        <v>5</v>
      </c>
      <c r="D100" s="14">
        <v>40</v>
      </c>
      <c r="E100" s="15">
        <v>18.655000000000001</v>
      </c>
      <c r="F100" s="15">
        <v>0</v>
      </c>
      <c r="G100" s="16">
        <f t="shared" si="4"/>
        <v>746.2</v>
      </c>
      <c r="H100" s="11"/>
      <c r="I100" s="12">
        <f t="shared" si="5"/>
        <v>40</v>
      </c>
      <c r="J100" s="15"/>
      <c r="K100" s="15"/>
      <c r="L100" s="13">
        <f t="shared" si="6"/>
        <v>0</v>
      </c>
      <c r="R100" s="40"/>
      <c r="S100" s="40"/>
      <c r="T100" s="53"/>
      <c r="W100" s="40"/>
    </row>
    <row r="101" spans="2:23" s="7" customFormat="1" ht="13.5" x14ac:dyDescent="0.25">
      <c r="B101" s="8" t="s">
        <v>144</v>
      </c>
      <c r="C101" s="32" t="s">
        <v>145</v>
      </c>
      <c r="D101" s="14">
        <v>40</v>
      </c>
      <c r="E101" s="15">
        <v>18.655000000000001</v>
      </c>
      <c r="F101" s="15">
        <v>0</v>
      </c>
      <c r="G101" s="16">
        <f t="shared" si="4"/>
        <v>746.2</v>
      </c>
      <c r="H101" s="11"/>
      <c r="I101" s="12">
        <f t="shared" si="5"/>
        <v>40</v>
      </c>
      <c r="J101" s="15"/>
      <c r="K101" s="15"/>
      <c r="L101" s="13">
        <f t="shared" si="6"/>
        <v>0</v>
      </c>
      <c r="R101" s="40"/>
      <c r="S101" s="40"/>
      <c r="T101" s="53"/>
      <c r="W101" s="40"/>
    </row>
    <row r="102" spans="2:23" s="7" customFormat="1" ht="13.5" x14ac:dyDescent="0.25">
      <c r="B102" s="8" t="s">
        <v>146</v>
      </c>
      <c r="C102" s="32" t="s">
        <v>147</v>
      </c>
      <c r="D102" s="14">
        <v>40</v>
      </c>
      <c r="E102" s="15">
        <v>6.2565999999999997</v>
      </c>
      <c r="F102" s="15">
        <v>0</v>
      </c>
      <c r="G102" s="16">
        <f t="shared" si="4"/>
        <v>250.26399999999998</v>
      </c>
      <c r="H102" s="11"/>
      <c r="I102" s="12">
        <f t="shared" si="5"/>
        <v>40</v>
      </c>
      <c r="J102" s="15"/>
      <c r="K102" s="15"/>
      <c r="L102" s="13">
        <f t="shared" si="6"/>
        <v>0</v>
      </c>
      <c r="R102" s="40"/>
      <c r="S102" s="40"/>
      <c r="T102" s="53"/>
      <c r="W102" s="40"/>
    </row>
    <row r="103" spans="2:23" s="7" customFormat="1" ht="13.5" x14ac:dyDescent="0.25">
      <c r="B103" s="8" t="s">
        <v>148</v>
      </c>
      <c r="C103" s="32" t="s">
        <v>149</v>
      </c>
      <c r="D103" s="14">
        <v>40</v>
      </c>
      <c r="E103" s="15">
        <v>6.2565999999999997</v>
      </c>
      <c r="F103" s="15">
        <v>0</v>
      </c>
      <c r="G103" s="16">
        <f t="shared" si="4"/>
        <v>250.26399999999998</v>
      </c>
      <c r="H103" s="11"/>
      <c r="I103" s="12">
        <f t="shared" si="5"/>
        <v>40</v>
      </c>
      <c r="J103" s="15"/>
      <c r="K103" s="15"/>
      <c r="L103" s="13">
        <f t="shared" si="6"/>
        <v>0</v>
      </c>
      <c r="R103" s="40"/>
      <c r="S103" s="40"/>
      <c r="T103" s="53"/>
      <c r="W103" s="40"/>
    </row>
    <row r="104" spans="2:23" s="7" customFormat="1" ht="13.5" x14ac:dyDescent="0.25">
      <c r="B104" s="8" t="s">
        <v>150</v>
      </c>
      <c r="C104" s="32" t="s">
        <v>151</v>
      </c>
      <c r="D104" s="14">
        <v>40</v>
      </c>
      <c r="E104" s="15">
        <v>9.3316000000000017</v>
      </c>
      <c r="F104" s="15">
        <v>0</v>
      </c>
      <c r="G104" s="16">
        <f t="shared" si="4"/>
        <v>373.26400000000007</v>
      </c>
      <c r="H104" s="11"/>
      <c r="I104" s="12">
        <f t="shared" si="5"/>
        <v>40</v>
      </c>
      <c r="J104" s="15"/>
      <c r="K104" s="15"/>
      <c r="L104" s="13">
        <f t="shared" si="6"/>
        <v>0</v>
      </c>
      <c r="R104" s="40"/>
      <c r="S104" s="40"/>
      <c r="T104" s="53"/>
      <c r="W104" s="40"/>
    </row>
    <row r="105" spans="2:23" s="7" customFormat="1" ht="13.5" x14ac:dyDescent="0.25">
      <c r="B105" s="8" t="s">
        <v>152</v>
      </c>
      <c r="C105" s="32" t="s">
        <v>153</v>
      </c>
      <c r="D105" s="14">
        <v>40</v>
      </c>
      <c r="E105" s="15">
        <v>6.2565999999999997</v>
      </c>
      <c r="F105" s="15">
        <v>0</v>
      </c>
      <c r="G105" s="16">
        <f t="shared" si="4"/>
        <v>250.26399999999998</v>
      </c>
      <c r="H105" s="11"/>
      <c r="I105" s="12">
        <f t="shared" si="5"/>
        <v>40</v>
      </c>
      <c r="J105" s="15"/>
      <c r="K105" s="15"/>
      <c r="L105" s="13">
        <f t="shared" si="6"/>
        <v>0</v>
      </c>
      <c r="R105" s="40"/>
      <c r="S105" s="40"/>
      <c r="T105" s="53"/>
      <c r="W105" s="40"/>
    </row>
    <row r="106" spans="2:23" s="7" customFormat="1" ht="13.5" x14ac:dyDescent="0.25">
      <c r="B106" s="8" t="s">
        <v>154</v>
      </c>
      <c r="C106" s="32" t="s">
        <v>155</v>
      </c>
      <c r="D106" s="14">
        <v>40</v>
      </c>
      <c r="E106" s="15">
        <v>37.211600000000004</v>
      </c>
      <c r="F106" s="15">
        <v>0</v>
      </c>
      <c r="G106" s="16">
        <f t="shared" si="4"/>
        <v>1488.4640000000002</v>
      </c>
      <c r="H106" s="11"/>
      <c r="I106" s="12">
        <f t="shared" si="5"/>
        <v>40</v>
      </c>
      <c r="J106" s="15"/>
      <c r="K106" s="15"/>
      <c r="L106" s="13">
        <f t="shared" si="6"/>
        <v>0</v>
      </c>
      <c r="R106" s="40"/>
      <c r="S106" s="40"/>
      <c r="T106" s="53"/>
      <c r="W106" s="40"/>
    </row>
    <row r="107" spans="2:23" s="7" customFormat="1" ht="25.5" x14ac:dyDescent="0.25">
      <c r="B107" s="8" t="s">
        <v>156</v>
      </c>
      <c r="C107" s="32" t="s">
        <v>157</v>
      </c>
      <c r="D107" s="14">
        <v>40</v>
      </c>
      <c r="E107" s="15">
        <v>24.805</v>
      </c>
      <c r="F107" s="15">
        <v>0</v>
      </c>
      <c r="G107" s="16">
        <f t="shared" si="4"/>
        <v>992.2</v>
      </c>
      <c r="H107" s="11"/>
      <c r="I107" s="12">
        <f t="shared" si="5"/>
        <v>40</v>
      </c>
      <c r="J107" s="15"/>
      <c r="K107" s="15"/>
      <c r="L107" s="13">
        <f t="shared" si="6"/>
        <v>0</v>
      </c>
      <c r="R107" s="40"/>
      <c r="S107" s="40"/>
      <c r="T107" s="53"/>
      <c r="W107" s="40"/>
    </row>
    <row r="108" spans="2:23" s="7" customFormat="1" ht="13.5" x14ac:dyDescent="0.25">
      <c r="B108" s="8" t="s">
        <v>158</v>
      </c>
      <c r="C108" s="32" t="s">
        <v>172</v>
      </c>
      <c r="D108" s="14">
        <v>40</v>
      </c>
      <c r="E108" s="15">
        <v>3.1816</v>
      </c>
      <c r="F108" s="15">
        <v>6.0515999999999996</v>
      </c>
      <c r="G108" s="16">
        <f t="shared" si="4"/>
        <v>369.32799999999997</v>
      </c>
      <c r="H108" s="11"/>
      <c r="I108" s="12">
        <f t="shared" si="5"/>
        <v>40</v>
      </c>
      <c r="J108" s="15"/>
      <c r="K108" s="15"/>
      <c r="L108" s="13">
        <f t="shared" si="6"/>
        <v>0</v>
      </c>
      <c r="R108" s="40"/>
      <c r="S108" s="40"/>
      <c r="T108" s="53"/>
      <c r="W108" s="40"/>
    </row>
    <row r="109" spans="2:23" s="7" customFormat="1" ht="13.5" x14ac:dyDescent="0.25">
      <c r="B109" s="8" t="s">
        <v>159</v>
      </c>
      <c r="C109" s="32" t="s">
        <v>173</v>
      </c>
      <c r="D109" s="14">
        <v>5</v>
      </c>
      <c r="E109" s="15">
        <v>3.1816</v>
      </c>
      <c r="F109" s="15">
        <v>9.2249999999999996</v>
      </c>
      <c r="G109" s="16">
        <f t="shared" si="4"/>
        <v>62.032999999999994</v>
      </c>
      <c r="H109" s="11"/>
      <c r="I109" s="12">
        <f t="shared" si="5"/>
        <v>5</v>
      </c>
      <c r="J109" s="15"/>
      <c r="K109" s="15"/>
      <c r="L109" s="13">
        <f t="shared" si="6"/>
        <v>0</v>
      </c>
      <c r="R109" s="40"/>
      <c r="S109" s="40"/>
      <c r="T109" s="53"/>
      <c r="W109" s="40"/>
    </row>
    <row r="110" spans="2:23" s="7" customFormat="1" ht="13.5" x14ac:dyDescent="0.25">
      <c r="B110" s="8" t="s">
        <v>160</v>
      </c>
      <c r="C110" s="32" t="s">
        <v>174</v>
      </c>
      <c r="D110" s="14">
        <v>5</v>
      </c>
      <c r="E110" s="15">
        <v>3.1816</v>
      </c>
      <c r="F110" s="15">
        <v>13.8416</v>
      </c>
      <c r="G110" s="16">
        <f t="shared" si="4"/>
        <v>85.116</v>
      </c>
      <c r="H110" s="11"/>
      <c r="I110" s="12">
        <f t="shared" si="5"/>
        <v>5</v>
      </c>
      <c r="J110" s="15"/>
      <c r="K110" s="15"/>
      <c r="L110" s="13">
        <f t="shared" si="6"/>
        <v>0</v>
      </c>
      <c r="R110" s="40"/>
      <c r="S110" s="40"/>
      <c r="T110" s="53"/>
      <c r="W110" s="40"/>
    </row>
    <row r="111" spans="2:23" s="7" customFormat="1" ht="13.5" x14ac:dyDescent="0.25">
      <c r="B111" s="8" t="s">
        <v>161</v>
      </c>
      <c r="C111" s="32" t="s">
        <v>162</v>
      </c>
      <c r="D111" s="14">
        <v>3</v>
      </c>
      <c r="E111" s="15">
        <v>18.655000000000001</v>
      </c>
      <c r="F111" s="15">
        <v>229.29660000000001</v>
      </c>
      <c r="G111" s="16">
        <f t="shared" si="4"/>
        <v>743.85480000000007</v>
      </c>
      <c r="H111" s="11"/>
      <c r="I111" s="12">
        <f t="shared" si="5"/>
        <v>3</v>
      </c>
      <c r="J111" s="15"/>
      <c r="K111" s="15"/>
      <c r="L111" s="13">
        <f t="shared" si="6"/>
        <v>0</v>
      </c>
      <c r="R111" s="40"/>
      <c r="S111" s="40"/>
      <c r="T111" s="53"/>
      <c r="W111" s="40"/>
    </row>
    <row r="112" spans="2:23" s="7" customFormat="1" ht="25.5" x14ac:dyDescent="0.25">
      <c r="B112" s="8" t="s">
        <v>163</v>
      </c>
      <c r="C112" s="32" t="s">
        <v>164</v>
      </c>
      <c r="D112" s="14">
        <v>1</v>
      </c>
      <c r="E112" s="15">
        <v>0.72160000000000002</v>
      </c>
      <c r="F112" s="15">
        <v>0.31159999999999999</v>
      </c>
      <c r="G112" s="16">
        <f t="shared" si="4"/>
        <v>1.0331999999999999</v>
      </c>
      <c r="H112" s="11"/>
      <c r="I112" s="12">
        <f t="shared" si="5"/>
        <v>1</v>
      </c>
      <c r="J112" s="15"/>
      <c r="K112" s="15"/>
      <c r="L112" s="13">
        <f t="shared" si="6"/>
        <v>0</v>
      </c>
      <c r="R112" s="40"/>
      <c r="S112" s="40"/>
      <c r="T112" s="53"/>
      <c r="W112" s="40"/>
    </row>
    <row r="113" spans="1:23" s="7" customFormat="1" ht="13.5" x14ac:dyDescent="0.25">
      <c r="B113" s="8" t="s">
        <v>165</v>
      </c>
      <c r="C113" s="32" t="s">
        <v>31</v>
      </c>
      <c r="D113" s="14">
        <v>1</v>
      </c>
      <c r="E113" s="15">
        <v>18.655000000000001</v>
      </c>
      <c r="F113" s="15">
        <v>0</v>
      </c>
      <c r="G113" s="16">
        <f t="shared" si="4"/>
        <v>18.655000000000001</v>
      </c>
      <c r="H113" s="11"/>
      <c r="I113" s="12">
        <f t="shared" si="5"/>
        <v>1</v>
      </c>
      <c r="J113" s="15"/>
      <c r="K113" s="15"/>
      <c r="L113" s="13">
        <f t="shared" si="6"/>
        <v>0</v>
      </c>
      <c r="R113" s="40"/>
      <c r="S113" s="40"/>
      <c r="T113" s="53"/>
      <c r="W113" s="40"/>
    </row>
    <row r="114" spans="1:23" s="7" customFormat="1" ht="13.5" x14ac:dyDescent="0.25">
      <c r="B114" s="8" t="s">
        <v>166</v>
      </c>
      <c r="C114" s="32" t="s">
        <v>24</v>
      </c>
      <c r="D114" s="14">
        <v>5</v>
      </c>
      <c r="E114" s="15">
        <v>9.3316000000000017</v>
      </c>
      <c r="F114" s="15">
        <v>5.33</v>
      </c>
      <c r="G114" s="16">
        <f t="shared" si="4"/>
        <v>73.308000000000007</v>
      </c>
      <c r="H114" s="11"/>
      <c r="I114" s="12">
        <f t="shared" si="5"/>
        <v>5</v>
      </c>
      <c r="J114" s="15"/>
      <c r="K114" s="15"/>
      <c r="L114" s="13">
        <f t="shared" si="6"/>
        <v>0</v>
      </c>
      <c r="R114" s="40"/>
      <c r="S114" s="40"/>
      <c r="T114" s="53"/>
      <c r="W114" s="40"/>
    </row>
    <row r="115" spans="1:23" s="7" customFormat="1" ht="13.5" x14ac:dyDescent="0.25">
      <c r="B115" s="8" t="s">
        <v>167</v>
      </c>
      <c r="C115" s="32" t="s">
        <v>168</v>
      </c>
      <c r="D115" s="14">
        <v>3</v>
      </c>
      <c r="E115" s="15">
        <v>55.76</v>
      </c>
      <c r="F115" s="15">
        <v>68.88</v>
      </c>
      <c r="G115" s="16">
        <f t="shared" si="4"/>
        <v>373.91999999999996</v>
      </c>
      <c r="H115" s="11"/>
      <c r="I115" s="12">
        <f t="shared" si="5"/>
        <v>3</v>
      </c>
      <c r="J115" s="15"/>
      <c r="K115" s="15"/>
      <c r="L115" s="13">
        <f t="shared" si="6"/>
        <v>0</v>
      </c>
      <c r="R115" s="40"/>
      <c r="S115" s="40"/>
      <c r="T115" s="53"/>
      <c r="W115" s="40"/>
    </row>
    <row r="116" spans="1:23" ht="25.5" x14ac:dyDescent="0.25">
      <c r="A116" s="7"/>
      <c r="B116" s="8" t="s">
        <v>169</v>
      </c>
      <c r="C116" s="32" t="s">
        <v>205</v>
      </c>
      <c r="D116" s="14">
        <v>75</v>
      </c>
      <c r="E116" s="15">
        <v>0</v>
      </c>
      <c r="F116" s="15">
        <v>68.88</v>
      </c>
      <c r="G116" s="16">
        <f t="shared" si="4"/>
        <v>5166</v>
      </c>
      <c r="H116" s="11"/>
      <c r="I116" s="12">
        <f t="shared" si="5"/>
        <v>75</v>
      </c>
      <c r="J116" s="15"/>
      <c r="K116" s="15"/>
      <c r="L116" s="13">
        <f t="shared" si="6"/>
        <v>0</v>
      </c>
      <c r="M116" s="7"/>
      <c r="N116" s="7"/>
      <c r="O116" s="7"/>
      <c r="Q116" s="7"/>
      <c r="R116" s="40"/>
      <c r="S116" s="40"/>
      <c r="T116" s="53"/>
      <c r="W116" s="40"/>
    </row>
    <row r="117" spans="1:23" ht="25.5" x14ac:dyDescent="0.25">
      <c r="A117" s="7"/>
      <c r="B117" s="8" t="s">
        <v>206</v>
      </c>
      <c r="C117" s="32" t="s">
        <v>207</v>
      </c>
      <c r="D117" s="14">
        <v>75</v>
      </c>
      <c r="E117" s="15">
        <v>0</v>
      </c>
      <c r="F117" s="15">
        <v>51.66</v>
      </c>
      <c r="G117" s="16">
        <f t="shared" si="4"/>
        <v>3874.4999999999995</v>
      </c>
      <c r="H117" s="11"/>
      <c r="I117" s="12">
        <f t="shared" si="5"/>
        <v>75</v>
      </c>
      <c r="J117" s="15"/>
      <c r="K117" s="15"/>
      <c r="L117" s="13">
        <f t="shared" si="6"/>
        <v>0</v>
      </c>
      <c r="M117" s="7"/>
      <c r="N117" s="7"/>
      <c r="O117" s="7"/>
      <c r="Q117" s="7"/>
      <c r="R117" s="40"/>
      <c r="S117" s="40"/>
      <c r="T117" s="53"/>
      <c r="W117" s="40"/>
    </row>
    <row r="118" spans="1:23" ht="25.5" x14ac:dyDescent="0.25">
      <c r="A118" s="7"/>
      <c r="B118" s="17" t="s">
        <v>170</v>
      </c>
      <c r="C118" s="33" t="s">
        <v>28</v>
      </c>
      <c r="D118" s="18">
        <v>5</v>
      </c>
      <c r="E118" s="19">
        <v>9.3316000000000017</v>
      </c>
      <c r="F118" s="19">
        <v>0</v>
      </c>
      <c r="G118" s="20">
        <f t="shared" si="4"/>
        <v>46.658000000000008</v>
      </c>
      <c r="H118" s="11"/>
      <c r="I118" s="46">
        <f t="shared" si="5"/>
        <v>5</v>
      </c>
      <c r="J118" s="19"/>
      <c r="K118" s="19"/>
      <c r="L118" s="47">
        <f t="shared" si="6"/>
        <v>0</v>
      </c>
      <c r="M118" s="7"/>
      <c r="N118" s="7"/>
      <c r="O118" s="7"/>
      <c r="Q118" s="7"/>
      <c r="R118" s="40"/>
      <c r="S118" s="40"/>
      <c r="T118" s="53"/>
      <c r="W118" s="40"/>
    </row>
    <row r="119" spans="1:23" x14ac:dyDescent="0.25">
      <c r="D119" s="1"/>
      <c r="E119" s="63" t="s">
        <v>1</v>
      </c>
      <c r="F119" s="64"/>
      <c r="G119" s="51">
        <f>SUM(G28:G118)</f>
        <v>97471.169599999965</v>
      </c>
      <c r="I119" s="21"/>
      <c r="J119" s="63" t="s">
        <v>1</v>
      </c>
      <c r="K119" s="64"/>
      <c r="L119" s="51">
        <f>SUM(L28:L118)</f>
        <v>0</v>
      </c>
      <c r="S119" s="1"/>
      <c r="T119" s="49"/>
    </row>
    <row r="120" spans="1:23" x14ac:dyDescent="0.25">
      <c r="D120" s="1"/>
      <c r="G120" s="1"/>
      <c r="J120" s="1"/>
    </row>
    <row r="121" spans="1:23" ht="30.75" customHeight="1" x14ac:dyDescent="0.25">
      <c r="B121" s="4"/>
      <c r="C121" s="4"/>
      <c r="D121" s="71" t="s">
        <v>215</v>
      </c>
      <c r="E121" s="72"/>
      <c r="F121" s="72"/>
      <c r="G121" s="73"/>
      <c r="I121" s="74" t="str">
        <f>D121</f>
        <v>CONSUMS ESTIMATS PREVENTIUS ANUALS I APP DE CONTROL DEL SERVEI (LICITACIÓ)</v>
      </c>
      <c r="J121" s="75"/>
      <c r="K121" s="75"/>
      <c r="L121" s="76"/>
      <c r="S121" s="1"/>
    </row>
    <row r="122" spans="1:23" ht="25.5" customHeight="1" x14ac:dyDescent="0.25">
      <c r="B122" s="69" t="s">
        <v>171</v>
      </c>
      <c r="C122" s="69" t="s">
        <v>212</v>
      </c>
      <c r="D122" s="79" t="s">
        <v>175</v>
      </c>
      <c r="E122" s="81" t="s">
        <v>211</v>
      </c>
      <c r="F122" s="82"/>
      <c r="G122" s="79" t="s">
        <v>176</v>
      </c>
      <c r="H122" s="5"/>
      <c r="I122" s="79" t="s">
        <v>179</v>
      </c>
      <c r="J122" s="81" t="s">
        <v>177</v>
      </c>
      <c r="K122" s="82"/>
      <c r="L122" s="77" t="s">
        <v>0</v>
      </c>
      <c r="R122" s="50"/>
      <c r="S122" s="1"/>
      <c r="T122" s="49"/>
    </row>
    <row r="123" spans="1:23" ht="25.5" customHeight="1" x14ac:dyDescent="0.25">
      <c r="A123" s="7"/>
      <c r="B123" s="70"/>
      <c r="C123" s="70"/>
      <c r="D123" s="80"/>
      <c r="E123" s="93" t="s">
        <v>178</v>
      </c>
      <c r="F123" s="94"/>
      <c r="G123" s="80"/>
      <c r="H123" s="6"/>
      <c r="I123" s="80"/>
      <c r="J123" s="96" t="s">
        <v>178</v>
      </c>
      <c r="K123" s="97"/>
      <c r="L123" s="78"/>
      <c r="M123" s="7"/>
      <c r="N123" s="7"/>
      <c r="O123" s="7"/>
      <c r="Q123" s="7"/>
      <c r="R123" s="40"/>
      <c r="S123" s="40"/>
      <c r="T123" s="53"/>
      <c r="W123" s="40"/>
    </row>
    <row r="124" spans="1:23" x14ac:dyDescent="0.25">
      <c r="B124" s="17" t="s">
        <v>195</v>
      </c>
      <c r="C124" s="33" t="s">
        <v>208</v>
      </c>
      <c r="D124" s="18">
        <v>7644</v>
      </c>
      <c r="E124" s="65">
        <v>8.1016000000000012</v>
      </c>
      <c r="F124" s="66"/>
      <c r="G124" s="20">
        <f>D124*($E124+$F124)</f>
        <v>61928.630400000009</v>
      </c>
      <c r="H124" s="11"/>
      <c r="I124" s="46">
        <f>D124</f>
        <v>7644</v>
      </c>
      <c r="J124" s="65"/>
      <c r="K124" s="66"/>
      <c r="L124" s="47">
        <f>I124*(J124+K124)</f>
        <v>0</v>
      </c>
      <c r="S124" s="1"/>
    </row>
    <row r="125" spans="1:23" x14ac:dyDescent="0.25">
      <c r="B125" s="54" t="s">
        <v>213</v>
      </c>
      <c r="C125" s="55" t="s">
        <v>214</v>
      </c>
      <c r="D125" s="56">
        <v>1</v>
      </c>
      <c r="E125" s="65">
        <v>3672</v>
      </c>
      <c r="F125" s="66"/>
      <c r="G125" s="58">
        <f>E125*D125</f>
        <v>3672</v>
      </c>
      <c r="H125" s="11"/>
      <c r="I125" s="46">
        <f>D125</f>
        <v>1</v>
      </c>
      <c r="J125" s="65"/>
      <c r="K125" s="66"/>
      <c r="L125" s="47">
        <f>I125*(J125+K125)</f>
        <v>0</v>
      </c>
      <c r="S125" s="1"/>
    </row>
    <row r="126" spans="1:23" x14ac:dyDescent="0.25">
      <c r="D126" s="1"/>
      <c r="E126" s="63" t="s">
        <v>1</v>
      </c>
      <c r="F126" s="64"/>
      <c r="G126" s="51">
        <f>SUM(G124:G125)</f>
        <v>65600.630400000009</v>
      </c>
      <c r="J126" s="63" t="s">
        <v>1</v>
      </c>
      <c r="K126" s="64"/>
      <c r="L126" s="51">
        <f>SUM(L35:L125)</f>
        <v>0</v>
      </c>
      <c r="S126" s="1"/>
    </row>
    <row r="127" spans="1:23" x14ac:dyDescent="0.25">
      <c r="D127" s="57"/>
      <c r="H127" s="2"/>
      <c r="I127" s="2"/>
      <c r="J127" s="2"/>
      <c r="K127" s="2"/>
      <c r="L127" s="2"/>
      <c r="M127" s="2"/>
      <c r="N127" s="2"/>
      <c r="O127" s="2"/>
      <c r="S127" s="1"/>
    </row>
    <row r="128" spans="1:23" x14ac:dyDescent="0.25">
      <c r="D128" s="3"/>
      <c r="F128" s="52"/>
      <c r="I128" s="2"/>
      <c r="J128" s="2"/>
      <c r="K128" s="2"/>
      <c r="L128" s="2"/>
      <c r="M128" s="2"/>
      <c r="N128" s="2"/>
      <c r="O128" s="2"/>
      <c r="S128" s="1"/>
    </row>
    <row r="129" spans="3:19" x14ac:dyDescent="0.25">
      <c r="D129" s="52"/>
      <c r="F129" s="52"/>
      <c r="S129" s="1"/>
    </row>
    <row r="130" spans="3:19" x14ac:dyDescent="0.25">
      <c r="D130" s="3"/>
      <c r="S130" s="1"/>
    </row>
    <row r="131" spans="3:19" x14ac:dyDescent="0.25">
      <c r="D131" s="59"/>
      <c r="F131" s="52"/>
      <c r="S131" s="1"/>
    </row>
    <row r="132" spans="3:19" x14ac:dyDescent="0.25">
      <c r="F132" s="52"/>
      <c r="S132" s="1"/>
    </row>
    <row r="133" spans="3:19" x14ac:dyDescent="0.25">
      <c r="F133" s="52"/>
      <c r="H133" s="2"/>
      <c r="S133" s="1"/>
    </row>
    <row r="134" spans="3:19" x14ac:dyDescent="0.25">
      <c r="F134" s="3"/>
      <c r="S134" s="1"/>
    </row>
    <row r="135" spans="3:19" x14ac:dyDescent="0.25">
      <c r="F135" s="3"/>
      <c r="S135" s="1"/>
    </row>
    <row r="136" spans="3:19" x14ac:dyDescent="0.25">
      <c r="C136" s="60"/>
    </row>
    <row r="137" spans="3:19" x14ac:dyDescent="0.25">
      <c r="C137" s="61"/>
    </row>
    <row r="138" spans="3:19" x14ac:dyDescent="0.25">
      <c r="C138" s="61"/>
    </row>
    <row r="139" spans="3:19" x14ac:dyDescent="0.25">
      <c r="C139" s="61"/>
    </row>
    <row r="140" spans="3:19" x14ac:dyDescent="0.25">
      <c r="C140" s="62"/>
    </row>
    <row r="141" spans="3:19" x14ac:dyDescent="0.25">
      <c r="C141" s="62"/>
    </row>
    <row r="142" spans="3:19" x14ac:dyDescent="0.25">
      <c r="C142" s="61"/>
    </row>
    <row r="143" spans="3:19" x14ac:dyDescent="0.25">
      <c r="C143" s="61"/>
    </row>
    <row r="144" spans="3:19" x14ac:dyDescent="0.25">
      <c r="C144" s="61"/>
    </row>
  </sheetData>
  <mergeCells count="43">
    <mergeCell ref="E123:F123"/>
    <mergeCell ref="E124:F124"/>
    <mergeCell ref="J124:K124"/>
    <mergeCell ref="I122:I123"/>
    <mergeCell ref="J122:K122"/>
    <mergeCell ref="G122:G123"/>
    <mergeCell ref="I25:L25"/>
    <mergeCell ref="E26:F26"/>
    <mergeCell ref="G26:G27"/>
    <mergeCell ref="I26:I27"/>
    <mergeCell ref="J26:K26"/>
    <mergeCell ref="D25:G25"/>
    <mergeCell ref="D26:D27"/>
    <mergeCell ref="L26:L27"/>
    <mergeCell ref="B20:K22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E18:G18"/>
    <mergeCell ref="E126:F126"/>
    <mergeCell ref="J126:K126"/>
    <mergeCell ref="J125:K125"/>
    <mergeCell ref="C26:C27"/>
    <mergeCell ref="B26:B27"/>
    <mergeCell ref="E119:F119"/>
    <mergeCell ref="J119:K119"/>
    <mergeCell ref="E125:F125"/>
    <mergeCell ref="D121:G121"/>
    <mergeCell ref="I121:L121"/>
    <mergeCell ref="L122:L123"/>
    <mergeCell ref="C122:C123"/>
    <mergeCell ref="B122:B123"/>
    <mergeCell ref="D122:D123"/>
    <mergeCell ref="E122:F122"/>
    <mergeCell ref="J123:K123"/>
  </mergeCells>
  <conditionalFormatting sqref="B1:B7 B28:B118 B124:B1048576 B23:B26">
    <cfRule type="duplicateValues" dxfId="5" priority="43"/>
  </conditionalFormatting>
  <conditionalFormatting sqref="B121:B122">
    <cfRule type="duplicateValues" dxfId="4" priority="2"/>
  </conditionalFormatting>
  <conditionalFormatting sqref="D119">
    <cfRule type="duplicateValues" dxfId="3" priority="36"/>
  </conditionalFormatting>
  <conditionalFormatting sqref="D126:D127 E122 B119:C119 E134:F1048576 F128:F129 F131:F133 C1:C7 E1:F7 E26 E127:E133 E23:F24 C28:C118 C124:C135 C23:C26 C121:C122 C145:C1048576">
    <cfRule type="duplicateValues" dxfId="2" priority="48"/>
  </conditionalFormatting>
  <conditionalFormatting sqref="J26">
    <cfRule type="duplicateValues" dxfId="1" priority="3"/>
  </conditionalFormatting>
  <conditionalFormatting sqref="J122">
    <cfRule type="duplicateValues" dxfId="0" priority="1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2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2</vt:lpstr>
      <vt:lpstr>'ANNEX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2025-06-18T12:21:46Z</cp:lastPrinted>
  <dcterms:created xsi:type="dcterms:W3CDTF">2021-04-05T06:26:57Z</dcterms:created>
  <dcterms:modified xsi:type="dcterms:W3CDTF">2025-07-04T07:48:15Z</dcterms:modified>
</cp:coreProperties>
</file>