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PRO\2513 HO Rampes mecàniques c. Poesia\G01 Documentació contractual\G01 03 Concurs DO\Licitació\"/>
    </mc:Choice>
  </mc:AlternateContent>
  <xr:revisionPtr revIDLastSave="0" documentId="8_{32B94C77-F240-4A1B-A9D6-6E4DAD8ED7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1Àrea_d_impressió" localSheetId="0">Hoja1!$A:$L</definedName>
    <definedName name="_xlnm.Print_Area" localSheetId="0">Hoja1!$A$1:$L$74</definedName>
    <definedName name="Print_Area" localSheetId="0">Hoja1!$A$1:$L$74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L22" i="1" l="1"/>
  <c r="L21" i="1" l="1"/>
  <c r="L23" i="1" l="1"/>
  <c r="L26" i="1"/>
  <c r="L27" i="1" l="1"/>
  <c r="L20" i="1" l="1"/>
  <c r="L30" i="1" l="1"/>
  <c r="L31" i="1" l="1"/>
  <c r="L33" i="1" s="1"/>
</calcChain>
</file>

<file path=xl/sharedStrings.xml><?xml version="1.0" encoding="utf-8"?>
<sst xmlns="http://schemas.openxmlformats.org/spreadsheetml/2006/main" count="52" uniqueCount="51">
  <si>
    <t>FULL DE TREBALL INTERN</t>
  </si>
  <si>
    <t>Full: al peu</t>
  </si>
  <si>
    <t>Data: al peu</t>
  </si>
  <si>
    <t>Assumpte:</t>
  </si>
  <si>
    <t>DEPARTAMENT D'INFRASTRUCTURES</t>
  </si>
  <si>
    <t>BIMSA</t>
  </si>
  <si>
    <t>Import de licitació de projecte:</t>
  </si>
  <si>
    <t>Projecte:</t>
  </si>
  <si>
    <t>PEC a/iva</t>
  </si>
  <si>
    <t>Director d'obra</t>
  </si>
  <si>
    <t>Enginyer de Camins</t>
  </si>
  <si>
    <t>10 anys</t>
  </si>
  <si>
    <t>Titulació</t>
  </si>
  <si>
    <t>Experiència</t>
  </si>
  <si>
    <t>mesos</t>
  </si>
  <si>
    <t>unitari</t>
  </si>
  <si>
    <t>parcial</t>
  </si>
  <si>
    <t>Dedicació</t>
  </si>
  <si>
    <t>Imprevistos</t>
  </si>
  <si>
    <t>Totals:</t>
  </si>
  <si>
    <t>Total amb iva al 21%</t>
  </si>
  <si>
    <t>Percentatge sobre l'import de licitació:</t>
  </si>
  <si>
    <t>Durada de les obres licitació:</t>
  </si>
  <si>
    <t>PERFIL DE L'EQUIP</t>
  </si>
  <si>
    <t>2.</t>
  </si>
  <si>
    <t>5 anys</t>
  </si>
  <si>
    <t>3.</t>
  </si>
  <si>
    <t>VIGILANT D'OBRA</t>
  </si>
  <si>
    <t>Proposta d'equip de Project Management</t>
  </si>
  <si>
    <t>15 anys</t>
  </si>
  <si>
    <t>Concepte</t>
  </si>
  <si>
    <t>4.</t>
  </si>
  <si>
    <t>1.</t>
  </si>
  <si>
    <t>Francisco Alcañiz Carretero</t>
  </si>
  <si>
    <t>Director Tècnic d'Infraestructures</t>
  </si>
  <si>
    <t>Enginyer d'Obres Públiques</t>
  </si>
  <si>
    <t>Ut</t>
  </si>
  <si>
    <t>DIRECTOR D'OBRA</t>
  </si>
  <si>
    <t xml:space="preserve">PROPOSTA SERVEI DE DO </t>
  </si>
  <si>
    <t>AJUDANTS DEL DIRECTOR D'OBRA</t>
  </si>
  <si>
    <t>Ajudant de DO Obra Civil</t>
  </si>
  <si>
    <t>Enginyer Industrial</t>
  </si>
  <si>
    <t>Vigilant d'obra i supervisió dimplantació en domini públic</t>
  </si>
  <si>
    <t>Projecte As-built</t>
  </si>
  <si>
    <t>Ajudant de DO Instal.lacions</t>
  </si>
  <si>
    <t>18 mesos</t>
  </si>
  <si>
    <t>PROJECTE EXECUTIU PER LA IMPLANTACIÓ DE RAMPES MECÀNIQUES AL CARRER POESIA – FASE I, AL BARRI DE MONTBAU, AL DISTRICTE D’HORTAGUINARDÓ, A BARCELONA i PROJECTE EXECUTIU PER A L’ARRANJAMENT I IMPLANTACIÓ DE RAMPES MECÀNIQUES AL CARRER POESIA (FASE 2 I FASE 3), AL BARRI DE MONTBAU, AL DISTRICTE D’HORTA-GUINARDÓ, A BARCELONA.</t>
  </si>
  <si>
    <t xml:space="preserve">Director/a d'Obra, Enginyer/a de Camins, o titulat/da competent, amb una experiència superior a 15 anys. Es requereix experiència, acreditada mitjançant curriculum, en posicions rellevants en alguna obra de les següents característiques:
* Obres d'urbanització en espai urbà consolidat, que incloguin instal·lacions tipus escales, ascensors, etc..., amb un PEC &gt; 3.000.000 € (IVA Exclòs) 
</t>
  </si>
  <si>
    <t xml:space="preserve">Ajudant del Director/a d'Obra, Enginyer/a tècnic/a d'obres públiques, o titulat/da competent, amb una experiència superior a 10 anys. Es requereix experiència, acreditada mitjançant curriculum, en posicions similars en alguna obra de les següents característiques:
Obres d'urbanització en espai urbà consolidat amb un PEC &gt; 3.000.000 € (IVA Exclòs) </t>
  </si>
  <si>
    <t xml:space="preserve">Ajudant del Director/a d'Obra, Enginyer/a Industrial o titulat/da competent, amb una experiència superior a 10 anys. Es requereix experiència, acreditada mitjançant curriculum, en posicions similars en alguna obra de les següents característiques:
Obres d'instalacions en urbanitzacions i infraestructures amb un PEC &gt; 3.000.000 € (IVA Exclòs) </t>
  </si>
  <si>
    <t xml:space="preserve">Vigilant d'obra, tècnic/a no qualificat, responsables de la supervisió directa, amb experiència mínima de 5 anys. Es requereix experiència, acreditada mitjançant curriculum, en treballs rellevants de supervisió o construcció d'alguna obra de les següents característiques:
Obres d'urbanització en espai urbà consolidat amb un PEC &gt; 3.000.000 € (IVA Exclòs)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</si>
</sst>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1" xfId="0" applyFont="1" applyBorder="1"/>
    <xf numFmtId="0" fontId="3" fillId="0" borderId="1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2" borderId="13" xfId="0" applyFill="1" applyBorder="1"/>
    <xf numFmtId="0" fontId="7" fillId="2" borderId="14" xfId="0" applyFont="1" applyFill="1" applyBorder="1"/>
    <xf numFmtId="9" fontId="0" fillId="0" borderId="0" xfId="0" applyNumberFormat="1"/>
    <xf numFmtId="2" fontId="0" fillId="0" borderId="0" xfId="0" applyNumberFormat="1"/>
    <xf numFmtId="3" fontId="0" fillId="0" borderId="0" xfId="0" applyNumberFormat="1"/>
    <xf numFmtId="10" fontId="0" fillId="0" borderId="0" xfId="0" applyNumberFormat="1"/>
    <xf numFmtId="0" fontId="4" fillId="0" borderId="0" xfId="0" applyFont="1"/>
    <xf numFmtId="0" fontId="7" fillId="2" borderId="15" xfId="0" applyFont="1" applyFill="1" applyBorder="1"/>
    <xf numFmtId="0" fontId="0" fillId="2" borderId="15" xfId="0" applyFill="1" applyBorder="1"/>
    <xf numFmtId="0" fontId="7" fillId="0" borderId="0" xfId="0" applyFont="1" applyAlignment="1">
      <alignment horizontal="center"/>
    </xf>
    <xf numFmtId="0" fontId="0" fillId="0" borderId="16" xfId="0" applyBorder="1"/>
    <xf numFmtId="0" fontId="7" fillId="0" borderId="17" xfId="0" applyFont="1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9" fontId="0" fillId="0" borderId="17" xfId="0" applyNumberFormat="1" applyBorder="1"/>
    <xf numFmtId="0" fontId="4" fillId="0" borderId="17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5" xfId="0" applyBorder="1"/>
    <xf numFmtId="0" fontId="0" fillId="0" borderId="26" xfId="0" applyBorder="1"/>
    <xf numFmtId="0" fontId="8" fillId="0" borderId="0" xfId="0" applyFont="1"/>
    <xf numFmtId="0" fontId="2" fillId="0" borderId="0" xfId="0" applyFont="1"/>
    <xf numFmtId="0" fontId="7" fillId="0" borderId="19" xfId="0" applyFont="1" applyBorder="1"/>
    <xf numFmtId="4" fontId="0" fillId="0" borderId="0" xfId="0" applyNumberFormat="1"/>
    <xf numFmtId="0" fontId="4" fillId="0" borderId="0" xfId="0" applyFont="1" applyAlignment="1">
      <alignment horizontal="right"/>
    </xf>
    <xf numFmtId="3" fontId="0" fillId="0" borderId="27" xfId="0" applyNumberFormat="1" applyBorder="1"/>
    <xf numFmtId="4" fontId="6" fillId="0" borderId="0" xfId="0" applyNumberFormat="1" applyFont="1"/>
    <xf numFmtId="4" fontId="0" fillId="0" borderId="18" xfId="0" applyNumberFormat="1" applyBorder="1"/>
    <xf numFmtId="1" fontId="0" fillId="0" borderId="17" xfId="0" applyNumberFormat="1" applyBorder="1"/>
    <xf numFmtId="1" fontId="0" fillId="0" borderId="0" xfId="0" applyNumberFormat="1"/>
    <xf numFmtId="0" fontId="4" fillId="0" borderId="16" xfId="0" applyFont="1" applyBorder="1" applyAlignment="1">
      <alignment horizontal="right"/>
    </xf>
    <xf numFmtId="0" fontId="0" fillId="0" borderId="25" xfId="0" applyBorder="1" applyAlignment="1">
      <alignment horizontal="justify" vertical="top" wrapText="1"/>
    </xf>
    <xf numFmtId="0" fontId="4" fillId="0" borderId="25" xfId="0" applyFont="1" applyBorder="1"/>
    <xf numFmtId="0" fontId="4" fillId="2" borderId="12" xfId="0" applyFont="1" applyFill="1" applyBorder="1"/>
    <xf numFmtId="4" fontId="9" fillId="0" borderId="17" xfId="0" applyNumberFormat="1" applyFont="1" applyBorder="1"/>
    <xf numFmtId="3" fontId="9" fillId="0" borderId="0" xfId="0" applyNumberFormat="1" applyFont="1"/>
    <xf numFmtId="0" fontId="0" fillId="2" borderId="13" xfId="0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center"/>
    </xf>
    <xf numFmtId="0" fontId="4" fillId="0" borderId="22" xfId="0" quotePrefix="1" applyFont="1" applyBorder="1"/>
    <xf numFmtId="0" fontId="4" fillId="0" borderId="22" xfId="0" quotePrefix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164" fontId="4" fillId="0" borderId="0" xfId="0" applyNumberFormat="1" applyFont="1"/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4" fillId="0" borderId="20" xfId="0" applyFont="1" applyBorder="1" applyAlignment="1">
      <alignment horizontal="justify" vertical="top" wrapText="1"/>
    </xf>
    <xf numFmtId="0" fontId="7" fillId="0" borderId="20" xfId="0" applyFont="1" applyBorder="1" applyAlignment="1">
      <alignment horizontal="justify" vertical="top" wrapText="1"/>
    </xf>
    <xf numFmtId="0" fontId="7" fillId="0" borderId="21" xfId="0" applyFont="1" applyBorder="1" applyAlignment="1">
      <alignment horizontal="justify" vertical="top" wrapText="1"/>
    </xf>
    <xf numFmtId="0" fontId="7" fillId="0" borderId="25" xfId="0" applyFont="1" applyBorder="1" applyAlignment="1">
      <alignment horizontal="justify" vertical="top" wrapText="1"/>
    </xf>
    <xf numFmtId="0" fontId="7" fillId="0" borderId="26" xfId="0" applyFont="1" applyBorder="1" applyAlignment="1">
      <alignment horizontal="justify" vertical="top" wrapText="1"/>
    </xf>
    <xf numFmtId="4" fontId="9" fillId="0" borderId="17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43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4"/>
  <sheetViews>
    <sheetView tabSelected="1" topLeftCell="A9" zoomScale="90" zoomScaleNormal="90" zoomScaleSheetLayoutView="80" workbookViewId="0">
      <selection activeCell="F34" sqref="F34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24.85546875" customWidth="1"/>
    <col min="5" max="5" width="8" customWidth="1"/>
    <col min="6" max="6" width="25.7109375" customWidth="1"/>
    <col min="7" max="7" width="5.7109375" customWidth="1"/>
    <col min="8" max="8" width="12.140625" customWidth="1"/>
    <col min="9" max="9" width="9.7109375" customWidth="1"/>
    <col min="10" max="10" width="12.42578125" customWidth="1"/>
    <col min="12" max="12" width="14.140625" bestFit="1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11" t="s">
        <v>0</v>
      </c>
      <c r="E2" s="2"/>
      <c r="F2" s="2"/>
      <c r="G2" s="2"/>
      <c r="H2" s="2"/>
      <c r="I2" s="2"/>
      <c r="J2" s="2"/>
      <c r="K2" s="3"/>
      <c r="L2" s="8" t="s">
        <v>2</v>
      </c>
    </row>
    <row r="3" spans="1:12" ht="21" customHeight="1" x14ac:dyDescent="0.2">
      <c r="A3" s="4"/>
      <c r="C3" s="5"/>
      <c r="D3" s="4" t="s">
        <v>3</v>
      </c>
      <c r="K3" s="5"/>
      <c r="L3" s="9" t="s">
        <v>1</v>
      </c>
    </row>
    <row r="4" spans="1:12" ht="13.5" customHeight="1" x14ac:dyDescent="0.2">
      <c r="A4" s="4"/>
      <c r="B4" s="13" t="s">
        <v>5</v>
      </c>
      <c r="C4" s="5"/>
      <c r="D4" s="66" t="s">
        <v>38</v>
      </c>
      <c r="E4" s="67"/>
      <c r="F4" s="67"/>
      <c r="G4" s="67"/>
      <c r="H4" s="67"/>
      <c r="I4" s="67"/>
      <c r="J4" s="67"/>
      <c r="K4" s="68"/>
      <c r="L4" s="9"/>
    </row>
    <row r="5" spans="1:12" ht="11.25" customHeight="1" thickBot="1" x14ac:dyDescent="0.25">
      <c r="A5" s="6"/>
      <c r="B5" s="12" t="s">
        <v>4</v>
      </c>
      <c r="C5" s="7"/>
      <c r="D5" s="69"/>
      <c r="E5" s="70"/>
      <c r="F5" s="70"/>
      <c r="G5" s="70"/>
      <c r="H5" s="70"/>
      <c r="I5" s="70"/>
      <c r="J5" s="70"/>
      <c r="K5" s="71"/>
      <c r="L5" s="10"/>
    </row>
    <row r="8" spans="1:12" x14ac:dyDescent="0.2">
      <c r="A8" s="45" t="s">
        <v>7</v>
      </c>
      <c r="B8" s="76" t="s">
        <v>46</v>
      </c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2" ht="28.5" customHeight="1" x14ac:dyDescent="0.2">
      <c r="A9" s="36"/>
      <c r="B9" s="79"/>
      <c r="C9" s="79"/>
      <c r="D9" s="79"/>
      <c r="E9" s="79"/>
      <c r="F9" s="79"/>
      <c r="G9" s="79"/>
      <c r="H9" s="79"/>
      <c r="I9" s="79"/>
      <c r="J9" s="79"/>
      <c r="K9" s="79"/>
      <c r="L9" s="80"/>
    </row>
    <row r="11" spans="1:12" x14ac:dyDescent="0.2">
      <c r="A11" s="14" t="s">
        <v>6</v>
      </c>
      <c r="D11" s="14" t="s">
        <v>8</v>
      </c>
      <c r="F11" s="65">
        <f>2075807.89+4038484.69</f>
        <v>6114292.5800000001</v>
      </c>
      <c r="G11" s="46"/>
    </row>
    <row r="12" spans="1:12" x14ac:dyDescent="0.2">
      <c r="F12" s="46"/>
      <c r="G12" s="46"/>
    </row>
    <row r="13" spans="1:12" x14ac:dyDescent="0.2">
      <c r="A13" s="14" t="s">
        <v>22</v>
      </c>
      <c r="F13" s="47" t="s">
        <v>45</v>
      </c>
      <c r="G13" s="47"/>
      <c r="I13" s="22"/>
    </row>
    <row r="16" spans="1:12" ht="15.75" x14ac:dyDescent="0.25">
      <c r="A16" s="44" t="s">
        <v>28</v>
      </c>
    </row>
    <row r="18" spans="1:12" x14ac:dyDescent="0.2">
      <c r="B18" s="56" t="s">
        <v>30</v>
      </c>
      <c r="C18" s="24"/>
      <c r="D18" s="16"/>
      <c r="E18" s="23" t="s">
        <v>12</v>
      </c>
      <c r="F18" s="16"/>
      <c r="G18" s="59" t="s">
        <v>36</v>
      </c>
      <c r="H18" s="61" t="s">
        <v>13</v>
      </c>
      <c r="I18" s="17" t="s">
        <v>17</v>
      </c>
      <c r="J18" s="60" t="s">
        <v>15</v>
      </c>
      <c r="K18" s="60" t="s">
        <v>14</v>
      </c>
      <c r="L18" s="60" t="s">
        <v>16</v>
      </c>
    </row>
    <row r="19" spans="1:12" ht="5.25" customHeight="1" x14ac:dyDescent="0.2"/>
    <row r="20" spans="1:12" ht="15.75" customHeight="1" x14ac:dyDescent="0.2">
      <c r="A20" s="53">
        <v>1</v>
      </c>
      <c r="B20" s="27" t="s">
        <v>9</v>
      </c>
      <c r="C20" s="28"/>
      <c r="D20" s="28"/>
      <c r="E20" s="27" t="s">
        <v>10</v>
      </c>
      <c r="F20" s="28"/>
      <c r="G20" s="28">
        <v>1</v>
      </c>
      <c r="H20" s="29" t="s">
        <v>29</v>
      </c>
      <c r="I20" s="30">
        <v>0.4</v>
      </c>
      <c r="J20" s="81">
        <v>0</v>
      </c>
      <c r="K20" s="51">
        <v>20</v>
      </c>
      <c r="L20" s="50">
        <f>I20*J20*K20*G20</f>
        <v>0</v>
      </c>
    </row>
    <row r="21" spans="1:12" ht="15.75" customHeight="1" x14ac:dyDescent="0.2">
      <c r="A21" s="53">
        <v>2</v>
      </c>
      <c r="B21" s="31" t="s">
        <v>40</v>
      </c>
      <c r="C21" s="28"/>
      <c r="D21" s="28"/>
      <c r="E21" s="31" t="s">
        <v>35</v>
      </c>
      <c r="F21" s="28"/>
      <c r="G21" s="28">
        <v>1</v>
      </c>
      <c r="H21" s="29" t="s">
        <v>11</v>
      </c>
      <c r="I21" s="30">
        <v>0.4</v>
      </c>
      <c r="J21" s="81">
        <v>0</v>
      </c>
      <c r="K21" s="51">
        <v>19</v>
      </c>
      <c r="L21" s="50">
        <f>I21*J21*K21*G21</f>
        <v>0</v>
      </c>
    </row>
    <row r="22" spans="1:12" ht="15.75" customHeight="1" x14ac:dyDescent="0.2">
      <c r="A22" s="53">
        <v>3</v>
      </c>
      <c r="B22" s="31" t="s">
        <v>44</v>
      </c>
      <c r="C22" s="28"/>
      <c r="D22" s="28"/>
      <c r="E22" s="31" t="s">
        <v>41</v>
      </c>
      <c r="F22" s="28"/>
      <c r="G22" s="28">
        <v>1</v>
      </c>
      <c r="H22" s="29" t="s">
        <v>11</v>
      </c>
      <c r="I22" s="30">
        <v>0.4</v>
      </c>
      <c r="J22" s="81">
        <v>0</v>
      </c>
      <c r="K22" s="51">
        <v>19</v>
      </c>
      <c r="L22" s="50">
        <f>I22*J22*K22*G22</f>
        <v>0</v>
      </c>
    </row>
    <row r="23" spans="1:12" ht="15.75" customHeight="1" x14ac:dyDescent="0.2">
      <c r="A23" s="26">
        <v>5</v>
      </c>
      <c r="B23" s="31" t="s">
        <v>42</v>
      </c>
      <c r="C23" s="28"/>
      <c r="D23" s="28"/>
      <c r="E23" s="31"/>
      <c r="F23" s="28"/>
      <c r="G23" s="28">
        <v>1</v>
      </c>
      <c r="H23" s="29" t="s">
        <v>25</v>
      </c>
      <c r="I23" s="30">
        <v>0.4</v>
      </c>
      <c r="J23" s="81">
        <v>0</v>
      </c>
      <c r="K23" s="51">
        <v>19</v>
      </c>
      <c r="L23" s="50">
        <f>I23*J23*K23*G23</f>
        <v>0</v>
      </c>
    </row>
    <row r="24" spans="1:12" ht="15.75" customHeight="1" x14ac:dyDescent="0.2">
      <c r="A24" s="26"/>
      <c r="B24" s="31"/>
      <c r="C24" s="28"/>
      <c r="D24" s="28"/>
      <c r="E24" s="31"/>
      <c r="F24" s="28"/>
      <c r="G24" s="28"/>
      <c r="H24" s="29"/>
      <c r="I24" s="30"/>
      <c r="J24" s="57"/>
      <c r="K24" s="51"/>
      <c r="L24" s="50"/>
    </row>
    <row r="25" spans="1:12" ht="14.25" customHeight="1" x14ac:dyDescent="0.2">
      <c r="B25" s="14"/>
      <c r="E25" s="14"/>
      <c r="H25" s="25"/>
      <c r="I25" s="18"/>
      <c r="J25" s="58"/>
      <c r="K25" s="52"/>
      <c r="L25" s="48"/>
    </row>
    <row r="26" spans="1:12" ht="15.75" customHeight="1" x14ac:dyDescent="0.2">
      <c r="A26" s="26"/>
      <c r="B26" s="31" t="s">
        <v>43</v>
      </c>
      <c r="C26" s="28"/>
      <c r="D26" s="28"/>
      <c r="E26" s="27"/>
      <c r="F26" s="28"/>
      <c r="G26" s="28">
        <v>1</v>
      </c>
      <c r="H26" s="29"/>
      <c r="I26" s="30"/>
      <c r="J26" s="57">
        <v>10000</v>
      </c>
      <c r="K26" s="51">
        <v>1</v>
      </c>
      <c r="L26" s="50">
        <f>J26*K26</f>
        <v>10000</v>
      </c>
    </row>
    <row r="27" spans="1:12" ht="14.25" customHeight="1" x14ac:dyDescent="0.2">
      <c r="A27" s="26"/>
      <c r="B27" s="27" t="s">
        <v>18</v>
      </c>
      <c r="C27" s="28"/>
      <c r="D27" s="28"/>
      <c r="E27" s="27"/>
      <c r="F27" s="28"/>
      <c r="G27" s="28"/>
      <c r="H27" s="29"/>
      <c r="I27" s="30"/>
      <c r="J27" s="57">
        <v>12000</v>
      </c>
      <c r="K27" s="51">
        <v>1</v>
      </c>
      <c r="L27" s="50">
        <f>J27*K27</f>
        <v>12000</v>
      </c>
    </row>
    <row r="28" spans="1:12" ht="7.5" customHeight="1" x14ac:dyDescent="0.2">
      <c r="B28" s="14"/>
      <c r="J28" s="20"/>
      <c r="K28" s="19"/>
      <c r="L28" s="20"/>
    </row>
    <row r="30" spans="1:12" x14ac:dyDescent="0.2">
      <c r="J30" s="14" t="s">
        <v>19</v>
      </c>
      <c r="L30" s="49">
        <f>SUM(L20:L28)</f>
        <v>22000</v>
      </c>
    </row>
    <row r="31" spans="1:12" x14ac:dyDescent="0.2">
      <c r="J31" s="14" t="s">
        <v>20</v>
      </c>
      <c r="L31" s="46">
        <f>L30*1.21</f>
        <v>26620</v>
      </c>
    </row>
    <row r="33" spans="1:12" x14ac:dyDescent="0.2">
      <c r="K33" s="15" t="s">
        <v>21</v>
      </c>
      <c r="L33" s="21">
        <f>L31/F11</f>
        <v>4.3537334289619487E-3</v>
      </c>
    </row>
    <row r="34" spans="1:12" ht="18" x14ac:dyDescent="0.25">
      <c r="A34" s="43"/>
    </row>
    <row r="35" spans="1:12" ht="18" x14ac:dyDescent="0.25">
      <c r="A35" s="43" t="s">
        <v>23</v>
      </c>
    </row>
    <row r="38" spans="1:12" x14ac:dyDescent="0.2">
      <c r="A38" s="22" t="s">
        <v>37</v>
      </c>
    </row>
    <row r="39" spans="1:12" x14ac:dyDescent="0.2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</row>
    <row r="40" spans="1:12" ht="12.75" customHeight="1" x14ac:dyDescent="0.2">
      <c r="A40" s="63" t="s">
        <v>32</v>
      </c>
      <c r="B40" s="72" t="s">
        <v>47</v>
      </c>
      <c r="C40" s="72"/>
      <c r="D40" s="72"/>
      <c r="E40" s="72"/>
      <c r="F40" s="72"/>
      <c r="G40" s="72"/>
      <c r="H40" s="72"/>
      <c r="I40" s="72"/>
      <c r="J40" s="72"/>
      <c r="K40" s="72"/>
      <c r="L40" s="73"/>
    </row>
    <row r="41" spans="1:12" x14ac:dyDescent="0.2">
      <c r="A41" s="35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3"/>
    </row>
    <row r="42" spans="1:12" ht="45" customHeight="1" x14ac:dyDescent="0.2">
      <c r="A42" s="35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3"/>
    </row>
    <row r="43" spans="1:12" x14ac:dyDescent="0.2">
      <c r="A43" s="36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2"/>
    </row>
    <row r="45" spans="1:12" x14ac:dyDescent="0.2">
      <c r="A45" s="22" t="s">
        <v>39</v>
      </c>
    </row>
    <row r="46" spans="1:12" x14ac:dyDescent="0.2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</row>
    <row r="47" spans="1:12" ht="12.75" customHeight="1" x14ac:dyDescent="0.2">
      <c r="A47" s="62" t="s">
        <v>24</v>
      </c>
      <c r="B47" s="72" t="s">
        <v>48</v>
      </c>
      <c r="C47" s="72"/>
      <c r="D47" s="72"/>
      <c r="E47" s="72"/>
      <c r="F47" s="72"/>
      <c r="G47" s="72"/>
      <c r="H47" s="72"/>
      <c r="I47" s="72"/>
      <c r="J47" s="72"/>
      <c r="K47" s="72"/>
      <c r="L47" s="73"/>
    </row>
    <row r="48" spans="1:12" x14ac:dyDescent="0.2">
      <c r="A48" s="35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3"/>
    </row>
    <row r="49" spans="1:12" ht="45" customHeight="1" x14ac:dyDescent="0.2">
      <c r="A49" s="35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3"/>
    </row>
    <row r="50" spans="1:12" x14ac:dyDescent="0.2">
      <c r="A50" s="36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2"/>
    </row>
    <row r="52" spans="1:12" x14ac:dyDescent="0.2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4"/>
    </row>
    <row r="53" spans="1:12" ht="12.75" customHeight="1" x14ac:dyDescent="0.2">
      <c r="A53" s="62" t="s">
        <v>26</v>
      </c>
      <c r="B53" s="72" t="s">
        <v>49</v>
      </c>
      <c r="C53" s="72"/>
      <c r="D53" s="72"/>
      <c r="E53" s="72"/>
      <c r="F53" s="72"/>
      <c r="G53" s="72"/>
      <c r="H53" s="72"/>
      <c r="I53" s="72"/>
      <c r="J53" s="72"/>
      <c r="K53" s="72"/>
      <c r="L53" s="73"/>
    </row>
    <row r="54" spans="1:12" x14ac:dyDescent="0.2">
      <c r="A54" s="35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3"/>
    </row>
    <row r="55" spans="1:12" ht="45" customHeight="1" x14ac:dyDescent="0.2">
      <c r="A55" s="35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3"/>
    </row>
    <row r="56" spans="1:12" x14ac:dyDescent="0.2">
      <c r="A56" s="36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2"/>
    </row>
    <row r="58" spans="1:12" ht="15" customHeight="1" x14ac:dyDescent="0.2">
      <c r="A58" s="55" t="s">
        <v>27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</row>
    <row r="59" spans="1:12" x14ac:dyDescent="0.2">
      <c r="A59" s="32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40"/>
    </row>
    <row r="60" spans="1:12" x14ac:dyDescent="0.2">
      <c r="A60" s="63" t="s">
        <v>31</v>
      </c>
      <c r="B60" s="72" t="s">
        <v>50</v>
      </c>
      <c r="C60" s="74"/>
      <c r="D60" s="74"/>
      <c r="E60" s="74"/>
      <c r="F60" s="74"/>
      <c r="G60" s="74"/>
      <c r="H60" s="74"/>
      <c r="I60" s="74"/>
      <c r="J60" s="74"/>
      <c r="K60" s="74"/>
      <c r="L60" s="75"/>
    </row>
    <row r="61" spans="1:12" x14ac:dyDescent="0.2">
      <c r="A61" s="35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5"/>
    </row>
    <row r="62" spans="1:12" ht="44.25" customHeight="1" x14ac:dyDescent="0.2">
      <c r="A62" s="35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5"/>
    </row>
    <row r="63" spans="1:12" x14ac:dyDescent="0.2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8"/>
    </row>
    <row r="64" spans="1:12" x14ac:dyDescent="0.2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</row>
    <row r="73" spans="2:2" x14ac:dyDescent="0.2">
      <c r="B73" t="s">
        <v>33</v>
      </c>
    </row>
    <row r="74" spans="2:2" x14ac:dyDescent="0.2">
      <c r="B74" t="s">
        <v>34</v>
      </c>
    </row>
  </sheetData>
  <sheetProtection sheet="1" objects="1" scenarios="1"/>
  <mergeCells count="6">
    <mergeCell ref="D4:K5"/>
    <mergeCell ref="B40:L42"/>
    <mergeCell ref="B60:L62"/>
    <mergeCell ref="B8:L9"/>
    <mergeCell ref="B47:L49"/>
    <mergeCell ref="B53:L55"/>
  </mergeCells>
  <phoneticPr fontId="1" type="noConversion"/>
  <pageMargins left="0.23622047244094491" right="0.23622047244094491" top="0.35433070866141736" bottom="0.74803149606299213" header="0.31496062992125984" footer="0.31496062992125984"/>
  <pageSetup paperSize="9" scale="66" fitToHeight="0" orientation="portrait" r:id="rId1"/>
  <headerFooter alignWithMargins="0">
    <oddFooter>&amp;R&amp;9&amp;F
Pàgina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2025-03-28T12:47:26Z</cp:lastPrinted>
  <dcterms:created xsi:type="dcterms:W3CDTF">2005-10-11T08:42:37Z</dcterms:created>
  <dcterms:modified xsi:type="dcterms:W3CDTF">2025-06-20T10:12:20Z</dcterms:modified>
</cp:coreProperties>
</file>