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REA JURIDICA\Contractacio\CONTRACTACIÓ\Contractació 2025\1. PROCEDIMENTS OBERTS\EN PREPARACIÓ\CATERING VILANOVA\"/>
    </mc:Choice>
  </mc:AlternateContent>
  <xr:revisionPtr revIDLastSave="0" documentId="13_ncr:1_{64518AE6-6BD4-43B4-8340-56F89AE48D8E}" xr6:coauthVersionLast="47" xr6:coauthVersionMax="47" xr10:uidLastSave="{00000000-0000-0000-0000-000000000000}"/>
  <bookViews>
    <workbookView xWindow="57480" yWindow="-75" windowWidth="29040" windowHeight="15720" xr2:uid="{00000000-000D-0000-FFFF-FFFF00000000}"/>
  </bookViews>
  <sheets>
    <sheet name="Annex 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0" i="1" l="1"/>
  <c r="J18" i="1"/>
  <c r="J19" i="1" s="1"/>
  <c r="I18" i="1"/>
  <c r="J17" i="1"/>
  <c r="I17" i="1"/>
  <c r="H18" i="1"/>
  <c r="H17" i="1"/>
  <c r="H19" i="1" s="1"/>
  <c r="G17" i="1"/>
  <c r="E17" i="1"/>
  <c r="I19" i="1"/>
  <c r="O19" i="1"/>
  <c r="N19" i="1"/>
  <c r="L19" i="1"/>
  <c r="L18" i="1"/>
  <c r="N18" i="1"/>
  <c r="O18" i="1" s="1"/>
  <c r="E18" i="1"/>
  <c r="F18" i="1" s="1"/>
  <c r="G18" i="1" l="1"/>
  <c r="L17" i="1"/>
  <c r="N17" i="1" l="1"/>
  <c r="O17" i="1" s="1"/>
  <c r="F17" i="1" l="1"/>
  <c r="C6" i="1" l="1"/>
  <c r="L20" i="1" l="1"/>
  <c r="J6" i="1" s="1"/>
  <c r="I20" i="1" l="1"/>
  <c r="D6" i="1" s="1"/>
  <c r="O20" i="1"/>
  <c r="L6" i="1" s="1"/>
  <c r="N20" i="1"/>
  <c r="K6" i="1" s="1"/>
  <c r="J20" i="1" l="1"/>
  <c r="E6" i="1" s="1"/>
</calcChain>
</file>

<file path=xl/sharedStrings.xml><?xml version="1.0" encoding="utf-8"?>
<sst xmlns="http://schemas.openxmlformats.org/spreadsheetml/2006/main" count="33" uniqueCount="25">
  <si>
    <t>Preu</t>
  </si>
  <si>
    <t>IVA</t>
  </si>
  <si>
    <t>Import total</t>
  </si>
  <si>
    <r>
      <t>Quedarà exclosa de la licitació l’oferta econòmica que inclogui un preu ofert superior al preu màxim de licitació</t>
    </r>
    <r>
      <rPr>
        <b/>
        <sz val="11"/>
        <color rgb="FFFF0000"/>
        <rFont val="Calibri"/>
        <family val="2"/>
        <scheme val="minor"/>
      </rPr>
      <t>.</t>
    </r>
    <r>
      <rPr>
        <b/>
        <sz val="12"/>
        <color rgb="FFFF0000"/>
        <rFont val="Arial"/>
        <family val="2"/>
      </rPr>
      <t xml:space="preserve"> </t>
    </r>
  </si>
  <si>
    <t>OFERTA ECONÒMICA PRESENTADA PEL LICITADOR</t>
  </si>
  <si>
    <t>PREU</t>
  </si>
  <si>
    <t>TOTAL</t>
  </si>
  <si>
    <t>IVA €</t>
  </si>
  <si>
    <t>TOTAL + IVA</t>
  </si>
  <si>
    <t>Preu Ofert licitador</t>
  </si>
  <si>
    <t>Places màximes</t>
  </si>
  <si>
    <t>CONCEPTE</t>
  </si>
  <si>
    <t>TOTAL/DIA</t>
  </si>
  <si>
    <t>IVA 10%</t>
  </si>
  <si>
    <t>TOTAL DIA + IVA</t>
  </si>
  <si>
    <t>Dinar</t>
  </si>
  <si>
    <t>TOTAL PREU VILANOVA DEL VALLÈS</t>
  </si>
  <si>
    <t>VILANOVA DEL VALLÈS</t>
  </si>
  <si>
    <t>Annex 2: VILANOVA DEL VALLÈS</t>
  </si>
  <si>
    <t>L'empresa licitadora únicament haurà d'omplir la columna K</t>
  </si>
  <si>
    <r>
      <t>Es indispensable indicar un import a TOTS els productes, quedarà exclosa de la licitació l'oferta econòmica que no inclogui un import superior a 0,01€</t>
    </r>
    <r>
      <rPr>
        <b/>
        <sz val="11"/>
        <color rgb="FFFF0000"/>
        <rFont val="Calibri"/>
        <family val="2"/>
        <scheme val="minor"/>
      </rPr>
      <t>.</t>
    </r>
    <r>
      <rPr>
        <b/>
        <sz val="12"/>
        <color rgb="FFFF0000"/>
        <rFont val="Arial"/>
        <family val="2"/>
      </rPr>
      <t xml:space="preserve"> </t>
    </r>
  </si>
  <si>
    <t>Berenar</t>
  </si>
  <si>
    <t>TOTAL 240 SERVEIS</t>
  </si>
  <si>
    <t>TOTAL IVA 10% 240 SERVEIS</t>
  </si>
  <si>
    <t>TOTAL 240 SERVEIS + IVA 10%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</si>
</sst>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,##0.00\ &quot;€&quot;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sz val="12"/>
      <color rgb="FFFF0000"/>
      <name val="Arial"/>
      <family val="2"/>
    </font>
    <font>
      <b/>
      <sz val="11"/>
      <color rgb="FF000000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4B084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54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4" fillId="0" borderId="1" xfId="0" applyFont="1" applyBorder="1"/>
    <xf numFmtId="0" fontId="5" fillId="4" borderId="2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 wrapText="1"/>
    </xf>
    <xf numFmtId="8" fontId="6" fillId="6" borderId="2" xfId="0" applyNumberFormat="1" applyFont="1" applyFill="1" applyBorder="1" applyAlignment="1">
      <alignment horizontal="center" wrapText="1"/>
    </xf>
    <xf numFmtId="44" fontId="6" fillId="6" borderId="2" xfId="0" applyNumberFormat="1" applyFont="1" applyFill="1" applyBorder="1" applyAlignment="1">
      <alignment horizont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6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5" fillId="11" borderId="2" xfId="0" applyFont="1" applyFill="1" applyBorder="1" applyAlignment="1">
      <alignment horizontal="center" vertical="center"/>
    </xf>
    <xf numFmtId="0" fontId="5" fillId="11" borderId="2" xfId="0" applyFont="1" applyFill="1" applyBorder="1" applyAlignment="1">
      <alignment horizontal="center" vertical="center" wrapText="1"/>
    </xf>
    <xf numFmtId="9" fontId="4" fillId="10" borderId="2" xfId="2" applyFont="1" applyFill="1" applyBorder="1" applyAlignment="1" applyProtection="1">
      <alignment horizontal="center" vertical="center"/>
    </xf>
    <xf numFmtId="0" fontId="6" fillId="12" borderId="2" xfId="0" applyFont="1" applyFill="1" applyBorder="1" applyAlignment="1">
      <alignment horizontal="center" vertical="center"/>
    </xf>
    <xf numFmtId="0" fontId="0" fillId="3" borderId="2" xfId="0" applyFill="1" applyBorder="1"/>
    <xf numFmtId="164" fontId="0" fillId="3" borderId="2" xfId="0" applyNumberFormat="1" applyFill="1" applyBorder="1"/>
    <xf numFmtId="44" fontId="0" fillId="3" borderId="2" xfId="0" applyNumberFormat="1" applyFill="1" applyBorder="1"/>
    <xf numFmtId="44" fontId="0" fillId="5" borderId="2" xfId="0" applyNumberFormat="1" applyFill="1" applyBorder="1"/>
    <xf numFmtId="44" fontId="0" fillId="0" borderId="0" xfId="1" applyFont="1" applyProtection="1"/>
    <xf numFmtId="44" fontId="0" fillId="0" borderId="0" xfId="0" applyNumberFormat="1"/>
    <xf numFmtId="9" fontId="0" fillId="0" borderId="0" xfId="2" applyFont="1" applyAlignment="1" applyProtection="1">
      <alignment horizontal="center" vertical="center"/>
    </xf>
    <xf numFmtId="44" fontId="4" fillId="0" borderId="0" xfId="0" applyNumberFormat="1" applyFont="1"/>
    <xf numFmtId="0" fontId="10" fillId="0" borderId="2" xfId="0" applyFont="1" applyBorder="1" applyAlignment="1">
      <alignment horizontal="center" vertical="center" wrapText="1"/>
    </xf>
    <xf numFmtId="0" fontId="4" fillId="10" borderId="2" xfId="3" applyFont="1" applyFill="1" applyBorder="1" applyAlignment="1">
      <alignment horizontal="center" vertical="center"/>
    </xf>
    <xf numFmtId="8" fontId="6" fillId="12" borderId="2" xfId="0" applyNumberFormat="1" applyFont="1" applyFill="1" applyBorder="1" applyAlignment="1">
      <alignment horizontal="center" vertical="center"/>
    </xf>
    <xf numFmtId="164" fontId="4" fillId="10" borderId="2" xfId="3" applyNumberFormat="1" applyFont="1" applyFill="1" applyBorder="1" applyAlignment="1" applyProtection="1">
      <alignment horizontal="center" vertical="center"/>
      <protection locked="0"/>
    </xf>
    <xf numFmtId="164" fontId="4" fillId="10" borderId="2" xfId="3" applyNumberFormat="1" applyFont="1" applyFill="1" applyBorder="1" applyAlignment="1">
      <alignment horizontal="center" vertical="center"/>
    </xf>
    <xf numFmtId="164" fontId="4" fillId="10" borderId="2" xfId="2" applyNumberFormat="1" applyFont="1" applyFill="1" applyBorder="1" applyAlignment="1" applyProtection="1">
      <alignment horizontal="center" vertical="center"/>
    </xf>
    <xf numFmtId="0" fontId="0" fillId="5" borderId="3" xfId="0" applyFill="1" applyBorder="1" applyAlignment="1">
      <alignment horizontal="center"/>
    </xf>
    <xf numFmtId="0" fontId="0" fillId="5" borderId="4" xfId="0" applyFill="1" applyBorder="1" applyAlignment="1">
      <alignment horizontal="center"/>
    </xf>
    <xf numFmtId="0" fontId="0" fillId="5" borderId="5" xfId="0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3" xfId="3" applyFont="1" applyFill="1" applyBorder="1" applyAlignment="1">
      <alignment horizontal="center"/>
    </xf>
    <xf numFmtId="0" fontId="2" fillId="2" borderId="4" xfId="3" applyFont="1" applyFill="1" applyBorder="1" applyAlignment="1">
      <alignment horizontal="center"/>
    </xf>
    <xf numFmtId="0" fontId="2" fillId="2" borderId="5" xfId="3" applyFont="1" applyFill="1" applyBorder="1" applyAlignment="1">
      <alignment horizontal="center"/>
    </xf>
    <xf numFmtId="0" fontId="4" fillId="3" borderId="3" xfId="3" applyFont="1" applyFill="1" applyBorder="1" applyAlignment="1">
      <alignment horizontal="center"/>
    </xf>
    <xf numFmtId="0" fontId="4" fillId="3" borderId="4" xfId="3" applyFont="1" applyFill="1" applyBorder="1" applyAlignment="1">
      <alignment horizontal="center"/>
    </xf>
    <xf numFmtId="0" fontId="4" fillId="3" borderId="5" xfId="3" applyFont="1" applyFill="1" applyBorder="1" applyAlignment="1">
      <alignment horizontal="center"/>
    </xf>
    <xf numFmtId="0" fontId="7" fillId="0" borderId="0" xfId="0" applyFont="1" applyAlignment="1">
      <alignment horizontal="left" vertical="center" wrapText="1"/>
    </xf>
    <xf numFmtId="0" fontId="4" fillId="7" borderId="2" xfId="3" applyFont="1" applyFill="1" applyBorder="1" applyAlignment="1">
      <alignment horizontal="center"/>
    </xf>
    <xf numFmtId="0" fontId="8" fillId="0" borderId="0" xfId="0" applyFont="1" applyAlignment="1">
      <alignment horizontal="left" vertical="center" wrapText="1"/>
    </xf>
    <xf numFmtId="0" fontId="4" fillId="7" borderId="2" xfId="0" applyFont="1" applyFill="1" applyBorder="1" applyAlignment="1">
      <alignment horizontal="center"/>
    </xf>
    <xf numFmtId="0" fontId="2" fillId="8" borderId="0" xfId="3" applyFont="1" applyFill="1" applyAlignment="1">
      <alignment horizontal="center"/>
    </xf>
    <xf numFmtId="0" fontId="2" fillId="8" borderId="6" xfId="3" applyFont="1" applyFill="1" applyBorder="1" applyAlignment="1">
      <alignment horizontal="center"/>
    </xf>
    <xf numFmtId="0" fontId="3" fillId="9" borderId="3" xfId="3" applyFont="1" applyFill="1" applyBorder="1" applyAlignment="1">
      <alignment horizontal="center"/>
    </xf>
    <xf numFmtId="0" fontId="3" fillId="9" borderId="4" xfId="3" applyFont="1" applyFill="1" applyBorder="1" applyAlignment="1">
      <alignment horizontal="center"/>
    </xf>
    <xf numFmtId="0" fontId="3" fillId="9" borderId="5" xfId="3" applyFont="1" applyFill="1" applyBorder="1" applyAlignment="1">
      <alignment horizontal="center"/>
    </xf>
    <xf numFmtId="8" fontId="4" fillId="9" borderId="2" xfId="0" applyNumberFormat="1" applyFont="1" applyFill="1" applyBorder="1" applyAlignment="1">
      <alignment horizontal="center" vertical="center"/>
    </xf>
    <xf numFmtId="8" fontId="4" fillId="5" borderId="2" xfId="0" applyNumberFormat="1" applyFont="1" applyFill="1" applyBorder="1" applyAlignment="1">
      <alignment horizontal="center" vertical="center"/>
    </xf>
  </cellXfs>
  <cellStyles count="4">
    <cellStyle name="Moneda" xfId="1" builtinId="4"/>
    <cellStyle name="Normal" xfId="0" builtinId="0"/>
    <cellStyle name="Normal 2" xfId="3" xr:uid="{00000000-0005-0000-0000-000002000000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219075</xdr:colOff>
      <xdr:row>7</xdr:row>
      <xdr:rowOff>93098</xdr:rowOff>
    </xdr:from>
    <xdr:to>
      <xdr:col>8</xdr:col>
      <xdr:colOff>742950</xdr:colOff>
      <xdr:row>10</xdr:row>
      <xdr:rowOff>36194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456124B-8483-422A-9BA7-90C7F2A928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58650" y="1455173"/>
          <a:ext cx="516255" cy="51459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61"/>
  <sheetViews>
    <sheetView tabSelected="1" workbookViewId="0">
      <selection activeCell="J26" sqref="J26"/>
    </sheetView>
  </sheetViews>
  <sheetFormatPr baseColWidth="10" defaultColWidth="11.44140625" defaultRowHeight="14.4" x14ac:dyDescent="0.3"/>
  <cols>
    <col min="1" max="1" width="19.5546875" customWidth="1"/>
    <col min="2" max="2" width="14.5546875" bestFit="1" customWidth="1"/>
    <col min="3" max="3" width="51.44140625" customWidth="1"/>
    <col min="4" max="4" width="21.6640625" style="1" customWidth="1"/>
    <col min="5" max="5" width="25.44140625" style="2" customWidth="1"/>
    <col min="6" max="6" width="13.88671875" customWidth="1"/>
    <col min="8" max="8" width="13.5546875" customWidth="1"/>
    <col min="9" max="9" width="13.6640625" customWidth="1"/>
    <col min="10" max="10" width="15" customWidth="1"/>
    <col min="11" max="11" width="24.88671875" customWidth="1"/>
    <col min="12" max="12" width="15.6640625" customWidth="1"/>
    <col min="13" max="13" width="15" customWidth="1"/>
    <col min="14" max="14" width="15.5546875" customWidth="1"/>
    <col min="15" max="15" width="22.88671875" customWidth="1"/>
  </cols>
  <sheetData>
    <row r="1" spans="1:16" ht="15" thickBot="1" x14ac:dyDescent="0.35"/>
    <row r="2" spans="1:16" ht="15" thickBot="1" x14ac:dyDescent="0.35">
      <c r="C2" s="3" t="s">
        <v>18</v>
      </c>
    </row>
    <row r="4" spans="1:16" x14ac:dyDescent="0.3">
      <c r="C4" s="37" t="s">
        <v>17</v>
      </c>
      <c r="D4" s="38"/>
      <c r="E4" s="39"/>
      <c r="J4" s="40" t="s">
        <v>17</v>
      </c>
      <c r="K4" s="41"/>
      <c r="L4" s="42"/>
    </row>
    <row r="5" spans="1:16" ht="15.75" customHeight="1" x14ac:dyDescent="0.3">
      <c r="C5" s="4" t="s">
        <v>0</v>
      </c>
      <c r="D5" s="4" t="s">
        <v>1</v>
      </c>
      <c r="E5" s="4" t="s">
        <v>2</v>
      </c>
      <c r="J5" s="5" t="s">
        <v>0</v>
      </c>
      <c r="K5" s="5" t="s">
        <v>1</v>
      </c>
      <c r="L5" s="5" t="s">
        <v>2</v>
      </c>
    </row>
    <row r="6" spans="1:16" x14ac:dyDescent="0.3">
      <c r="C6" s="6">
        <f>+H20</f>
        <v>57240</v>
      </c>
      <c r="D6" s="7">
        <f>+I20</f>
        <v>5724</v>
      </c>
      <c r="E6" s="7">
        <f>+J20</f>
        <v>62964</v>
      </c>
      <c r="J6" s="8" t="str">
        <f>L20</f>
        <v>REVISAR PREUS</v>
      </c>
      <c r="K6" s="8">
        <f>N20</f>
        <v>0</v>
      </c>
      <c r="L6" s="8">
        <f>O20</f>
        <v>0</v>
      </c>
    </row>
    <row r="7" spans="1:16" x14ac:dyDescent="0.3">
      <c r="D7"/>
      <c r="E7"/>
      <c r="G7" s="9"/>
      <c r="H7" s="9"/>
      <c r="I7" s="9"/>
    </row>
    <row r="8" spans="1:16" ht="14.4" customHeight="1" x14ac:dyDescent="0.3">
      <c r="D8"/>
      <c r="E8"/>
      <c r="J8" s="43" t="s">
        <v>19</v>
      </c>
      <c r="K8" s="43"/>
      <c r="L8" s="43"/>
      <c r="M8" s="43"/>
      <c r="N8" s="43"/>
      <c r="O8" s="43"/>
      <c r="P8" s="43"/>
    </row>
    <row r="9" spans="1:16" ht="15.6" x14ac:dyDescent="0.3">
      <c r="D9"/>
      <c r="E9"/>
      <c r="J9" s="11" t="s">
        <v>3</v>
      </c>
      <c r="K9" s="12"/>
      <c r="L9" s="12"/>
      <c r="M9" s="12"/>
      <c r="N9" s="12"/>
      <c r="O9" s="12"/>
      <c r="P9" s="12"/>
    </row>
    <row r="10" spans="1:16" x14ac:dyDescent="0.3">
      <c r="D10"/>
      <c r="E10"/>
      <c r="J10" s="45" t="s">
        <v>20</v>
      </c>
      <c r="K10" s="45"/>
      <c r="L10" s="45"/>
      <c r="M10" s="45"/>
      <c r="N10" s="45"/>
    </row>
    <row r="11" spans="1:16" x14ac:dyDescent="0.3">
      <c r="D11"/>
      <c r="E11"/>
      <c r="J11" s="45"/>
      <c r="K11" s="45"/>
      <c r="L11" s="45"/>
      <c r="M11" s="45"/>
      <c r="N11" s="45"/>
    </row>
    <row r="12" spans="1:16" x14ac:dyDescent="0.3">
      <c r="D12"/>
      <c r="E12"/>
      <c r="J12" s="10"/>
      <c r="K12" s="10"/>
      <c r="L12" s="10"/>
      <c r="M12" s="10"/>
      <c r="N12" s="10"/>
      <c r="O12" s="10"/>
      <c r="P12" s="10"/>
    </row>
    <row r="14" spans="1:16" ht="15.75" customHeight="1" x14ac:dyDescent="0.3">
      <c r="A14" s="47" t="s">
        <v>17</v>
      </c>
      <c r="B14" s="47"/>
      <c r="C14" s="47"/>
      <c r="D14" s="47"/>
      <c r="E14" s="47"/>
      <c r="F14" s="47"/>
      <c r="G14" s="47"/>
      <c r="H14" s="47"/>
      <c r="I14" s="47"/>
      <c r="J14" s="48"/>
      <c r="K14" s="46" t="s">
        <v>4</v>
      </c>
      <c r="L14" s="46"/>
      <c r="M14" s="46"/>
      <c r="N14" s="46"/>
      <c r="O14" s="46"/>
    </row>
    <row r="15" spans="1:16" x14ac:dyDescent="0.3">
      <c r="A15" s="49"/>
      <c r="B15" s="50"/>
      <c r="C15" s="50"/>
      <c r="D15" s="50"/>
      <c r="E15" s="50"/>
      <c r="F15" s="50"/>
      <c r="G15" s="50"/>
      <c r="H15" s="50"/>
      <c r="I15" s="50"/>
      <c r="J15" s="51"/>
      <c r="K15" s="44" t="s">
        <v>17</v>
      </c>
      <c r="L15" s="44"/>
      <c r="M15" s="44"/>
      <c r="N15" s="44"/>
      <c r="O15" s="44"/>
    </row>
    <row r="16" spans="1:16" s="1" customFormat="1" ht="43.2" x14ac:dyDescent="0.3">
      <c r="A16" s="13"/>
      <c r="B16" s="13" t="s">
        <v>10</v>
      </c>
      <c r="C16" s="13" t="s">
        <v>11</v>
      </c>
      <c r="D16" s="13" t="s">
        <v>5</v>
      </c>
      <c r="E16" s="13" t="s">
        <v>12</v>
      </c>
      <c r="F16" s="13" t="s">
        <v>13</v>
      </c>
      <c r="G16" s="14" t="s">
        <v>14</v>
      </c>
      <c r="H16" s="14" t="s">
        <v>22</v>
      </c>
      <c r="I16" s="14" t="s">
        <v>23</v>
      </c>
      <c r="J16" s="14" t="s">
        <v>24</v>
      </c>
      <c r="K16" s="26" t="s">
        <v>9</v>
      </c>
      <c r="L16" s="26" t="s">
        <v>6</v>
      </c>
      <c r="M16" s="15" t="s">
        <v>1</v>
      </c>
      <c r="N16" s="15" t="s">
        <v>7</v>
      </c>
      <c r="O16" s="15" t="s">
        <v>8</v>
      </c>
    </row>
    <row r="17" spans="1:15" s="1" customFormat="1" x14ac:dyDescent="0.3">
      <c r="A17" s="25">
        <v>101700</v>
      </c>
      <c r="B17" s="25">
        <v>30</v>
      </c>
      <c r="C17" s="16" t="s">
        <v>15</v>
      </c>
      <c r="D17" s="27">
        <v>6.15</v>
      </c>
      <c r="E17" s="27">
        <f>+D17*B17</f>
        <v>184.5</v>
      </c>
      <c r="F17" s="27">
        <f>+E17*10%</f>
        <v>18.45</v>
      </c>
      <c r="G17" s="27">
        <f>+E17+F17</f>
        <v>202.95</v>
      </c>
      <c r="H17" s="27">
        <f>+E17*240</f>
        <v>44280</v>
      </c>
      <c r="I17" s="27">
        <f>+F17*240</f>
        <v>4428</v>
      </c>
      <c r="J17" s="27">
        <f>+G17*240</f>
        <v>48708</v>
      </c>
      <c r="K17" s="28"/>
      <c r="L17" s="29" t="str">
        <f>IF(K17&gt;D17,"ERROR PREU",IF(K17=0,"FALTA PREU",IF(K17="","FALTA PREU",ROUND((K17*B17)*252,2))))</f>
        <v>FALTA PREU</v>
      </c>
      <c r="M17" s="15">
        <v>0.1</v>
      </c>
      <c r="N17" s="30" t="str">
        <f>IFERROR(L17*M17,"REVISAR PREU")</f>
        <v>REVISAR PREU</v>
      </c>
      <c r="O17" s="30" t="str">
        <f>IFERROR(L17+N17,"REVISAR PREU")</f>
        <v>REVISAR PREU</v>
      </c>
    </row>
    <row r="18" spans="1:15" s="1" customFormat="1" x14ac:dyDescent="0.3">
      <c r="A18" s="25">
        <v>101701</v>
      </c>
      <c r="B18" s="25">
        <v>30</v>
      </c>
      <c r="C18" s="16" t="s">
        <v>21</v>
      </c>
      <c r="D18" s="27">
        <v>1.8</v>
      </c>
      <c r="E18" s="27">
        <f>+D18*B18</f>
        <v>54</v>
      </c>
      <c r="F18" s="27">
        <f>+E18*10%</f>
        <v>5.4</v>
      </c>
      <c r="G18" s="27">
        <f>+E18+F18</f>
        <v>59.4</v>
      </c>
      <c r="H18" s="27">
        <f>+E18*240</f>
        <v>12960</v>
      </c>
      <c r="I18" s="27">
        <f>+F18*240</f>
        <v>1296</v>
      </c>
      <c r="J18" s="27">
        <f>+G18*240</f>
        <v>14256</v>
      </c>
      <c r="K18" s="28"/>
      <c r="L18" s="29" t="str">
        <f>IF(K18&gt;D18,"ERROR PREU",IF(K18=0,"FALTA PREU",IF(K18="","FALTA PREU",ROUND((K18*B18)*252,2))))</f>
        <v>FALTA PREU</v>
      </c>
      <c r="M18" s="15">
        <v>0.1</v>
      </c>
      <c r="N18" s="30" t="str">
        <f>IFERROR(L18*M18,"REVISAR PREU")</f>
        <v>REVISAR PREU</v>
      </c>
      <c r="O18" s="30" t="str">
        <f>IFERROR(L18+N18,"REVISAR PREU")</f>
        <v>REVISAR PREU</v>
      </c>
    </row>
    <row r="19" spans="1:15" x14ac:dyDescent="0.3">
      <c r="A19" s="34" t="s">
        <v>17</v>
      </c>
      <c r="B19" s="35"/>
      <c r="C19" s="35"/>
      <c r="D19" s="35"/>
      <c r="E19" s="35"/>
      <c r="F19" s="35"/>
      <c r="G19" s="36"/>
      <c r="H19" s="52">
        <f>+SUM(H17:H18)</f>
        <v>57240</v>
      </c>
      <c r="I19" s="52">
        <f>+SUM(I17:I18)</f>
        <v>5724</v>
      </c>
      <c r="J19" s="52">
        <f>+SUM(J17:J18)</f>
        <v>62964</v>
      </c>
      <c r="K19" s="17"/>
      <c r="L19" s="18" t="str">
        <f>IF(COUNT(L17:L18)=COUNTA(L17:L17), SUM(L17:L17),"REVISAR PREUS")</f>
        <v>REVISAR PREUS</v>
      </c>
      <c r="M19" s="19"/>
      <c r="N19" s="18">
        <f>+SUM(N17:N18)</f>
        <v>0</v>
      </c>
      <c r="O19" s="18">
        <f>+SUM(O17:O18)</f>
        <v>0</v>
      </c>
    </row>
    <row r="20" spans="1:15" x14ac:dyDescent="0.3">
      <c r="A20" s="31" t="s">
        <v>16</v>
      </c>
      <c r="B20" s="32"/>
      <c r="C20" s="32"/>
      <c r="D20" s="32"/>
      <c r="E20" s="32"/>
      <c r="F20" s="32"/>
      <c r="G20" s="33"/>
      <c r="H20" s="53">
        <f>+H19</f>
        <v>57240</v>
      </c>
      <c r="I20" s="53">
        <f>I19</f>
        <v>5724</v>
      </c>
      <c r="J20" s="53">
        <f>J19</f>
        <v>62964</v>
      </c>
      <c r="K20" s="20"/>
      <c r="L20" s="20" t="str">
        <f>L19</f>
        <v>REVISAR PREUS</v>
      </c>
      <c r="M20" s="20"/>
      <c r="N20" s="20">
        <f>N19</f>
        <v>0</v>
      </c>
      <c r="O20" s="20">
        <f>O19</f>
        <v>0</v>
      </c>
    </row>
    <row r="21" spans="1:15" x14ac:dyDescent="0.3">
      <c r="E21" s="21"/>
      <c r="F21" s="22"/>
      <c r="G21" s="23"/>
      <c r="H21" s="22"/>
      <c r="I21" s="22"/>
    </row>
    <row r="22" spans="1:15" x14ac:dyDescent="0.3">
      <c r="E22" s="21"/>
      <c r="F22" s="22"/>
      <c r="G22" s="23"/>
      <c r="H22" s="22"/>
      <c r="I22" s="22"/>
      <c r="K22" s="22"/>
    </row>
    <row r="23" spans="1:15" x14ac:dyDescent="0.3">
      <c r="E23" s="21"/>
      <c r="F23" s="22"/>
      <c r="G23" s="23"/>
      <c r="H23" s="22"/>
      <c r="I23" s="22"/>
    </row>
    <row r="24" spans="1:15" x14ac:dyDescent="0.3">
      <c r="E24" s="21"/>
      <c r="F24" s="22"/>
      <c r="G24" s="23"/>
      <c r="H24" s="22"/>
      <c r="I24" s="22"/>
    </row>
    <row r="25" spans="1:15" x14ac:dyDescent="0.3">
      <c r="E25" s="21"/>
      <c r="F25" s="22"/>
      <c r="G25" s="23"/>
      <c r="H25" s="22"/>
      <c r="I25" s="22"/>
    </row>
    <row r="26" spans="1:15" x14ac:dyDescent="0.3">
      <c r="E26" s="21"/>
      <c r="F26" s="22"/>
      <c r="G26" s="23"/>
      <c r="H26" s="22"/>
      <c r="I26" s="22"/>
    </row>
    <row r="27" spans="1:15" x14ac:dyDescent="0.3">
      <c r="E27" s="21"/>
      <c r="F27" s="22"/>
      <c r="G27" s="23"/>
      <c r="H27" s="22"/>
      <c r="I27" s="22"/>
    </row>
    <row r="28" spans="1:15" x14ac:dyDescent="0.3">
      <c r="E28" s="21"/>
      <c r="F28" s="22"/>
      <c r="G28" s="23"/>
      <c r="H28" s="22"/>
      <c r="I28" s="22"/>
    </row>
    <row r="29" spans="1:15" x14ac:dyDescent="0.3">
      <c r="E29" s="21"/>
      <c r="F29" s="22"/>
      <c r="G29" s="23"/>
      <c r="H29" s="22"/>
      <c r="I29" s="22"/>
    </row>
    <row r="30" spans="1:15" x14ac:dyDescent="0.3">
      <c r="E30" s="21"/>
      <c r="F30" s="22"/>
      <c r="G30" s="23"/>
      <c r="H30" s="22"/>
      <c r="I30" s="22"/>
    </row>
    <row r="31" spans="1:15" x14ac:dyDescent="0.3">
      <c r="E31" s="21"/>
      <c r="F31" s="22"/>
      <c r="G31" s="23"/>
      <c r="H31" s="22"/>
      <c r="I31" s="22"/>
    </row>
    <row r="32" spans="1:15" x14ac:dyDescent="0.3">
      <c r="E32" s="21"/>
      <c r="F32" s="22"/>
      <c r="G32" s="23"/>
      <c r="H32" s="22"/>
      <c r="I32" s="22"/>
    </row>
    <row r="33" spans="5:9" x14ac:dyDescent="0.3">
      <c r="E33" s="21"/>
      <c r="F33" s="22"/>
      <c r="G33" s="23"/>
      <c r="H33" s="22"/>
      <c r="I33" s="22"/>
    </row>
    <row r="34" spans="5:9" x14ac:dyDescent="0.3">
      <c r="E34" s="21"/>
      <c r="F34" s="22"/>
      <c r="G34" s="23"/>
      <c r="H34" s="22"/>
      <c r="I34" s="22"/>
    </row>
    <row r="35" spans="5:9" x14ac:dyDescent="0.3">
      <c r="E35" s="21"/>
      <c r="F35" s="22"/>
      <c r="G35" s="23"/>
      <c r="H35" s="22"/>
      <c r="I35" s="22"/>
    </row>
    <row r="36" spans="5:9" x14ac:dyDescent="0.3">
      <c r="E36" s="21"/>
      <c r="F36" s="22"/>
      <c r="G36" s="23"/>
      <c r="H36" s="22"/>
      <c r="I36" s="22"/>
    </row>
    <row r="37" spans="5:9" x14ac:dyDescent="0.3">
      <c r="E37" s="21"/>
      <c r="F37" s="22"/>
      <c r="G37" s="23"/>
      <c r="H37" s="22"/>
      <c r="I37" s="22"/>
    </row>
    <row r="38" spans="5:9" x14ac:dyDescent="0.3">
      <c r="E38" s="21"/>
      <c r="F38" s="22"/>
      <c r="G38" s="23"/>
      <c r="H38" s="22"/>
      <c r="I38" s="22"/>
    </row>
    <row r="39" spans="5:9" x14ac:dyDescent="0.3">
      <c r="E39" s="21"/>
      <c r="F39" s="22"/>
      <c r="G39" s="23"/>
      <c r="H39" s="22"/>
      <c r="I39" s="22"/>
    </row>
    <row r="40" spans="5:9" x14ac:dyDescent="0.3">
      <c r="E40" s="21"/>
      <c r="F40" s="22"/>
      <c r="G40" s="23"/>
      <c r="H40" s="22"/>
      <c r="I40" s="22"/>
    </row>
    <row r="41" spans="5:9" x14ac:dyDescent="0.3">
      <c r="E41" s="21"/>
      <c r="F41" s="22"/>
      <c r="G41" s="23"/>
      <c r="H41" s="22"/>
      <c r="I41" s="22"/>
    </row>
    <row r="42" spans="5:9" x14ac:dyDescent="0.3">
      <c r="E42" s="21"/>
      <c r="F42" s="22"/>
      <c r="G42" s="23"/>
      <c r="H42" s="22"/>
      <c r="I42" s="22"/>
    </row>
    <row r="43" spans="5:9" x14ac:dyDescent="0.3">
      <c r="E43" s="21"/>
      <c r="F43" s="22"/>
      <c r="G43" s="23"/>
      <c r="H43" s="22"/>
      <c r="I43" s="22"/>
    </row>
    <row r="44" spans="5:9" x14ac:dyDescent="0.3">
      <c r="E44" s="21"/>
      <c r="F44" s="22"/>
      <c r="G44" s="23"/>
      <c r="H44" s="22"/>
      <c r="I44" s="22"/>
    </row>
    <row r="45" spans="5:9" x14ac:dyDescent="0.3">
      <c r="E45" s="21"/>
      <c r="F45" s="22"/>
      <c r="G45" s="23"/>
      <c r="H45" s="22"/>
      <c r="I45" s="22"/>
    </row>
    <row r="46" spans="5:9" x14ac:dyDescent="0.3">
      <c r="E46" s="21"/>
      <c r="F46" s="22"/>
      <c r="G46" s="23"/>
      <c r="H46" s="22"/>
      <c r="I46" s="22"/>
    </row>
    <row r="47" spans="5:9" x14ac:dyDescent="0.3">
      <c r="E47" s="21"/>
      <c r="F47" s="22"/>
      <c r="G47" s="23"/>
      <c r="H47" s="22"/>
      <c r="I47" s="22"/>
    </row>
    <row r="48" spans="5:9" x14ac:dyDescent="0.3">
      <c r="E48" s="21"/>
      <c r="F48" s="22"/>
      <c r="G48" s="23"/>
      <c r="H48" s="22"/>
      <c r="I48" s="22"/>
    </row>
    <row r="49" spans="5:9" x14ac:dyDescent="0.3">
      <c r="E49" s="21"/>
      <c r="F49" s="22"/>
      <c r="G49" s="23"/>
      <c r="H49" s="22"/>
      <c r="I49" s="22"/>
    </row>
    <row r="50" spans="5:9" x14ac:dyDescent="0.3">
      <c r="E50" s="21"/>
      <c r="F50" s="22"/>
      <c r="G50" s="23"/>
      <c r="H50" s="22"/>
      <c r="I50" s="22"/>
    </row>
    <row r="51" spans="5:9" x14ac:dyDescent="0.3">
      <c r="E51" s="21"/>
      <c r="F51" s="22"/>
      <c r="G51" s="23"/>
      <c r="H51" s="22"/>
      <c r="I51" s="22"/>
    </row>
    <row r="52" spans="5:9" x14ac:dyDescent="0.3">
      <c r="E52" s="21"/>
      <c r="F52" s="22"/>
      <c r="G52" s="23"/>
      <c r="H52" s="22"/>
      <c r="I52" s="22"/>
    </row>
    <row r="53" spans="5:9" x14ac:dyDescent="0.3">
      <c r="E53" s="21"/>
      <c r="F53" s="22"/>
      <c r="G53" s="23"/>
      <c r="H53" s="22"/>
      <c r="I53" s="22"/>
    </row>
    <row r="54" spans="5:9" x14ac:dyDescent="0.3">
      <c r="E54" s="21"/>
      <c r="F54" s="22"/>
      <c r="G54" s="23"/>
      <c r="H54" s="22"/>
      <c r="I54" s="22"/>
    </row>
    <row r="55" spans="5:9" x14ac:dyDescent="0.3">
      <c r="E55" s="21"/>
      <c r="F55" s="22"/>
      <c r="G55" s="23"/>
      <c r="H55" s="22"/>
      <c r="I55" s="22"/>
    </row>
    <row r="56" spans="5:9" x14ac:dyDescent="0.3">
      <c r="E56" s="21"/>
      <c r="F56" s="22"/>
      <c r="G56" s="23"/>
      <c r="H56" s="22"/>
      <c r="I56" s="22"/>
    </row>
    <row r="57" spans="5:9" x14ac:dyDescent="0.3">
      <c r="E57" s="21"/>
      <c r="F57" s="22"/>
      <c r="G57" s="23"/>
      <c r="H57" s="22"/>
      <c r="I57" s="22"/>
    </row>
    <row r="58" spans="5:9" x14ac:dyDescent="0.3">
      <c r="E58" s="21"/>
      <c r="F58" s="22"/>
      <c r="G58" s="23"/>
      <c r="H58" s="22"/>
      <c r="I58" s="22"/>
    </row>
    <row r="59" spans="5:9" x14ac:dyDescent="0.3">
      <c r="E59" s="21"/>
      <c r="F59" s="22"/>
      <c r="G59" s="23"/>
      <c r="H59" s="22"/>
      <c r="I59" s="22"/>
    </row>
    <row r="60" spans="5:9" x14ac:dyDescent="0.3">
      <c r="E60" s="21"/>
      <c r="F60" s="24"/>
      <c r="G60" s="24"/>
      <c r="H60" s="24"/>
      <c r="I60" s="24"/>
    </row>
    <row r="61" spans="5:9" x14ac:dyDescent="0.3">
      <c r="E61" s="21"/>
    </row>
  </sheetData>
  <mergeCells count="10">
    <mergeCell ref="A20:G20"/>
    <mergeCell ref="A19:G19"/>
    <mergeCell ref="C4:E4"/>
    <mergeCell ref="J4:L4"/>
    <mergeCell ref="J8:P8"/>
    <mergeCell ref="K15:O15"/>
    <mergeCell ref="J10:N11"/>
    <mergeCell ref="K14:O14"/>
    <mergeCell ref="A14:J14"/>
    <mergeCell ref="A15:J1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Annex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Cristina Gich</dc:creator>
  <cp:lastModifiedBy>Meritxell Ferrero</cp:lastModifiedBy>
  <dcterms:created xsi:type="dcterms:W3CDTF">2024-10-25T06:19:28Z</dcterms:created>
  <dcterms:modified xsi:type="dcterms:W3CDTF">2025-06-23T07:43:17Z</dcterms:modified>
</cp:coreProperties>
</file>