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RVEIS GENERALS\licitacions\P1_3689_2025_Prestació del servei de gestió pedagògica, administrativa i de docència de l’Escola Municipal de Música Benet\Per a publicar\"/>
    </mc:Choice>
  </mc:AlternateContent>
  <xr:revisionPtr revIDLastSave="0" documentId="8_{FC4BEE4A-B7AD-4812-9CED-5FA79AD65704}" xr6:coauthVersionLast="36" xr6:coauthVersionMax="36" xr10:uidLastSave="{00000000-0000-0000-0000-000000000000}"/>
  <bookViews>
    <workbookView xWindow="0" yWindow="0" windowWidth="28800" windowHeight="11505" xr2:uid="{068F5E4E-D1B7-4DCD-BECA-2BF1AA34719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  <c r="F57" i="1"/>
  <c r="F56" i="1"/>
  <c r="F55" i="1"/>
  <c r="F54" i="1"/>
  <c r="B48" i="1"/>
  <c r="D47" i="1"/>
  <c r="D46" i="1"/>
  <c r="D45" i="1"/>
  <c r="D48" i="1" s="1"/>
  <c r="B40" i="1"/>
  <c r="D39" i="1"/>
  <c r="D38" i="1"/>
  <c r="D37" i="1"/>
  <c r="B34" i="1"/>
  <c r="D33" i="1"/>
  <c r="D32" i="1"/>
  <c r="D31" i="1"/>
  <c r="B26" i="1"/>
  <c r="D25" i="1"/>
  <c r="D24" i="1"/>
  <c r="D23" i="1"/>
  <c r="B20" i="1"/>
  <c r="D19" i="1"/>
  <c r="D18" i="1"/>
  <c r="D17" i="1"/>
  <c r="D20" i="1" s="1"/>
  <c r="B12" i="1"/>
  <c r="E11" i="1"/>
  <c r="E19" i="1" s="1"/>
  <c r="E25" i="1" s="1"/>
  <c r="E33" i="1" s="1"/>
  <c r="E39" i="1" s="1"/>
  <c r="E47" i="1" s="1"/>
  <c r="D11" i="1"/>
  <c r="E10" i="1"/>
  <c r="E18" i="1" s="1"/>
  <c r="E24" i="1" s="1"/>
  <c r="E32" i="1" s="1"/>
  <c r="E38" i="1" s="1"/>
  <c r="E46" i="1" s="1"/>
  <c r="D10" i="1"/>
  <c r="E9" i="1"/>
  <c r="E17" i="1" s="1"/>
  <c r="E23" i="1" s="1"/>
  <c r="E31" i="1" s="1"/>
  <c r="E37" i="1" s="1"/>
  <c r="E45" i="1" s="1"/>
  <c r="D9" i="1"/>
  <c r="B6" i="1"/>
  <c r="D5" i="1"/>
  <c r="F5" i="1" s="1"/>
  <c r="D4" i="1"/>
  <c r="F4" i="1" s="1"/>
  <c r="D3" i="1"/>
  <c r="F19" i="1" l="1"/>
  <c r="F25" i="1"/>
  <c r="F47" i="1"/>
  <c r="F11" i="1"/>
  <c r="F39" i="1"/>
  <c r="D40" i="1"/>
  <c r="D34" i="1"/>
  <c r="D26" i="1"/>
  <c r="D12" i="1"/>
  <c r="D6" i="1"/>
  <c r="F10" i="1"/>
  <c r="F24" i="1"/>
  <c r="F38" i="1"/>
  <c r="F46" i="1"/>
  <c r="F60" i="1"/>
  <c r="F62" i="1" s="1"/>
  <c r="B66" i="1" s="1"/>
  <c r="F45" i="1"/>
  <c r="F31" i="1"/>
  <c r="F32" i="1"/>
  <c r="F33" i="1"/>
  <c r="F18" i="1"/>
  <c r="F37" i="1"/>
  <c r="F40" i="1" s="1"/>
  <c r="F3" i="1"/>
  <c r="F6" i="1" s="1"/>
  <c r="F9" i="1"/>
  <c r="F17" i="1"/>
  <c r="F23" i="1"/>
  <c r="F20" i="1" l="1"/>
  <c r="F12" i="1"/>
  <c r="F13" i="1" s="1"/>
  <c r="F26" i="1"/>
  <c r="F27" i="1" s="1"/>
  <c r="F48" i="1"/>
  <c r="F49" i="1" s="1"/>
  <c r="F34" i="1"/>
  <c r="F41" i="1" s="1"/>
  <c r="B65" i="1" l="1"/>
  <c r="B64" i="1" s="1"/>
</calcChain>
</file>

<file path=xl/sharedStrings.xml><?xml version="1.0" encoding="utf-8"?>
<sst xmlns="http://schemas.openxmlformats.org/spreadsheetml/2006/main" count="106" uniqueCount="45">
  <si>
    <t>2026: Període d’1 de gener a 31 d’agost</t>
  </si>
  <si>
    <t>Serveis</t>
  </si>
  <si>
    <t>Hores setmanals</t>
  </si>
  <si>
    <t>Setmanes</t>
  </si>
  <si>
    <t>Hores anuals</t>
  </si>
  <si>
    <t>Preu/hora</t>
  </si>
  <si>
    <t>Total anual exempt IVA (*)</t>
  </si>
  <si>
    <t>Direcció pedagògica</t>
  </si>
  <si>
    <t>Docència musical   (Llenguatge musical, Instrument, conjunt instrumental i combos)</t>
  </si>
  <si>
    <t>Coordinador/a de projecte</t>
  </si>
  <si>
    <t>Total hores servei</t>
  </si>
  <si>
    <t>2026: Període d’1 de setembre a 31 de desembre</t>
  </si>
  <si>
    <t>Preu /hora</t>
  </si>
  <si>
    <t>Total despeses personal 2026:</t>
  </si>
  <si>
    <t>2027: Període d’1 de gener a 31 d’agost</t>
  </si>
  <si>
    <t>2027: Període d’1 de setembre a 31 de desembre</t>
  </si>
  <si>
    <t>Total despeses personal 2027:</t>
  </si>
  <si>
    <t>2028: Període d’1 de gener a 31 d’agost</t>
  </si>
  <si>
    <t>Preu màxim/hora</t>
  </si>
  <si>
    <t>2028: Període d’1 de setembre a 31 de desembre</t>
  </si>
  <si>
    <t>Total despeses personal 2028:</t>
  </si>
  <si>
    <t>2029: Període d’1 de gener a 31 de desembre</t>
  </si>
  <si>
    <t>Total despeses personal 2029:</t>
  </si>
  <si>
    <t>Pels anys 2026, 2027, 2028 i 2029</t>
  </si>
  <si>
    <t>Altres despeses derivades de la docència</t>
  </si>
  <si>
    <t>Tipus</t>
  </si>
  <si>
    <t>Quantitat</t>
  </si>
  <si>
    <t>Import unitari</t>
  </si>
  <si>
    <t>Vestuari per als combos i conjunts instrumentals</t>
  </si>
  <si>
    <t>samarretes</t>
  </si>
  <si>
    <t>dessuadores</t>
  </si>
  <si>
    <t>Afinació pianos</t>
  </si>
  <si>
    <t>pianos</t>
  </si>
  <si>
    <t>Adquisició de partitures i publicacions</t>
  </si>
  <si>
    <t>unitats</t>
  </si>
  <si>
    <t>Trasllats autocars  per activitats.</t>
  </si>
  <si>
    <t xml:space="preserve">trasllats/any </t>
  </si>
  <si>
    <t>Reparacions i manteniment instruments.</t>
  </si>
  <si>
    <t>(no definible)</t>
  </si>
  <si>
    <t xml:space="preserve">Total altres despeses: </t>
  </si>
  <si>
    <t>x 4 anys</t>
  </si>
  <si>
    <t>OFERTA TOTAL</t>
  </si>
  <si>
    <t>Despeses personal 4 anys</t>
  </si>
  <si>
    <t>Altres despeses 4 anys</t>
  </si>
  <si>
    <t>INSTRUCCCIONS: Omplir només les caselles en blanc, els imports totals s'obtenen mitjançant fòrmula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</si>
</sst>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#,##0.00&quot; €&quot;;[Red]\-#,##0.00&quot; €&quot;"/>
  </numFmts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9DC3E6"/>
      </patternFill>
    </fill>
    <fill>
      <patternFill patternType="solid">
        <fgColor rgb="FFFFE699"/>
        <bgColor rgb="FFFFDBB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4B183"/>
        <bgColor rgb="FFF8CBAD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164" fontId="2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4" xfId="0" applyFont="1" applyFill="1" applyBorder="1" applyAlignment="1" applyProtection="1">
      <alignment horizontal="right" vertical="center" wrapText="1"/>
      <protection locked="0"/>
    </xf>
    <xf numFmtId="0" fontId="2" fillId="3" borderId="5" xfId="0" applyFont="1" applyFill="1" applyBorder="1" applyAlignment="1" applyProtection="1">
      <alignment horizontal="right" vertical="center" wrapText="1"/>
      <protection locked="0"/>
    </xf>
    <xf numFmtId="0" fontId="1" fillId="0" borderId="8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9" xfId="0" applyFont="1" applyBorder="1" applyProtection="1">
      <protection locked="0"/>
    </xf>
    <xf numFmtId="4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right" vertical="center" wrapText="1"/>
      <protection locked="0"/>
    </xf>
    <xf numFmtId="164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164" fontId="3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4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2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quotePrefix="1" applyFont="1" applyProtection="1">
      <protection locked="0"/>
    </xf>
    <xf numFmtId="0" fontId="3" fillId="5" borderId="8" xfId="0" applyFont="1" applyFill="1" applyBorder="1" applyAlignment="1" applyProtection="1">
      <alignment horizontal="right" vertical="top" wrapText="1"/>
      <protection locked="0"/>
    </xf>
    <xf numFmtId="0" fontId="3" fillId="5" borderId="0" xfId="0" applyFont="1" applyFill="1" applyBorder="1" applyAlignment="1" applyProtection="1">
      <alignment horizontal="right" vertical="top" wrapText="1"/>
      <protection locked="0"/>
    </xf>
    <xf numFmtId="0" fontId="3" fillId="5" borderId="19" xfId="0" applyFont="1" applyFill="1" applyBorder="1" applyAlignment="1" applyProtection="1">
      <alignment horizontal="right" vertical="top" wrapText="1"/>
      <protection locked="0"/>
    </xf>
    <xf numFmtId="0" fontId="3" fillId="5" borderId="20" xfId="0" applyFont="1" applyFill="1" applyBorder="1" applyAlignment="1" applyProtection="1">
      <alignment horizontal="right" vertical="top" wrapText="1"/>
      <protection locked="0"/>
    </xf>
    <xf numFmtId="0" fontId="2" fillId="0" borderId="1" xfId="0" applyFont="1" applyBorder="1" applyProtection="1">
      <protection locked="0"/>
    </xf>
    <xf numFmtId="4" fontId="1" fillId="0" borderId="21" xfId="0" applyNumberFormat="1" applyFont="1" applyBorder="1" applyProtection="1">
      <protection locked="0"/>
    </xf>
    <xf numFmtId="0" fontId="2" fillId="0" borderId="8" xfId="0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0" fontId="2" fillId="0" borderId="19" xfId="0" applyFont="1" applyBorder="1" applyProtection="1">
      <protection locked="0"/>
    </xf>
    <xf numFmtId="4" fontId="2" fillId="0" borderId="22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2" fillId="3" borderId="7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justify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justify" vertical="center" wrapText="1"/>
    </xf>
    <xf numFmtId="4" fontId="2" fillId="3" borderId="5" xfId="0" applyNumberFormat="1" applyFont="1" applyFill="1" applyBorder="1" applyAlignment="1" applyProtection="1">
      <alignment horizontal="right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right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164" fontId="2" fillId="3" borderId="6" xfId="0" applyNumberFormat="1" applyFont="1" applyFill="1" applyBorder="1" applyAlignment="1" applyProtection="1">
      <alignment horizontal="right" vertical="center" wrapText="1"/>
    </xf>
    <xf numFmtId="164" fontId="3" fillId="3" borderId="6" xfId="0" applyNumberFormat="1" applyFont="1" applyFill="1" applyBorder="1" applyAlignment="1" applyProtection="1">
      <alignment horizontal="right" vertical="center" wrapText="1"/>
    </xf>
    <xf numFmtId="0" fontId="2" fillId="3" borderId="5" xfId="0" applyFont="1" applyFill="1" applyBorder="1" applyAlignment="1" applyProtection="1">
      <alignment horizontal="right" vertical="center" wrapText="1"/>
    </xf>
    <xf numFmtId="164" fontId="3" fillId="3" borderId="10" xfId="0" applyNumberFormat="1" applyFont="1" applyFill="1" applyBorder="1" applyAlignment="1" applyProtection="1">
      <alignment horizontal="right" vertical="center" wrapText="1"/>
    </xf>
    <xf numFmtId="164" fontId="2" fillId="3" borderId="5" xfId="0" applyNumberFormat="1" applyFont="1" applyFill="1" applyBorder="1" applyAlignment="1" applyProtection="1">
      <alignment horizontal="right" vertical="center" wrapText="1"/>
    </xf>
    <xf numFmtId="164" fontId="3" fillId="3" borderId="13" xfId="0" applyNumberFormat="1" applyFont="1" applyFill="1" applyBorder="1" applyAlignment="1" applyProtection="1">
      <alignment horizontal="right" vertical="center" wrapText="1"/>
    </xf>
    <xf numFmtId="164" fontId="4" fillId="3" borderId="5" xfId="0" applyNumberFormat="1" applyFont="1" applyFill="1" applyBorder="1" applyAlignment="1" applyProtection="1">
      <alignment horizontal="right" vertical="center" wrapText="1"/>
    </xf>
    <xf numFmtId="0" fontId="2" fillId="5" borderId="5" xfId="0" applyFont="1" applyFill="1" applyBorder="1" applyAlignment="1" applyProtection="1">
      <alignment vertical="center" wrapText="1"/>
    </xf>
    <xf numFmtId="0" fontId="2" fillId="5" borderId="5" xfId="0" applyFont="1" applyFill="1" applyBorder="1" applyAlignment="1" applyProtection="1">
      <alignment horizontal="right" vertical="center" wrapText="1"/>
    </xf>
    <xf numFmtId="0" fontId="2" fillId="5" borderId="5" xfId="0" applyFont="1" applyFill="1" applyBorder="1" applyProtection="1"/>
    <xf numFmtId="0" fontId="2" fillId="5" borderId="5" xfId="0" applyFont="1" applyFill="1" applyBorder="1" applyAlignment="1" applyProtection="1">
      <alignment horizontal="left" vertical="center" wrapText="1"/>
    </xf>
    <xf numFmtId="164" fontId="2" fillId="5" borderId="6" xfId="0" applyNumberFormat="1" applyFont="1" applyFill="1" applyBorder="1" applyAlignment="1" applyProtection="1">
      <alignment horizontal="right" vertical="center" wrapText="1"/>
    </xf>
    <xf numFmtId="164" fontId="3" fillId="5" borderId="6" xfId="0" applyNumberFormat="1" applyFont="1" applyFill="1" applyBorder="1" applyAlignment="1" applyProtection="1">
      <alignment horizontal="right" vertical="center" wrapText="1"/>
    </xf>
    <xf numFmtId="164" fontId="3" fillId="5" borderId="18" xfId="0" applyNumberFormat="1" applyFont="1" applyFill="1" applyBorder="1" applyAlignment="1" applyProtection="1">
      <alignment horizontal="right" vertical="center" wrapText="1"/>
    </xf>
    <xf numFmtId="164" fontId="3" fillId="5" borderId="13" xfId="0" applyNumberFormat="1" applyFont="1" applyFill="1" applyBorder="1" applyAlignment="1" applyProtection="1">
      <alignment horizontal="right" vertical="center" wrapText="1"/>
    </xf>
    <xf numFmtId="0" fontId="3" fillId="5" borderId="7" xfId="0" applyFont="1" applyFill="1" applyBorder="1" applyAlignment="1" applyProtection="1">
      <alignment horizontal="right" vertical="top" wrapText="1"/>
      <protection locked="0"/>
    </xf>
    <xf numFmtId="0" fontId="3" fillId="5" borderId="17" xfId="0" applyFont="1" applyFill="1" applyBorder="1" applyAlignment="1" applyProtection="1">
      <alignment horizontal="right" vertical="top" wrapText="1"/>
      <protection locked="0"/>
    </xf>
    <xf numFmtId="4" fontId="1" fillId="4" borderId="11" xfId="0" applyNumberFormat="1" applyFont="1" applyFill="1" applyBorder="1" applyAlignment="1" applyProtection="1">
      <alignment horizontal="right" vertical="center" wrapText="1"/>
    </xf>
    <xf numFmtId="4" fontId="1" fillId="4" borderId="12" xfId="0" applyNumberFormat="1" applyFont="1" applyFill="1" applyBorder="1" applyAlignment="1" applyProtection="1">
      <alignment horizontal="right" vertical="center" wrapText="1"/>
    </xf>
    <xf numFmtId="4" fontId="1" fillId="4" borderId="11" xfId="0" applyNumberFormat="1" applyFont="1" applyFill="1" applyBorder="1" applyAlignment="1" applyProtection="1">
      <alignment horizontal="right" vertical="center" wrapText="1"/>
      <protection locked="0"/>
    </xf>
    <xf numFmtId="4" fontId="1" fillId="4" borderId="12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C97EE-4A47-4041-AFFD-53500B64C5DE}">
  <dimension ref="A1:AMK68"/>
  <sheetViews>
    <sheetView tabSelected="1" zoomScale="115" zoomScaleNormal="115" workbookViewId="0">
      <selection activeCell="J12" sqref="J12"/>
    </sheetView>
  </sheetViews>
  <sheetFormatPr baseColWidth="10" defaultColWidth="9.140625" defaultRowHeight="15" x14ac:dyDescent="0.25"/>
  <cols>
    <col min="1" max="1" width="24" style="4" customWidth="1"/>
    <col min="2" max="5" width="11.5703125" style="4" customWidth="1"/>
    <col min="6" max="6" width="15" style="4" customWidth="1"/>
    <col min="7" max="1025" width="11.5703125" style="4" customWidth="1"/>
    <col min="1026" max="16384" width="9.140625" style="5"/>
  </cols>
  <sheetData>
    <row r="1" spans="1:6" x14ac:dyDescent="0.25">
      <c r="A1" s="1" t="s">
        <v>0</v>
      </c>
      <c r="B1" s="2"/>
      <c r="C1" s="2"/>
      <c r="D1" s="2"/>
      <c r="E1" s="2"/>
      <c r="F1" s="3"/>
    </row>
    <row r="2" spans="1:6" ht="27" customHeight="1" x14ac:dyDescent="0.25">
      <c r="A2" s="41" t="s">
        <v>1</v>
      </c>
      <c r="B2" s="42" t="s">
        <v>2</v>
      </c>
      <c r="C2" s="42" t="s">
        <v>3</v>
      </c>
      <c r="D2" s="42" t="s">
        <v>4</v>
      </c>
      <c r="E2" s="6" t="s">
        <v>5</v>
      </c>
      <c r="F2" s="47" t="s">
        <v>6</v>
      </c>
    </row>
    <row r="3" spans="1:6" ht="16.899999999999999" customHeight="1" x14ac:dyDescent="0.25">
      <c r="A3" s="43" t="s">
        <v>7</v>
      </c>
      <c r="B3" s="44">
        <v>20.5</v>
      </c>
      <c r="C3" s="45">
        <v>31</v>
      </c>
      <c r="D3" s="44">
        <f>B3*C3</f>
        <v>635.5</v>
      </c>
      <c r="E3" s="8">
        <v>0</v>
      </c>
      <c r="F3" s="48">
        <f>D3*E3</f>
        <v>0</v>
      </c>
    </row>
    <row r="4" spans="1:6" ht="53.25" customHeight="1" x14ac:dyDescent="0.25">
      <c r="A4" s="40" t="s">
        <v>8</v>
      </c>
      <c r="B4" s="44">
        <v>204.65</v>
      </c>
      <c r="C4" s="45">
        <v>31</v>
      </c>
      <c r="D4" s="44">
        <f>B4*C4</f>
        <v>6344.1500000000005</v>
      </c>
      <c r="E4" s="8">
        <v>0</v>
      </c>
      <c r="F4" s="48">
        <f>D4*E4</f>
        <v>0</v>
      </c>
    </row>
    <row r="5" spans="1:6" ht="16.899999999999999" customHeight="1" x14ac:dyDescent="0.25">
      <c r="A5" s="43" t="s">
        <v>9</v>
      </c>
      <c r="B5" s="44">
        <v>37.5</v>
      </c>
      <c r="C5" s="45">
        <v>31</v>
      </c>
      <c r="D5" s="44">
        <f>B5*C5</f>
        <v>1162.5</v>
      </c>
      <c r="E5" s="8">
        <v>0</v>
      </c>
      <c r="F5" s="48">
        <f>D5*E5</f>
        <v>0</v>
      </c>
    </row>
    <row r="6" spans="1:6" ht="16.899999999999999" customHeight="1" x14ac:dyDescent="0.25">
      <c r="A6" s="46" t="s">
        <v>10</v>
      </c>
      <c r="B6" s="44">
        <f>SUM(B3:B5)</f>
        <v>262.64999999999998</v>
      </c>
      <c r="C6" s="45">
        <v>31</v>
      </c>
      <c r="D6" s="44">
        <f>D3+D4+D5</f>
        <v>8142.1500000000005</v>
      </c>
      <c r="E6" s="10"/>
      <c r="F6" s="49">
        <f>F3+F4+F5</f>
        <v>0</v>
      </c>
    </row>
    <row r="7" spans="1:6" ht="16.899999999999999" customHeight="1" x14ac:dyDescent="0.25">
      <c r="A7" s="11" t="s">
        <v>11</v>
      </c>
      <c r="B7" s="12"/>
      <c r="C7" s="12"/>
      <c r="D7" s="12"/>
      <c r="E7" s="12"/>
      <c r="F7" s="13"/>
    </row>
    <row r="8" spans="1:6" ht="27" customHeight="1" x14ac:dyDescent="0.25">
      <c r="A8" s="41" t="s">
        <v>1</v>
      </c>
      <c r="B8" s="42" t="s">
        <v>2</v>
      </c>
      <c r="C8" s="42" t="s">
        <v>3</v>
      </c>
      <c r="D8" s="42" t="s">
        <v>4</v>
      </c>
      <c r="E8" s="42" t="s">
        <v>12</v>
      </c>
      <c r="F8" s="47" t="s">
        <v>6</v>
      </c>
    </row>
    <row r="9" spans="1:6" ht="16.899999999999999" customHeight="1" x14ac:dyDescent="0.25">
      <c r="A9" s="43" t="s">
        <v>7</v>
      </c>
      <c r="B9" s="44">
        <v>20.5</v>
      </c>
      <c r="C9" s="45">
        <v>17</v>
      </c>
      <c r="D9" s="44">
        <f>B9*C9</f>
        <v>348.5</v>
      </c>
      <c r="E9" s="52">
        <f>ROUND(E3*1.04,2)</f>
        <v>0</v>
      </c>
      <c r="F9" s="48">
        <f>D9*E9</f>
        <v>0</v>
      </c>
    </row>
    <row r="10" spans="1:6" ht="53.1" customHeight="1" x14ac:dyDescent="0.25">
      <c r="A10" s="40" t="s">
        <v>8</v>
      </c>
      <c r="B10" s="44">
        <v>204.65</v>
      </c>
      <c r="C10" s="45">
        <v>17</v>
      </c>
      <c r="D10" s="44">
        <f t="shared" ref="D10:D11" si="0">B10*C10</f>
        <v>3479.05</v>
      </c>
      <c r="E10" s="52">
        <f>ROUND(E4*1.04,2)</f>
        <v>0</v>
      </c>
      <c r="F10" s="48">
        <f>D10*E10</f>
        <v>0</v>
      </c>
    </row>
    <row r="11" spans="1:6" x14ac:dyDescent="0.25">
      <c r="A11" s="43" t="s">
        <v>9</v>
      </c>
      <c r="B11" s="44">
        <v>37.5</v>
      </c>
      <c r="C11" s="45">
        <v>17</v>
      </c>
      <c r="D11" s="44">
        <f t="shared" si="0"/>
        <v>637.5</v>
      </c>
      <c r="E11" s="52">
        <f>ROUND(E5*1.04,2)</f>
        <v>0</v>
      </c>
      <c r="F11" s="48">
        <f>D11*E11</f>
        <v>0</v>
      </c>
    </row>
    <row r="12" spans="1:6" ht="16.899999999999999" customHeight="1" x14ac:dyDescent="0.25">
      <c r="A12" s="9" t="s">
        <v>10</v>
      </c>
      <c r="B12" s="44">
        <f>SUM(B9:B11)</f>
        <v>262.64999999999998</v>
      </c>
      <c r="C12" s="45">
        <v>17</v>
      </c>
      <c r="D12" s="44">
        <f>D9+D10+D11</f>
        <v>4465.05</v>
      </c>
      <c r="E12" s="50"/>
      <c r="F12" s="51">
        <f>F9+F10+F11</f>
        <v>0</v>
      </c>
    </row>
    <row r="13" spans="1:6" ht="16.899999999999999" customHeight="1" thickBot="1" x14ac:dyDescent="0.3">
      <c r="A13" s="65" t="s">
        <v>13</v>
      </c>
      <c r="B13" s="66"/>
      <c r="C13" s="66"/>
      <c r="D13" s="66"/>
      <c r="E13" s="66"/>
      <c r="F13" s="53">
        <f>F6+F12</f>
        <v>0</v>
      </c>
    </row>
    <row r="14" spans="1:6" ht="16.899999999999999" customHeight="1" thickBot="1" x14ac:dyDescent="0.3">
      <c r="A14" s="14"/>
      <c r="B14" s="14"/>
      <c r="C14" s="14"/>
      <c r="D14" s="14"/>
      <c r="E14" s="14"/>
      <c r="F14" s="15"/>
    </row>
    <row r="15" spans="1:6" ht="16.899999999999999" customHeight="1" x14ac:dyDescent="0.25">
      <c r="A15" s="1" t="s">
        <v>14</v>
      </c>
      <c r="B15" s="16"/>
      <c r="C15" s="17"/>
      <c r="D15" s="16"/>
      <c r="E15" s="18"/>
      <c r="F15" s="19"/>
    </row>
    <row r="16" spans="1:6" ht="27" customHeight="1" x14ac:dyDescent="0.25">
      <c r="A16" s="41" t="s">
        <v>1</v>
      </c>
      <c r="B16" s="42" t="s">
        <v>2</v>
      </c>
      <c r="C16" s="42" t="s">
        <v>3</v>
      </c>
      <c r="D16" s="42" t="s">
        <v>4</v>
      </c>
      <c r="E16" s="42" t="s">
        <v>12</v>
      </c>
      <c r="F16" s="47" t="s">
        <v>6</v>
      </c>
    </row>
    <row r="17" spans="1:6" ht="16.899999999999999" customHeight="1" x14ac:dyDescent="0.25">
      <c r="A17" s="43" t="s">
        <v>7</v>
      </c>
      <c r="B17" s="44">
        <v>20.5</v>
      </c>
      <c r="C17" s="45">
        <v>31</v>
      </c>
      <c r="D17" s="44">
        <f>B17*C17</f>
        <v>635.5</v>
      </c>
      <c r="E17" s="52">
        <f>E9</f>
        <v>0</v>
      </c>
      <c r="F17" s="48">
        <f>D17*E17</f>
        <v>0</v>
      </c>
    </row>
    <row r="18" spans="1:6" ht="53.1" customHeight="1" x14ac:dyDescent="0.25">
      <c r="A18" s="40" t="s">
        <v>8</v>
      </c>
      <c r="B18" s="44">
        <v>204.65</v>
      </c>
      <c r="C18" s="45">
        <v>31</v>
      </c>
      <c r="D18" s="44">
        <f>B18*C18</f>
        <v>6344.1500000000005</v>
      </c>
      <c r="E18" s="52">
        <f>E10</f>
        <v>0</v>
      </c>
      <c r="F18" s="48">
        <f>D18*E18</f>
        <v>0</v>
      </c>
    </row>
    <row r="19" spans="1:6" ht="15" customHeight="1" x14ac:dyDescent="0.25">
      <c r="A19" s="43" t="s">
        <v>9</v>
      </c>
      <c r="B19" s="44">
        <v>37.5</v>
      </c>
      <c r="C19" s="45">
        <v>31</v>
      </c>
      <c r="D19" s="44">
        <f>B19*C19</f>
        <v>1162.5</v>
      </c>
      <c r="E19" s="52">
        <f>E11</f>
        <v>0</v>
      </c>
      <c r="F19" s="48">
        <f>D19*E19</f>
        <v>0</v>
      </c>
    </row>
    <row r="20" spans="1:6" ht="15" customHeight="1" x14ac:dyDescent="0.25">
      <c r="A20" s="9" t="s">
        <v>10</v>
      </c>
      <c r="B20" s="44">
        <f>SUM(B17:B19)</f>
        <v>262.64999999999998</v>
      </c>
      <c r="C20" s="45">
        <v>31</v>
      </c>
      <c r="D20" s="44">
        <f>D17+D18+D19</f>
        <v>8142.1500000000005</v>
      </c>
      <c r="E20" s="50"/>
      <c r="F20" s="49">
        <f>F17+F18+F19</f>
        <v>0</v>
      </c>
    </row>
    <row r="21" spans="1:6" ht="15" customHeight="1" x14ac:dyDescent="0.25">
      <c r="A21" s="11" t="s">
        <v>15</v>
      </c>
      <c r="B21" s="20"/>
      <c r="C21" s="21"/>
      <c r="D21" s="20"/>
      <c r="E21" s="22"/>
      <c r="F21" s="23"/>
    </row>
    <row r="22" spans="1:6" ht="27" customHeight="1" x14ac:dyDescent="0.25">
      <c r="A22" s="41" t="s">
        <v>1</v>
      </c>
      <c r="B22" s="42" t="s">
        <v>2</v>
      </c>
      <c r="C22" s="42" t="s">
        <v>3</v>
      </c>
      <c r="D22" s="42" t="s">
        <v>4</v>
      </c>
      <c r="E22" s="42" t="s">
        <v>12</v>
      </c>
      <c r="F22" s="47" t="s">
        <v>6</v>
      </c>
    </row>
    <row r="23" spans="1:6" x14ac:dyDescent="0.25">
      <c r="A23" s="43" t="s">
        <v>7</v>
      </c>
      <c r="B23" s="44">
        <v>20.5</v>
      </c>
      <c r="C23" s="45">
        <v>17</v>
      </c>
      <c r="D23" s="44">
        <f>B23*C23</f>
        <v>348.5</v>
      </c>
      <c r="E23" s="52">
        <f>ROUND(E17*1.04,2)</f>
        <v>0</v>
      </c>
      <c r="F23" s="48">
        <f>D23*E23</f>
        <v>0</v>
      </c>
    </row>
    <row r="24" spans="1:6" ht="51" x14ac:dyDescent="0.25">
      <c r="A24" s="40" t="s">
        <v>8</v>
      </c>
      <c r="B24" s="44">
        <v>204.65</v>
      </c>
      <c r="C24" s="45">
        <v>17</v>
      </c>
      <c r="D24" s="44">
        <f t="shared" ref="D24:D25" si="1">B24*C24</f>
        <v>3479.05</v>
      </c>
      <c r="E24" s="52">
        <f>ROUND(E18*1.04,2)</f>
        <v>0</v>
      </c>
      <c r="F24" s="48">
        <f>D24*E24</f>
        <v>0</v>
      </c>
    </row>
    <row r="25" spans="1:6" x14ac:dyDescent="0.25">
      <c r="A25" s="43" t="s">
        <v>9</v>
      </c>
      <c r="B25" s="44">
        <v>37.5</v>
      </c>
      <c r="C25" s="45">
        <v>17</v>
      </c>
      <c r="D25" s="44">
        <f t="shared" si="1"/>
        <v>637.5</v>
      </c>
      <c r="E25" s="52">
        <f>ROUND(E19*1.04,2)</f>
        <v>0</v>
      </c>
      <c r="F25" s="48">
        <f>D25*E25</f>
        <v>0</v>
      </c>
    </row>
    <row r="26" spans="1:6" x14ac:dyDescent="0.25">
      <c r="A26" s="9" t="s">
        <v>10</v>
      </c>
      <c r="B26" s="44">
        <f>SUM(B23:B25)</f>
        <v>262.64999999999998</v>
      </c>
      <c r="C26" s="45">
        <v>17</v>
      </c>
      <c r="D26" s="44">
        <f>D23+D24+D25</f>
        <v>4465.05</v>
      </c>
      <c r="E26" s="50"/>
      <c r="F26" s="49">
        <f>F23+F24+F25</f>
        <v>0</v>
      </c>
    </row>
    <row r="27" spans="1:6" ht="15.75" thickBot="1" x14ac:dyDescent="0.3">
      <c r="A27" s="67" t="s">
        <v>16</v>
      </c>
      <c r="B27" s="68"/>
      <c r="C27" s="68"/>
      <c r="D27" s="68"/>
      <c r="E27" s="68"/>
      <c r="F27" s="53">
        <f>F20+F26</f>
        <v>0</v>
      </c>
    </row>
    <row r="28" spans="1:6" ht="15.75" thickBot="1" x14ac:dyDescent="0.3">
      <c r="A28" s="24"/>
      <c r="B28" s="20"/>
      <c r="C28" s="21"/>
      <c r="D28" s="20"/>
      <c r="E28" s="22"/>
      <c r="F28" s="15"/>
    </row>
    <row r="29" spans="1:6" x14ac:dyDescent="0.25">
      <c r="A29" s="1" t="s">
        <v>17</v>
      </c>
      <c r="B29" s="16"/>
      <c r="C29" s="17"/>
      <c r="D29" s="16"/>
      <c r="E29" s="18"/>
      <c r="F29" s="19"/>
    </row>
    <row r="30" spans="1:6" ht="27" customHeight="1" x14ac:dyDescent="0.25">
      <c r="A30" s="41" t="s">
        <v>1</v>
      </c>
      <c r="B30" s="42" t="s">
        <v>2</v>
      </c>
      <c r="C30" s="42" t="s">
        <v>3</v>
      </c>
      <c r="D30" s="42" t="s">
        <v>4</v>
      </c>
      <c r="E30" s="42" t="s">
        <v>18</v>
      </c>
      <c r="F30" s="47" t="s">
        <v>6</v>
      </c>
    </row>
    <row r="31" spans="1:6" x14ac:dyDescent="0.25">
      <c r="A31" s="43" t="s">
        <v>7</v>
      </c>
      <c r="B31" s="44">
        <v>20.5</v>
      </c>
      <c r="C31" s="45">
        <v>31</v>
      </c>
      <c r="D31" s="44">
        <f>B31*C31</f>
        <v>635.5</v>
      </c>
      <c r="E31" s="52">
        <f>E23</f>
        <v>0</v>
      </c>
      <c r="F31" s="48">
        <f>D31*E31</f>
        <v>0</v>
      </c>
    </row>
    <row r="32" spans="1:6" ht="51" x14ac:dyDescent="0.25">
      <c r="A32" s="40" t="s">
        <v>8</v>
      </c>
      <c r="B32" s="44">
        <v>204.65</v>
      </c>
      <c r="C32" s="45">
        <v>31</v>
      </c>
      <c r="D32" s="44">
        <f>B32*C32</f>
        <v>6344.1500000000005</v>
      </c>
      <c r="E32" s="52">
        <f>E24</f>
        <v>0</v>
      </c>
      <c r="F32" s="48">
        <f>D32*E32</f>
        <v>0</v>
      </c>
    </row>
    <row r="33" spans="1:6" ht="15" customHeight="1" x14ac:dyDescent="0.25">
      <c r="A33" s="43" t="s">
        <v>9</v>
      </c>
      <c r="B33" s="44">
        <v>37.5</v>
      </c>
      <c r="C33" s="45">
        <v>31</v>
      </c>
      <c r="D33" s="44">
        <f>B33*C33</f>
        <v>1162.5</v>
      </c>
      <c r="E33" s="52">
        <f>E25</f>
        <v>0</v>
      </c>
      <c r="F33" s="48">
        <f>D33*E33</f>
        <v>0</v>
      </c>
    </row>
    <row r="34" spans="1:6" ht="15" customHeight="1" x14ac:dyDescent="0.25">
      <c r="A34" s="46" t="s">
        <v>10</v>
      </c>
      <c r="B34" s="44">
        <f>SUM(B31:B33)</f>
        <v>262.64999999999998</v>
      </c>
      <c r="C34" s="45">
        <v>31</v>
      </c>
      <c r="D34" s="44">
        <f>D31+D32+D33</f>
        <v>8142.1500000000005</v>
      </c>
      <c r="E34" s="50"/>
      <c r="F34" s="49">
        <f>F31+F32+F33</f>
        <v>0</v>
      </c>
    </row>
    <row r="35" spans="1:6" x14ac:dyDescent="0.25">
      <c r="A35" s="11" t="s">
        <v>19</v>
      </c>
      <c r="B35" s="20"/>
      <c r="C35" s="21"/>
      <c r="D35" s="20"/>
      <c r="E35" s="22"/>
      <c r="F35" s="23"/>
    </row>
    <row r="36" spans="1:6" ht="27" customHeight="1" x14ac:dyDescent="0.25">
      <c r="A36" s="41" t="s">
        <v>1</v>
      </c>
      <c r="B36" s="42" t="s">
        <v>2</v>
      </c>
      <c r="C36" s="42" t="s">
        <v>3</v>
      </c>
      <c r="D36" s="42" t="s">
        <v>4</v>
      </c>
      <c r="E36" s="42" t="s">
        <v>18</v>
      </c>
      <c r="F36" s="47" t="s">
        <v>6</v>
      </c>
    </row>
    <row r="37" spans="1:6" x14ac:dyDescent="0.25">
      <c r="A37" s="43" t="s">
        <v>7</v>
      </c>
      <c r="B37" s="44">
        <v>20.5</v>
      </c>
      <c r="C37" s="45">
        <v>17</v>
      </c>
      <c r="D37" s="44">
        <f>B37*C37</f>
        <v>348.5</v>
      </c>
      <c r="E37" s="54">
        <f>ROUND(E31*1.01,2)</f>
        <v>0</v>
      </c>
      <c r="F37" s="48">
        <f>D37*E37</f>
        <v>0</v>
      </c>
    </row>
    <row r="38" spans="1:6" ht="51" x14ac:dyDescent="0.25">
      <c r="A38" s="40" t="s">
        <v>8</v>
      </c>
      <c r="B38" s="44">
        <v>204.65</v>
      </c>
      <c r="C38" s="45">
        <v>17</v>
      </c>
      <c r="D38" s="44">
        <f t="shared" ref="D38:D39" si="2">B38*C38</f>
        <v>3479.05</v>
      </c>
      <c r="E38" s="54">
        <f>ROUND(E32*1.01,2)</f>
        <v>0</v>
      </c>
      <c r="F38" s="48">
        <f>D38*E38</f>
        <v>0</v>
      </c>
    </row>
    <row r="39" spans="1:6" x14ac:dyDescent="0.25">
      <c r="A39" s="43" t="s">
        <v>9</v>
      </c>
      <c r="B39" s="44">
        <v>37.5</v>
      </c>
      <c r="C39" s="45">
        <v>17</v>
      </c>
      <c r="D39" s="44">
        <f t="shared" si="2"/>
        <v>637.5</v>
      </c>
      <c r="E39" s="54">
        <f>ROUND(E33*1.04,2)</f>
        <v>0</v>
      </c>
      <c r="F39" s="48">
        <f>D39*E39</f>
        <v>0</v>
      </c>
    </row>
    <row r="40" spans="1:6" x14ac:dyDescent="0.25">
      <c r="A40" s="46" t="s">
        <v>10</v>
      </c>
      <c r="B40" s="44">
        <f>SUM(B37:B39)</f>
        <v>262.64999999999998</v>
      </c>
      <c r="C40" s="45">
        <v>17</v>
      </c>
      <c r="D40" s="44">
        <f>D37+D38+D39</f>
        <v>4465.05</v>
      </c>
      <c r="E40" s="50"/>
      <c r="F40" s="49">
        <f>F37+F38+F39</f>
        <v>0</v>
      </c>
    </row>
    <row r="41" spans="1:6" ht="15.75" thickBot="1" x14ac:dyDescent="0.3">
      <c r="A41" s="67" t="s">
        <v>20</v>
      </c>
      <c r="B41" s="68"/>
      <c r="C41" s="68"/>
      <c r="D41" s="68"/>
      <c r="E41" s="68"/>
      <c r="F41" s="53">
        <f>F34+F40</f>
        <v>0</v>
      </c>
    </row>
    <row r="42" spans="1:6" ht="15.75" thickBot="1" x14ac:dyDescent="0.3">
      <c r="A42" s="14"/>
      <c r="B42" s="14"/>
      <c r="C42" s="14"/>
      <c r="D42" s="14"/>
      <c r="E42" s="14"/>
      <c r="F42" s="15"/>
    </row>
    <row r="43" spans="1:6" x14ac:dyDescent="0.25">
      <c r="A43" s="1" t="s">
        <v>21</v>
      </c>
      <c r="B43" s="16"/>
      <c r="C43" s="17"/>
      <c r="D43" s="16"/>
      <c r="E43" s="18"/>
      <c r="F43" s="19"/>
    </row>
    <row r="44" spans="1:6" ht="27" customHeight="1" x14ac:dyDescent="0.25">
      <c r="A44" s="41" t="s">
        <v>1</v>
      </c>
      <c r="B44" s="42" t="s">
        <v>2</v>
      </c>
      <c r="C44" s="42" t="s">
        <v>3</v>
      </c>
      <c r="D44" s="42" t="s">
        <v>4</v>
      </c>
      <c r="E44" s="42" t="s">
        <v>18</v>
      </c>
      <c r="F44" s="47" t="s">
        <v>6</v>
      </c>
    </row>
    <row r="45" spans="1:6" x14ac:dyDescent="0.25">
      <c r="A45" s="43" t="s">
        <v>7</v>
      </c>
      <c r="B45" s="44">
        <v>20.5</v>
      </c>
      <c r="C45" s="45">
        <v>48</v>
      </c>
      <c r="D45" s="44">
        <f>B45*C45</f>
        <v>984</v>
      </c>
      <c r="E45" s="52">
        <f>E37</f>
        <v>0</v>
      </c>
      <c r="F45" s="48">
        <f>D45*E45</f>
        <v>0</v>
      </c>
    </row>
    <row r="46" spans="1:6" ht="51" x14ac:dyDescent="0.25">
      <c r="A46" s="40" t="s">
        <v>8</v>
      </c>
      <c r="B46" s="44">
        <v>204.65</v>
      </c>
      <c r="C46" s="45">
        <v>48</v>
      </c>
      <c r="D46" s="44">
        <f>B46*C46</f>
        <v>9823.2000000000007</v>
      </c>
      <c r="E46" s="52">
        <f>E38</f>
        <v>0</v>
      </c>
      <c r="F46" s="48">
        <f>D46*E46</f>
        <v>0</v>
      </c>
    </row>
    <row r="47" spans="1:6" x14ac:dyDescent="0.25">
      <c r="A47" s="43" t="s">
        <v>9</v>
      </c>
      <c r="B47" s="44">
        <v>37.5</v>
      </c>
      <c r="C47" s="45">
        <v>48</v>
      </c>
      <c r="D47" s="44">
        <f>B47*C47</f>
        <v>1800</v>
      </c>
      <c r="E47" s="52">
        <f>E39</f>
        <v>0</v>
      </c>
      <c r="F47" s="48">
        <f>D47*E47</f>
        <v>0</v>
      </c>
    </row>
    <row r="48" spans="1:6" x14ac:dyDescent="0.25">
      <c r="A48" s="46" t="s">
        <v>10</v>
      </c>
      <c r="B48" s="44">
        <f>SUM(B45:B47)</f>
        <v>262.64999999999998</v>
      </c>
      <c r="C48" s="45">
        <v>48</v>
      </c>
      <c r="D48" s="44">
        <f>D45+D46+D47</f>
        <v>12607.2</v>
      </c>
      <c r="E48" s="50"/>
      <c r="F48" s="49">
        <f>F45+F46+F47</f>
        <v>0</v>
      </c>
    </row>
    <row r="49" spans="1:8" ht="15.75" thickBot="1" x14ac:dyDescent="0.3">
      <c r="A49" s="67" t="s">
        <v>22</v>
      </c>
      <c r="B49" s="68"/>
      <c r="C49" s="68"/>
      <c r="D49" s="68"/>
      <c r="E49" s="68"/>
      <c r="F49" s="53">
        <f>F48</f>
        <v>0</v>
      </c>
    </row>
    <row r="50" spans="1:8" x14ac:dyDescent="0.25">
      <c r="A50" s="25"/>
      <c r="B50" s="25"/>
      <c r="C50" s="25"/>
      <c r="D50" s="25"/>
      <c r="E50" s="25"/>
      <c r="F50" s="15"/>
    </row>
    <row r="51" spans="1:8" ht="15.75" thickBot="1" x14ac:dyDescent="0.3">
      <c r="A51" s="25"/>
      <c r="B51" s="25"/>
      <c r="C51" s="25"/>
      <c r="D51" s="25"/>
      <c r="E51" s="25"/>
      <c r="F51" s="15"/>
    </row>
    <row r="52" spans="1:8" ht="25.5" customHeight="1" x14ac:dyDescent="0.25">
      <c r="A52" s="69" t="s">
        <v>23</v>
      </c>
      <c r="B52" s="70"/>
      <c r="C52" s="70"/>
      <c r="D52" s="70"/>
      <c r="E52" s="70"/>
      <c r="F52" s="71"/>
    </row>
    <row r="53" spans="1:8" ht="25.5" x14ac:dyDescent="0.25">
      <c r="A53" s="72" t="s">
        <v>24</v>
      </c>
      <c r="B53" s="73"/>
      <c r="C53" s="42" t="s">
        <v>25</v>
      </c>
      <c r="D53" s="42" t="s">
        <v>26</v>
      </c>
      <c r="E53" s="6" t="s">
        <v>27</v>
      </c>
      <c r="F53" s="7" t="s">
        <v>6</v>
      </c>
    </row>
    <row r="54" spans="1:8" x14ac:dyDescent="0.25">
      <c r="A54" s="74" t="s">
        <v>28</v>
      </c>
      <c r="B54" s="75"/>
      <c r="C54" s="55" t="s">
        <v>29</v>
      </c>
      <c r="D54" s="56">
        <v>400</v>
      </c>
      <c r="E54" s="26">
        <v>0</v>
      </c>
      <c r="F54" s="59">
        <f>D54*E54</f>
        <v>0</v>
      </c>
    </row>
    <row r="55" spans="1:8" x14ac:dyDescent="0.25">
      <c r="A55" s="74"/>
      <c r="B55" s="75"/>
      <c r="C55" s="55" t="s">
        <v>30</v>
      </c>
      <c r="D55" s="56">
        <v>80</v>
      </c>
      <c r="E55" s="26">
        <v>0</v>
      </c>
      <c r="F55" s="59">
        <f>D55*E55</f>
        <v>0</v>
      </c>
    </row>
    <row r="56" spans="1:8" x14ac:dyDescent="0.25">
      <c r="A56" s="74" t="s">
        <v>31</v>
      </c>
      <c r="B56" s="75"/>
      <c r="C56" s="57" t="s">
        <v>32</v>
      </c>
      <c r="D56" s="56">
        <v>10</v>
      </c>
      <c r="E56" s="26">
        <v>0</v>
      </c>
      <c r="F56" s="59">
        <f>D56*E56</f>
        <v>0</v>
      </c>
    </row>
    <row r="57" spans="1:8" x14ac:dyDescent="0.25">
      <c r="A57" s="74" t="s">
        <v>33</v>
      </c>
      <c r="B57" s="75"/>
      <c r="C57" s="57" t="s">
        <v>34</v>
      </c>
      <c r="D57" s="56">
        <v>20</v>
      </c>
      <c r="E57" s="26">
        <v>0</v>
      </c>
      <c r="F57" s="59">
        <f>D57*E57</f>
        <v>0</v>
      </c>
    </row>
    <row r="58" spans="1:8" x14ac:dyDescent="0.25">
      <c r="A58" s="74" t="s">
        <v>35</v>
      </c>
      <c r="B58" s="75"/>
      <c r="C58" s="58" t="s">
        <v>36</v>
      </c>
      <c r="D58" s="56">
        <v>2</v>
      </c>
      <c r="E58" s="26">
        <v>0</v>
      </c>
      <c r="F58" s="59">
        <f>D58*E58</f>
        <v>0</v>
      </c>
    </row>
    <row r="59" spans="1:8" x14ac:dyDescent="0.25">
      <c r="A59" s="74" t="s">
        <v>37</v>
      </c>
      <c r="B59" s="75"/>
      <c r="C59" s="56" t="s">
        <v>38</v>
      </c>
      <c r="D59" s="56" t="s">
        <v>38</v>
      </c>
      <c r="E59" s="56" t="s">
        <v>38</v>
      </c>
      <c r="F59" s="27">
        <v>0</v>
      </c>
      <c r="H59" s="28"/>
    </row>
    <row r="60" spans="1:8" x14ac:dyDescent="0.25">
      <c r="A60" s="63" t="s">
        <v>39</v>
      </c>
      <c r="B60" s="64"/>
      <c r="C60" s="64"/>
      <c r="D60" s="64"/>
      <c r="E60" s="64"/>
      <c r="F60" s="60">
        <f>SUM(F54:F59)</f>
        <v>0</v>
      </c>
    </row>
    <row r="61" spans="1:8" x14ac:dyDescent="0.25">
      <c r="A61" s="29"/>
      <c r="B61" s="30"/>
      <c r="C61" s="30"/>
      <c r="D61" s="30"/>
      <c r="E61" s="30"/>
      <c r="F61" s="61" t="s">
        <v>40</v>
      </c>
    </row>
    <row r="62" spans="1:8" ht="15.75" thickBot="1" x14ac:dyDescent="0.3">
      <c r="A62" s="31"/>
      <c r="B62" s="32"/>
      <c r="C62" s="32"/>
      <c r="D62" s="32"/>
      <c r="E62" s="32"/>
      <c r="F62" s="62">
        <f>F60*4</f>
        <v>0</v>
      </c>
    </row>
    <row r="63" spans="1:8" ht="15.75" thickBot="1" x14ac:dyDescent="0.3"/>
    <row r="64" spans="1:8" ht="15.75" thickBot="1" x14ac:dyDescent="0.3">
      <c r="A64" s="33" t="s">
        <v>41</v>
      </c>
      <c r="B64" s="34">
        <f>B65+B66</f>
        <v>0</v>
      </c>
    </row>
    <row r="65" spans="1:2" x14ac:dyDescent="0.25">
      <c r="A65" s="35" t="s">
        <v>42</v>
      </c>
      <c r="B65" s="36">
        <f>F13+F27+F41+F49</f>
        <v>0</v>
      </c>
    </row>
    <row r="66" spans="1:2" ht="15.75" thickBot="1" x14ac:dyDescent="0.3">
      <c r="A66" s="37" t="s">
        <v>43</v>
      </c>
      <c r="B66" s="38">
        <f>F62</f>
        <v>0</v>
      </c>
    </row>
    <row r="68" spans="1:2" x14ac:dyDescent="0.25">
      <c r="A68" s="39" t="s">
        <v>44</v>
      </c>
    </row>
  </sheetData>
  <sheetProtection algorithmName="SHA-512" hashValue="ejeOkGU9GSYAamy2BwRipEFAVcvEp+oq11J1GQY9YJyZymFRKQ5Tu1AzMCz19kiRI5jal/P0LrVwCvcOepz9Zg==" saltValue="2lkaP0/hinBnNegUwOPwnQ==" spinCount="100000" sheet="1" objects="1" scenarios="1"/>
  <mergeCells count="12">
    <mergeCell ref="A60:E60"/>
    <mergeCell ref="A13:E13"/>
    <mergeCell ref="A27:E27"/>
    <mergeCell ref="A41:E41"/>
    <mergeCell ref="A49:E49"/>
    <mergeCell ref="A52:F52"/>
    <mergeCell ref="A53:B53"/>
    <mergeCell ref="A54:B55"/>
    <mergeCell ref="A56:B56"/>
    <mergeCell ref="A57:B57"/>
    <mergeCell ref="A58:B58"/>
    <mergeCell ref="A59:B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Ajuntament de Sant Adrià de Besòs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Maika Gómez Martínez</dc:creator>
  <cp:lastModifiedBy>duranj</cp:lastModifiedBy>
  <dcterms:created xsi:type="dcterms:W3CDTF">2025-05-28T08:57:12Z</dcterms:created>
  <dcterms:modified xsi:type="dcterms:W3CDTF">2025-06-16T12:35:49Z</dcterms:modified>
</cp:coreProperties>
</file>