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vierVergé\Desktop\FORADADA\CONTRACTACIÓ\PROJECTE DE CONTRACTACIÓ TURISME\OFERTES\"/>
    </mc:Choice>
  </mc:AlternateContent>
  <xr:revisionPtr revIDLastSave="0" documentId="13_ncr:1_{64DC079A-4682-4050-A4BE-FCB79AB8788E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Ofertes" sheetId="1" r:id="rId1"/>
    <sheet name="Detall càlcul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B19" i="2"/>
  <c r="B17" i="2"/>
  <c r="B20" i="2" s="1"/>
  <c r="L15" i="2"/>
  <c r="O15" i="2" s="1"/>
  <c r="D15" i="2"/>
  <c r="C15" i="2"/>
  <c r="O13" i="2"/>
  <c r="M13" i="2"/>
  <c r="L13" i="2"/>
  <c r="D13" i="2"/>
  <c r="C13" i="2"/>
  <c r="D21" i="1"/>
  <c r="B19" i="1"/>
  <c r="B17" i="1"/>
  <c r="B20" i="1" s="1"/>
  <c r="O15" i="1"/>
  <c r="M15" i="1"/>
  <c r="N15" i="1" s="1"/>
  <c r="L15" i="1"/>
  <c r="D15" i="1"/>
  <c r="C15" i="1"/>
  <c r="M13" i="1"/>
  <c r="N13" i="1" s="1"/>
  <c r="L13" i="1"/>
  <c r="O13" i="1" s="1"/>
  <c r="D13" i="1"/>
  <c r="C13" i="1"/>
  <c r="M15" i="2" l="1"/>
  <c r="N15" i="2" s="1"/>
  <c r="N13" i="2" l="1"/>
</calcChain>
</file>

<file path=xl/sharedStrings.xml><?xml version="1.0" encoding="utf-8"?>
<sst xmlns="http://schemas.openxmlformats.org/spreadsheetml/2006/main" count="24" uniqueCount="12">
  <si>
    <t>Càlcul d'ofertes anormalment baixes</t>
  </si>
  <si>
    <t>Pressupost licitació</t>
  </si>
  <si>
    <t>Nom de l'empresa</t>
  </si>
  <si>
    <t>Preu</t>
  </si>
  <si>
    <t>Desviació puntuació preu</t>
  </si>
  <si>
    <t>Oferta anormal</t>
  </si>
  <si>
    <t>CASTELLS DE LLEIDA SL</t>
  </si>
  <si>
    <t>PARRAMON CONSULTING SL</t>
  </si>
  <si>
    <t>p(llindar)</t>
  </si>
  <si>
    <t>Llindar</t>
  </si>
  <si>
    <t>Mitjana aritmètica de les ofertes</t>
  </si>
  <si>
    <t>Límit de temeritat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</si>
</sst>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Aptos Narrow"/>
      <family val="2"/>
      <scheme val="minor"/>
    </font>
    <font>
      <b/>
      <sz val="18"/>
      <color rgb="FF070707"/>
      <name val="Arial"/>
      <family val="2"/>
    </font>
    <font>
      <sz val="10"/>
      <color rgb="FF707070"/>
      <name val="Arial"/>
      <family val="2"/>
    </font>
    <font>
      <sz val="10"/>
      <color rgb="FF2C2C2C"/>
      <name val="Arial"/>
      <family val="2"/>
    </font>
    <font>
      <sz val="10"/>
      <color rgb="FF707070"/>
      <name val="Arial"/>
      <family val="2"/>
    </font>
    <font>
      <sz val="10"/>
      <color rgb="FF707070"/>
      <name val="Arial"/>
      <family val="2"/>
    </font>
    <font>
      <sz val="10"/>
      <color rgb="FF707070"/>
      <name val="Arial"/>
      <family val="2"/>
    </font>
    <font>
      <b/>
      <sz val="9"/>
      <color rgb="FF070707"/>
      <name val="Arial"/>
      <family val="2"/>
    </font>
    <font>
      <sz val="9"/>
      <color indexed="8"/>
      <name val="Aptos Narrow"/>
      <family val="2"/>
      <scheme val="minor"/>
    </font>
    <font>
      <sz val="9"/>
      <color rgb="FF707070"/>
      <name val="Arial"/>
      <family val="2"/>
    </font>
    <font>
      <sz val="9"/>
      <color rgb="FF2C2C2C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1F1F1"/>
        <bgColor rgb="FFF1F1F1"/>
      </patternFill>
    </fill>
  </fills>
  <borders count="5">
    <border>
      <left/>
      <right/>
      <top/>
      <bottom/>
      <diagonal/>
    </border>
    <border>
      <left/>
      <right/>
      <top/>
      <bottom style="thin">
        <color rgb="FF020202"/>
      </bottom>
      <diagonal/>
    </border>
    <border>
      <left style="thin">
        <color rgb="FF979797"/>
      </left>
      <right style="thin">
        <color rgb="FF979797"/>
      </right>
      <top style="thin">
        <color rgb="FF979797"/>
      </top>
      <bottom style="thin">
        <color rgb="FF979797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ACACA"/>
      </left>
      <right style="thin">
        <color rgb="FFCACACA"/>
      </right>
      <top style="thin">
        <color rgb="FFCACACA"/>
      </top>
      <bottom style="thin">
        <color rgb="FFCACACA"/>
      </bottom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0" xfId="0" applyNumberFormat="1"/>
    <xf numFmtId="4" fontId="2" fillId="0" borderId="0" xfId="0" applyNumberFormat="1" applyFont="1"/>
    <xf numFmtId="4" fontId="3" fillId="2" borderId="2" xfId="0" applyNumberFormat="1" applyFont="1" applyFill="1" applyBorder="1" applyAlignment="1">
      <alignment horizontal="center" vertical="center" wrapText="1" indent="1"/>
    </xf>
    <xf numFmtId="0" fontId="0" fillId="0" borderId="3" xfId="0" applyBorder="1"/>
    <xf numFmtId="4" fontId="4" fillId="3" borderId="4" xfId="0" applyNumberFormat="1" applyFont="1" applyFill="1" applyBorder="1" applyAlignment="1">
      <alignment vertical="center" wrapText="1" indent="1"/>
    </xf>
    <xf numFmtId="4" fontId="5" fillId="4" borderId="4" xfId="0" applyNumberFormat="1" applyFont="1" applyFill="1" applyBorder="1" applyAlignment="1">
      <alignment vertical="center" wrapText="1" indent="1"/>
    </xf>
    <xf numFmtId="4" fontId="6" fillId="0" borderId="4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/>
    <xf numFmtId="0" fontId="8" fillId="0" borderId="0" xfId="0" applyFont="1"/>
    <xf numFmtId="4" fontId="9" fillId="3" borderId="4" xfId="0" applyNumberFormat="1" applyFont="1" applyFill="1" applyBorder="1" applyAlignment="1">
      <alignment vertical="center" wrapText="1" indent="1"/>
    </xf>
    <xf numFmtId="0" fontId="8" fillId="0" borderId="3" xfId="0" applyFont="1" applyBorder="1"/>
    <xf numFmtId="4" fontId="10" fillId="2" borderId="2" xfId="0" applyNumberFormat="1" applyFont="1" applyFill="1" applyBorder="1" applyAlignment="1">
      <alignment horizontal="center" vertical="center" wrapText="1" indent="1"/>
    </xf>
    <xf numFmtId="4" fontId="9" fillId="0" borderId="4" xfId="0" applyNumberFormat="1" applyFont="1" applyBorder="1" applyAlignment="1">
      <alignment horizontal="center" vertical="center"/>
    </xf>
    <xf numFmtId="4" fontId="9" fillId="0" borderId="0" xfId="0" applyNumberFormat="1" applyFont="1"/>
    <xf numFmtId="10" fontId="8" fillId="0" borderId="0" xfId="0" applyNumberFormat="1" applyFont="1"/>
    <xf numFmtId="4" fontId="9" fillId="4" borderId="4" xfId="0" applyNumberFormat="1" applyFont="1" applyFill="1" applyBorder="1" applyAlignment="1">
      <alignment vertical="center" wrapText="1" indent="1"/>
    </xf>
  </cellXfs>
  <cellStyles count="1">
    <cellStyle name="Normal" xfId="0" builtinId="0"/>
  </cellStyles>
  <dxfs count="16"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ont>
        <sz val="20"/>
      </font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  <dxf>
      <fill>
        <patternFill patternType="solid">
          <fgColor rgb="FFFEECEC"/>
          <bgColor rgb="FFFEEC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400" cy="45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36000</xdr:colOff>
      <xdr:row>2</xdr:row>
      <xdr:rowOff>72000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69400" cy="45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R21"/>
  <sheetViews>
    <sheetView showGridLines="0" workbookViewId="0"/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35">
      <c r="A4" s="8" t="s">
        <v>0</v>
      </c>
      <c r="B4" s="8"/>
      <c r="C4" s="8"/>
      <c r="D4" s="8"/>
    </row>
    <row r="6" spans="1:15" ht="30" customHeight="1" x14ac:dyDescent="0.25">
      <c r="A6" s="5" t="s">
        <v>1</v>
      </c>
      <c r="B6" s="5">
        <v>27950</v>
      </c>
      <c r="C6" s="5"/>
    </row>
    <row r="7" spans="1:15" s="4" customFormat="1" ht="3.95" customHeight="1" x14ac:dyDescent="0.25"/>
    <row r="11" spans="1:15" ht="30" customHeight="1" x14ac:dyDescent="0.25">
      <c r="A11" s="3" t="s">
        <v>2</v>
      </c>
      <c r="B11" s="3" t="s">
        <v>3</v>
      </c>
      <c r="C11" s="3" t="s">
        <v>4</v>
      </c>
      <c r="D11" s="3" t="s">
        <v>5</v>
      </c>
    </row>
    <row r="12" spans="1:15" s="4" customFormat="1" ht="3.95" customHeight="1" x14ac:dyDescent="0.25"/>
    <row r="13" spans="1:15" ht="30" customHeight="1" x14ac:dyDescent="0.25">
      <c r="A13" s="5" t="s">
        <v>6</v>
      </c>
      <c r="B13" s="5">
        <v>21384</v>
      </c>
      <c r="C13" s="5">
        <f>ABS(B13-B16)</f>
        <v>21384</v>
      </c>
      <c r="D13" s="7" t="str">
        <f>IF(B13&lt;D21,"⊗","No")</f>
        <v>No</v>
      </c>
      <c r="L13" t="str">
        <f>IF(B13&gt;B21,"EXCLOSA","INCLOSA")</f>
        <v>INCLOSA</v>
      </c>
      <c r="M13" t="str">
        <f>IF(L13="EXCLOSA",B13,"")</f>
        <v/>
      </c>
      <c r="N13" t="str">
        <f>IF(AND(M13&lt;&gt;"",M13&lt;&gt;MIN(M13:M17)),M13,"")</f>
        <v/>
      </c>
      <c r="O13" t="str">
        <f>IF(L13="INCLOSA",L13,(IF(AND(COUNTIF(L13:L17,"=INCLOSA")&lt;3,B13=MIN(M13:M17)),"INCLOSA",(IF(AND(COUNTIF(L13:L17,"=INCLOSA")&lt;2,B13=MIN(N13:N17)),"INCLOSA","EXCLOSA")))))</f>
        <v>INCLOSA</v>
      </c>
    </row>
    <row r="14" spans="1:15" s="4" customFormat="1" ht="3.95" customHeight="1" x14ac:dyDescent="0.25"/>
    <row r="15" spans="1:15" ht="30" customHeight="1" x14ac:dyDescent="0.25">
      <c r="A15" s="5" t="s">
        <v>7</v>
      </c>
      <c r="B15" s="5">
        <v>24990</v>
      </c>
      <c r="C15" s="5">
        <f>ABS(B15-B16)</f>
        <v>24990</v>
      </c>
      <c r="D15" s="7" t="str">
        <f>IF(B15&lt;D21,"⊗","No")</f>
        <v>No</v>
      </c>
      <c r="L15" t="str">
        <f>IF(B15&gt;B21,"EXCLOSA","INCLOSA")</f>
        <v>INCLOSA</v>
      </c>
      <c r="M15" t="str">
        <f>IF(L15="EXCLOSA",B15,"")</f>
        <v/>
      </c>
      <c r="N15" t="str">
        <f>IF(AND(M15&lt;&gt;"",M15&lt;&gt;MIN(M13:M17)),M15,"")</f>
        <v/>
      </c>
      <c r="O15" t="str">
        <f>IF(L15="INCLOSA",L15,(IF(AND(COUNTIF(L13:L17,"=INCLOSA")&lt;3,B15=MIN(M13:M17)),"INCLOSA",(IF(AND(COUNTIF(L13:L17,"=INCLOSA")&lt;2,B15=MIN(N13:N17)),"INCLOSA","EXCLOSA")))))</f>
        <v>INCLOSA</v>
      </c>
    </row>
    <row r="16" spans="1:15" s="4" customFormat="1" ht="3.95" customHeight="1" x14ac:dyDescent="0.25"/>
    <row r="17" spans="1:9" ht="30" hidden="1" customHeight="1" x14ac:dyDescent="0.25">
      <c r="A17" s="2"/>
      <c r="B17" s="2">
        <f>AVERAGE(B12:B16)</f>
        <v>23187</v>
      </c>
      <c r="C17" s="2"/>
      <c r="D17" s="2"/>
      <c r="E17" s="2"/>
      <c r="F17" s="2"/>
      <c r="G17" s="2"/>
      <c r="H17" s="2"/>
      <c r="I17" s="2"/>
    </row>
    <row r="18" spans="1:9" hidden="1" x14ac:dyDescent="0.25">
      <c r="A18" s="2" t="s">
        <v>8</v>
      </c>
      <c r="B18" s="1">
        <v>0.2</v>
      </c>
      <c r="C18" s="2"/>
      <c r="D18" s="2"/>
      <c r="E18" s="2"/>
      <c r="F18" s="2"/>
      <c r="G18" s="2"/>
      <c r="H18" s="2"/>
      <c r="I18" s="2"/>
    </row>
    <row r="19" spans="1:9" hidden="1" x14ac:dyDescent="0.25">
      <c r="A19" s="2" t="s">
        <v>9</v>
      </c>
      <c r="B19" s="2">
        <f>MIN(B4:B16)*1.2</f>
        <v>25660.799999999999</v>
      </c>
      <c r="C19" s="2"/>
      <c r="D19" s="2"/>
    </row>
    <row r="20" spans="1:9" hidden="1" x14ac:dyDescent="0.25">
      <c r="A20" s="2" t="s">
        <v>10</v>
      </c>
      <c r="B20" s="2">
        <f>B17</f>
        <v>23187</v>
      </c>
      <c r="C20" s="2"/>
      <c r="D20" s="2"/>
      <c r="E20" s="2"/>
    </row>
    <row r="21" spans="1:9" ht="30" customHeight="1" x14ac:dyDescent="0.25">
      <c r="B21" s="6" t="s">
        <v>11</v>
      </c>
      <c r="C21" s="6"/>
      <c r="D21" s="6">
        <f>MAX(B13:B16)*0.8</f>
        <v>19992</v>
      </c>
    </row>
  </sheetData>
  <mergeCells count="1">
    <mergeCell ref="A4:D4"/>
  </mergeCells>
  <conditionalFormatting sqref="A13">
    <cfRule type="expression" dxfId="15" priority="2">
      <formula>D13="⊗"</formula>
    </cfRule>
  </conditionalFormatting>
  <conditionalFormatting sqref="A15">
    <cfRule type="expression" dxfId="14" priority="6">
      <formula>D15="⊗"</formula>
    </cfRule>
  </conditionalFormatting>
  <conditionalFormatting sqref="B13">
    <cfRule type="expression" dxfId="13" priority="3">
      <formula>D13="⊗"</formula>
    </cfRule>
  </conditionalFormatting>
  <conditionalFormatting sqref="B15">
    <cfRule type="expression" dxfId="12" priority="7">
      <formula>D15="⊗"</formula>
    </cfRule>
  </conditionalFormatting>
  <conditionalFormatting sqref="C13">
    <cfRule type="expression" dxfId="11" priority="4">
      <formula>D13="⊗"</formula>
    </cfRule>
  </conditionalFormatting>
  <conditionalFormatting sqref="C15">
    <cfRule type="expression" dxfId="10" priority="8">
      <formula>D15="⊗"</formula>
    </cfRule>
  </conditionalFormatting>
  <conditionalFormatting sqref="D13">
    <cfRule type="expression" dxfId="9" priority="1">
      <formula>D13="⊗"</formula>
    </cfRule>
  </conditionalFormatting>
  <conditionalFormatting sqref="D15">
    <cfRule type="expression" dxfId="8" priority="5">
      <formula>D15="⊗"</formula>
    </cfRule>
  </conditionalFormatting>
  <pageMargins left="0.7" right="0.7" top="0.75" bottom="0.75" header="0.3" footer="0.3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R21"/>
  <sheetViews>
    <sheetView showGridLines="0" tabSelected="1" workbookViewId="0">
      <selection activeCell="A4" sqref="A4:D21"/>
    </sheetView>
  </sheetViews>
  <sheetFormatPr baseColWidth="10" defaultColWidth="9.140625" defaultRowHeight="15" x14ac:dyDescent="0.25"/>
  <cols>
    <col min="1" max="1" width="39" customWidth="1"/>
    <col min="2" max="2" width="17.5703125" customWidth="1"/>
    <col min="3" max="3" width="19.5703125" hidden="1" customWidth="1"/>
    <col min="4" max="4" width="15.5703125" customWidth="1"/>
    <col min="10" max="18" width="8" hidden="1"/>
  </cols>
  <sheetData>
    <row r="4" spans="1:15" ht="50.1" customHeight="1" x14ac:dyDescent="0.25">
      <c r="A4" s="9" t="s">
        <v>0</v>
      </c>
      <c r="B4" s="9"/>
      <c r="C4" s="9"/>
      <c r="D4" s="9"/>
    </row>
    <row r="5" spans="1:15" x14ac:dyDescent="0.25">
      <c r="A5" s="10"/>
      <c r="B5" s="10"/>
      <c r="C5" s="10"/>
      <c r="D5" s="10"/>
    </row>
    <row r="6" spans="1:15" ht="30" customHeight="1" x14ac:dyDescent="0.25">
      <c r="A6" s="11" t="s">
        <v>1</v>
      </c>
      <c r="B6" s="11">
        <v>27950</v>
      </c>
      <c r="C6" s="11"/>
      <c r="D6" s="10"/>
    </row>
    <row r="7" spans="1:15" s="4" customFormat="1" ht="3.95" customHeight="1" x14ac:dyDescent="0.25">
      <c r="A7" s="12"/>
      <c r="B7" s="12"/>
      <c r="C7" s="12"/>
      <c r="D7" s="12"/>
    </row>
    <row r="8" spans="1:15" x14ac:dyDescent="0.25">
      <c r="A8" s="10"/>
      <c r="B8" s="10"/>
      <c r="C8" s="10"/>
      <c r="D8" s="10"/>
    </row>
    <row r="9" spans="1:15" x14ac:dyDescent="0.25">
      <c r="A9" s="10"/>
      <c r="B9" s="10"/>
      <c r="C9" s="10"/>
      <c r="D9" s="10"/>
    </row>
    <row r="10" spans="1:15" x14ac:dyDescent="0.25">
      <c r="A10" s="10"/>
      <c r="B10" s="10"/>
      <c r="C10" s="10"/>
      <c r="D10" s="10"/>
    </row>
    <row r="11" spans="1:15" ht="30" customHeight="1" x14ac:dyDescent="0.25">
      <c r="A11" s="13" t="s">
        <v>2</v>
      </c>
      <c r="B11" s="13" t="s">
        <v>3</v>
      </c>
      <c r="C11" s="13" t="s">
        <v>4</v>
      </c>
      <c r="D11" s="13" t="s">
        <v>5</v>
      </c>
    </row>
    <row r="12" spans="1:15" s="4" customFormat="1" ht="3.95" customHeight="1" x14ac:dyDescent="0.25">
      <c r="A12" s="12"/>
      <c r="B12" s="12"/>
      <c r="C12" s="12"/>
      <c r="D12" s="12"/>
    </row>
    <row r="13" spans="1:15" ht="30" customHeight="1" x14ac:dyDescent="0.25">
      <c r="A13" s="11" t="s">
        <v>6</v>
      </c>
      <c r="B13" s="11">
        <v>21384</v>
      </c>
      <c r="C13" s="11">
        <f>ABS(B13-B16)</f>
        <v>21384</v>
      </c>
      <c r="D13" s="14" t="str">
        <f>IF(B13&lt;D21,"⊗","No")</f>
        <v>No</v>
      </c>
      <c r="L13" t="str">
        <f>IF(B13&gt;B21,"EXCLOSA","INCLOSA")</f>
        <v>INCLOSA</v>
      </c>
      <c r="M13" t="str">
        <f>IF(L13="EXCLOSA",B13,"")</f>
        <v/>
      </c>
      <c r="N13" t="str">
        <f>IF(AND(M13&lt;&gt;"",M13&lt;&gt;MIN(M13:M17)),M13,"")</f>
        <v/>
      </c>
      <c r="O13" t="str">
        <f>IF(L13="INCLOSA",L13,(IF(AND(COUNTIF(L13:L17,"=INCLOSA")&lt;3,B13=MIN(M13:M17)),"INCLOSA",(IF(AND(COUNTIF(L13:L17,"=INCLOSA")&lt;2,B13=MIN(N13:N17)),"INCLOSA","EXCLOSA")))))</f>
        <v>INCLOSA</v>
      </c>
    </row>
    <row r="14" spans="1:15" s="4" customFormat="1" ht="3.95" customHeight="1" x14ac:dyDescent="0.25">
      <c r="A14" s="12"/>
      <c r="B14" s="12"/>
      <c r="C14" s="12"/>
      <c r="D14" s="12"/>
    </row>
    <row r="15" spans="1:15" ht="30" customHeight="1" x14ac:dyDescent="0.25">
      <c r="A15" s="11" t="s">
        <v>7</v>
      </c>
      <c r="B15" s="11">
        <v>24990</v>
      </c>
      <c r="C15" s="11">
        <f>ABS(B15-B16)</f>
        <v>24990</v>
      </c>
      <c r="D15" s="14" t="str">
        <f>IF(B15&lt;D21,"⊗","No")</f>
        <v>No</v>
      </c>
      <c r="L15" t="str">
        <f>IF(B15&gt;B21,"EXCLOSA","INCLOSA")</f>
        <v>INCLOSA</v>
      </c>
      <c r="M15" t="str">
        <f>IF(L15="EXCLOSA",B15,"")</f>
        <v/>
      </c>
      <c r="N15" t="str">
        <f>IF(AND(M15&lt;&gt;"",M15&lt;&gt;MIN(M13:M17)),M15,"")</f>
        <v/>
      </c>
      <c r="O15" t="str">
        <f>IF(L15="INCLOSA",L15,(IF(AND(COUNTIF(L13:L17,"=INCLOSA")&lt;3,B15=MIN(M13:M17)),"INCLOSA",(IF(AND(COUNTIF(L13:L17,"=INCLOSA")&lt;2,B15=MIN(N13:N17)),"INCLOSA","EXCLOSA")))))</f>
        <v>INCLOSA</v>
      </c>
    </row>
    <row r="16" spans="1:15" s="4" customFormat="1" ht="3.95" customHeight="1" x14ac:dyDescent="0.25">
      <c r="A16" s="12"/>
      <c r="B16" s="12"/>
      <c r="C16" s="12"/>
      <c r="D16" s="12"/>
    </row>
    <row r="17" spans="1:9" ht="30" customHeight="1" x14ac:dyDescent="0.25">
      <c r="A17" s="15"/>
      <c r="B17" s="15">
        <f>AVERAGE(B12:B16)</f>
        <v>23187</v>
      </c>
      <c r="C17" s="15"/>
      <c r="D17" s="15"/>
      <c r="E17" s="2"/>
      <c r="F17" s="2"/>
      <c r="G17" s="2"/>
      <c r="H17" s="2"/>
      <c r="I17" s="2"/>
    </row>
    <row r="18" spans="1:9" x14ac:dyDescent="0.25">
      <c r="A18" s="15" t="s">
        <v>8</v>
      </c>
      <c r="B18" s="16">
        <v>0.2</v>
      </c>
      <c r="C18" s="15"/>
      <c r="D18" s="15"/>
      <c r="E18" s="2"/>
      <c r="F18" s="2"/>
      <c r="G18" s="2"/>
      <c r="H18" s="2"/>
      <c r="I18" s="2"/>
    </row>
    <row r="19" spans="1:9" x14ac:dyDescent="0.25">
      <c r="A19" s="15" t="s">
        <v>9</v>
      </c>
      <c r="B19" s="15">
        <f>MIN(B4:B16)*1.2</f>
        <v>25660.799999999999</v>
      </c>
      <c r="C19" s="15"/>
      <c r="D19" s="15"/>
    </row>
    <row r="20" spans="1:9" x14ac:dyDescent="0.25">
      <c r="A20" s="15" t="s">
        <v>10</v>
      </c>
      <c r="B20" s="15">
        <f>B17</f>
        <v>23187</v>
      </c>
      <c r="C20" s="15"/>
      <c r="D20" s="15"/>
      <c r="E20" s="2"/>
    </row>
    <row r="21" spans="1:9" ht="30" customHeight="1" x14ac:dyDescent="0.25">
      <c r="A21" s="10"/>
      <c r="B21" s="17" t="s">
        <v>11</v>
      </c>
      <c r="C21" s="17"/>
      <c r="D21" s="17">
        <f>MAX(B13:B16)*0.8</f>
        <v>19992</v>
      </c>
    </row>
  </sheetData>
  <mergeCells count="1">
    <mergeCell ref="A4:D4"/>
  </mergeCells>
  <conditionalFormatting sqref="A13">
    <cfRule type="expression" dxfId="7" priority="2">
      <formula>D13="⊗"</formula>
    </cfRule>
  </conditionalFormatting>
  <conditionalFormatting sqref="A15">
    <cfRule type="expression" dxfId="6" priority="6">
      <formula>D15="⊗"</formula>
    </cfRule>
  </conditionalFormatting>
  <conditionalFormatting sqref="B13">
    <cfRule type="expression" dxfId="5" priority="3">
      <formula>D13="⊗"</formula>
    </cfRule>
  </conditionalFormatting>
  <conditionalFormatting sqref="B15">
    <cfRule type="expression" dxfId="4" priority="7">
      <formula>D15="⊗"</formula>
    </cfRule>
  </conditionalFormatting>
  <conditionalFormatting sqref="C13">
    <cfRule type="expression" dxfId="3" priority="4">
      <formula>D13="⊗"</formula>
    </cfRule>
  </conditionalFormatting>
  <conditionalFormatting sqref="C15">
    <cfRule type="expression" dxfId="2" priority="8">
      <formula>D15="⊗"</formula>
    </cfRule>
  </conditionalFormatting>
  <conditionalFormatting sqref="D13">
    <cfRule type="expression" dxfId="1" priority="1">
      <formula>D13="⊗"</formula>
    </cfRule>
  </conditionalFormatting>
  <conditionalFormatting sqref="D15">
    <cfRule type="expression" dxfId="0" priority="5">
      <formula>D15="⊗"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Ofertes</vt:lpstr>
      <vt:lpstr>Detall càlculs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Vergé</cp:lastModifiedBy>
  <dcterms:created xsi:type="dcterms:W3CDTF">2025-07-03T09:10:25Z</dcterms:created>
  <dcterms:modified xsi:type="dcterms:W3CDTF">2025-07-03T10:12:51Z</dcterms:modified>
</cp:coreProperties>
</file>