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Vergé\Desktop\FORADADA\CONTRACTACIÓ\PROJECTE DE CONTRACTACIÓ TURISME\OFERTES\"/>
    </mc:Choice>
  </mc:AlternateContent>
  <xr:revisionPtr revIDLastSave="0" documentId="13_ncr:1_{2A1AFCB0-64D7-40EC-8ACA-0E2804C1864E}" xr6:coauthVersionLast="47" xr6:coauthVersionMax="47" xr10:uidLastSave="{00000000-0000-0000-0000-000000000000}"/>
  <bookViews>
    <workbookView xWindow="-120" yWindow="-120" windowWidth="29040" windowHeight="17520" xr2:uid="{4FA70B24-A080-4A4E-B845-0EAB923E7F64}"/>
  </bookViews>
  <sheets>
    <sheet name="Fórmula" sheetId="1" r:id="rId1"/>
    <sheet name="Exe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G47" i="1"/>
  <c r="G46" i="1"/>
  <c r="E47" i="1"/>
  <c r="E46" i="1"/>
  <c r="D47" i="1"/>
  <c r="C47" i="1"/>
  <c r="C46" i="1"/>
  <c r="A47" i="1"/>
  <c r="A46" i="1"/>
  <c r="B47" i="1"/>
  <c r="B46" i="1"/>
  <c r="B32" i="1"/>
  <c r="E31" i="1" s="1"/>
  <c r="C31" i="1"/>
  <c r="D31" i="1" s="1"/>
  <c r="E30" i="1"/>
  <c r="C30" i="1"/>
  <c r="D30" i="1" s="1"/>
  <c r="E29" i="1"/>
  <c r="D29" i="1"/>
  <c r="C29" i="1"/>
  <c r="D28" i="1"/>
  <c r="C28" i="1"/>
  <c r="C27" i="1"/>
  <c r="D27" i="1" s="1"/>
  <c r="E26" i="1"/>
  <c r="C26" i="1"/>
  <c r="D26" i="1" s="1"/>
  <c r="E25" i="1"/>
  <c r="D25" i="1"/>
  <c r="C25" i="1"/>
  <c r="E24" i="1"/>
  <c r="D24" i="1"/>
  <c r="C24" i="1"/>
  <c r="E23" i="1"/>
  <c r="C23" i="1"/>
  <c r="D23" i="1" s="1"/>
  <c r="E22" i="1"/>
  <c r="C22" i="1"/>
  <c r="D22" i="1" s="1"/>
  <c r="E21" i="1"/>
  <c r="D21" i="1"/>
  <c r="C21" i="1"/>
  <c r="E20" i="1"/>
  <c r="D20" i="1"/>
  <c r="C20" i="1"/>
  <c r="E19" i="1"/>
  <c r="C19" i="1"/>
  <c r="D19" i="1" s="1"/>
  <c r="E18" i="1"/>
  <c r="C18" i="1"/>
  <c r="D18" i="1" s="1"/>
  <c r="E17" i="1"/>
  <c r="D17" i="1"/>
  <c r="C17" i="1"/>
  <c r="E16" i="1"/>
  <c r="D16" i="1"/>
  <c r="C16" i="1"/>
  <c r="E15" i="1"/>
  <c r="C15" i="1"/>
  <c r="D15" i="1" s="1"/>
  <c r="E14" i="1"/>
  <c r="C14" i="1"/>
  <c r="D14" i="1" s="1"/>
  <c r="C13" i="1"/>
  <c r="D13" i="1" s="1"/>
  <c r="C12" i="1"/>
  <c r="D12" i="1" s="1"/>
  <c r="H47" i="1" l="1"/>
  <c r="H46" i="1"/>
  <c r="E13" i="1"/>
  <c r="E12" i="1"/>
  <c r="E28" i="1"/>
  <c r="E27" i="1"/>
  <c r="B32" i="2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E23" i="2" l="1"/>
  <c r="E27" i="2"/>
  <c r="E31" i="2"/>
  <c r="E29" i="2"/>
  <c r="E30" i="2"/>
  <c r="E24" i="2"/>
  <c r="E28" i="2"/>
  <c r="E25" i="2"/>
  <c r="E26" i="2"/>
  <c r="E13" i="2"/>
  <c r="E17" i="2"/>
  <c r="E21" i="2"/>
  <c r="E18" i="2"/>
  <c r="E22" i="2"/>
  <c r="E19" i="2"/>
  <c r="E20" i="2"/>
  <c r="E12" i="2"/>
  <c r="E14" i="2"/>
  <c r="E15" i="2"/>
  <c r="E16" i="2"/>
</calcChain>
</file>

<file path=xl/sharedStrings.xml><?xml version="1.0" encoding="utf-8"?>
<sst xmlns="http://schemas.openxmlformats.org/spreadsheetml/2006/main" count="64" uniqueCount="48">
  <si>
    <t>PUNTS DEL CRITERI PREU P=</t>
  </si>
  <si>
    <t>IMPORT DE LICITACIÓ IL=</t>
  </si>
  <si>
    <t>Licitadors</t>
  </si>
  <si>
    <t>Preu de l'oferta</t>
  </si>
  <si>
    <t>Import de la baixa</t>
  </si>
  <si>
    <t>% de la baixa</t>
  </si>
  <si>
    <t>Puntuació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</si>
  <si>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</si>
  <si>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</si>
  <si>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</si>
  <si>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</si>
  <si>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</si>
  <si>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</si>
  <si>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</si>
  <si>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</si>
  <si>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</si>
  <si>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</si>
  <si>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Empresa 11</t>
  </si>
  <si>
    <t>Empresa 12</t>
  </si>
  <si>
    <t>Empresa 13</t>
  </si>
  <si>
    <t>Empresa 14</t>
  </si>
  <si>
    <t>Empresa 15</t>
  </si>
  <si>
    <t>Empresa 16</t>
  </si>
  <si>
    <t>Empresa 17</t>
  </si>
  <si>
    <t>Empresa 18</t>
  </si>
  <si>
    <t>Empresa 19</t>
  </si>
  <si>
    <t>Empresa 20</t>
  </si>
  <si>
    <t>Preu de la millor oferta</t>
  </si>
  <si>
    <t>Fórmula lineal equilibrada</t>
  </si>
  <si>
    <t>IMPORT SENSE IVA</t>
  </si>
  <si>
    <t>PREU</t>
  </si>
  <si>
    <t>CASTELLS DE LLEIDA,SL</t>
  </si>
  <si>
    <t>PARRAMON CONSULTING SLU</t>
  </si>
  <si>
    <t xml:space="preserve">Puntuació </t>
  </si>
  <si>
    <t>ACREDITAT</t>
  </si>
  <si>
    <r>
      <t xml:space="preserve">A.1. Valoració de l’experiència addicional professional del director/a coordinador/a responsable del contracte en projectes de turisme sostenible </t>
    </r>
    <r>
      <rPr>
        <sz val="11"/>
        <color theme="1"/>
        <rFont val="Calibri"/>
        <family val="2"/>
        <scheme val="minor"/>
      </rPr>
      <t>(fins a un màxim de 30 punts)</t>
    </r>
  </si>
  <si>
    <r>
      <t xml:space="preserve">A.3. Valoració de l’experiència addicional en comunicació del cap de projecte en el territori en projectes de turisme sostenible </t>
    </r>
    <r>
      <rPr>
        <sz val="11"/>
        <color rgb="FF000000"/>
        <rFont val="Calibri"/>
        <family val="2"/>
        <scheme val="minor"/>
      </rPr>
      <t>(fins a un màxim de 15 punts)</t>
    </r>
  </si>
  <si>
    <r>
      <t xml:space="preserve">A.4. Certificació qualitat del servei turisme sostenible BIOSPHERE o equivalent </t>
    </r>
    <r>
      <rPr>
        <sz val="11"/>
        <color rgb="FF000000"/>
        <rFont val="Calibri"/>
        <family val="2"/>
        <scheme val="minor"/>
      </rPr>
      <t>(fins a un màxim de 10 punts)</t>
    </r>
  </si>
  <si>
    <t>A.1</t>
  </si>
  <si>
    <t>A.2</t>
  </si>
  <si>
    <t>A.3</t>
  </si>
  <si>
    <t>TOTAL</t>
  </si>
  <si>
    <t>30 anys</t>
  </si>
  <si>
    <t>BIOSPHERE 2022</t>
  </si>
  <si>
    <t>20 anys</t>
  </si>
  <si>
    <t>NO APORTA</t>
  </si>
  <si>
    <t>16 anys</t>
  </si>
  <si>
    <t>15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</si>
</sst>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&quot;€&quot;"/>
    <numFmt numFmtId="166" formatCode="00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165" fontId="0" fillId="0" borderId="1" xfId="0" applyNumberFormat="1" applyBorder="1"/>
    <xf numFmtId="10" fontId="0" fillId="0" borderId="1" xfId="0" applyNumberFormat="1" applyBorder="1"/>
    <xf numFmtId="4" fontId="0" fillId="3" borderId="1" xfId="0" applyNumberFormat="1" applyFill="1" applyBorder="1"/>
    <xf numFmtId="165" fontId="0" fillId="2" borderId="1" xfId="0" applyNumberFormat="1" applyFill="1" applyBorder="1"/>
    <xf numFmtId="0" fontId="2" fillId="4" borderId="0" xfId="0" applyFont="1" applyFill="1"/>
    <xf numFmtId="165" fontId="0" fillId="5" borderId="1" xfId="0" applyNumberFormat="1" applyFill="1" applyBorder="1"/>
    <xf numFmtId="0" fontId="3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164" fontId="2" fillId="5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/>
    <xf numFmtId="4" fontId="5" fillId="0" borderId="0" xfId="0" applyNumberFormat="1" applyFont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283308</xdr:colOff>
      <xdr:row>2</xdr:row>
      <xdr:rowOff>29309</xdr:rowOff>
    </xdr:from>
    <xdr:to>
      <xdr:col>1</xdr:col>
      <xdr:colOff>901700</xdr:colOff>
      <xdr:row>4</xdr:row>
      <xdr:rowOff>177800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CA09BB38-EB9E-A04A-B67D-12A69EBF8021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CA09BB38-EB9E-A04A-B67D-12A69EBF8021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 Box 11">
              <a:extLst>
                <a:ext uri="{FF2B5EF4-FFF2-40B4-BE49-F238E27FC236}">
                  <a16:creationId xmlns:a16="http://schemas.microsoft.com/office/drawing/2014/main" id="{4E1C832D-B471-6343-AACF-A0D328D0EA2E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 Box 11">
              <a:extLst>
                <a:ext uri="{FF2B5EF4-FFF2-40B4-BE49-F238E27FC236}">
                  <a16:creationId xmlns:a16="http://schemas.microsoft.com/office/drawing/2014/main" id="{4E1C832D-B471-6343-AACF-A0D328D0EA2E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283308</xdr:colOff>
      <xdr:row>2</xdr:row>
      <xdr:rowOff>29309</xdr:rowOff>
    </xdr:from>
    <xdr:to>
      <xdr:col>1</xdr:col>
      <xdr:colOff>901700</xdr:colOff>
      <xdr:row>4</xdr:row>
      <xdr:rowOff>177800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 Box 10">
              <a:extLst>
                <a:ext uri="{FF2B5EF4-FFF2-40B4-BE49-F238E27FC236}">
                  <a16:creationId xmlns:a16="http://schemas.microsoft.com/office/drawing/2014/main" id="{EF8D0E3C-2472-BD4E-8861-9421087FE51B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 Box 10">
              <a:extLst>
                <a:ext uri="{FF2B5EF4-FFF2-40B4-BE49-F238E27FC236}">
                  <a16:creationId xmlns:a16="http://schemas.microsoft.com/office/drawing/2014/main" id="{EF8D0E3C-2472-BD4E-8861-9421087FE51B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E09F-DBB3-2B42-BE21-C101D8FE4590}">
  <dimension ref="A1:N47"/>
  <sheetViews>
    <sheetView tabSelected="1" topLeftCell="A25" workbookViewId="0">
      <selection activeCell="A45" sqref="A45:H47"/>
    </sheetView>
  </sheetViews>
  <sheetFormatPr baseColWidth="10" defaultRowHeight="15.75" x14ac:dyDescent="0.25"/>
  <cols>
    <col min="1" max="1" width="26.375" customWidth="1"/>
    <col min="2" max="4" width="16.625" customWidth="1"/>
    <col min="5" max="5" width="15" customWidth="1"/>
    <col min="6" max="6" width="16.875" customWidth="1"/>
    <col min="7" max="7" width="16.25" customWidth="1"/>
  </cols>
  <sheetData>
    <row r="1" spans="1:6" ht="18" x14ac:dyDescent="0.25">
      <c r="A1" s="10" t="s">
        <v>28</v>
      </c>
    </row>
    <row r="9" spans="1:6" x14ac:dyDescent="0.25">
      <c r="A9" s="8" t="s">
        <v>0</v>
      </c>
      <c r="B9" s="11">
        <v>45</v>
      </c>
      <c r="C9" s="1"/>
      <c r="D9" s="8" t="s">
        <v>1</v>
      </c>
      <c r="E9" s="8"/>
      <c r="F9" s="29">
        <v>27950</v>
      </c>
    </row>
    <row r="11" spans="1:6" x14ac:dyDescent="0.25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25">
      <c r="A12" s="3" t="s">
        <v>31</v>
      </c>
      <c r="B12" s="9">
        <v>21384</v>
      </c>
      <c r="C12" s="4">
        <f>IF(ISNUMBER($B12), $F$9-B12,"")</f>
        <v>6566</v>
      </c>
      <c r="D12" s="5">
        <f>IF(ISNUMBER($B12), C12/$F$9,"")</f>
        <v>0.2349194991055456</v>
      </c>
      <c r="E12" s="6">
        <f>IF(ISNUMBER($B12), $B$9*(1-(B12-$B$32)/$F$9),"")</f>
        <v>45</v>
      </c>
    </row>
    <row r="13" spans="1:6" x14ac:dyDescent="0.25">
      <c r="A13" s="3" t="s">
        <v>32</v>
      </c>
      <c r="B13" s="9">
        <v>24990</v>
      </c>
      <c r="C13" s="4">
        <f t="shared" ref="C13:C31" si="0">IF(ISNUMBER($B13), $F$9-B13,"")</f>
        <v>2960</v>
      </c>
      <c r="D13" s="5">
        <f t="shared" ref="D13:D31" si="1">IF(ISNUMBER($B13), C13/$F$9,"")</f>
        <v>0.10590339892665473</v>
      </c>
      <c r="E13" s="6">
        <f>IF(ISNUMBER($B13), $B$9*(1-(B13-$B$32)/$F$9),"")</f>
        <v>39.194275491949909</v>
      </c>
    </row>
    <row r="14" spans="1:6" x14ac:dyDescent="0.25">
      <c r="A14" s="3"/>
      <c r="B14" s="9"/>
      <c r="C14" s="4" t="str">
        <f t="shared" si="0"/>
        <v/>
      </c>
      <c r="D14" s="5" t="str">
        <f t="shared" si="1"/>
        <v/>
      </c>
      <c r="E14" s="6" t="str">
        <f t="shared" ref="E14:E31" si="2">IF(ISNUMBER($B14), $B$9*(1-(B14-$B$32)/$F$9),"")</f>
        <v/>
      </c>
    </row>
    <row r="15" spans="1:6" x14ac:dyDescent="0.25">
      <c r="A15" s="3"/>
      <c r="B15" s="9"/>
      <c r="C15" s="4" t="str">
        <f t="shared" si="0"/>
        <v/>
      </c>
      <c r="D15" s="5" t="str">
        <f t="shared" si="1"/>
        <v/>
      </c>
      <c r="E15" s="6" t="str">
        <f t="shared" si="2"/>
        <v/>
      </c>
    </row>
    <row r="16" spans="1:6" x14ac:dyDescent="0.25">
      <c r="A16" s="3"/>
      <c r="B16" s="9"/>
      <c r="C16" s="4" t="str">
        <f t="shared" si="0"/>
        <v/>
      </c>
      <c r="D16" s="5" t="str">
        <f t="shared" si="1"/>
        <v/>
      </c>
      <c r="E16" s="6" t="str">
        <f t="shared" si="2"/>
        <v/>
      </c>
    </row>
    <row r="17" spans="1:5" x14ac:dyDescent="0.25">
      <c r="A17" s="3"/>
      <c r="B17" s="9"/>
      <c r="C17" s="4" t="str">
        <f t="shared" si="0"/>
        <v/>
      </c>
      <c r="D17" s="5" t="str">
        <f t="shared" si="1"/>
        <v/>
      </c>
      <c r="E17" s="6" t="str">
        <f t="shared" si="2"/>
        <v/>
      </c>
    </row>
    <row r="18" spans="1:5" x14ac:dyDescent="0.25">
      <c r="A18" s="3"/>
      <c r="B18" s="9"/>
      <c r="C18" s="4" t="str">
        <f t="shared" si="0"/>
        <v/>
      </c>
      <c r="D18" s="5" t="str">
        <f t="shared" si="1"/>
        <v/>
      </c>
      <c r="E18" s="6" t="str">
        <f t="shared" si="2"/>
        <v/>
      </c>
    </row>
    <row r="19" spans="1:5" x14ac:dyDescent="0.25">
      <c r="A19" s="3"/>
      <c r="B19" s="9"/>
      <c r="C19" s="4" t="str">
        <f t="shared" si="0"/>
        <v/>
      </c>
      <c r="D19" s="5" t="str">
        <f t="shared" si="1"/>
        <v/>
      </c>
      <c r="E19" s="6" t="str">
        <f t="shared" si="2"/>
        <v/>
      </c>
    </row>
    <row r="20" spans="1:5" x14ac:dyDescent="0.25">
      <c r="A20" s="3"/>
      <c r="B20" s="9"/>
      <c r="C20" s="4" t="str">
        <f t="shared" si="0"/>
        <v/>
      </c>
      <c r="D20" s="5" t="str">
        <f t="shared" si="1"/>
        <v/>
      </c>
      <c r="E20" s="6" t="str">
        <f t="shared" si="2"/>
        <v/>
      </c>
    </row>
    <row r="21" spans="1:5" x14ac:dyDescent="0.25">
      <c r="A21" s="3"/>
      <c r="B21" s="9"/>
      <c r="C21" s="4" t="str">
        <f t="shared" si="0"/>
        <v/>
      </c>
      <c r="D21" s="5" t="str">
        <f t="shared" si="1"/>
        <v/>
      </c>
      <c r="E21" s="6" t="str">
        <f t="shared" si="2"/>
        <v/>
      </c>
    </row>
    <row r="22" spans="1:5" x14ac:dyDescent="0.25">
      <c r="A22" s="3"/>
      <c r="B22" s="9"/>
      <c r="C22" s="4" t="str">
        <f t="shared" si="0"/>
        <v/>
      </c>
      <c r="D22" s="5" t="str">
        <f t="shared" si="1"/>
        <v/>
      </c>
      <c r="E22" s="6" t="str">
        <f t="shared" si="2"/>
        <v/>
      </c>
    </row>
    <row r="23" spans="1:5" x14ac:dyDescent="0.25">
      <c r="A23" s="3"/>
      <c r="B23" s="9"/>
      <c r="C23" s="4" t="str">
        <f t="shared" si="0"/>
        <v/>
      </c>
      <c r="D23" s="5" t="str">
        <f t="shared" si="1"/>
        <v/>
      </c>
      <c r="E23" s="6" t="str">
        <f t="shared" si="2"/>
        <v/>
      </c>
    </row>
    <row r="24" spans="1:5" x14ac:dyDescent="0.25">
      <c r="A24" s="3"/>
      <c r="B24" s="9"/>
      <c r="C24" s="4" t="str">
        <f t="shared" si="0"/>
        <v/>
      </c>
      <c r="D24" s="5" t="str">
        <f t="shared" si="1"/>
        <v/>
      </c>
      <c r="E24" s="6" t="str">
        <f t="shared" si="2"/>
        <v/>
      </c>
    </row>
    <row r="25" spans="1:5" x14ac:dyDescent="0.25">
      <c r="A25" s="3"/>
      <c r="B25" s="9"/>
      <c r="C25" s="4" t="str">
        <f t="shared" si="0"/>
        <v/>
      </c>
      <c r="D25" s="5" t="str">
        <f t="shared" si="1"/>
        <v/>
      </c>
      <c r="E25" s="6" t="str">
        <f t="shared" si="2"/>
        <v/>
      </c>
    </row>
    <row r="26" spans="1:5" x14ac:dyDescent="0.25">
      <c r="A26" s="3"/>
      <c r="B26" s="9"/>
      <c r="C26" s="4" t="str">
        <f t="shared" si="0"/>
        <v/>
      </c>
      <c r="D26" s="5" t="str">
        <f t="shared" si="1"/>
        <v/>
      </c>
      <c r="E26" s="6" t="str">
        <f t="shared" si="2"/>
        <v/>
      </c>
    </row>
    <row r="27" spans="1:5" x14ac:dyDescent="0.25">
      <c r="A27" s="3"/>
      <c r="B27" s="9"/>
      <c r="C27" s="4" t="str">
        <f t="shared" si="0"/>
        <v/>
      </c>
      <c r="D27" s="5" t="str">
        <f t="shared" si="1"/>
        <v/>
      </c>
      <c r="E27" s="6" t="str">
        <f t="shared" si="2"/>
        <v/>
      </c>
    </row>
    <row r="28" spans="1:5" x14ac:dyDescent="0.25">
      <c r="A28" s="3"/>
      <c r="B28" s="9"/>
      <c r="C28" s="4" t="str">
        <f t="shared" si="0"/>
        <v/>
      </c>
      <c r="D28" s="5" t="str">
        <f t="shared" si="1"/>
        <v/>
      </c>
      <c r="E28" s="6" t="str">
        <f t="shared" si="2"/>
        <v/>
      </c>
    </row>
    <row r="29" spans="1:5" x14ac:dyDescent="0.25">
      <c r="A29" s="3"/>
      <c r="B29" s="9"/>
      <c r="C29" s="4" t="str">
        <f t="shared" si="0"/>
        <v/>
      </c>
      <c r="D29" s="5" t="str">
        <f t="shared" si="1"/>
        <v/>
      </c>
      <c r="E29" s="6" t="str">
        <f t="shared" si="2"/>
        <v/>
      </c>
    </row>
    <row r="30" spans="1:5" x14ac:dyDescent="0.25">
      <c r="A30" s="3"/>
      <c r="B30" s="9"/>
      <c r="C30" s="4" t="str">
        <f t="shared" si="0"/>
        <v/>
      </c>
      <c r="D30" s="5" t="str">
        <f t="shared" si="1"/>
        <v/>
      </c>
      <c r="E30" s="6" t="str">
        <f t="shared" si="2"/>
        <v/>
      </c>
    </row>
    <row r="31" spans="1:5" x14ac:dyDescent="0.25">
      <c r="A31" s="3"/>
      <c r="B31" s="9"/>
      <c r="C31" s="4" t="str">
        <f t="shared" si="0"/>
        <v/>
      </c>
      <c r="D31" s="5" t="str">
        <f t="shared" si="1"/>
        <v/>
      </c>
      <c r="E31" s="6" t="str">
        <f t="shared" si="2"/>
        <v/>
      </c>
    </row>
    <row r="32" spans="1:5" x14ac:dyDescent="0.25">
      <c r="A32" s="2" t="s">
        <v>27</v>
      </c>
      <c r="B32" s="7">
        <f>IF(ISNUMBER(B12), MIN(B12:B31),"")</f>
        <v>21384</v>
      </c>
      <c r="C32" s="7"/>
      <c r="D32" s="2"/>
      <c r="E32" s="2"/>
    </row>
    <row r="36" spans="1:14" ht="180" x14ac:dyDescent="0.25">
      <c r="A36" s="13" t="s">
        <v>2</v>
      </c>
      <c r="B36" s="13" t="s">
        <v>34</v>
      </c>
      <c r="C36" s="14" t="s">
        <v>35</v>
      </c>
      <c r="D36" s="22" t="s">
        <v>34</v>
      </c>
      <c r="E36" s="30" t="s">
        <v>36</v>
      </c>
      <c r="F36" s="31" t="s">
        <v>34</v>
      </c>
      <c r="G36" s="30" t="s">
        <v>37</v>
      </c>
      <c r="H36" s="16"/>
      <c r="I36" s="16"/>
    </row>
    <row r="37" spans="1:14" x14ac:dyDescent="0.25">
      <c r="A37" s="17"/>
      <c r="B37" s="17"/>
      <c r="C37" s="18" t="s">
        <v>6</v>
      </c>
      <c r="D37" s="18"/>
      <c r="E37" s="20" t="s">
        <v>6</v>
      </c>
      <c r="F37" s="20"/>
      <c r="G37" s="20" t="s">
        <v>33</v>
      </c>
      <c r="H37" s="16"/>
      <c r="I37" s="16"/>
    </row>
    <row r="38" spans="1:14" x14ac:dyDescent="0.25">
      <c r="A38" s="21" t="s">
        <v>31</v>
      </c>
      <c r="B38" s="36" t="s">
        <v>42</v>
      </c>
      <c r="C38" s="22">
        <v>30</v>
      </c>
      <c r="D38" s="37" t="s">
        <v>46</v>
      </c>
      <c r="E38" s="23">
        <v>15</v>
      </c>
      <c r="F38" s="24" t="s">
        <v>43</v>
      </c>
      <c r="G38" s="20">
        <v>10</v>
      </c>
      <c r="H38" s="16"/>
      <c r="I38" s="16"/>
    </row>
    <row r="39" spans="1:14" x14ac:dyDescent="0.25">
      <c r="A39" s="17" t="s">
        <v>32</v>
      </c>
      <c r="B39" s="26" t="s">
        <v>44</v>
      </c>
      <c r="C39" s="18">
        <v>30</v>
      </c>
      <c r="D39" s="19" t="s">
        <v>47</v>
      </c>
      <c r="E39" s="23">
        <v>15</v>
      </c>
      <c r="F39" s="24" t="s">
        <v>45</v>
      </c>
      <c r="G39" s="20">
        <v>0</v>
      </c>
      <c r="H39" s="16"/>
      <c r="I39" s="16"/>
    </row>
    <row r="40" spans="1:14" x14ac:dyDescent="0.25">
      <c r="A40" s="25"/>
      <c r="B40" s="25"/>
      <c r="C40" s="19"/>
      <c r="D40" s="19"/>
      <c r="E40" s="24"/>
      <c r="F40" s="24"/>
      <c r="G40" s="25"/>
      <c r="H40" s="16"/>
      <c r="I40" s="16"/>
    </row>
    <row r="41" spans="1:14" x14ac:dyDescent="0.25">
      <c r="A41" s="16"/>
      <c r="B41" s="16"/>
    </row>
    <row r="42" spans="1:14" x14ac:dyDescent="0.25">
      <c r="A42" s="16"/>
      <c r="B42" s="16"/>
    </row>
    <row r="43" spans="1:14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x14ac:dyDescent="0.25">
      <c r="A45" s="16"/>
      <c r="B45" s="15" t="s">
        <v>29</v>
      </c>
      <c r="C45" s="15" t="s">
        <v>30</v>
      </c>
      <c r="D45" s="14" t="s">
        <v>38</v>
      </c>
      <c r="E45" s="27" t="s">
        <v>39</v>
      </c>
      <c r="F45" s="27"/>
      <c r="G45" s="15" t="s">
        <v>40</v>
      </c>
      <c r="H45" s="20" t="s">
        <v>41</v>
      </c>
    </row>
    <row r="46" spans="1:14" x14ac:dyDescent="0.25">
      <c r="A46" s="28" t="str">
        <f>A12</f>
        <v>CASTELLS DE LLEIDA,SL</v>
      </c>
      <c r="B46" s="33">
        <f>B12</f>
        <v>21384</v>
      </c>
      <c r="C46" s="34">
        <f>E12</f>
        <v>45</v>
      </c>
      <c r="D46" s="15">
        <f>C38</f>
        <v>30</v>
      </c>
      <c r="E46" s="35">
        <f>E38</f>
        <v>15</v>
      </c>
      <c r="F46" s="32"/>
      <c r="G46" s="15">
        <f>G38</f>
        <v>10</v>
      </c>
      <c r="H46" s="20">
        <f>SUM(C46:G46)</f>
        <v>100</v>
      </c>
    </row>
    <row r="47" spans="1:14" x14ac:dyDescent="0.25">
      <c r="A47" s="28" t="str">
        <f>A13</f>
        <v>PARRAMON CONSULTING SLU</v>
      </c>
      <c r="B47" s="33">
        <f>B13</f>
        <v>24990</v>
      </c>
      <c r="C47" s="34">
        <f>E13</f>
        <v>39.194275491949909</v>
      </c>
      <c r="D47" s="15">
        <f>C39</f>
        <v>30</v>
      </c>
      <c r="E47" s="35">
        <f>E39</f>
        <v>15</v>
      </c>
      <c r="F47" s="32"/>
      <c r="G47" s="15">
        <f>G39</f>
        <v>0</v>
      </c>
      <c r="H47" s="20">
        <f>SUM(C47:G47)</f>
        <v>84.194275491949909</v>
      </c>
    </row>
  </sheetData>
  <mergeCells count="3">
    <mergeCell ref="E46:F46"/>
    <mergeCell ref="E47:F47"/>
    <mergeCell ref="E45:F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B16-B36C-5B48-B85F-9C4DB43660D4}">
  <dimension ref="A1:F32"/>
  <sheetViews>
    <sheetView workbookViewId="0">
      <selection sqref="A1:XFD1048576"/>
    </sheetView>
  </sheetViews>
  <sheetFormatPr baseColWidth="10" defaultRowHeight="15.75" x14ac:dyDescent="0.25"/>
  <cols>
    <col min="1" max="1" width="26.375" customWidth="1"/>
    <col min="2" max="4" width="16.625" customWidth="1"/>
    <col min="5" max="5" width="15" customWidth="1"/>
  </cols>
  <sheetData>
    <row r="1" spans="1:6" ht="18" x14ac:dyDescent="0.25">
      <c r="A1" s="10" t="s">
        <v>28</v>
      </c>
    </row>
    <row r="9" spans="1:6" x14ac:dyDescent="0.25">
      <c r="A9" s="8" t="s">
        <v>0</v>
      </c>
      <c r="B9" s="11">
        <v>100</v>
      </c>
      <c r="C9" s="1"/>
      <c r="D9" s="8" t="s">
        <v>1</v>
      </c>
      <c r="E9" s="8"/>
      <c r="F9" s="12">
        <v>1000</v>
      </c>
    </row>
    <row r="11" spans="1:6" x14ac:dyDescent="0.25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25">
      <c r="A12" s="3" t="s">
        <v>7</v>
      </c>
      <c r="B12" s="9">
        <v>620</v>
      </c>
      <c r="C12" s="4">
        <f>IF(ISNUMBER($B12), $F$9-B12,"")</f>
        <v>380</v>
      </c>
      <c r="D12" s="5">
        <f>IF(ISNUMBER($B12), C12/$F$9,"")</f>
        <v>0.38</v>
      </c>
      <c r="E12" s="6">
        <f>IF(ISNUMBER($B12), $B$9*(1-(B12-$B$32)/$F$9),"")</f>
        <v>100</v>
      </c>
    </row>
    <row r="13" spans="1:6" x14ac:dyDescent="0.25">
      <c r="A13" s="3" t="s">
        <v>8</v>
      </c>
      <c r="B13" s="9">
        <v>640</v>
      </c>
      <c r="C13" s="4">
        <f t="shared" ref="C13:C31" si="0">IF(ISNUMBER($B13), $F$9-B13,"")</f>
        <v>360</v>
      </c>
      <c r="D13" s="5">
        <f t="shared" ref="D13:D31" si="1">IF(ISNUMBER($B13), C13/$F$9,"")</f>
        <v>0.36</v>
      </c>
      <c r="E13" s="6">
        <f>IF(ISNUMBER($B13), $B$9*(1-(B13-$B$32)/$F$9),"")</f>
        <v>98</v>
      </c>
    </row>
    <row r="14" spans="1:6" x14ac:dyDescent="0.25">
      <c r="A14" s="3" t="s">
        <v>9</v>
      </c>
      <c r="B14" s="9">
        <v>660</v>
      </c>
      <c r="C14" s="4">
        <f t="shared" si="0"/>
        <v>340</v>
      </c>
      <c r="D14" s="5">
        <f t="shared" si="1"/>
        <v>0.34</v>
      </c>
      <c r="E14" s="6">
        <f t="shared" ref="E14:E31" si="2">IF(ISNUMBER($B14), $B$9*(1-(B14-$B$32)/$F$9),"")</f>
        <v>96</v>
      </c>
    </row>
    <row r="15" spans="1:6" x14ac:dyDescent="0.25">
      <c r="A15" s="3" t="s">
        <v>10</v>
      </c>
      <c r="B15" s="9">
        <v>680</v>
      </c>
      <c r="C15" s="4">
        <f t="shared" si="0"/>
        <v>320</v>
      </c>
      <c r="D15" s="5">
        <f t="shared" si="1"/>
        <v>0.32</v>
      </c>
      <c r="E15" s="6">
        <f t="shared" si="2"/>
        <v>94</v>
      </c>
    </row>
    <row r="16" spans="1:6" x14ac:dyDescent="0.25">
      <c r="A16" s="3" t="s">
        <v>11</v>
      </c>
      <c r="B16" s="9">
        <v>700</v>
      </c>
      <c r="C16" s="4">
        <f t="shared" si="0"/>
        <v>300</v>
      </c>
      <c r="D16" s="5">
        <f t="shared" si="1"/>
        <v>0.3</v>
      </c>
      <c r="E16" s="6">
        <f t="shared" si="2"/>
        <v>92</v>
      </c>
    </row>
    <row r="17" spans="1:5" x14ac:dyDescent="0.25">
      <c r="A17" s="3" t="s">
        <v>12</v>
      </c>
      <c r="B17" s="9">
        <v>720</v>
      </c>
      <c r="C17" s="4">
        <f t="shared" si="0"/>
        <v>280</v>
      </c>
      <c r="D17" s="5">
        <f t="shared" si="1"/>
        <v>0.28000000000000003</v>
      </c>
      <c r="E17" s="6">
        <f t="shared" si="2"/>
        <v>90</v>
      </c>
    </row>
    <row r="18" spans="1:5" x14ac:dyDescent="0.25">
      <c r="A18" s="3" t="s">
        <v>13</v>
      </c>
      <c r="B18" s="9">
        <v>740</v>
      </c>
      <c r="C18" s="4">
        <f t="shared" si="0"/>
        <v>260</v>
      </c>
      <c r="D18" s="5">
        <f t="shared" si="1"/>
        <v>0.26</v>
      </c>
      <c r="E18" s="6">
        <f t="shared" si="2"/>
        <v>88</v>
      </c>
    </row>
    <row r="19" spans="1:5" x14ac:dyDescent="0.25">
      <c r="A19" s="3" t="s">
        <v>14</v>
      </c>
      <c r="B19" s="9">
        <v>760</v>
      </c>
      <c r="C19" s="4">
        <f t="shared" si="0"/>
        <v>240</v>
      </c>
      <c r="D19" s="5">
        <f t="shared" si="1"/>
        <v>0.24</v>
      </c>
      <c r="E19" s="6">
        <f t="shared" si="2"/>
        <v>86</v>
      </c>
    </row>
    <row r="20" spans="1:5" x14ac:dyDescent="0.25">
      <c r="A20" s="3" t="s">
        <v>15</v>
      </c>
      <c r="B20" s="9">
        <v>780</v>
      </c>
      <c r="C20" s="4">
        <f t="shared" si="0"/>
        <v>220</v>
      </c>
      <c r="D20" s="5">
        <f t="shared" si="1"/>
        <v>0.22</v>
      </c>
      <c r="E20" s="6">
        <f t="shared" si="2"/>
        <v>84</v>
      </c>
    </row>
    <row r="21" spans="1:5" x14ac:dyDescent="0.25">
      <c r="A21" s="3" t="s">
        <v>16</v>
      </c>
      <c r="B21" s="9">
        <v>800</v>
      </c>
      <c r="C21" s="4">
        <f t="shared" si="0"/>
        <v>200</v>
      </c>
      <c r="D21" s="5">
        <f t="shared" si="1"/>
        <v>0.2</v>
      </c>
      <c r="E21" s="6">
        <f t="shared" si="2"/>
        <v>82</v>
      </c>
    </row>
    <row r="22" spans="1:5" x14ac:dyDescent="0.25">
      <c r="A22" s="3" t="s">
        <v>17</v>
      </c>
      <c r="B22" s="9">
        <v>820</v>
      </c>
      <c r="C22" s="4">
        <f t="shared" si="0"/>
        <v>180</v>
      </c>
      <c r="D22" s="5">
        <f t="shared" si="1"/>
        <v>0.18</v>
      </c>
      <c r="E22" s="6">
        <f t="shared" si="2"/>
        <v>80</v>
      </c>
    </row>
    <row r="23" spans="1:5" x14ac:dyDescent="0.25">
      <c r="A23" s="3" t="s">
        <v>18</v>
      </c>
      <c r="B23" s="9">
        <v>840</v>
      </c>
      <c r="C23" s="4">
        <f t="shared" si="0"/>
        <v>160</v>
      </c>
      <c r="D23" s="5">
        <f t="shared" si="1"/>
        <v>0.16</v>
      </c>
      <c r="E23" s="6">
        <f t="shared" si="2"/>
        <v>78</v>
      </c>
    </row>
    <row r="24" spans="1:5" x14ac:dyDescent="0.25">
      <c r="A24" s="3" t="s">
        <v>19</v>
      </c>
      <c r="B24" s="9">
        <v>860</v>
      </c>
      <c r="C24" s="4">
        <f t="shared" si="0"/>
        <v>140</v>
      </c>
      <c r="D24" s="5">
        <f t="shared" si="1"/>
        <v>0.14000000000000001</v>
      </c>
      <c r="E24" s="6">
        <f t="shared" si="2"/>
        <v>76</v>
      </c>
    </row>
    <row r="25" spans="1:5" x14ac:dyDescent="0.25">
      <c r="A25" s="3" t="s">
        <v>20</v>
      </c>
      <c r="B25" s="9">
        <v>880</v>
      </c>
      <c r="C25" s="4">
        <f t="shared" si="0"/>
        <v>120</v>
      </c>
      <c r="D25" s="5">
        <f t="shared" si="1"/>
        <v>0.12</v>
      </c>
      <c r="E25" s="6">
        <f t="shared" si="2"/>
        <v>74</v>
      </c>
    </row>
    <row r="26" spans="1:5" x14ac:dyDescent="0.25">
      <c r="A26" s="3" t="s">
        <v>21</v>
      </c>
      <c r="B26" s="9">
        <v>900</v>
      </c>
      <c r="C26" s="4">
        <f t="shared" si="0"/>
        <v>100</v>
      </c>
      <c r="D26" s="5">
        <f t="shared" si="1"/>
        <v>0.1</v>
      </c>
      <c r="E26" s="6">
        <f t="shared" si="2"/>
        <v>72</v>
      </c>
    </row>
    <row r="27" spans="1:5" x14ac:dyDescent="0.25">
      <c r="A27" s="3" t="s">
        <v>22</v>
      </c>
      <c r="B27" s="9">
        <v>920</v>
      </c>
      <c r="C27" s="4">
        <f t="shared" si="0"/>
        <v>80</v>
      </c>
      <c r="D27" s="5">
        <f t="shared" si="1"/>
        <v>0.08</v>
      </c>
      <c r="E27" s="6">
        <f t="shared" si="2"/>
        <v>70</v>
      </c>
    </row>
    <row r="28" spans="1:5" x14ac:dyDescent="0.25">
      <c r="A28" s="3" t="s">
        <v>23</v>
      </c>
      <c r="B28" s="9">
        <v>940</v>
      </c>
      <c r="C28" s="4">
        <f t="shared" si="0"/>
        <v>60</v>
      </c>
      <c r="D28" s="5">
        <f t="shared" si="1"/>
        <v>0.06</v>
      </c>
      <c r="E28" s="6">
        <f t="shared" si="2"/>
        <v>68</v>
      </c>
    </row>
    <row r="29" spans="1:5" x14ac:dyDescent="0.25">
      <c r="A29" s="3" t="s">
        <v>24</v>
      </c>
      <c r="B29" s="9">
        <v>960</v>
      </c>
      <c r="C29" s="4">
        <f t="shared" si="0"/>
        <v>40</v>
      </c>
      <c r="D29" s="5">
        <f t="shared" si="1"/>
        <v>0.04</v>
      </c>
      <c r="E29" s="6">
        <f t="shared" si="2"/>
        <v>65.999999999999986</v>
      </c>
    </row>
    <row r="30" spans="1:5" x14ac:dyDescent="0.25">
      <c r="A30" s="3" t="s">
        <v>25</v>
      </c>
      <c r="B30" s="9">
        <v>980</v>
      </c>
      <c r="C30" s="4">
        <f t="shared" si="0"/>
        <v>20</v>
      </c>
      <c r="D30" s="5">
        <f t="shared" si="1"/>
        <v>0.02</v>
      </c>
      <c r="E30" s="6">
        <f t="shared" si="2"/>
        <v>64</v>
      </c>
    </row>
    <row r="31" spans="1:5" x14ac:dyDescent="0.25">
      <c r="A31" s="3" t="s">
        <v>26</v>
      </c>
      <c r="B31" s="9">
        <v>1000</v>
      </c>
      <c r="C31" s="4">
        <f t="shared" si="0"/>
        <v>0</v>
      </c>
      <c r="D31" s="5">
        <f t="shared" si="1"/>
        <v>0</v>
      </c>
      <c r="E31" s="6">
        <f t="shared" si="2"/>
        <v>62</v>
      </c>
    </row>
    <row r="32" spans="1:5" x14ac:dyDescent="0.25">
      <c r="A32" s="2" t="s">
        <v>27</v>
      </c>
      <c r="B32" s="7">
        <f>IF(ISNUMBER(B12), MIN(B12:B31),"")</f>
        <v>620</v>
      </c>
      <c r="C32" s="7"/>
      <c r="D32" s="2"/>
      <c r="E3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Fórmula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Javier Vergé</cp:lastModifiedBy>
  <dcterms:created xsi:type="dcterms:W3CDTF">2019-08-01T18:07:18Z</dcterms:created>
  <dcterms:modified xsi:type="dcterms:W3CDTF">2025-07-03T10:12:58Z</dcterms:modified>
</cp:coreProperties>
</file>