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J:\Licitacions i Contractes Menors\2. Licitacions d'Obres, Serveis i Manteniments\2025\14 SUBMINISTRAMENT MATERIAL HIDRÀULIC - ACCESSORIS DE PE\ANNEX\"/>
    </mc:Choice>
  </mc:AlternateContent>
  <xr:revisionPtr revIDLastSave="0" documentId="13_ncr:1_{ABE87560-D888-477D-858E-C1915EE39B81}" xr6:coauthVersionLast="47" xr6:coauthVersionMax="47" xr10:uidLastSave="{00000000-0000-0000-0000-000000000000}"/>
  <bookViews>
    <workbookView xWindow="28680" yWindow="-15" windowWidth="19440" windowHeight="15000" xr2:uid="{00000000-000D-0000-FFFF-FFFF00000000}"/>
  </bookViews>
  <sheets>
    <sheet name="GLOBAL" sheetId="1" r:id="rId1"/>
    <sheet name="RESU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2" l="1"/>
  <c r="B37" i="2" s="1"/>
  <c r="B32" i="2"/>
  <c r="B33" i="2" s="1"/>
  <c r="H220" i="1"/>
  <c r="F220" i="1"/>
  <c r="B34" i="2" l="1"/>
  <c r="B35" i="2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8" i="1"/>
  <c r="H9" i="1"/>
  <c r="H10" i="1"/>
  <c r="H7" i="1"/>
  <c r="F162" i="1"/>
  <c r="F159" i="1"/>
  <c r="F152" i="1"/>
  <c r="F150" i="1"/>
  <c r="F96" i="1"/>
  <c r="F93" i="1"/>
  <c r="F84" i="1"/>
  <c r="F82" i="1"/>
  <c r="F79" i="1"/>
  <c r="F55" i="1"/>
  <c r="F53" i="1"/>
  <c r="F52" i="1"/>
  <c r="F42" i="1"/>
  <c r="F40" i="1"/>
  <c r="F39" i="1"/>
  <c r="F38" i="1"/>
  <c r="F37" i="1"/>
  <c r="F36" i="1"/>
  <c r="F18" i="1"/>
  <c r="F16" i="1"/>
  <c r="F14" i="1"/>
  <c r="F13" i="1"/>
  <c r="F12" i="1"/>
  <c r="F11" i="1"/>
  <c r="F10" i="1"/>
  <c r="F9" i="1"/>
  <c r="F8" i="1"/>
  <c r="F7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1" i="1"/>
  <c r="F160" i="1"/>
  <c r="F158" i="1"/>
  <c r="F157" i="1"/>
  <c r="F156" i="1"/>
  <c r="F155" i="1"/>
  <c r="F154" i="1"/>
  <c r="F153" i="1"/>
  <c r="F151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5" i="1"/>
  <c r="F94" i="1"/>
  <c r="F92" i="1"/>
  <c r="F91" i="1"/>
  <c r="F90" i="1"/>
  <c r="F89" i="1"/>
  <c r="F88" i="1"/>
  <c r="F87" i="1"/>
  <c r="F86" i="1"/>
  <c r="F85" i="1"/>
  <c r="F83" i="1"/>
  <c r="F81" i="1"/>
  <c r="F80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4" i="1"/>
  <c r="F51" i="1"/>
  <c r="F50" i="1"/>
  <c r="F49" i="1"/>
  <c r="F48" i="1"/>
  <c r="F47" i="1"/>
  <c r="F46" i="1"/>
  <c r="F45" i="1"/>
  <c r="F44" i="1"/>
  <c r="F43" i="1"/>
  <c r="F41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7" i="1"/>
  <c r="F15" i="1"/>
  <c r="H222" i="1" l="1"/>
  <c r="F222" i="1"/>
  <c r="B6" i="2" s="1"/>
  <c r="D6" i="2" l="1"/>
  <c r="E6" i="2" s="1"/>
  <c r="B23" i="2"/>
  <c r="B7" i="2"/>
  <c r="B24" i="2" l="1"/>
  <c r="B26" i="2" s="1"/>
  <c r="B25" i="2"/>
  <c r="D7" i="2"/>
  <c r="B15" i="2" l="1"/>
  <c r="C15" i="2" s="1"/>
  <c r="B14" i="2"/>
  <c r="E7" i="2"/>
  <c r="B16" i="2" l="1"/>
  <c r="C14" i="2"/>
  <c r="C16" i="2" s="1"/>
  <c r="B17" i="2" l="1"/>
</calcChain>
</file>

<file path=xl/sharedStrings.xml><?xml version="1.0" encoding="utf-8"?>
<sst xmlns="http://schemas.openxmlformats.org/spreadsheetml/2006/main" count="682" uniqueCount="466">
  <si>
    <t>Descripció</t>
  </si>
  <si>
    <t>Codi</t>
  </si>
  <si>
    <t>Partida alçada a justificar</t>
  </si>
  <si>
    <t>ut</t>
  </si>
  <si>
    <t xml:space="preserve">Amid. </t>
  </si>
  <si>
    <t>paj</t>
  </si>
  <si>
    <t>DESCRIPCIÓ MATERIAL</t>
  </si>
  <si>
    <t>VALOR MÀXIM ESTIMAT (ANUAL)</t>
  </si>
  <si>
    <t>IVA</t>
  </si>
  <si>
    <t>IMPORT IVA</t>
  </si>
  <si>
    <t>TOTAL IVA INCLOS</t>
  </si>
  <si>
    <t>TOTAL</t>
  </si>
  <si>
    <t>VALOR MÀXIM ESTIMAT (IVA EXCLÒS)</t>
  </si>
  <si>
    <t>MODIFICACIONS</t>
  </si>
  <si>
    <t xml:space="preserve"> (FINS AL 20 %)</t>
  </si>
  <si>
    <t>1 ANY</t>
  </si>
  <si>
    <t>1ª PRÒRROGA (1 any)</t>
  </si>
  <si>
    <t>VALOR ESTIMAT DEL CONTRACTE</t>
  </si>
  <si>
    <t>AP001</t>
  </si>
  <si>
    <t>MANEGUET PE ELECTROSOLDABLE Ø32 mm</t>
  </si>
  <si>
    <t>AP002</t>
  </si>
  <si>
    <t>MANEGUET PE ELECTROSOLDABLE Ø40 mm</t>
  </si>
  <si>
    <t>AP003</t>
  </si>
  <si>
    <t>MANEGUET PE ELECTROSOLDABLE Ø50 mm</t>
  </si>
  <si>
    <t>AP004</t>
  </si>
  <si>
    <t>MANEGUET PE ELECTROSOLDABLE Ø63 mm</t>
  </si>
  <si>
    <t>AP005</t>
  </si>
  <si>
    <t>MANEGUET PE ELECTROSOLDABLE Ø75 mm</t>
  </si>
  <si>
    <t>AP006</t>
  </si>
  <si>
    <t>MANEGUET PE ELECTROSOLDABLE Ø90 mm</t>
  </si>
  <si>
    <t>AP007</t>
  </si>
  <si>
    <t>MANEGUET PE ELECTROSOLDABLE Ø110 mm</t>
  </si>
  <si>
    <t>AP008</t>
  </si>
  <si>
    <t>MANEGUET PE ELECTROSOLDABLE Ø125 mm</t>
  </si>
  <si>
    <t>AP010</t>
  </si>
  <si>
    <t>MANEGUET PE ELECTROSOLDABLE Ø160 mm</t>
  </si>
  <si>
    <t>AP012</t>
  </si>
  <si>
    <t>MANEGUET PE ELECTROSOLDABLE Ø200 mm</t>
  </si>
  <si>
    <t>AP030</t>
  </si>
  <si>
    <t>COLZE PE 45° TOPE PN16 Ø63</t>
  </si>
  <si>
    <t>AP031</t>
  </si>
  <si>
    <t>COLZE PE 45° TOPE PN16 Ø75</t>
  </si>
  <si>
    <t>AP032</t>
  </si>
  <si>
    <t>COLZE PE 45° TOPE PN16 Ø90</t>
  </si>
  <si>
    <t>AP033</t>
  </si>
  <si>
    <t>COLZE PE 45° TOPE PN16 Ø110</t>
  </si>
  <si>
    <t>AP034</t>
  </si>
  <si>
    <t>COLZE PE 45° TOPE PN16 Ø125</t>
  </si>
  <si>
    <t>AP036</t>
  </si>
  <si>
    <t>COLZE PE 45° TOPE PN16 Ø160</t>
  </si>
  <si>
    <t>AP046</t>
  </si>
  <si>
    <t>COLZE PE 90° TOPE PN16 Ø110</t>
  </si>
  <si>
    <t>AP047</t>
  </si>
  <si>
    <t>COLZE PE 90° TOPE PN16 Ø125</t>
  </si>
  <si>
    <t>AP049</t>
  </si>
  <si>
    <t>COLZE PE 90° TOPE PN16 Ø160</t>
  </si>
  <si>
    <t>AP073</t>
  </si>
  <si>
    <t>COLZE PE 45° ELECTROSOLDABLE PN16 Ø110</t>
  </si>
  <si>
    <t>AP076</t>
  </si>
  <si>
    <t>COLZE PE 45° ELECTROSOLDABLE PN16 Ø160</t>
  </si>
  <si>
    <t>AP078</t>
  </si>
  <si>
    <t>COLZE PE 45° ELECTROSOLDABLE PN16 Ø200</t>
  </si>
  <si>
    <t>AP087</t>
  </si>
  <si>
    <t>COLZE PE 90° ELECTROSOLDABLE PN16 Ø110</t>
  </si>
  <si>
    <t>AP090</t>
  </si>
  <si>
    <t>COLZE PE 90° ELECTROSOLDABLE PN16 Ø160</t>
  </si>
  <si>
    <t>AP144</t>
  </si>
  <si>
    <t>PORTAB PE TOPE PN16 Ø110 mm</t>
  </si>
  <si>
    <t>AP146</t>
  </si>
  <si>
    <t>PORTAB PE TOPE PN16 Ø160 mm</t>
  </si>
  <si>
    <t>AP153</t>
  </si>
  <si>
    <t>BRIDA BOJA PER PE Ø110 / Ø100 PN-16</t>
  </si>
  <si>
    <t>AP156</t>
  </si>
  <si>
    <t>BRIDA BOJA PER PE Ø160 / Ø150 PN-16</t>
  </si>
  <si>
    <t>AP009</t>
  </si>
  <si>
    <t>MANEGUET PE ELECTROSOLDABLE Ø140 mm</t>
  </si>
  <si>
    <t>AP011</t>
  </si>
  <si>
    <t>MANEGUET PE ELECTROSOLDABLE Ø180 mm</t>
  </si>
  <si>
    <t>AP013</t>
  </si>
  <si>
    <t>MANEGUET PE ELECTROSOLDABLE Ø250 mm</t>
  </si>
  <si>
    <t>AP014</t>
  </si>
  <si>
    <t>MANEGUET PE ELECTROSOLDABLE Ø315 mm</t>
  </si>
  <si>
    <t>AP015</t>
  </si>
  <si>
    <t>COLZE PE 22,5° TOPE PN16 Ø40</t>
  </si>
  <si>
    <t>AP016</t>
  </si>
  <si>
    <t>COLZE PE 22,5° TOPE PN16 Ø50</t>
  </si>
  <si>
    <t>AP017</t>
  </si>
  <si>
    <t>COLZE PE 22,5° TOPE PN16 Ø63</t>
  </si>
  <si>
    <t>AP018</t>
  </si>
  <si>
    <t>COLZE PE 22,5° TOPE PN16 Ø75</t>
  </si>
  <si>
    <t>AP019</t>
  </si>
  <si>
    <t>COLZE PE 22,5° TOPE PN16 Ø90</t>
  </si>
  <si>
    <t>AP020</t>
  </si>
  <si>
    <t>COLZE PE 22,5° TOPE PN16 Ø110</t>
  </si>
  <si>
    <t>AP021</t>
  </si>
  <si>
    <t>COLZE PE 22,5° TOPE PN16 Ø125</t>
  </si>
  <si>
    <t>AP022</t>
  </si>
  <si>
    <t>COLZE PE 22,5° TOPE PN16 Ø140</t>
  </si>
  <si>
    <t>AP023</t>
  </si>
  <si>
    <t>COLZE PE 22,5° TOPE PN16 Ø160</t>
  </si>
  <si>
    <t>AP024</t>
  </si>
  <si>
    <t>COLZE PE 22,5° TOPE PN16 Ø180</t>
  </si>
  <si>
    <t>AP025</t>
  </si>
  <si>
    <t>COLZE PE 22,5° TOPE PN16 Ø200</t>
  </si>
  <si>
    <t>AP026</t>
  </si>
  <si>
    <t>COLZE PE 22,5° TOPE PN16 Ø250</t>
  </si>
  <si>
    <t>AP027</t>
  </si>
  <si>
    <t>COLZE PE 22,5° TOPE PN16 Ø315</t>
  </si>
  <si>
    <t>AP028</t>
  </si>
  <si>
    <t>COLZE PE 45° TOPE PN16 Ø40</t>
  </si>
  <si>
    <t>AP029</t>
  </si>
  <si>
    <t>COLZE PE 45° TOPE PN16 Ø50</t>
  </si>
  <si>
    <t>AP035</t>
  </si>
  <si>
    <t>COLZE PE 45° TOPE PN16 Ø140</t>
  </si>
  <si>
    <t>AP037</t>
  </si>
  <si>
    <t>COLZE PE 45° TOPE PN16 Ø180</t>
  </si>
  <si>
    <t>AP038</t>
  </si>
  <si>
    <t>COLZE PE 45° TOPE PN16 Ø200</t>
  </si>
  <si>
    <t>AP039</t>
  </si>
  <si>
    <t>COLZE PE 45° TOPE PN16 Ø250</t>
  </si>
  <si>
    <t>AP040</t>
  </si>
  <si>
    <t>COLZE PE 45° TOPE PN16 Ø315</t>
  </si>
  <si>
    <t>AP041</t>
  </si>
  <si>
    <t>COLZE PE 90° TOPE PN16 Ø40</t>
  </si>
  <si>
    <t>AP042</t>
  </si>
  <si>
    <t>COLZE PE 90° TOPE PN16 Ø50</t>
  </si>
  <si>
    <t>AP043</t>
  </si>
  <si>
    <t>COLZE PE 90° TOPE PN16 Ø63</t>
  </si>
  <si>
    <t>AP044</t>
  </si>
  <si>
    <t>COLZE PE 90° TOPE PN16 Ø75</t>
  </si>
  <si>
    <t>AP045</t>
  </si>
  <si>
    <t>COLZE PE 90° TOPE PN16 Ø90</t>
  </si>
  <si>
    <t>AP048</t>
  </si>
  <si>
    <t>COLZE PE 90° TOPE PN16 Ø140</t>
  </si>
  <si>
    <t>AP050</t>
  </si>
  <si>
    <t>COLZE PE 90° TOPE PN16 Ø180</t>
  </si>
  <si>
    <t>AP051</t>
  </si>
  <si>
    <t>COLZE PE 90° TOPE PN16 Ø200</t>
  </si>
  <si>
    <t>AP052</t>
  </si>
  <si>
    <t>COLZE PE 90° TOPE PN16 Ø250</t>
  </si>
  <si>
    <t>AP053</t>
  </si>
  <si>
    <t>COLZE PE 90° TOPE PN16 Ø315</t>
  </si>
  <si>
    <t>AP054</t>
  </si>
  <si>
    <t>COLZE PE 22,5° ELECTROSOLDABLE PN16 Ø40</t>
  </si>
  <si>
    <t>AP055</t>
  </si>
  <si>
    <t>COLZE PE 22,5° ELECTROSOLDABLE PN16 Ø50</t>
  </si>
  <si>
    <t>AP056</t>
  </si>
  <si>
    <t>COLZE PE 22,5° ELECTROSOLDABLE PN16 Ø63</t>
  </si>
  <si>
    <t>AP057</t>
  </si>
  <si>
    <t>COLZE PE 22,5° ELECTROSOLDABLE PN16 Ø75</t>
  </si>
  <si>
    <t>AP058</t>
  </si>
  <si>
    <t>COLZE PE 22,5° ELECTROSOLDABLE PN16 Ø90</t>
  </si>
  <si>
    <t>AP059</t>
  </si>
  <si>
    <t>COLZE PE 22,5° ELECTROSOLDABLE PN16 Ø110</t>
  </si>
  <si>
    <t>AP060</t>
  </si>
  <si>
    <t>COLZE PE 22,5° ELECTROSOLDABLE PN16 Ø125</t>
  </si>
  <si>
    <t>AP061</t>
  </si>
  <si>
    <t>COLZE PE 22,5° ELECTROSOLDABLE PN16 Ø140</t>
  </si>
  <si>
    <t>AP062</t>
  </si>
  <si>
    <t>COLZE PE 22,5° ELECTROSOLDABLE PN16 Ø160</t>
  </si>
  <si>
    <t>AP063</t>
  </si>
  <si>
    <t>COLZE PE 22,5° ELECTROSOLDABLE PN16 Ø180</t>
  </si>
  <si>
    <t>AP064</t>
  </si>
  <si>
    <t>COLZE PE 22,5° ELECTROSOLDABLE PN16 Ø200</t>
  </si>
  <si>
    <t>AP065</t>
  </si>
  <si>
    <t>COLZE PE 22,5° ELECTROSOLDABLE PN16 Ø250</t>
  </si>
  <si>
    <t>AP066</t>
  </si>
  <si>
    <t>COLZE PE 22,5° ELECTROSOLDABLE PN16 Ø315</t>
  </si>
  <si>
    <t>AP067</t>
  </si>
  <si>
    <t>COLZE PE 45° ELECTROSOLDABLE PN16 Ø32</t>
  </si>
  <si>
    <t>AP068</t>
  </si>
  <si>
    <t>COLZE PE 45° ELECTROSOLDABLE PN16 Ø40</t>
  </si>
  <si>
    <t>AP069</t>
  </si>
  <si>
    <t>COLZE PE 45° ELECTROSOLDABLE PN16 Ø50</t>
  </si>
  <si>
    <t>AP070</t>
  </si>
  <si>
    <t>COLZE PE 45° ELECTROSOLDABLE PN16 Ø63</t>
  </si>
  <si>
    <t>AP071</t>
  </si>
  <si>
    <t>COLZE PE 45° ELECTROSOLDABLE PN16 Ø75</t>
  </si>
  <si>
    <t>AP072</t>
  </si>
  <si>
    <t>COLZE PE 45° ELECTROSOLDABLE PN16 Ø90</t>
  </si>
  <si>
    <t>AP074</t>
  </si>
  <si>
    <t>COLZE PE 45° ELECTROSOLDABLE PN16 Ø125</t>
  </si>
  <si>
    <t>AP075</t>
  </si>
  <si>
    <t>COLZE PE 45° ELECTROSOLDABLE PN16 Ø140</t>
  </si>
  <si>
    <t>AP077</t>
  </si>
  <si>
    <t>COLZE PE 45° ELECTROSOLDABLE PN16 Ø180</t>
  </si>
  <si>
    <t>AP079</t>
  </si>
  <si>
    <t>COLZE PE 45° ELECTROSOLDABLE PN16 Ø250</t>
  </si>
  <si>
    <t>AP080</t>
  </si>
  <si>
    <t>COLZE PE 45° ELECTROSOLDABLE PN16 Ø315</t>
  </si>
  <si>
    <t>AP081</t>
  </si>
  <si>
    <t>COLZE PE 90° ELECTROSOLDABLE PN16 Ø32</t>
  </si>
  <si>
    <t>AP082</t>
  </si>
  <si>
    <t>COLZE PE 90° ELECTROSOLDABLE PN16 Ø40</t>
  </si>
  <si>
    <t>AP083</t>
  </si>
  <si>
    <t>COLZE PE 90° ELECTROSOLDABLE PN16 Ø50</t>
  </si>
  <si>
    <t>AP084</t>
  </si>
  <si>
    <t>COLZE PE 90° ELECTROSOLDABLE PN16 Ø63</t>
  </si>
  <si>
    <t>AP085</t>
  </si>
  <si>
    <t>COLZE PE 90° ELECTROSOLDABLE PN16 Ø75</t>
  </si>
  <si>
    <t>AP086</t>
  </si>
  <si>
    <t>COLZE PE 90° ELECTROSOLDABLE PN16 Ø90</t>
  </si>
  <si>
    <t>AP088</t>
  </si>
  <si>
    <t>COLZE PE 90° ELECTROSOLDABLE PN16 Ø125</t>
  </si>
  <si>
    <t>AP089</t>
  </si>
  <si>
    <t>COLZE PE 90° ELECTROSOLDABLE PN16 Ø140</t>
  </si>
  <si>
    <t>AP091</t>
  </si>
  <si>
    <t>COLZE PE 90° ELECTROSOLDABLE PN16 Ø180</t>
  </si>
  <si>
    <t>AP092</t>
  </si>
  <si>
    <t>COLZE PE 90° ELECTROSOLDABLE PN16 Ø200</t>
  </si>
  <si>
    <t>AP093</t>
  </si>
  <si>
    <t>COLZE PE 90° ELECTROSOLDABLE PN16 Ø250</t>
  </si>
  <si>
    <t>AP094</t>
  </si>
  <si>
    <t>COLZE PE 90° ELECTROSOLDABLE PN16 Ø315</t>
  </si>
  <si>
    <t>AP095</t>
  </si>
  <si>
    <t>COLZE AUTOAJUSTABLE PN16 Ø110</t>
  </si>
  <si>
    <t>AP096</t>
  </si>
  <si>
    <t>COLZE AUTOAJUSTABLE PN16 Ø160</t>
  </si>
  <si>
    <t>AP097</t>
  </si>
  <si>
    <t>COLZE AUTOAJUSTABLE PN16 Ø200</t>
  </si>
  <si>
    <t>AP098</t>
  </si>
  <si>
    <t>TE PE ELECTROSOLDABLE 32 mm</t>
  </si>
  <si>
    <t>AP099</t>
  </si>
  <si>
    <t>TE PE ELECTROSOLDABLE 40 mm</t>
  </si>
  <si>
    <t>AP100</t>
  </si>
  <si>
    <t>TE PE ELECTROSOLDABLE 50 mm</t>
  </si>
  <si>
    <t>AP101</t>
  </si>
  <si>
    <t>TE PE ELECTROSOLDABLE 63 mm</t>
  </si>
  <si>
    <t>AP102</t>
  </si>
  <si>
    <t>TE PE ELECTROSOLDABLE 75 mm</t>
  </si>
  <si>
    <t>AP103</t>
  </si>
  <si>
    <t>TE PE ELECTROSOLDABLE 90 mm</t>
  </si>
  <si>
    <t>AP104</t>
  </si>
  <si>
    <t>TE PE ELECTROSOLDABLE 110 mm</t>
  </si>
  <si>
    <t>AP105</t>
  </si>
  <si>
    <t>TE PE ELECTROSOLDABLE 125 mm</t>
  </si>
  <si>
    <t>AP106</t>
  </si>
  <si>
    <t>TE PE ELECTROSOLDABLE 160 mm</t>
  </si>
  <si>
    <t>AP107</t>
  </si>
  <si>
    <t>TE PE ELECTROSOLDABLE 200 mm</t>
  </si>
  <si>
    <t>AP108</t>
  </si>
  <si>
    <t>TE PE RED ELECTROSOLDABLE 40 - 32 mm</t>
  </si>
  <si>
    <t>AP109</t>
  </si>
  <si>
    <t>TE PE RED ELECTROSOLDABLE 63 - 50 mm</t>
  </si>
  <si>
    <t>AP110</t>
  </si>
  <si>
    <t>TE PE RED ELECTROSOLDABLE 90 - 63 mm</t>
  </si>
  <si>
    <t>AP111</t>
  </si>
  <si>
    <t>TE PE RED ELECTROSOLDABLE 110 - 63 mm</t>
  </si>
  <si>
    <t>AP112</t>
  </si>
  <si>
    <t>TE PE RED ELECTROSOLDABLE 110 - 90 mm</t>
  </si>
  <si>
    <t>AP113</t>
  </si>
  <si>
    <t>TE PE RED ELECTROSOLDABLE 125 - 90 mm</t>
  </si>
  <si>
    <t>AP114</t>
  </si>
  <si>
    <t>TE PE RED ELECTROSOLDABLE 125 - 110 mm</t>
  </si>
  <si>
    <t>AP115</t>
  </si>
  <si>
    <t>TE PE RED ELECTROSOLDABLE 160 - 90 mm</t>
  </si>
  <si>
    <t>AP116</t>
  </si>
  <si>
    <t>TE PE RED ELECTROSOLDABLE 160 - 110 mm</t>
  </si>
  <si>
    <t>AP117</t>
  </si>
  <si>
    <t>TE PE RED ELECTROSOLDABLE 160 - 125 mm</t>
  </si>
  <si>
    <t>AP118</t>
  </si>
  <si>
    <t>TE PE RED ELECTROSOLDABLE 200 - 160 mm</t>
  </si>
  <si>
    <t>AP119</t>
  </si>
  <si>
    <t>TE PE TOPE PN16 63 mm</t>
  </si>
  <si>
    <t>AP120</t>
  </si>
  <si>
    <t>TE PE TOPE PN16 75 mm</t>
  </si>
  <si>
    <t>AP121</t>
  </si>
  <si>
    <t>TE PE TOPE PN16 90 mm</t>
  </si>
  <si>
    <t>AP122</t>
  </si>
  <si>
    <t>TE PE TOPE PN16 110 mm</t>
  </si>
  <si>
    <t>AP123</t>
  </si>
  <si>
    <t>TE PE TOPE PN16 125 mm</t>
  </si>
  <si>
    <t>AP124</t>
  </si>
  <si>
    <t>TE PE TOPE PN16 140 mm</t>
  </si>
  <si>
    <t>AP125</t>
  </si>
  <si>
    <t>TE PE TOPE PN16 160 mm</t>
  </si>
  <si>
    <t>AP126</t>
  </si>
  <si>
    <t>TE PE TOPE PN16 200 mm</t>
  </si>
  <si>
    <t>AP127</t>
  </si>
  <si>
    <t>TE PE RED TOPE PN16 63-50mm</t>
  </si>
  <si>
    <t>AP128</t>
  </si>
  <si>
    <t>TE PE RED TOPE PN16 75-50mm</t>
  </si>
  <si>
    <t>AP129</t>
  </si>
  <si>
    <t>TE PE RED TOPE PN16 75-63mm</t>
  </si>
  <si>
    <t>AP130</t>
  </si>
  <si>
    <t>TE PE RED TOPE PN16 90-63mm</t>
  </si>
  <si>
    <t>AP131</t>
  </si>
  <si>
    <t>TE PE RED TOPE PN16 90-75mm</t>
  </si>
  <si>
    <t>AP132</t>
  </si>
  <si>
    <t>TE PE RED TOPE PN16 110-63mm</t>
  </si>
  <si>
    <t>AP133</t>
  </si>
  <si>
    <t>TE PE RED TOPE PN16 110-75mm</t>
  </si>
  <si>
    <t>AP134</t>
  </si>
  <si>
    <t>TE PE RED TOPE PN16 110-90mm</t>
  </si>
  <si>
    <t>AP135</t>
  </si>
  <si>
    <t>TE PE RED TOPE PN16 125-110mm</t>
  </si>
  <si>
    <t>AP136</t>
  </si>
  <si>
    <t>TE PE RED TOPE PN16 160-63mm</t>
  </si>
  <si>
    <t>AP137</t>
  </si>
  <si>
    <t>TE PE RED TOPE PN16 160-110mm</t>
  </si>
  <si>
    <t>AP138</t>
  </si>
  <si>
    <t>TE PE RED TOPE PN16 160-90mm</t>
  </si>
  <si>
    <t>AP139</t>
  </si>
  <si>
    <t>TE PE RED TOPE PN16 200-110mm</t>
  </si>
  <si>
    <t>AP140</t>
  </si>
  <si>
    <t>TE PE RED TOPE PN16 200-160mm</t>
  </si>
  <si>
    <t>AP141</t>
  </si>
  <si>
    <t>PORTAB PE TOPE PN16 Ø63 mm</t>
  </si>
  <si>
    <t>AP142</t>
  </si>
  <si>
    <t>PORTAB PE TOPE PN16 Ø75 mm</t>
  </si>
  <si>
    <t>AP143</t>
  </si>
  <si>
    <t>PORTAB PE TOPE PN16 Ø90 mm</t>
  </si>
  <si>
    <t>AP145</t>
  </si>
  <si>
    <t>PORTAB PE TOPE PN16 Ø125 mm</t>
  </si>
  <si>
    <t>AP147</t>
  </si>
  <si>
    <t>PORTAB PE TOPE PN16 Ø200 mm</t>
  </si>
  <si>
    <t>AP148</t>
  </si>
  <si>
    <t>PORTAB PE TOPE PN16 Ø250 mm</t>
  </si>
  <si>
    <t>AP149</t>
  </si>
  <si>
    <t>PORTAB PE TOPE PN16 Ø315 mm</t>
  </si>
  <si>
    <t>AP150</t>
  </si>
  <si>
    <t>BRIDA BOJA PER PE   Ø63 / Ø50 PN-16</t>
  </si>
  <si>
    <t>AP151</t>
  </si>
  <si>
    <t>BRIDA BOJA PER PE   Ø75 / Ø65 PN-16</t>
  </si>
  <si>
    <t>AP152</t>
  </si>
  <si>
    <t>BRIDA BOJA PER PE   Ø90 / Ø80 PN-16</t>
  </si>
  <si>
    <t>AP154</t>
  </si>
  <si>
    <t>BRIDA BOJA PER PE Ø110 / Ø125 PN-16</t>
  </si>
  <si>
    <t>AP155</t>
  </si>
  <si>
    <t>BRIDA BOJA PER PE Ø125 / Ø125 PN-16</t>
  </si>
  <si>
    <t>AP157</t>
  </si>
  <si>
    <t>BRIDA BOJA PER PE Ø200 / Ø200 PN 16</t>
  </si>
  <si>
    <t>AP158</t>
  </si>
  <si>
    <t>BRIDA BOJA PER PE Ø250 / Ø250 PN 16</t>
  </si>
  <si>
    <t>AP159</t>
  </si>
  <si>
    <t>BRIDA BOJA PER PE Ø315 / Ø300 PN-16</t>
  </si>
  <si>
    <t>AP160</t>
  </si>
  <si>
    <t>RED PE TOPE PN16 Ø50-40 mm</t>
  </si>
  <si>
    <t>AP161</t>
  </si>
  <si>
    <t>RED PE TOPE PN16 Ø63-40 mm</t>
  </si>
  <si>
    <t>AP162</t>
  </si>
  <si>
    <t>RED PE TOPE PN16 Ø63-50 mm</t>
  </si>
  <si>
    <t>AP163</t>
  </si>
  <si>
    <t>RED PE TOPE PN16 Ø75-63 mm</t>
  </si>
  <si>
    <t>AP164</t>
  </si>
  <si>
    <t>RED PE TOPE PN16 Ø90-63 mm</t>
  </si>
  <si>
    <t>AP165</t>
  </si>
  <si>
    <t>RED PE TOPE PN16 Ø90-75 mm</t>
  </si>
  <si>
    <t>AP166</t>
  </si>
  <si>
    <t>RED PE TOPE PN16 Ø110-63 mm</t>
  </si>
  <si>
    <t>AP167</t>
  </si>
  <si>
    <t>RED PE TOPE PN16 Ø110-75 mm</t>
  </si>
  <si>
    <t>AP168</t>
  </si>
  <si>
    <t>RED PE TOPE PN16 Ø110-90 mm</t>
  </si>
  <si>
    <t>AP169</t>
  </si>
  <si>
    <t>RED PE TOPE PN16 Ø125-110 mm</t>
  </si>
  <si>
    <t>AP170</t>
  </si>
  <si>
    <t>RED PE TOPE PN16 Ø140-90 mm</t>
  </si>
  <si>
    <t>AP171</t>
  </si>
  <si>
    <t>RED PE TOPE PN16 Ø140-110 mm</t>
  </si>
  <si>
    <t>AP172</t>
  </si>
  <si>
    <t>RED PE TOPE PN16 Ø140-125 mm</t>
  </si>
  <si>
    <t>AP173</t>
  </si>
  <si>
    <t>RED PE TOPE PN16 Ø160-90 mm</t>
  </si>
  <si>
    <t>AP174</t>
  </si>
  <si>
    <t>RED PE TOPE PN16 Ø160-110 mm</t>
  </si>
  <si>
    <t>AP175</t>
  </si>
  <si>
    <t>RED PE TOPE PN16 Ø160-140 mm</t>
  </si>
  <si>
    <t>AP176</t>
  </si>
  <si>
    <t>RED PE TOPE PN16 Ø180-125 mm</t>
  </si>
  <si>
    <t>AP177</t>
  </si>
  <si>
    <t>RED PE TOPE PN16 Ø200-160 mm</t>
  </si>
  <si>
    <t>AP178</t>
  </si>
  <si>
    <t>RED PE TOPE PN16 Ø250-160 mm</t>
  </si>
  <si>
    <t>AP179</t>
  </si>
  <si>
    <t>RED PE TOPE PN16 Ø200-200 mm</t>
  </si>
  <si>
    <t>AP180</t>
  </si>
  <si>
    <t>RED PE ELECTROSOLDABLE Ø50-32 mm</t>
  </si>
  <si>
    <t>AP181</t>
  </si>
  <si>
    <t>RED PE ELECTROSOLDABLE Ø50-40 mm</t>
  </si>
  <si>
    <t>AP182</t>
  </si>
  <si>
    <t>RED PE ELECTROSOLDABLE Ø63-32 mm</t>
  </si>
  <si>
    <t>AP183</t>
  </si>
  <si>
    <t>RED PE ELECTROSOLDABLE Ø63-40 mm</t>
  </si>
  <si>
    <t>AP184</t>
  </si>
  <si>
    <t>RED PE ELECTROSOLDABLE Ø63-50 mm</t>
  </si>
  <si>
    <t>AP185</t>
  </si>
  <si>
    <t>RED PE ELECTROSOLDABLE Ø75-63 mm</t>
  </si>
  <si>
    <t>AP186</t>
  </si>
  <si>
    <t>RED PE ELECTROSOLDABLE Ø90-63 mm</t>
  </si>
  <si>
    <t>AP187</t>
  </si>
  <si>
    <t>RED PE ELECTROSOLDABLE Ø90-75 mm</t>
  </si>
  <si>
    <t>AP188</t>
  </si>
  <si>
    <t>RED PE ELECTROSOLDABLE Ø110-63 mm</t>
  </si>
  <si>
    <t>AP189</t>
  </si>
  <si>
    <t>RED PE ELECTROSOLDABLE Ø110-90 mm</t>
  </si>
  <si>
    <t>AP190</t>
  </si>
  <si>
    <t>RED PE ELECTROSOLDABLE Ø125-90 mm</t>
  </si>
  <si>
    <t>AP191</t>
  </si>
  <si>
    <t>RED PE ELECTROSOLDABLE Ø125-110 mm</t>
  </si>
  <si>
    <t>AP192</t>
  </si>
  <si>
    <t>RED PE ELECTROSOLDABLE Ø160-110 mm</t>
  </si>
  <si>
    <t>AP193</t>
  </si>
  <si>
    <t>RED PE ELECTROSOLDABLE Ø200-160 mm</t>
  </si>
  <si>
    <t>AP194</t>
  </si>
  <si>
    <t>TAP PE ELECTROSOLDABLE Ø32</t>
  </si>
  <si>
    <t>AP195</t>
  </si>
  <si>
    <t>TAP PE ELECTROSOLDABLE Ø40</t>
  </si>
  <si>
    <t>AP196</t>
  </si>
  <si>
    <t>TAP PE ELECTROSOLDABLE Ø50</t>
  </si>
  <si>
    <t>AP197</t>
  </si>
  <si>
    <t>TAP PE ELECTROSOLDABLE Ø63</t>
  </si>
  <si>
    <t>AP198</t>
  </si>
  <si>
    <t>TAP PE ELECTROSOLDABLE Ø75</t>
  </si>
  <si>
    <t>AP199</t>
  </si>
  <si>
    <t>TAP PE ELECTROSOLDABLE Ø90</t>
  </si>
  <si>
    <t>AP200</t>
  </si>
  <si>
    <t>TAP PE ELECTROSOLDABLE Ø110</t>
  </si>
  <si>
    <t>AP201</t>
  </si>
  <si>
    <t>TAP PE ELECTROSOLDABLE Ø125</t>
  </si>
  <si>
    <t>AP202</t>
  </si>
  <si>
    <t>TAP PE ELECTROSOLDABLE Ø140</t>
  </si>
  <si>
    <t>AP203</t>
  </si>
  <si>
    <t>TAP PE ELECTROSOLDABLE Ø160</t>
  </si>
  <si>
    <t>AP204</t>
  </si>
  <si>
    <t>TAP PE ELECTROSOLDABLE Ø200</t>
  </si>
  <si>
    <t>AP205</t>
  </si>
  <si>
    <t>TAP PE ELECTROSOLDABLE Ø250</t>
  </si>
  <si>
    <t>AP206</t>
  </si>
  <si>
    <t>TAP PE TOPE PN16 Ø63</t>
  </si>
  <si>
    <t>AP207</t>
  </si>
  <si>
    <t>TAP PE TOPE PN16 Ø75</t>
  </si>
  <si>
    <t>AP208</t>
  </si>
  <si>
    <t>TAP PE TOPE PN16 Ø90</t>
  </si>
  <si>
    <t>AP209</t>
  </si>
  <si>
    <t>TAP PE TOPE PN16 Ø110</t>
  </si>
  <si>
    <t>AP210</t>
  </si>
  <si>
    <t>TAP PE TOPE PN16 Ø125</t>
  </si>
  <si>
    <t>AP211</t>
  </si>
  <si>
    <t>TAP PE TOPE PN16 Ø140</t>
  </si>
  <si>
    <t>AP212</t>
  </si>
  <si>
    <t>TAP PE TOPE PN16 Ø160</t>
  </si>
  <si>
    <t>AP213</t>
  </si>
  <si>
    <t>TAP PE TOPE PN16 Ø200</t>
  </si>
  <si>
    <t>DURACIÓ CONTRACTE</t>
  </si>
  <si>
    <t xml:space="preserve">ACCESSORIS POLIETILÉ </t>
  </si>
  <si>
    <t>Preu Unitari Licitació</t>
  </si>
  <si>
    <t>Import Licitació
(iva exclòs)</t>
  </si>
  <si>
    <t>Preu Unitari Ofertat</t>
  </si>
  <si>
    <t>Import Ofertat
(iva exclòs)</t>
  </si>
  <si>
    <t xml:space="preserve"> ACCESSORIS POLIETILÉ  (IVA EXCLÒS)</t>
  </si>
  <si>
    <t>AP214</t>
  </si>
  <si>
    <t>Concepte</t>
  </si>
  <si>
    <t>Import (IVA  exclòs)</t>
  </si>
  <si>
    <t>Pressupost base de licitació</t>
  </si>
  <si>
    <t>Possibles modificacions (20% de l’import d’adjudicació)</t>
  </si>
  <si>
    <t>Possibles pròrrogues (1)</t>
  </si>
  <si>
    <t>Total</t>
  </si>
  <si>
    <t>Import (€)</t>
  </si>
  <si>
    <t>Cost directe (materials)</t>
  </si>
  <si>
    <t>Costos indirectes (13%)</t>
  </si>
  <si>
    <t>Benefici industrial (6%)</t>
  </si>
  <si>
    <t>Base imposable</t>
  </si>
  <si>
    <t>IVA (21%)</t>
  </si>
  <si>
    <t>Total pressupost amb IVA</t>
  </si>
  <si>
    <t xml:space="preserve">Annex 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</si>
</sst>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_ ;\-#,##0\ 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3" fillId="5" borderId="13" xfId="0" applyFont="1" applyFill="1" applyBorder="1" applyAlignment="1">
      <alignment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8" fontId="0" fillId="0" borderId="14" xfId="0" applyNumberFormat="1" applyBorder="1" applyAlignment="1">
      <alignment vertical="center" wrapText="1"/>
    </xf>
    <xf numFmtId="8" fontId="3" fillId="5" borderId="14" xfId="0" applyNumberFormat="1" applyFont="1" applyFill="1" applyBorder="1" applyAlignment="1">
      <alignment vertical="center" wrapText="1"/>
    </xf>
    <xf numFmtId="8" fontId="0" fillId="0" borderId="14" xfId="0" applyNumberFormat="1" applyBorder="1" applyAlignment="1">
      <alignment horizontal="right" vertical="center" wrapText="1"/>
    </xf>
    <xf numFmtId="9" fontId="0" fillId="0" borderId="14" xfId="0" applyNumberFormat="1" applyBorder="1" applyAlignment="1">
      <alignment horizontal="right" vertical="center" wrapText="1"/>
    </xf>
    <xf numFmtId="44" fontId="0" fillId="0" borderId="14" xfId="0" applyNumberFormat="1" applyBorder="1" applyAlignment="1">
      <alignment horizontal="right" vertical="center" wrapText="1"/>
    </xf>
    <xf numFmtId="8" fontId="3" fillId="5" borderId="14" xfId="0" applyNumberFormat="1" applyFont="1" applyFill="1" applyBorder="1" applyAlignment="1">
      <alignment horizontal="right" vertical="center" wrapText="1"/>
    </xf>
    <xf numFmtId="0" fontId="3" fillId="5" borderId="14" xfId="0" applyFont="1" applyFill="1" applyBorder="1" applyAlignment="1">
      <alignment horizontal="righ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165" fontId="9" fillId="0" borderId="14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4" fontId="5" fillId="0" borderId="7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44" fontId="5" fillId="0" borderId="8" xfId="0" applyNumberFormat="1" applyFont="1" applyBorder="1" applyAlignment="1">
      <alignment horizontal="center"/>
    </xf>
    <xf numFmtId="44" fontId="5" fillId="0" borderId="7" xfId="0" applyNumberFormat="1" applyFont="1" applyBorder="1" applyAlignment="1" applyProtection="1">
      <alignment horizontal="center"/>
      <protection locked="0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44" fontId="3" fillId="4" borderId="11" xfId="0" applyNumberFormat="1" applyFont="1" applyFill="1" applyBorder="1" applyAlignment="1">
      <alignment horizontal="center"/>
    </xf>
    <xf numFmtId="44" fontId="3" fillId="4" borderId="1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vertical="center" wrapText="1"/>
    </xf>
    <xf numFmtId="8" fontId="3" fillId="5" borderId="3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2"/>
  <sheetViews>
    <sheetView tabSelected="1" zoomScaleNormal="100" workbookViewId="0">
      <selection activeCell="G7" sqref="G7"/>
    </sheetView>
  </sheetViews>
  <sheetFormatPr defaultColWidth="11.42578125" defaultRowHeight="12.75" x14ac:dyDescent="0.2"/>
  <cols>
    <col min="1" max="1" width="9.7109375" style="2" customWidth="1"/>
    <col min="2" max="2" width="6.140625" style="11" customWidth="1"/>
    <col min="3" max="3" width="52.5703125" style="2" customWidth="1"/>
    <col min="4" max="4" width="11.7109375" style="2" customWidth="1"/>
    <col min="5" max="5" width="8.140625" style="2" customWidth="1"/>
    <col min="6" max="6" width="14.28515625" style="11" customWidth="1"/>
    <col min="7" max="7" width="11.42578125" style="2"/>
    <col min="8" max="8" width="15.7109375" style="2" customWidth="1"/>
    <col min="9" max="16384" width="11.42578125" style="2"/>
  </cols>
  <sheetData>
    <row r="1" spans="1:8" x14ac:dyDescent="0.2">
      <c r="A1" s="1" t="s">
        <v>465</v>
      </c>
      <c r="B1" s="10"/>
    </row>
    <row r="4" spans="1:8" customFormat="1" ht="15" x14ac:dyDescent="0.25">
      <c r="A4" s="33" t="s">
        <v>445</v>
      </c>
      <c r="B4" s="34"/>
      <c r="C4" s="34"/>
      <c r="D4" s="34"/>
      <c r="E4" s="34"/>
      <c r="F4" s="34"/>
      <c r="G4" s="34"/>
      <c r="H4" s="34"/>
    </row>
    <row r="5" spans="1:8" customFormat="1" ht="15.75" thickBot="1" x14ac:dyDescent="0.3">
      <c r="A5" s="34"/>
      <c r="B5" s="34"/>
      <c r="C5" s="34"/>
      <c r="D5" s="34"/>
      <c r="E5" s="34"/>
      <c r="F5" s="34"/>
      <c r="G5" s="34"/>
      <c r="H5" s="34"/>
    </row>
    <row r="6" spans="1:8" customFormat="1" ht="27.75" customHeight="1" thickBot="1" x14ac:dyDescent="0.3">
      <c r="A6" s="4" t="s">
        <v>1</v>
      </c>
      <c r="B6" s="5" t="s">
        <v>3</v>
      </c>
      <c r="C6" s="6" t="s">
        <v>0</v>
      </c>
      <c r="D6" s="8" t="s">
        <v>446</v>
      </c>
      <c r="E6" s="7" t="s">
        <v>4</v>
      </c>
      <c r="F6" s="8" t="s">
        <v>447</v>
      </c>
      <c r="G6" s="8" t="s">
        <v>448</v>
      </c>
      <c r="H6" s="8" t="s">
        <v>449</v>
      </c>
    </row>
    <row r="7" spans="1:8" s="9" customFormat="1" ht="15" x14ac:dyDescent="0.25">
      <c r="A7" s="35" t="s">
        <v>18</v>
      </c>
      <c r="B7" s="35" t="s">
        <v>3</v>
      </c>
      <c r="C7" s="36" t="s">
        <v>19</v>
      </c>
      <c r="D7" s="37">
        <v>2.58</v>
      </c>
      <c r="E7" s="38">
        <v>20</v>
      </c>
      <c r="F7" s="39">
        <f t="shared" ref="F7:F14" si="0">+D7*E7</f>
        <v>51.6</v>
      </c>
      <c r="G7" s="40"/>
      <c r="H7" s="37">
        <f>+ROUND(G7*E7,2)</f>
        <v>0</v>
      </c>
    </row>
    <row r="8" spans="1:8" s="9" customFormat="1" ht="15" x14ac:dyDescent="0.25">
      <c r="A8" s="35" t="s">
        <v>20</v>
      </c>
      <c r="B8" s="35" t="s">
        <v>3</v>
      </c>
      <c r="C8" s="36" t="s">
        <v>21</v>
      </c>
      <c r="D8" s="37">
        <v>2.94</v>
      </c>
      <c r="E8" s="38">
        <v>20</v>
      </c>
      <c r="F8" s="37">
        <f t="shared" si="0"/>
        <v>58.8</v>
      </c>
      <c r="G8" s="40"/>
      <c r="H8" s="37">
        <f t="shared" ref="H8:H71" si="1">+ROUND(G8*E8,2)</f>
        <v>0</v>
      </c>
    </row>
    <row r="9" spans="1:8" s="9" customFormat="1" ht="15" x14ac:dyDescent="0.25">
      <c r="A9" s="35" t="s">
        <v>22</v>
      </c>
      <c r="B9" s="41" t="s">
        <v>3</v>
      </c>
      <c r="C9" s="42" t="s">
        <v>23</v>
      </c>
      <c r="D9" s="43">
        <v>3.91</v>
      </c>
      <c r="E9" s="44">
        <v>20</v>
      </c>
      <c r="F9" s="43">
        <f t="shared" si="0"/>
        <v>78.2</v>
      </c>
      <c r="G9" s="40"/>
      <c r="H9" s="37">
        <f t="shared" si="1"/>
        <v>0</v>
      </c>
    </row>
    <row r="10" spans="1:8" s="9" customFormat="1" ht="15" x14ac:dyDescent="0.25">
      <c r="A10" s="35" t="s">
        <v>24</v>
      </c>
      <c r="B10" s="41" t="s">
        <v>3</v>
      </c>
      <c r="C10" s="42" t="s">
        <v>25</v>
      </c>
      <c r="D10" s="43">
        <v>3.41</v>
      </c>
      <c r="E10" s="44">
        <v>60</v>
      </c>
      <c r="F10" s="43">
        <f t="shared" si="0"/>
        <v>204.60000000000002</v>
      </c>
      <c r="G10" s="40"/>
      <c r="H10" s="37">
        <f t="shared" si="1"/>
        <v>0</v>
      </c>
    </row>
    <row r="11" spans="1:8" s="9" customFormat="1" ht="15" x14ac:dyDescent="0.25">
      <c r="A11" s="35" t="s">
        <v>26</v>
      </c>
      <c r="B11" s="41" t="s">
        <v>3</v>
      </c>
      <c r="C11" s="42" t="s">
        <v>27</v>
      </c>
      <c r="D11" s="43">
        <v>6.37</v>
      </c>
      <c r="E11" s="44">
        <v>60</v>
      </c>
      <c r="F11" s="43">
        <f t="shared" si="0"/>
        <v>382.2</v>
      </c>
      <c r="G11" s="40"/>
      <c r="H11" s="37">
        <f t="shared" si="1"/>
        <v>0</v>
      </c>
    </row>
    <row r="12" spans="1:8" s="9" customFormat="1" ht="15" x14ac:dyDescent="0.25">
      <c r="A12" s="35" t="s">
        <v>28</v>
      </c>
      <c r="B12" s="41" t="s">
        <v>3</v>
      </c>
      <c r="C12" s="42" t="s">
        <v>29</v>
      </c>
      <c r="D12" s="43">
        <v>6.38</v>
      </c>
      <c r="E12" s="44">
        <v>60</v>
      </c>
      <c r="F12" s="43">
        <f t="shared" si="0"/>
        <v>382.8</v>
      </c>
      <c r="G12" s="40"/>
      <c r="H12" s="37">
        <f t="shared" si="1"/>
        <v>0</v>
      </c>
    </row>
    <row r="13" spans="1:8" s="9" customFormat="1" ht="15" x14ac:dyDescent="0.25">
      <c r="A13" s="35" t="s">
        <v>30</v>
      </c>
      <c r="B13" s="41" t="s">
        <v>3</v>
      </c>
      <c r="C13" s="42" t="s">
        <v>31</v>
      </c>
      <c r="D13" s="43">
        <v>4.7300000000000004</v>
      </c>
      <c r="E13" s="44">
        <v>300</v>
      </c>
      <c r="F13" s="43">
        <f t="shared" si="0"/>
        <v>1419.0000000000002</v>
      </c>
      <c r="G13" s="40"/>
      <c r="H13" s="37">
        <f t="shared" si="1"/>
        <v>0</v>
      </c>
    </row>
    <row r="14" spans="1:8" s="9" customFormat="1" ht="15" x14ac:dyDescent="0.25">
      <c r="A14" s="35" t="s">
        <v>32</v>
      </c>
      <c r="B14" s="41" t="s">
        <v>3</v>
      </c>
      <c r="C14" s="42" t="s">
        <v>33</v>
      </c>
      <c r="D14" s="43">
        <v>12.63</v>
      </c>
      <c r="E14" s="44">
        <v>20</v>
      </c>
      <c r="F14" s="43">
        <f t="shared" si="0"/>
        <v>252.60000000000002</v>
      </c>
      <c r="G14" s="40"/>
      <c r="H14" s="37">
        <f t="shared" si="1"/>
        <v>0</v>
      </c>
    </row>
    <row r="15" spans="1:8" s="9" customFormat="1" ht="15" x14ac:dyDescent="0.25">
      <c r="A15" s="35" t="s">
        <v>74</v>
      </c>
      <c r="B15" s="41" t="s">
        <v>3</v>
      </c>
      <c r="C15" s="42" t="s">
        <v>75</v>
      </c>
      <c r="D15" s="43">
        <v>17.559999999999999</v>
      </c>
      <c r="E15" s="44">
        <v>2</v>
      </c>
      <c r="F15" s="43">
        <f t="shared" ref="F15:F92" si="2">+D15*E15</f>
        <v>35.119999999999997</v>
      </c>
      <c r="G15" s="40"/>
      <c r="H15" s="37">
        <f t="shared" si="1"/>
        <v>0</v>
      </c>
    </row>
    <row r="16" spans="1:8" s="9" customFormat="1" ht="15" x14ac:dyDescent="0.25">
      <c r="A16" s="35" t="s">
        <v>34</v>
      </c>
      <c r="B16" s="41" t="s">
        <v>3</v>
      </c>
      <c r="C16" s="42" t="s">
        <v>35</v>
      </c>
      <c r="D16" s="43">
        <v>14.55</v>
      </c>
      <c r="E16" s="44">
        <v>200</v>
      </c>
      <c r="F16" s="43">
        <f t="shared" si="2"/>
        <v>2910</v>
      </c>
      <c r="G16" s="40"/>
      <c r="H16" s="37">
        <f t="shared" si="1"/>
        <v>0</v>
      </c>
    </row>
    <row r="17" spans="1:8" s="9" customFormat="1" ht="15" x14ac:dyDescent="0.25">
      <c r="A17" s="35" t="s">
        <v>76</v>
      </c>
      <c r="B17" s="41" t="s">
        <v>3</v>
      </c>
      <c r="C17" s="42" t="s">
        <v>77</v>
      </c>
      <c r="D17" s="43">
        <v>37.49</v>
      </c>
      <c r="E17" s="44">
        <v>1</v>
      </c>
      <c r="F17" s="43">
        <f t="shared" si="2"/>
        <v>37.49</v>
      </c>
      <c r="G17" s="40"/>
      <c r="H17" s="37">
        <f t="shared" si="1"/>
        <v>0</v>
      </c>
    </row>
    <row r="18" spans="1:8" s="9" customFormat="1" ht="15" x14ac:dyDescent="0.25">
      <c r="A18" s="35" t="s">
        <v>36</v>
      </c>
      <c r="B18" s="41" t="s">
        <v>3</v>
      </c>
      <c r="C18" s="42" t="s">
        <v>37</v>
      </c>
      <c r="D18" s="43">
        <v>29.57</v>
      </c>
      <c r="E18" s="44">
        <v>10</v>
      </c>
      <c r="F18" s="43">
        <f t="shared" si="2"/>
        <v>295.7</v>
      </c>
      <c r="G18" s="40"/>
      <c r="H18" s="37">
        <f t="shared" si="1"/>
        <v>0</v>
      </c>
    </row>
    <row r="19" spans="1:8" s="9" customFormat="1" ht="15" x14ac:dyDescent="0.25">
      <c r="A19" s="35" t="s">
        <v>78</v>
      </c>
      <c r="B19" s="41" t="s">
        <v>3</v>
      </c>
      <c r="C19" s="42" t="s">
        <v>79</v>
      </c>
      <c r="D19" s="43">
        <v>57.79</v>
      </c>
      <c r="E19" s="44">
        <v>4</v>
      </c>
      <c r="F19" s="43">
        <f t="shared" si="2"/>
        <v>231.16</v>
      </c>
      <c r="G19" s="40"/>
      <c r="H19" s="37">
        <f t="shared" si="1"/>
        <v>0</v>
      </c>
    </row>
    <row r="20" spans="1:8" s="9" customFormat="1" ht="15" x14ac:dyDescent="0.25">
      <c r="A20" s="35" t="s">
        <v>80</v>
      </c>
      <c r="B20" s="41" t="s">
        <v>3</v>
      </c>
      <c r="C20" s="42" t="s">
        <v>81</v>
      </c>
      <c r="D20" s="43">
        <v>95.42</v>
      </c>
      <c r="E20" s="44">
        <v>4</v>
      </c>
      <c r="F20" s="43">
        <f t="shared" si="2"/>
        <v>381.68</v>
      </c>
      <c r="G20" s="40"/>
      <c r="H20" s="37">
        <f t="shared" si="1"/>
        <v>0</v>
      </c>
    </row>
    <row r="21" spans="1:8" customFormat="1" ht="15" x14ac:dyDescent="0.25">
      <c r="A21" s="35" t="s">
        <v>82</v>
      </c>
      <c r="B21" s="41" t="s">
        <v>3</v>
      </c>
      <c r="C21" s="42" t="s">
        <v>83</v>
      </c>
      <c r="D21" s="43">
        <v>15.63</v>
      </c>
      <c r="E21" s="44">
        <v>4</v>
      </c>
      <c r="F21" s="43">
        <f t="shared" si="2"/>
        <v>62.52</v>
      </c>
      <c r="G21" s="40"/>
      <c r="H21" s="37">
        <f t="shared" si="1"/>
        <v>0</v>
      </c>
    </row>
    <row r="22" spans="1:8" customFormat="1" ht="15" x14ac:dyDescent="0.25">
      <c r="A22" s="35" t="s">
        <v>84</v>
      </c>
      <c r="B22" s="41" t="s">
        <v>3</v>
      </c>
      <c r="C22" s="42" t="s">
        <v>85</v>
      </c>
      <c r="D22" s="43">
        <v>15.7</v>
      </c>
      <c r="E22" s="44">
        <v>4</v>
      </c>
      <c r="F22" s="43">
        <f t="shared" si="2"/>
        <v>62.8</v>
      </c>
      <c r="G22" s="40"/>
      <c r="H22" s="37">
        <f t="shared" si="1"/>
        <v>0</v>
      </c>
    </row>
    <row r="23" spans="1:8" customFormat="1" ht="15" x14ac:dyDescent="0.25">
      <c r="A23" s="35" t="s">
        <v>86</v>
      </c>
      <c r="B23" s="41" t="s">
        <v>3</v>
      </c>
      <c r="C23" s="42" t="s">
        <v>87</v>
      </c>
      <c r="D23" s="43">
        <v>15.91</v>
      </c>
      <c r="E23" s="44">
        <v>4</v>
      </c>
      <c r="F23" s="43">
        <f t="shared" si="2"/>
        <v>63.64</v>
      </c>
      <c r="G23" s="40"/>
      <c r="H23" s="37">
        <f t="shared" si="1"/>
        <v>0</v>
      </c>
    </row>
    <row r="24" spans="1:8" customFormat="1" ht="15" x14ac:dyDescent="0.25">
      <c r="A24" s="35" t="s">
        <v>88</v>
      </c>
      <c r="B24" s="41" t="s">
        <v>3</v>
      </c>
      <c r="C24" s="42" t="s">
        <v>89</v>
      </c>
      <c r="D24" s="43">
        <v>18.77</v>
      </c>
      <c r="E24" s="44">
        <v>4</v>
      </c>
      <c r="F24" s="43">
        <f t="shared" si="2"/>
        <v>75.08</v>
      </c>
      <c r="G24" s="40"/>
      <c r="H24" s="37">
        <f t="shared" si="1"/>
        <v>0</v>
      </c>
    </row>
    <row r="25" spans="1:8" customFormat="1" ht="15" x14ac:dyDescent="0.25">
      <c r="A25" s="35" t="s">
        <v>90</v>
      </c>
      <c r="B25" s="41" t="s">
        <v>3</v>
      </c>
      <c r="C25" s="42" t="s">
        <v>91</v>
      </c>
      <c r="D25" s="43">
        <v>23.51</v>
      </c>
      <c r="E25" s="44">
        <v>4</v>
      </c>
      <c r="F25" s="43">
        <f t="shared" si="2"/>
        <v>94.04</v>
      </c>
      <c r="G25" s="40"/>
      <c r="H25" s="37">
        <f t="shared" si="1"/>
        <v>0</v>
      </c>
    </row>
    <row r="26" spans="1:8" customFormat="1" ht="15" x14ac:dyDescent="0.25">
      <c r="A26" s="35" t="s">
        <v>92</v>
      </c>
      <c r="B26" s="41" t="s">
        <v>3</v>
      </c>
      <c r="C26" s="42" t="s">
        <v>93</v>
      </c>
      <c r="D26" s="43">
        <v>45.08</v>
      </c>
      <c r="E26" s="44">
        <v>15</v>
      </c>
      <c r="F26" s="43">
        <f t="shared" si="2"/>
        <v>676.19999999999993</v>
      </c>
      <c r="G26" s="40"/>
      <c r="H26" s="37">
        <f t="shared" si="1"/>
        <v>0</v>
      </c>
    </row>
    <row r="27" spans="1:8" customFormat="1" ht="15" x14ac:dyDescent="0.25">
      <c r="A27" s="35" t="s">
        <v>94</v>
      </c>
      <c r="B27" s="41" t="s">
        <v>3</v>
      </c>
      <c r="C27" s="42" t="s">
        <v>95</v>
      </c>
      <c r="D27" s="43">
        <v>55.68</v>
      </c>
      <c r="E27" s="44">
        <v>15</v>
      </c>
      <c r="F27" s="43">
        <f t="shared" si="2"/>
        <v>835.2</v>
      </c>
      <c r="G27" s="40"/>
      <c r="H27" s="37">
        <f t="shared" si="1"/>
        <v>0</v>
      </c>
    </row>
    <row r="28" spans="1:8" customFormat="1" ht="15" x14ac:dyDescent="0.25">
      <c r="A28" s="35" t="s">
        <v>96</v>
      </c>
      <c r="B28" s="41" t="s">
        <v>3</v>
      </c>
      <c r="C28" s="42" t="s">
        <v>97</v>
      </c>
      <c r="D28" s="43">
        <v>72.84</v>
      </c>
      <c r="E28" s="44">
        <v>4</v>
      </c>
      <c r="F28" s="43">
        <f t="shared" si="2"/>
        <v>291.36</v>
      </c>
      <c r="G28" s="40"/>
      <c r="H28" s="37">
        <f t="shared" si="1"/>
        <v>0</v>
      </c>
    </row>
    <row r="29" spans="1:8" customFormat="1" ht="15" x14ac:dyDescent="0.25">
      <c r="A29" s="35" t="s">
        <v>98</v>
      </c>
      <c r="B29" s="41" t="s">
        <v>3</v>
      </c>
      <c r="C29" s="42" t="s">
        <v>99</v>
      </c>
      <c r="D29" s="43">
        <v>84.18</v>
      </c>
      <c r="E29" s="44">
        <v>15</v>
      </c>
      <c r="F29" s="43">
        <f t="shared" si="2"/>
        <v>1262.7</v>
      </c>
      <c r="G29" s="40"/>
      <c r="H29" s="37">
        <f t="shared" si="1"/>
        <v>0</v>
      </c>
    </row>
    <row r="30" spans="1:8" customFormat="1" ht="15" x14ac:dyDescent="0.25">
      <c r="A30" s="35" t="s">
        <v>100</v>
      </c>
      <c r="B30" s="41" t="s">
        <v>3</v>
      </c>
      <c r="C30" s="42" t="s">
        <v>101</v>
      </c>
      <c r="D30" s="43">
        <v>92.15</v>
      </c>
      <c r="E30" s="44">
        <v>4</v>
      </c>
      <c r="F30" s="43">
        <f t="shared" si="2"/>
        <v>368.6</v>
      </c>
      <c r="G30" s="40"/>
      <c r="H30" s="37">
        <f t="shared" si="1"/>
        <v>0</v>
      </c>
    </row>
    <row r="31" spans="1:8" customFormat="1" ht="15" x14ac:dyDescent="0.25">
      <c r="A31" s="35" t="s">
        <v>102</v>
      </c>
      <c r="B31" s="41" t="s">
        <v>3</v>
      </c>
      <c r="C31" s="42" t="s">
        <v>103</v>
      </c>
      <c r="D31" s="43">
        <v>125.92</v>
      </c>
      <c r="E31" s="44">
        <v>4</v>
      </c>
      <c r="F31" s="43">
        <f t="shared" si="2"/>
        <v>503.68</v>
      </c>
      <c r="G31" s="40"/>
      <c r="H31" s="37">
        <f t="shared" si="1"/>
        <v>0</v>
      </c>
    </row>
    <row r="32" spans="1:8" customFormat="1" ht="15" x14ac:dyDescent="0.25">
      <c r="A32" s="35" t="s">
        <v>104</v>
      </c>
      <c r="B32" s="41" t="s">
        <v>3</v>
      </c>
      <c r="C32" s="42" t="s">
        <v>105</v>
      </c>
      <c r="D32" s="43">
        <v>331.57</v>
      </c>
      <c r="E32" s="44">
        <v>4</v>
      </c>
      <c r="F32" s="43">
        <f t="shared" si="2"/>
        <v>1326.28</v>
      </c>
      <c r="G32" s="40"/>
      <c r="H32" s="37">
        <f t="shared" si="1"/>
        <v>0</v>
      </c>
    </row>
    <row r="33" spans="1:8" customFormat="1" ht="15" x14ac:dyDescent="0.25">
      <c r="A33" s="35" t="s">
        <v>106</v>
      </c>
      <c r="B33" s="41" t="s">
        <v>3</v>
      </c>
      <c r="C33" s="42" t="s">
        <v>107</v>
      </c>
      <c r="D33" s="43">
        <v>575.67999999999995</v>
      </c>
      <c r="E33" s="44">
        <v>4</v>
      </c>
      <c r="F33" s="43">
        <f t="shared" si="2"/>
        <v>2302.7199999999998</v>
      </c>
      <c r="G33" s="40"/>
      <c r="H33" s="37">
        <f t="shared" si="1"/>
        <v>0</v>
      </c>
    </row>
    <row r="34" spans="1:8" s="9" customFormat="1" ht="15" x14ac:dyDescent="0.25">
      <c r="A34" s="35" t="s">
        <v>108</v>
      </c>
      <c r="B34" s="41" t="s">
        <v>3</v>
      </c>
      <c r="C34" s="42" t="s">
        <v>109</v>
      </c>
      <c r="D34" s="43">
        <v>5.2</v>
      </c>
      <c r="E34" s="44">
        <v>4</v>
      </c>
      <c r="F34" s="43">
        <f t="shared" si="2"/>
        <v>20.8</v>
      </c>
      <c r="G34" s="40"/>
      <c r="H34" s="37">
        <f t="shared" si="1"/>
        <v>0</v>
      </c>
    </row>
    <row r="35" spans="1:8" s="9" customFormat="1" ht="15" x14ac:dyDescent="0.25">
      <c r="A35" s="35" t="s">
        <v>110</v>
      </c>
      <c r="B35" s="41" t="s">
        <v>3</v>
      </c>
      <c r="C35" s="42" t="s">
        <v>111</v>
      </c>
      <c r="D35" s="43">
        <v>5.46</v>
      </c>
      <c r="E35" s="44">
        <v>4</v>
      </c>
      <c r="F35" s="43">
        <f t="shared" si="2"/>
        <v>21.84</v>
      </c>
      <c r="G35" s="40"/>
      <c r="H35" s="37">
        <f t="shared" si="1"/>
        <v>0</v>
      </c>
    </row>
    <row r="36" spans="1:8" s="9" customFormat="1" ht="15" x14ac:dyDescent="0.25">
      <c r="A36" s="35" t="s">
        <v>38</v>
      </c>
      <c r="B36" s="41" t="s">
        <v>3</v>
      </c>
      <c r="C36" s="42" t="s">
        <v>39</v>
      </c>
      <c r="D36" s="43">
        <v>5.78</v>
      </c>
      <c r="E36" s="44">
        <v>4</v>
      </c>
      <c r="F36" s="43">
        <f t="shared" si="2"/>
        <v>23.12</v>
      </c>
      <c r="G36" s="40"/>
      <c r="H36" s="37">
        <f t="shared" si="1"/>
        <v>0</v>
      </c>
    </row>
    <row r="37" spans="1:8" s="9" customFormat="1" ht="15" x14ac:dyDescent="0.25">
      <c r="A37" s="35" t="s">
        <v>40</v>
      </c>
      <c r="B37" s="41" t="s">
        <v>3</v>
      </c>
      <c r="C37" s="42" t="s">
        <v>41</v>
      </c>
      <c r="D37" s="43">
        <v>8.1300000000000008</v>
      </c>
      <c r="E37" s="44">
        <v>4</v>
      </c>
      <c r="F37" s="43">
        <f t="shared" si="2"/>
        <v>32.520000000000003</v>
      </c>
      <c r="G37" s="40"/>
      <c r="H37" s="37">
        <f t="shared" si="1"/>
        <v>0</v>
      </c>
    </row>
    <row r="38" spans="1:8" s="9" customFormat="1" ht="15" x14ac:dyDescent="0.25">
      <c r="A38" s="35" t="s">
        <v>42</v>
      </c>
      <c r="B38" s="41" t="s">
        <v>3</v>
      </c>
      <c r="C38" s="42" t="s">
        <v>43</v>
      </c>
      <c r="D38" s="43">
        <v>13.99</v>
      </c>
      <c r="E38" s="44">
        <v>4</v>
      </c>
      <c r="F38" s="43">
        <f t="shared" si="2"/>
        <v>55.96</v>
      </c>
      <c r="G38" s="40"/>
      <c r="H38" s="37">
        <f t="shared" si="1"/>
        <v>0</v>
      </c>
    </row>
    <row r="39" spans="1:8" s="9" customFormat="1" ht="15" x14ac:dyDescent="0.25">
      <c r="A39" s="35" t="s">
        <v>44</v>
      </c>
      <c r="B39" s="41" t="s">
        <v>3</v>
      </c>
      <c r="C39" s="42" t="s">
        <v>45</v>
      </c>
      <c r="D39" s="43">
        <v>26.61</v>
      </c>
      <c r="E39" s="44">
        <v>20</v>
      </c>
      <c r="F39" s="43">
        <f t="shared" si="2"/>
        <v>532.20000000000005</v>
      </c>
      <c r="G39" s="40"/>
      <c r="H39" s="37">
        <f t="shared" si="1"/>
        <v>0</v>
      </c>
    </row>
    <row r="40" spans="1:8" s="9" customFormat="1" ht="15" x14ac:dyDescent="0.25">
      <c r="A40" s="35" t="s">
        <v>46</v>
      </c>
      <c r="B40" s="41" t="s">
        <v>3</v>
      </c>
      <c r="C40" s="42" t="s">
        <v>47</v>
      </c>
      <c r="D40" s="43">
        <v>29.78</v>
      </c>
      <c r="E40" s="44">
        <v>4</v>
      </c>
      <c r="F40" s="43">
        <f t="shared" si="2"/>
        <v>119.12</v>
      </c>
      <c r="G40" s="40"/>
      <c r="H40" s="37">
        <f t="shared" si="1"/>
        <v>0</v>
      </c>
    </row>
    <row r="41" spans="1:8" customFormat="1" ht="15" x14ac:dyDescent="0.25">
      <c r="A41" s="35" t="s">
        <v>112</v>
      </c>
      <c r="B41" s="41" t="s">
        <v>3</v>
      </c>
      <c r="C41" s="42" t="s">
        <v>113</v>
      </c>
      <c r="D41" s="43">
        <v>32.19</v>
      </c>
      <c r="E41" s="44">
        <v>4</v>
      </c>
      <c r="F41" s="43">
        <f t="shared" si="2"/>
        <v>128.76</v>
      </c>
      <c r="G41" s="40"/>
      <c r="H41" s="37">
        <f t="shared" si="1"/>
        <v>0</v>
      </c>
    </row>
    <row r="42" spans="1:8" s="9" customFormat="1" ht="15" x14ac:dyDescent="0.25">
      <c r="A42" s="35" t="s">
        <v>48</v>
      </c>
      <c r="B42" s="41" t="s">
        <v>3</v>
      </c>
      <c r="C42" s="42" t="s">
        <v>49</v>
      </c>
      <c r="D42" s="43">
        <v>40.57</v>
      </c>
      <c r="E42" s="44">
        <v>20</v>
      </c>
      <c r="F42" s="43">
        <f t="shared" si="2"/>
        <v>811.4</v>
      </c>
      <c r="G42" s="40"/>
      <c r="H42" s="37">
        <f t="shared" si="1"/>
        <v>0</v>
      </c>
    </row>
    <row r="43" spans="1:8" customFormat="1" ht="15" x14ac:dyDescent="0.25">
      <c r="A43" s="35" t="s">
        <v>114</v>
      </c>
      <c r="B43" s="41" t="s">
        <v>3</v>
      </c>
      <c r="C43" s="42" t="s">
        <v>115</v>
      </c>
      <c r="D43" s="43">
        <v>48.06</v>
      </c>
      <c r="E43" s="44">
        <v>4</v>
      </c>
      <c r="F43" s="43">
        <f t="shared" si="2"/>
        <v>192.24</v>
      </c>
      <c r="G43" s="40"/>
      <c r="H43" s="37">
        <f t="shared" si="1"/>
        <v>0</v>
      </c>
    </row>
    <row r="44" spans="1:8" customFormat="1" ht="15" x14ac:dyDescent="0.25">
      <c r="A44" s="35" t="s">
        <v>116</v>
      </c>
      <c r="B44" s="41" t="s">
        <v>3</v>
      </c>
      <c r="C44" s="42" t="s">
        <v>117</v>
      </c>
      <c r="D44" s="43">
        <v>53.19</v>
      </c>
      <c r="E44" s="44">
        <v>4</v>
      </c>
      <c r="F44" s="43">
        <f t="shared" si="2"/>
        <v>212.76</v>
      </c>
      <c r="G44" s="40"/>
      <c r="H44" s="37">
        <f t="shared" si="1"/>
        <v>0</v>
      </c>
    </row>
    <row r="45" spans="1:8" customFormat="1" ht="15" x14ac:dyDescent="0.25">
      <c r="A45" s="35" t="s">
        <v>118</v>
      </c>
      <c r="B45" s="41" t="s">
        <v>3</v>
      </c>
      <c r="C45" s="42" t="s">
        <v>119</v>
      </c>
      <c r="D45" s="43">
        <v>126.35</v>
      </c>
      <c r="E45" s="44">
        <v>4</v>
      </c>
      <c r="F45" s="43">
        <f t="shared" si="2"/>
        <v>505.4</v>
      </c>
      <c r="G45" s="40"/>
      <c r="H45" s="37">
        <f t="shared" si="1"/>
        <v>0</v>
      </c>
    </row>
    <row r="46" spans="1:8" s="9" customFormat="1" ht="15" x14ac:dyDescent="0.25">
      <c r="A46" s="35" t="s">
        <v>120</v>
      </c>
      <c r="B46" s="41" t="s">
        <v>3</v>
      </c>
      <c r="C46" s="42" t="s">
        <v>121</v>
      </c>
      <c r="D46" s="43">
        <v>220.99</v>
      </c>
      <c r="E46" s="44">
        <v>4</v>
      </c>
      <c r="F46" s="43">
        <f t="shared" si="2"/>
        <v>883.96</v>
      </c>
      <c r="G46" s="40"/>
      <c r="H46" s="37">
        <f t="shared" si="1"/>
        <v>0</v>
      </c>
    </row>
    <row r="47" spans="1:8" s="9" customFormat="1" ht="15" x14ac:dyDescent="0.25">
      <c r="A47" s="35" t="s">
        <v>122</v>
      </c>
      <c r="B47" s="41" t="s">
        <v>3</v>
      </c>
      <c r="C47" s="42" t="s">
        <v>123</v>
      </c>
      <c r="D47" s="43">
        <v>3.68</v>
      </c>
      <c r="E47" s="44">
        <v>4</v>
      </c>
      <c r="F47" s="43">
        <f t="shared" si="2"/>
        <v>14.72</v>
      </c>
      <c r="G47" s="40"/>
      <c r="H47" s="37">
        <f t="shared" si="1"/>
        <v>0</v>
      </c>
    </row>
    <row r="48" spans="1:8" s="9" customFormat="1" ht="15" x14ac:dyDescent="0.25">
      <c r="A48" s="35" t="s">
        <v>124</v>
      </c>
      <c r="B48" s="41" t="s">
        <v>3</v>
      </c>
      <c r="C48" s="42" t="s">
        <v>125</v>
      </c>
      <c r="D48" s="43">
        <v>3.89</v>
      </c>
      <c r="E48" s="44">
        <v>4</v>
      </c>
      <c r="F48" s="43">
        <f t="shared" si="2"/>
        <v>15.56</v>
      </c>
      <c r="G48" s="40"/>
      <c r="H48" s="37">
        <f t="shared" si="1"/>
        <v>0</v>
      </c>
    </row>
    <row r="49" spans="1:8" s="9" customFormat="1" ht="15" x14ac:dyDescent="0.25">
      <c r="A49" s="35" t="s">
        <v>126</v>
      </c>
      <c r="B49" s="41" t="s">
        <v>3</v>
      </c>
      <c r="C49" s="42" t="s">
        <v>127</v>
      </c>
      <c r="D49" s="43">
        <v>4.7300000000000004</v>
      </c>
      <c r="E49" s="44">
        <v>1</v>
      </c>
      <c r="F49" s="43">
        <f t="shared" si="2"/>
        <v>4.7300000000000004</v>
      </c>
      <c r="G49" s="40"/>
      <c r="H49" s="37">
        <f t="shared" si="1"/>
        <v>0</v>
      </c>
    </row>
    <row r="50" spans="1:8" customFormat="1" ht="15" x14ac:dyDescent="0.25">
      <c r="A50" s="35" t="s">
        <v>128</v>
      </c>
      <c r="B50" s="41" t="s">
        <v>3</v>
      </c>
      <c r="C50" s="42" t="s">
        <v>129</v>
      </c>
      <c r="D50" s="43">
        <v>7.81</v>
      </c>
      <c r="E50" s="44">
        <v>4</v>
      </c>
      <c r="F50" s="43">
        <f t="shared" si="2"/>
        <v>31.24</v>
      </c>
      <c r="G50" s="40"/>
      <c r="H50" s="37">
        <f t="shared" si="1"/>
        <v>0</v>
      </c>
    </row>
    <row r="51" spans="1:8" customFormat="1" ht="15" x14ac:dyDescent="0.25">
      <c r="A51" s="35" t="s">
        <v>130</v>
      </c>
      <c r="B51" s="41" t="s">
        <v>3</v>
      </c>
      <c r="C51" s="42" t="s">
        <v>131</v>
      </c>
      <c r="D51" s="43">
        <v>9.82</v>
      </c>
      <c r="E51" s="44">
        <v>4</v>
      </c>
      <c r="F51" s="43">
        <f t="shared" si="2"/>
        <v>39.28</v>
      </c>
      <c r="G51" s="40"/>
      <c r="H51" s="37">
        <f t="shared" si="1"/>
        <v>0</v>
      </c>
    </row>
    <row r="52" spans="1:8" s="9" customFormat="1" ht="15" x14ac:dyDescent="0.25">
      <c r="A52" s="35" t="s">
        <v>50</v>
      </c>
      <c r="B52" s="41" t="s">
        <v>3</v>
      </c>
      <c r="C52" s="42" t="s">
        <v>51</v>
      </c>
      <c r="D52" s="43">
        <v>19.239999999999998</v>
      </c>
      <c r="E52" s="44">
        <v>20</v>
      </c>
      <c r="F52" s="43">
        <f t="shared" si="2"/>
        <v>384.79999999999995</v>
      </c>
      <c r="G52" s="40"/>
      <c r="H52" s="37">
        <f t="shared" si="1"/>
        <v>0</v>
      </c>
    </row>
    <row r="53" spans="1:8" s="9" customFormat="1" ht="15" x14ac:dyDescent="0.25">
      <c r="A53" s="35" t="s">
        <v>52</v>
      </c>
      <c r="B53" s="41" t="s">
        <v>3</v>
      </c>
      <c r="C53" s="42" t="s">
        <v>53</v>
      </c>
      <c r="D53" s="43">
        <v>24.36</v>
      </c>
      <c r="E53" s="44">
        <v>2</v>
      </c>
      <c r="F53" s="43">
        <f t="shared" si="2"/>
        <v>48.72</v>
      </c>
      <c r="G53" s="40"/>
      <c r="H53" s="37">
        <f t="shared" si="1"/>
        <v>0</v>
      </c>
    </row>
    <row r="54" spans="1:8" customFormat="1" ht="15" x14ac:dyDescent="0.25">
      <c r="A54" s="35" t="s">
        <v>132</v>
      </c>
      <c r="B54" s="41" t="s">
        <v>3</v>
      </c>
      <c r="C54" s="42" t="s">
        <v>133</v>
      </c>
      <c r="D54" s="43">
        <v>33.76</v>
      </c>
      <c r="E54" s="44">
        <v>4</v>
      </c>
      <c r="F54" s="43">
        <f t="shared" si="2"/>
        <v>135.04</v>
      </c>
      <c r="G54" s="40"/>
      <c r="H54" s="37">
        <f t="shared" si="1"/>
        <v>0</v>
      </c>
    </row>
    <row r="55" spans="1:8" s="9" customFormat="1" ht="15" x14ac:dyDescent="0.25">
      <c r="A55" s="35" t="s">
        <v>54</v>
      </c>
      <c r="B55" s="41" t="s">
        <v>3</v>
      </c>
      <c r="C55" s="42" t="s">
        <v>55</v>
      </c>
      <c r="D55" s="43">
        <v>40.590000000000003</v>
      </c>
      <c r="E55" s="44">
        <v>20</v>
      </c>
      <c r="F55" s="43">
        <f t="shared" si="2"/>
        <v>811.80000000000007</v>
      </c>
      <c r="G55" s="40"/>
      <c r="H55" s="37">
        <f t="shared" si="1"/>
        <v>0</v>
      </c>
    </row>
    <row r="56" spans="1:8" customFormat="1" ht="15" x14ac:dyDescent="0.25">
      <c r="A56" s="35" t="s">
        <v>134</v>
      </c>
      <c r="B56" s="41" t="s">
        <v>3</v>
      </c>
      <c r="C56" s="42" t="s">
        <v>135</v>
      </c>
      <c r="D56" s="43">
        <v>58.14</v>
      </c>
      <c r="E56" s="44">
        <v>4</v>
      </c>
      <c r="F56" s="43">
        <f t="shared" si="2"/>
        <v>232.56</v>
      </c>
      <c r="G56" s="40"/>
      <c r="H56" s="37">
        <f t="shared" si="1"/>
        <v>0</v>
      </c>
    </row>
    <row r="57" spans="1:8" customFormat="1" ht="15" x14ac:dyDescent="0.25">
      <c r="A57" s="35" t="s">
        <v>136</v>
      </c>
      <c r="B57" s="41" t="s">
        <v>3</v>
      </c>
      <c r="C57" s="42" t="s">
        <v>137</v>
      </c>
      <c r="D57" s="43">
        <v>79.08</v>
      </c>
      <c r="E57" s="44">
        <v>4</v>
      </c>
      <c r="F57" s="43">
        <f t="shared" si="2"/>
        <v>316.32</v>
      </c>
      <c r="G57" s="40"/>
      <c r="H57" s="37">
        <f t="shared" si="1"/>
        <v>0</v>
      </c>
    </row>
    <row r="58" spans="1:8" customFormat="1" ht="15" x14ac:dyDescent="0.25">
      <c r="A58" s="35" t="s">
        <v>138</v>
      </c>
      <c r="B58" s="41" t="s">
        <v>3</v>
      </c>
      <c r="C58" s="42" t="s">
        <v>139</v>
      </c>
      <c r="D58" s="43">
        <v>152.59</v>
      </c>
      <c r="E58" s="44">
        <v>4</v>
      </c>
      <c r="F58" s="43">
        <f t="shared" si="2"/>
        <v>610.36</v>
      </c>
      <c r="G58" s="40"/>
      <c r="H58" s="37">
        <f t="shared" si="1"/>
        <v>0</v>
      </c>
    </row>
    <row r="59" spans="1:8" customFormat="1" ht="15" x14ac:dyDescent="0.25">
      <c r="A59" s="35" t="s">
        <v>140</v>
      </c>
      <c r="B59" s="41" t="s">
        <v>3</v>
      </c>
      <c r="C59" s="42" t="s">
        <v>141</v>
      </c>
      <c r="D59" s="43">
        <v>268.10000000000002</v>
      </c>
      <c r="E59" s="44">
        <v>4</v>
      </c>
      <c r="F59" s="43">
        <f t="shared" si="2"/>
        <v>1072.4000000000001</v>
      </c>
      <c r="G59" s="40"/>
      <c r="H59" s="37">
        <f t="shared" si="1"/>
        <v>0</v>
      </c>
    </row>
    <row r="60" spans="1:8" customFormat="1" ht="15" x14ac:dyDescent="0.25">
      <c r="A60" s="35" t="s">
        <v>142</v>
      </c>
      <c r="B60" s="41" t="s">
        <v>3</v>
      </c>
      <c r="C60" s="42" t="s">
        <v>143</v>
      </c>
      <c r="D60" s="43">
        <v>12.46</v>
      </c>
      <c r="E60" s="44">
        <v>4</v>
      </c>
      <c r="F60" s="43">
        <f t="shared" si="2"/>
        <v>49.84</v>
      </c>
      <c r="G60" s="40"/>
      <c r="H60" s="37">
        <f t="shared" si="1"/>
        <v>0</v>
      </c>
    </row>
    <row r="61" spans="1:8" customFormat="1" ht="15" x14ac:dyDescent="0.25">
      <c r="A61" s="35" t="s">
        <v>144</v>
      </c>
      <c r="B61" s="41" t="s">
        <v>3</v>
      </c>
      <c r="C61" s="42" t="s">
        <v>145</v>
      </c>
      <c r="D61" s="43">
        <v>16.66</v>
      </c>
      <c r="E61" s="44">
        <v>4</v>
      </c>
      <c r="F61" s="43">
        <f t="shared" si="2"/>
        <v>66.64</v>
      </c>
      <c r="G61" s="40"/>
      <c r="H61" s="37">
        <f t="shared" si="1"/>
        <v>0</v>
      </c>
    </row>
    <row r="62" spans="1:8" customFormat="1" ht="15" x14ac:dyDescent="0.25">
      <c r="A62" s="35" t="s">
        <v>146</v>
      </c>
      <c r="B62" s="41" t="s">
        <v>3</v>
      </c>
      <c r="C62" s="42" t="s">
        <v>147</v>
      </c>
      <c r="D62" s="43">
        <v>17.84</v>
      </c>
      <c r="E62" s="44">
        <v>4</v>
      </c>
      <c r="F62" s="43">
        <f t="shared" si="2"/>
        <v>71.36</v>
      </c>
      <c r="G62" s="40"/>
      <c r="H62" s="37">
        <f t="shared" si="1"/>
        <v>0</v>
      </c>
    </row>
    <row r="63" spans="1:8" customFormat="1" ht="15" x14ac:dyDescent="0.25">
      <c r="A63" s="35" t="s">
        <v>148</v>
      </c>
      <c r="B63" s="41" t="s">
        <v>3</v>
      </c>
      <c r="C63" s="42" t="s">
        <v>149</v>
      </c>
      <c r="D63" s="43">
        <v>50.79</v>
      </c>
      <c r="E63" s="44">
        <v>4</v>
      </c>
      <c r="F63" s="43">
        <f t="shared" si="2"/>
        <v>203.16</v>
      </c>
      <c r="G63" s="40"/>
      <c r="H63" s="37">
        <f t="shared" si="1"/>
        <v>0</v>
      </c>
    </row>
    <row r="64" spans="1:8" customFormat="1" ht="15" x14ac:dyDescent="0.25">
      <c r="A64" s="35" t="s">
        <v>150</v>
      </c>
      <c r="B64" s="41" t="s">
        <v>3</v>
      </c>
      <c r="C64" s="42" t="s">
        <v>151</v>
      </c>
      <c r="D64" s="43">
        <v>52.83</v>
      </c>
      <c r="E64" s="44">
        <v>4</v>
      </c>
      <c r="F64" s="43">
        <f t="shared" si="2"/>
        <v>211.32</v>
      </c>
      <c r="G64" s="40"/>
      <c r="H64" s="37">
        <f t="shared" si="1"/>
        <v>0</v>
      </c>
    </row>
    <row r="65" spans="1:8" customFormat="1" ht="15" x14ac:dyDescent="0.25">
      <c r="A65" s="35" t="s">
        <v>152</v>
      </c>
      <c r="B65" s="41" t="s">
        <v>3</v>
      </c>
      <c r="C65" s="42" t="s">
        <v>153</v>
      </c>
      <c r="D65" s="43">
        <v>58.07</v>
      </c>
      <c r="E65" s="44">
        <v>15</v>
      </c>
      <c r="F65" s="43">
        <f t="shared" si="2"/>
        <v>871.05</v>
      </c>
      <c r="G65" s="40"/>
      <c r="H65" s="37">
        <f t="shared" si="1"/>
        <v>0</v>
      </c>
    </row>
    <row r="66" spans="1:8" customFormat="1" ht="15" x14ac:dyDescent="0.25">
      <c r="A66" s="35" t="s">
        <v>154</v>
      </c>
      <c r="B66" s="41" t="s">
        <v>3</v>
      </c>
      <c r="C66" s="42" t="s">
        <v>155</v>
      </c>
      <c r="D66" s="43">
        <v>68.599999999999994</v>
      </c>
      <c r="E66" s="44">
        <v>4</v>
      </c>
      <c r="F66" s="43">
        <f t="shared" si="2"/>
        <v>274.39999999999998</v>
      </c>
      <c r="G66" s="40"/>
      <c r="H66" s="37">
        <f t="shared" si="1"/>
        <v>0</v>
      </c>
    </row>
    <row r="67" spans="1:8" customFormat="1" ht="15" x14ac:dyDescent="0.25">
      <c r="A67" s="35" t="s">
        <v>156</v>
      </c>
      <c r="B67" s="41" t="s">
        <v>3</v>
      </c>
      <c r="C67" s="42" t="s">
        <v>157</v>
      </c>
      <c r="D67" s="43">
        <v>97.27</v>
      </c>
      <c r="E67" s="44">
        <v>4</v>
      </c>
      <c r="F67" s="43">
        <f t="shared" si="2"/>
        <v>389.08</v>
      </c>
      <c r="G67" s="40"/>
      <c r="H67" s="37">
        <f t="shared" si="1"/>
        <v>0</v>
      </c>
    </row>
    <row r="68" spans="1:8" customFormat="1" ht="15" x14ac:dyDescent="0.25">
      <c r="A68" s="35" t="s">
        <v>158</v>
      </c>
      <c r="B68" s="41" t="s">
        <v>3</v>
      </c>
      <c r="C68" s="42" t="s">
        <v>159</v>
      </c>
      <c r="D68" s="43">
        <v>100.11</v>
      </c>
      <c r="E68" s="44">
        <v>15</v>
      </c>
      <c r="F68" s="43">
        <f t="shared" si="2"/>
        <v>1501.65</v>
      </c>
      <c r="G68" s="40"/>
      <c r="H68" s="37">
        <f t="shared" si="1"/>
        <v>0</v>
      </c>
    </row>
    <row r="69" spans="1:8" customFormat="1" ht="15" x14ac:dyDescent="0.25">
      <c r="A69" s="35" t="s">
        <v>160</v>
      </c>
      <c r="B69" s="41" t="s">
        <v>3</v>
      </c>
      <c r="C69" s="42" t="s">
        <v>161</v>
      </c>
      <c r="D69" s="43">
        <v>110.6</v>
      </c>
      <c r="E69" s="44">
        <v>4</v>
      </c>
      <c r="F69" s="43">
        <f t="shared" si="2"/>
        <v>442.4</v>
      </c>
      <c r="G69" s="40"/>
      <c r="H69" s="37">
        <f t="shared" si="1"/>
        <v>0</v>
      </c>
    </row>
    <row r="70" spans="1:8" customFormat="1" ht="15" x14ac:dyDescent="0.25">
      <c r="A70" s="35" t="s">
        <v>162</v>
      </c>
      <c r="B70" s="41" t="s">
        <v>3</v>
      </c>
      <c r="C70" s="42" t="s">
        <v>163</v>
      </c>
      <c r="D70" s="43">
        <v>205.19</v>
      </c>
      <c r="E70" s="44">
        <v>4</v>
      </c>
      <c r="F70" s="43">
        <f t="shared" si="2"/>
        <v>820.76</v>
      </c>
      <c r="G70" s="40"/>
      <c r="H70" s="37">
        <f t="shared" si="1"/>
        <v>0</v>
      </c>
    </row>
    <row r="71" spans="1:8" customFormat="1" ht="15" x14ac:dyDescent="0.25">
      <c r="A71" s="35" t="s">
        <v>164</v>
      </c>
      <c r="B71" s="41" t="s">
        <v>3</v>
      </c>
      <c r="C71" s="42" t="s">
        <v>165</v>
      </c>
      <c r="D71" s="43">
        <v>294.36</v>
      </c>
      <c r="E71" s="44">
        <v>4</v>
      </c>
      <c r="F71" s="43">
        <f t="shared" si="2"/>
        <v>1177.44</v>
      </c>
      <c r="G71" s="40"/>
      <c r="H71" s="37">
        <f t="shared" si="1"/>
        <v>0</v>
      </c>
    </row>
    <row r="72" spans="1:8" customFormat="1" ht="15" x14ac:dyDescent="0.25">
      <c r="A72" s="35" t="s">
        <v>166</v>
      </c>
      <c r="B72" s="41" t="s">
        <v>3</v>
      </c>
      <c r="C72" s="42" t="s">
        <v>167</v>
      </c>
      <c r="D72" s="43">
        <v>378.49</v>
      </c>
      <c r="E72" s="44">
        <v>4</v>
      </c>
      <c r="F72" s="43">
        <f t="shared" si="2"/>
        <v>1513.96</v>
      </c>
      <c r="G72" s="40"/>
      <c r="H72" s="37">
        <f t="shared" ref="H72:H135" si="3">+ROUND(G72*E72,2)</f>
        <v>0</v>
      </c>
    </row>
    <row r="73" spans="1:8" customFormat="1" ht="15" x14ac:dyDescent="0.25">
      <c r="A73" s="35" t="s">
        <v>168</v>
      </c>
      <c r="B73" s="41" t="s">
        <v>3</v>
      </c>
      <c r="C73" s="42" t="s">
        <v>169</v>
      </c>
      <c r="D73" s="43">
        <v>5.78</v>
      </c>
      <c r="E73" s="44">
        <v>4</v>
      </c>
      <c r="F73" s="43">
        <f t="shared" si="2"/>
        <v>23.12</v>
      </c>
      <c r="G73" s="40"/>
      <c r="H73" s="37">
        <f t="shared" si="3"/>
        <v>0</v>
      </c>
    </row>
    <row r="74" spans="1:8" customFormat="1" ht="15" x14ac:dyDescent="0.25">
      <c r="A74" s="35" t="s">
        <v>170</v>
      </c>
      <c r="B74" s="41" t="s">
        <v>3</v>
      </c>
      <c r="C74" s="42" t="s">
        <v>171</v>
      </c>
      <c r="D74" s="43">
        <v>7.14</v>
      </c>
      <c r="E74" s="44">
        <v>4</v>
      </c>
      <c r="F74" s="43">
        <f t="shared" si="2"/>
        <v>28.56</v>
      </c>
      <c r="G74" s="40"/>
      <c r="H74" s="37">
        <f t="shared" si="3"/>
        <v>0</v>
      </c>
    </row>
    <row r="75" spans="1:8" customFormat="1" ht="15" x14ac:dyDescent="0.25">
      <c r="A75" s="35" t="s">
        <v>172</v>
      </c>
      <c r="B75" s="41" t="s">
        <v>3</v>
      </c>
      <c r="C75" s="42" t="s">
        <v>173</v>
      </c>
      <c r="D75" s="43">
        <v>9.35</v>
      </c>
      <c r="E75" s="44">
        <v>4</v>
      </c>
      <c r="F75" s="43">
        <f t="shared" si="2"/>
        <v>37.4</v>
      </c>
      <c r="G75" s="40"/>
      <c r="H75" s="37">
        <f t="shared" si="3"/>
        <v>0</v>
      </c>
    </row>
    <row r="76" spans="1:8" customFormat="1" ht="15" x14ac:dyDescent="0.25">
      <c r="A76" s="35" t="s">
        <v>174</v>
      </c>
      <c r="B76" s="41" t="s">
        <v>3</v>
      </c>
      <c r="C76" s="42" t="s">
        <v>175</v>
      </c>
      <c r="D76" s="43">
        <v>10.32</v>
      </c>
      <c r="E76" s="44">
        <v>4</v>
      </c>
      <c r="F76" s="43">
        <f t="shared" si="2"/>
        <v>41.28</v>
      </c>
      <c r="G76" s="40"/>
      <c r="H76" s="37">
        <f t="shared" si="3"/>
        <v>0</v>
      </c>
    </row>
    <row r="77" spans="1:8" customFormat="1" ht="15" x14ac:dyDescent="0.25">
      <c r="A77" s="35" t="s">
        <v>176</v>
      </c>
      <c r="B77" s="41" t="s">
        <v>3</v>
      </c>
      <c r="C77" s="42" t="s">
        <v>177</v>
      </c>
      <c r="D77" s="43">
        <v>16.100000000000001</v>
      </c>
      <c r="E77" s="44">
        <v>4</v>
      </c>
      <c r="F77" s="43">
        <f t="shared" si="2"/>
        <v>64.400000000000006</v>
      </c>
      <c r="G77" s="40"/>
      <c r="H77" s="37">
        <f t="shared" si="3"/>
        <v>0</v>
      </c>
    </row>
    <row r="78" spans="1:8" customFormat="1" ht="15" x14ac:dyDescent="0.25">
      <c r="A78" s="35" t="s">
        <v>178</v>
      </c>
      <c r="B78" s="41" t="s">
        <v>3</v>
      </c>
      <c r="C78" s="42" t="s">
        <v>179</v>
      </c>
      <c r="D78" s="43">
        <v>18.54</v>
      </c>
      <c r="E78" s="44">
        <v>4</v>
      </c>
      <c r="F78" s="43">
        <f t="shared" si="2"/>
        <v>74.16</v>
      </c>
      <c r="G78" s="40"/>
      <c r="H78" s="37">
        <f t="shared" si="3"/>
        <v>0</v>
      </c>
    </row>
    <row r="79" spans="1:8" s="9" customFormat="1" ht="15" x14ac:dyDescent="0.25">
      <c r="A79" s="35" t="s">
        <v>56</v>
      </c>
      <c r="B79" s="41" t="s">
        <v>3</v>
      </c>
      <c r="C79" s="42" t="s">
        <v>57</v>
      </c>
      <c r="D79" s="43">
        <v>21.46</v>
      </c>
      <c r="E79" s="44">
        <v>15</v>
      </c>
      <c r="F79" s="43">
        <f t="shared" si="2"/>
        <v>321.90000000000003</v>
      </c>
      <c r="G79" s="40"/>
      <c r="H79" s="37">
        <f t="shared" si="3"/>
        <v>0</v>
      </c>
    </row>
    <row r="80" spans="1:8" s="9" customFormat="1" ht="15" x14ac:dyDescent="0.25">
      <c r="A80" s="35" t="s">
        <v>180</v>
      </c>
      <c r="B80" s="41" t="s">
        <v>3</v>
      </c>
      <c r="C80" s="42" t="s">
        <v>181</v>
      </c>
      <c r="D80" s="43">
        <v>47.9</v>
      </c>
      <c r="E80" s="44">
        <v>4</v>
      </c>
      <c r="F80" s="43">
        <f t="shared" si="2"/>
        <v>191.6</v>
      </c>
      <c r="G80" s="40"/>
      <c r="H80" s="37">
        <f t="shared" si="3"/>
        <v>0</v>
      </c>
    </row>
    <row r="81" spans="1:8" s="9" customFormat="1" ht="15" x14ac:dyDescent="0.25">
      <c r="A81" s="35" t="s">
        <v>182</v>
      </c>
      <c r="B81" s="41" t="s">
        <v>3</v>
      </c>
      <c r="C81" s="42" t="s">
        <v>183</v>
      </c>
      <c r="D81" s="43">
        <v>82.36</v>
      </c>
      <c r="E81" s="44">
        <v>4</v>
      </c>
      <c r="F81" s="43">
        <f t="shared" si="2"/>
        <v>329.44</v>
      </c>
      <c r="G81" s="40"/>
      <c r="H81" s="37">
        <f t="shared" si="3"/>
        <v>0</v>
      </c>
    </row>
    <row r="82" spans="1:8" s="9" customFormat="1" ht="15" x14ac:dyDescent="0.25">
      <c r="A82" s="35" t="s">
        <v>58</v>
      </c>
      <c r="B82" s="41" t="s">
        <v>3</v>
      </c>
      <c r="C82" s="42" t="s">
        <v>59</v>
      </c>
      <c r="D82" s="43">
        <v>77.12</v>
      </c>
      <c r="E82" s="44">
        <v>15</v>
      </c>
      <c r="F82" s="43">
        <f t="shared" si="2"/>
        <v>1156.8000000000002</v>
      </c>
      <c r="G82" s="40"/>
      <c r="H82" s="37">
        <f t="shared" si="3"/>
        <v>0</v>
      </c>
    </row>
    <row r="83" spans="1:8" s="9" customFormat="1" ht="15" x14ac:dyDescent="0.25">
      <c r="A83" s="35" t="s">
        <v>184</v>
      </c>
      <c r="B83" s="41" t="s">
        <v>3</v>
      </c>
      <c r="C83" s="42" t="s">
        <v>185</v>
      </c>
      <c r="D83" s="43">
        <v>146.30000000000001</v>
      </c>
      <c r="E83" s="44">
        <v>4</v>
      </c>
      <c r="F83" s="43">
        <f t="shared" si="2"/>
        <v>585.20000000000005</v>
      </c>
      <c r="G83" s="40"/>
      <c r="H83" s="37">
        <f t="shared" si="3"/>
        <v>0</v>
      </c>
    </row>
    <row r="84" spans="1:8" s="9" customFormat="1" ht="15" x14ac:dyDescent="0.25">
      <c r="A84" s="35" t="s">
        <v>60</v>
      </c>
      <c r="B84" s="41" t="s">
        <v>3</v>
      </c>
      <c r="C84" s="42" t="s">
        <v>61</v>
      </c>
      <c r="D84" s="43">
        <v>181.24</v>
      </c>
      <c r="E84" s="44">
        <v>2</v>
      </c>
      <c r="F84" s="43">
        <f t="shared" si="2"/>
        <v>362.48</v>
      </c>
      <c r="G84" s="40"/>
      <c r="H84" s="37">
        <f t="shared" si="3"/>
        <v>0</v>
      </c>
    </row>
    <row r="85" spans="1:8" s="9" customFormat="1" ht="15" x14ac:dyDescent="0.25">
      <c r="A85" s="35" t="s">
        <v>186</v>
      </c>
      <c r="B85" s="41" t="s">
        <v>3</v>
      </c>
      <c r="C85" s="42" t="s">
        <v>187</v>
      </c>
      <c r="D85" s="43">
        <v>259.5</v>
      </c>
      <c r="E85" s="44">
        <v>4</v>
      </c>
      <c r="F85" s="43">
        <f t="shared" si="2"/>
        <v>1038</v>
      </c>
      <c r="G85" s="40"/>
      <c r="H85" s="37">
        <f t="shared" si="3"/>
        <v>0</v>
      </c>
    </row>
    <row r="86" spans="1:8" s="9" customFormat="1" ht="15" x14ac:dyDescent="0.25">
      <c r="A86" s="35" t="s">
        <v>188</v>
      </c>
      <c r="B86" s="41" t="s">
        <v>3</v>
      </c>
      <c r="C86" s="42" t="s">
        <v>189</v>
      </c>
      <c r="D86" s="43">
        <v>362.32</v>
      </c>
      <c r="E86" s="44">
        <v>4</v>
      </c>
      <c r="F86" s="43">
        <f t="shared" si="2"/>
        <v>1449.28</v>
      </c>
      <c r="G86" s="40"/>
      <c r="H86" s="37">
        <f t="shared" si="3"/>
        <v>0</v>
      </c>
    </row>
    <row r="87" spans="1:8" s="9" customFormat="1" ht="15" x14ac:dyDescent="0.25">
      <c r="A87" s="35" t="s">
        <v>190</v>
      </c>
      <c r="B87" s="41" t="s">
        <v>3</v>
      </c>
      <c r="C87" s="42" t="s">
        <v>191</v>
      </c>
      <c r="D87" s="43">
        <v>6.6</v>
      </c>
      <c r="E87" s="44">
        <v>4</v>
      </c>
      <c r="F87" s="43">
        <f t="shared" si="2"/>
        <v>26.4</v>
      </c>
      <c r="G87" s="40"/>
      <c r="H87" s="37">
        <f t="shared" si="3"/>
        <v>0</v>
      </c>
    </row>
    <row r="88" spans="1:8" customFormat="1" ht="15" x14ac:dyDescent="0.25">
      <c r="A88" s="35" t="s">
        <v>192</v>
      </c>
      <c r="B88" s="41" t="s">
        <v>3</v>
      </c>
      <c r="C88" s="42" t="s">
        <v>193</v>
      </c>
      <c r="D88" s="43">
        <v>7.34</v>
      </c>
      <c r="E88" s="44">
        <v>4</v>
      </c>
      <c r="F88" s="43">
        <f t="shared" si="2"/>
        <v>29.36</v>
      </c>
      <c r="G88" s="40"/>
      <c r="H88" s="37">
        <f t="shared" si="3"/>
        <v>0</v>
      </c>
    </row>
    <row r="89" spans="1:8" customFormat="1" ht="15" x14ac:dyDescent="0.25">
      <c r="A89" s="35" t="s">
        <v>194</v>
      </c>
      <c r="B89" s="41" t="s">
        <v>3</v>
      </c>
      <c r="C89" s="42" t="s">
        <v>195</v>
      </c>
      <c r="D89" s="43">
        <v>10.74</v>
      </c>
      <c r="E89" s="44">
        <v>4</v>
      </c>
      <c r="F89" s="43">
        <f t="shared" si="2"/>
        <v>42.96</v>
      </c>
      <c r="G89" s="40"/>
      <c r="H89" s="37">
        <f t="shared" si="3"/>
        <v>0</v>
      </c>
    </row>
    <row r="90" spans="1:8" customFormat="1" ht="15" x14ac:dyDescent="0.25">
      <c r="A90" s="35" t="s">
        <v>196</v>
      </c>
      <c r="B90" s="41" t="s">
        <v>3</v>
      </c>
      <c r="C90" s="42" t="s">
        <v>197</v>
      </c>
      <c r="D90" s="43">
        <v>10.89</v>
      </c>
      <c r="E90" s="44">
        <v>4</v>
      </c>
      <c r="F90" s="43">
        <f t="shared" si="2"/>
        <v>43.56</v>
      </c>
      <c r="G90" s="40"/>
      <c r="H90" s="37">
        <f t="shared" si="3"/>
        <v>0</v>
      </c>
    </row>
    <row r="91" spans="1:8" customFormat="1" ht="15" x14ac:dyDescent="0.25">
      <c r="A91" s="35" t="s">
        <v>198</v>
      </c>
      <c r="B91" s="41" t="s">
        <v>3</v>
      </c>
      <c r="C91" s="42" t="s">
        <v>199</v>
      </c>
      <c r="D91" s="43">
        <v>16.28</v>
      </c>
      <c r="E91" s="44">
        <v>4</v>
      </c>
      <c r="F91" s="43">
        <f t="shared" si="2"/>
        <v>65.12</v>
      </c>
      <c r="G91" s="40"/>
      <c r="H91" s="37">
        <f t="shared" si="3"/>
        <v>0</v>
      </c>
    </row>
    <row r="92" spans="1:8" customFormat="1" ht="15" x14ac:dyDescent="0.25">
      <c r="A92" s="35" t="s">
        <v>200</v>
      </c>
      <c r="B92" s="41" t="s">
        <v>3</v>
      </c>
      <c r="C92" s="42" t="s">
        <v>201</v>
      </c>
      <c r="D92" s="43">
        <v>17.29</v>
      </c>
      <c r="E92" s="44">
        <v>4</v>
      </c>
      <c r="F92" s="43">
        <f t="shared" si="2"/>
        <v>69.16</v>
      </c>
      <c r="G92" s="40"/>
      <c r="H92" s="37">
        <f t="shared" si="3"/>
        <v>0</v>
      </c>
    </row>
    <row r="93" spans="1:8" s="9" customFormat="1" ht="15" x14ac:dyDescent="0.25">
      <c r="A93" s="35" t="s">
        <v>62</v>
      </c>
      <c r="B93" s="41" t="s">
        <v>3</v>
      </c>
      <c r="C93" s="42" t="s">
        <v>63</v>
      </c>
      <c r="D93" s="43">
        <v>23.8</v>
      </c>
      <c r="E93" s="44">
        <v>15</v>
      </c>
      <c r="F93" s="43">
        <f t="shared" ref="F93" si="4">+D93*E93</f>
        <v>357</v>
      </c>
      <c r="G93" s="40"/>
      <c r="H93" s="37">
        <f t="shared" si="3"/>
        <v>0</v>
      </c>
    </row>
    <row r="94" spans="1:8" customFormat="1" ht="15" x14ac:dyDescent="0.25">
      <c r="A94" s="35" t="s">
        <v>202</v>
      </c>
      <c r="B94" s="41" t="s">
        <v>3</v>
      </c>
      <c r="C94" s="42" t="s">
        <v>203</v>
      </c>
      <c r="D94" s="43">
        <v>37.49</v>
      </c>
      <c r="E94" s="44">
        <v>4</v>
      </c>
      <c r="F94" s="43">
        <f t="shared" ref="F94:F132" si="5">+D94*E94</f>
        <v>149.96</v>
      </c>
      <c r="G94" s="40"/>
      <c r="H94" s="37">
        <f t="shared" si="3"/>
        <v>0</v>
      </c>
    </row>
    <row r="95" spans="1:8" customFormat="1" ht="15" x14ac:dyDescent="0.25">
      <c r="A95" s="35" t="s">
        <v>204</v>
      </c>
      <c r="B95" s="41" t="s">
        <v>3</v>
      </c>
      <c r="C95" s="42" t="s">
        <v>205</v>
      </c>
      <c r="D95" s="43">
        <v>58.17</v>
      </c>
      <c r="E95" s="44">
        <v>4</v>
      </c>
      <c r="F95" s="43">
        <f t="shared" si="5"/>
        <v>232.68</v>
      </c>
      <c r="G95" s="40"/>
      <c r="H95" s="37">
        <f t="shared" si="3"/>
        <v>0</v>
      </c>
    </row>
    <row r="96" spans="1:8" s="9" customFormat="1" ht="15" x14ac:dyDescent="0.25">
      <c r="A96" s="35" t="s">
        <v>64</v>
      </c>
      <c r="B96" s="41" t="s">
        <v>3</v>
      </c>
      <c r="C96" s="42" t="s">
        <v>65</v>
      </c>
      <c r="D96" s="43">
        <v>68.569999999999993</v>
      </c>
      <c r="E96" s="44">
        <v>15</v>
      </c>
      <c r="F96" s="43">
        <f>+D96*E96</f>
        <v>1028.55</v>
      </c>
      <c r="G96" s="40"/>
      <c r="H96" s="37">
        <f t="shared" si="3"/>
        <v>0</v>
      </c>
    </row>
    <row r="97" spans="1:8" customFormat="1" ht="15" x14ac:dyDescent="0.25">
      <c r="A97" s="35" t="s">
        <v>206</v>
      </c>
      <c r="B97" s="41" t="s">
        <v>3</v>
      </c>
      <c r="C97" s="42" t="s">
        <v>207</v>
      </c>
      <c r="D97" s="43">
        <v>100.66</v>
      </c>
      <c r="E97" s="44">
        <v>1</v>
      </c>
      <c r="F97" s="43">
        <f t="shared" si="5"/>
        <v>100.66</v>
      </c>
      <c r="G97" s="40"/>
      <c r="H97" s="37">
        <f t="shared" si="3"/>
        <v>0</v>
      </c>
    </row>
    <row r="98" spans="1:8" customFormat="1" ht="15" x14ac:dyDescent="0.25">
      <c r="A98" s="35" t="s">
        <v>208</v>
      </c>
      <c r="B98" s="41" t="s">
        <v>3</v>
      </c>
      <c r="C98" s="42" t="s">
        <v>209</v>
      </c>
      <c r="D98" s="43">
        <v>157.88999999999999</v>
      </c>
      <c r="E98" s="44">
        <v>4</v>
      </c>
      <c r="F98" s="43">
        <f t="shared" si="5"/>
        <v>631.55999999999995</v>
      </c>
      <c r="G98" s="40"/>
      <c r="H98" s="37">
        <f t="shared" si="3"/>
        <v>0</v>
      </c>
    </row>
    <row r="99" spans="1:8" customFormat="1" ht="15" x14ac:dyDescent="0.25">
      <c r="A99" s="35" t="s">
        <v>210</v>
      </c>
      <c r="B99" s="41" t="s">
        <v>3</v>
      </c>
      <c r="C99" s="42" t="s">
        <v>211</v>
      </c>
      <c r="D99" s="43">
        <v>302.26</v>
      </c>
      <c r="E99" s="44">
        <v>2</v>
      </c>
      <c r="F99" s="43">
        <f t="shared" si="5"/>
        <v>604.52</v>
      </c>
      <c r="G99" s="40"/>
      <c r="H99" s="37">
        <f t="shared" si="3"/>
        <v>0</v>
      </c>
    </row>
    <row r="100" spans="1:8" customFormat="1" ht="15" x14ac:dyDescent="0.25">
      <c r="A100" s="35" t="s">
        <v>212</v>
      </c>
      <c r="B100" s="41" t="s">
        <v>3</v>
      </c>
      <c r="C100" s="42" t="s">
        <v>213</v>
      </c>
      <c r="D100" s="43">
        <v>336.81</v>
      </c>
      <c r="E100" s="44">
        <v>2</v>
      </c>
      <c r="F100" s="43">
        <f t="shared" si="5"/>
        <v>673.62</v>
      </c>
      <c r="G100" s="40"/>
      <c r="H100" s="37">
        <f t="shared" si="3"/>
        <v>0</v>
      </c>
    </row>
    <row r="101" spans="1:8" s="9" customFormat="1" ht="15" x14ac:dyDescent="0.25">
      <c r="A101" s="35" t="s">
        <v>214</v>
      </c>
      <c r="B101" s="41" t="s">
        <v>3</v>
      </c>
      <c r="C101" s="42" t="s">
        <v>215</v>
      </c>
      <c r="D101" s="43">
        <v>131.61000000000001</v>
      </c>
      <c r="E101" s="44">
        <v>10</v>
      </c>
      <c r="F101" s="43">
        <f t="shared" si="5"/>
        <v>1316.1000000000001</v>
      </c>
      <c r="G101" s="40"/>
      <c r="H101" s="37">
        <f t="shared" si="3"/>
        <v>0</v>
      </c>
    </row>
    <row r="102" spans="1:8" customFormat="1" ht="15" x14ac:dyDescent="0.25">
      <c r="A102" s="35" t="s">
        <v>216</v>
      </c>
      <c r="B102" s="41" t="s">
        <v>3</v>
      </c>
      <c r="C102" s="42" t="s">
        <v>217</v>
      </c>
      <c r="D102" s="43">
        <v>220.74</v>
      </c>
      <c r="E102" s="44">
        <v>10</v>
      </c>
      <c r="F102" s="43">
        <f t="shared" si="5"/>
        <v>2207.4</v>
      </c>
      <c r="G102" s="40"/>
      <c r="H102" s="37">
        <f t="shared" si="3"/>
        <v>0</v>
      </c>
    </row>
    <row r="103" spans="1:8" customFormat="1" ht="15" x14ac:dyDescent="0.25">
      <c r="A103" s="35" t="s">
        <v>218</v>
      </c>
      <c r="B103" s="41" t="s">
        <v>3</v>
      </c>
      <c r="C103" s="42" t="s">
        <v>219</v>
      </c>
      <c r="D103" s="43">
        <v>384.06</v>
      </c>
      <c r="E103" s="44">
        <v>2</v>
      </c>
      <c r="F103" s="43">
        <f t="shared" si="5"/>
        <v>768.12</v>
      </c>
      <c r="G103" s="40"/>
      <c r="H103" s="37">
        <f t="shared" si="3"/>
        <v>0</v>
      </c>
    </row>
    <row r="104" spans="1:8" customFormat="1" ht="15" x14ac:dyDescent="0.25">
      <c r="A104" s="35" t="s">
        <v>220</v>
      </c>
      <c r="B104" s="41" t="s">
        <v>3</v>
      </c>
      <c r="C104" s="42" t="s">
        <v>221</v>
      </c>
      <c r="D104" s="43">
        <v>7.32</v>
      </c>
      <c r="E104" s="44">
        <v>4</v>
      </c>
      <c r="F104" s="43">
        <f t="shared" si="5"/>
        <v>29.28</v>
      </c>
      <c r="G104" s="40"/>
      <c r="H104" s="37">
        <f t="shared" si="3"/>
        <v>0</v>
      </c>
    </row>
    <row r="105" spans="1:8" customFormat="1" ht="15" x14ac:dyDescent="0.25">
      <c r="A105" s="35" t="s">
        <v>222</v>
      </c>
      <c r="B105" s="41" t="s">
        <v>3</v>
      </c>
      <c r="C105" s="42" t="s">
        <v>223</v>
      </c>
      <c r="D105" s="43">
        <v>10.72</v>
      </c>
      <c r="E105" s="44">
        <v>4</v>
      </c>
      <c r="F105" s="43">
        <f t="shared" si="5"/>
        <v>42.88</v>
      </c>
      <c r="G105" s="40"/>
      <c r="H105" s="37">
        <f t="shared" si="3"/>
        <v>0</v>
      </c>
    </row>
    <row r="106" spans="1:8" customFormat="1" ht="15" x14ac:dyDescent="0.25">
      <c r="A106" s="35" t="s">
        <v>224</v>
      </c>
      <c r="B106" s="41" t="s">
        <v>3</v>
      </c>
      <c r="C106" s="42" t="s">
        <v>225</v>
      </c>
      <c r="D106" s="43">
        <v>12.56</v>
      </c>
      <c r="E106" s="44">
        <v>4</v>
      </c>
      <c r="F106" s="43">
        <f t="shared" si="5"/>
        <v>50.24</v>
      </c>
      <c r="G106" s="40"/>
      <c r="H106" s="37">
        <f t="shared" si="3"/>
        <v>0</v>
      </c>
    </row>
    <row r="107" spans="1:8" customFormat="1" ht="15" x14ac:dyDescent="0.25">
      <c r="A107" s="35" t="s">
        <v>226</v>
      </c>
      <c r="B107" s="41" t="s">
        <v>3</v>
      </c>
      <c r="C107" s="42" t="s">
        <v>227</v>
      </c>
      <c r="D107" s="43">
        <v>13.16</v>
      </c>
      <c r="E107" s="44">
        <v>4</v>
      </c>
      <c r="F107" s="43">
        <f t="shared" si="5"/>
        <v>52.64</v>
      </c>
      <c r="G107" s="40"/>
      <c r="H107" s="37">
        <f t="shared" si="3"/>
        <v>0</v>
      </c>
    </row>
    <row r="108" spans="1:8" customFormat="1" ht="15" x14ac:dyDescent="0.25">
      <c r="A108" s="35" t="s">
        <v>228</v>
      </c>
      <c r="B108" s="41" t="s">
        <v>3</v>
      </c>
      <c r="C108" s="42" t="s">
        <v>229</v>
      </c>
      <c r="D108" s="43">
        <v>17.18</v>
      </c>
      <c r="E108" s="44">
        <v>4</v>
      </c>
      <c r="F108" s="43">
        <f t="shared" si="5"/>
        <v>68.72</v>
      </c>
      <c r="G108" s="40"/>
      <c r="H108" s="37">
        <f t="shared" si="3"/>
        <v>0</v>
      </c>
    </row>
    <row r="109" spans="1:8" customFormat="1" ht="15" x14ac:dyDescent="0.25">
      <c r="A109" s="35" t="s">
        <v>230</v>
      </c>
      <c r="B109" s="41" t="s">
        <v>3</v>
      </c>
      <c r="C109" s="42" t="s">
        <v>231</v>
      </c>
      <c r="D109" s="43">
        <v>20.34</v>
      </c>
      <c r="E109" s="44">
        <v>4</v>
      </c>
      <c r="F109" s="43">
        <f t="shared" si="5"/>
        <v>81.36</v>
      </c>
      <c r="G109" s="40"/>
      <c r="H109" s="37">
        <f t="shared" si="3"/>
        <v>0</v>
      </c>
    </row>
    <row r="110" spans="1:8" customFormat="1" ht="15" x14ac:dyDescent="0.25">
      <c r="A110" s="35" t="s">
        <v>232</v>
      </c>
      <c r="B110" s="41" t="s">
        <v>3</v>
      </c>
      <c r="C110" s="42" t="s">
        <v>233</v>
      </c>
      <c r="D110" s="43">
        <v>30.84</v>
      </c>
      <c r="E110" s="44">
        <v>6</v>
      </c>
      <c r="F110" s="43">
        <f t="shared" si="5"/>
        <v>185.04</v>
      </c>
      <c r="G110" s="40"/>
      <c r="H110" s="37">
        <f t="shared" si="3"/>
        <v>0</v>
      </c>
    </row>
    <row r="111" spans="1:8" customFormat="1" ht="15" x14ac:dyDescent="0.25">
      <c r="A111" s="35" t="s">
        <v>234</v>
      </c>
      <c r="B111" s="41" t="s">
        <v>3</v>
      </c>
      <c r="C111" s="42" t="s">
        <v>235</v>
      </c>
      <c r="D111" s="43">
        <v>33.72</v>
      </c>
      <c r="E111" s="44">
        <v>6</v>
      </c>
      <c r="F111" s="43">
        <f t="shared" si="5"/>
        <v>202.32</v>
      </c>
      <c r="G111" s="40"/>
      <c r="H111" s="37">
        <f t="shared" si="3"/>
        <v>0</v>
      </c>
    </row>
    <row r="112" spans="1:8" customFormat="1" ht="15" x14ac:dyDescent="0.25">
      <c r="A112" s="35" t="s">
        <v>236</v>
      </c>
      <c r="B112" s="41" t="s">
        <v>3</v>
      </c>
      <c r="C112" s="42" t="s">
        <v>237</v>
      </c>
      <c r="D112" s="43">
        <v>74.41</v>
      </c>
      <c r="E112" s="44">
        <v>6</v>
      </c>
      <c r="F112" s="43">
        <f t="shared" si="5"/>
        <v>446.46</v>
      </c>
      <c r="G112" s="40"/>
      <c r="H112" s="37">
        <f t="shared" si="3"/>
        <v>0</v>
      </c>
    </row>
    <row r="113" spans="1:8" customFormat="1" ht="15" x14ac:dyDescent="0.25">
      <c r="A113" s="35" t="s">
        <v>238</v>
      </c>
      <c r="B113" s="41" t="s">
        <v>3</v>
      </c>
      <c r="C113" s="42" t="s">
        <v>239</v>
      </c>
      <c r="D113" s="43">
        <v>179.17</v>
      </c>
      <c r="E113" s="44">
        <v>4</v>
      </c>
      <c r="F113" s="43">
        <f t="shared" si="5"/>
        <v>716.68</v>
      </c>
      <c r="G113" s="40"/>
      <c r="H113" s="37">
        <f t="shared" si="3"/>
        <v>0</v>
      </c>
    </row>
    <row r="114" spans="1:8" customFormat="1" ht="15" x14ac:dyDescent="0.25">
      <c r="A114" s="35" t="s">
        <v>240</v>
      </c>
      <c r="B114" s="41" t="s">
        <v>3</v>
      </c>
      <c r="C114" s="42" t="s">
        <v>241</v>
      </c>
      <c r="D114" s="43">
        <v>21.7</v>
      </c>
      <c r="E114" s="44">
        <v>4</v>
      </c>
      <c r="F114" s="43">
        <f>+D114*E114</f>
        <v>86.8</v>
      </c>
      <c r="G114" s="40"/>
      <c r="H114" s="37">
        <f t="shared" si="3"/>
        <v>0</v>
      </c>
    </row>
    <row r="115" spans="1:8" customFormat="1" ht="15" x14ac:dyDescent="0.25">
      <c r="A115" s="35" t="s">
        <v>242</v>
      </c>
      <c r="B115" s="41" t="s">
        <v>3</v>
      </c>
      <c r="C115" s="42" t="s">
        <v>243</v>
      </c>
      <c r="D115" s="43">
        <v>44.45</v>
      </c>
      <c r="E115" s="44">
        <v>4</v>
      </c>
      <c r="F115" s="43">
        <f>+D115*E115</f>
        <v>177.8</v>
      </c>
      <c r="G115" s="40"/>
      <c r="H115" s="37">
        <f t="shared" si="3"/>
        <v>0</v>
      </c>
    </row>
    <row r="116" spans="1:8" customFormat="1" ht="15" x14ac:dyDescent="0.25">
      <c r="A116" s="35" t="s">
        <v>244</v>
      </c>
      <c r="B116" s="41" t="s">
        <v>3</v>
      </c>
      <c r="C116" s="42" t="s">
        <v>245</v>
      </c>
      <c r="D116" s="43">
        <v>52.85</v>
      </c>
      <c r="E116" s="44">
        <v>4</v>
      </c>
      <c r="F116" s="43">
        <f>+D116*E116</f>
        <v>211.4</v>
      </c>
      <c r="G116" s="40"/>
      <c r="H116" s="37">
        <f t="shared" si="3"/>
        <v>0</v>
      </c>
    </row>
    <row r="117" spans="1:8" customFormat="1" ht="15" x14ac:dyDescent="0.25">
      <c r="A117" s="35" t="s">
        <v>246</v>
      </c>
      <c r="B117" s="41" t="s">
        <v>3</v>
      </c>
      <c r="C117" s="42" t="s">
        <v>247</v>
      </c>
      <c r="D117" s="43">
        <v>54.95</v>
      </c>
      <c r="E117" s="44">
        <v>4</v>
      </c>
      <c r="F117" s="43">
        <f t="shared" si="5"/>
        <v>219.8</v>
      </c>
      <c r="G117" s="40"/>
      <c r="H117" s="37">
        <f t="shared" si="3"/>
        <v>0</v>
      </c>
    </row>
    <row r="118" spans="1:8" customFormat="1" ht="15" x14ac:dyDescent="0.25">
      <c r="A118" s="35" t="s">
        <v>248</v>
      </c>
      <c r="B118" s="41" t="s">
        <v>3</v>
      </c>
      <c r="C118" s="42" t="s">
        <v>249</v>
      </c>
      <c r="D118" s="43">
        <v>56.11</v>
      </c>
      <c r="E118" s="44">
        <v>4</v>
      </c>
      <c r="F118" s="43">
        <f t="shared" si="5"/>
        <v>224.44</v>
      </c>
      <c r="G118" s="40"/>
      <c r="H118" s="37">
        <f t="shared" si="3"/>
        <v>0</v>
      </c>
    </row>
    <row r="119" spans="1:8" customFormat="1" ht="15" x14ac:dyDescent="0.25">
      <c r="A119" s="35" t="s">
        <v>250</v>
      </c>
      <c r="B119" s="41" t="s">
        <v>3</v>
      </c>
      <c r="C119" s="42" t="s">
        <v>251</v>
      </c>
      <c r="D119" s="43">
        <v>84.39</v>
      </c>
      <c r="E119" s="44">
        <v>4</v>
      </c>
      <c r="F119" s="43">
        <f t="shared" si="5"/>
        <v>337.56</v>
      </c>
      <c r="G119" s="40"/>
      <c r="H119" s="37">
        <f t="shared" si="3"/>
        <v>0</v>
      </c>
    </row>
    <row r="120" spans="1:8" customFormat="1" ht="15" x14ac:dyDescent="0.25">
      <c r="A120" s="35" t="s">
        <v>252</v>
      </c>
      <c r="B120" s="41" t="s">
        <v>3</v>
      </c>
      <c r="C120" s="42" t="s">
        <v>253</v>
      </c>
      <c r="D120" s="43">
        <v>84.35</v>
      </c>
      <c r="E120" s="44">
        <v>4</v>
      </c>
      <c r="F120" s="43">
        <f t="shared" si="5"/>
        <v>337.4</v>
      </c>
      <c r="G120" s="40"/>
      <c r="H120" s="37">
        <f t="shared" si="3"/>
        <v>0</v>
      </c>
    </row>
    <row r="121" spans="1:8" customFormat="1" ht="15" x14ac:dyDescent="0.25">
      <c r="A121" s="35" t="s">
        <v>254</v>
      </c>
      <c r="B121" s="41" t="s">
        <v>3</v>
      </c>
      <c r="C121" s="42" t="s">
        <v>255</v>
      </c>
      <c r="D121" s="43">
        <v>115.85</v>
      </c>
      <c r="E121" s="44">
        <v>4</v>
      </c>
      <c r="F121" s="43">
        <f t="shared" si="5"/>
        <v>463.4</v>
      </c>
      <c r="G121" s="40"/>
      <c r="H121" s="37">
        <f t="shared" si="3"/>
        <v>0</v>
      </c>
    </row>
    <row r="122" spans="1:8" customFormat="1" ht="15" x14ac:dyDescent="0.25">
      <c r="A122" s="35" t="s">
        <v>256</v>
      </c>
      <c r="B122" s="41" t="s">
        <v>3</v>
      </c>
      <c r="C122" s="42" t="s">
        <v>257</v>
      </c>
      <c r="D122" s="43">
        <v>121.56</v>
      </c>
      <c r="E122" s="44">
        <v>4</v>
      </c>
      <c r="F122" s="43">
        <f t="shared" si="5"/>
        <v>486.24</v>
      </c>
      <c r="G122" s="40"/>
      <c r="H122" s="37">
        <f t="shared" si="3"/>
        <v>0</v>
      </c>
    </row>
    <row r="123" spans="1:8" customFormat="1" ht="15" x14ac:dyDescent="0.25">
      <c r="A123" s="35" t="s">
        <v>258</v>
      </c>
      <c r="B123" s="41" t="s">
        <v>3</v>
      </c>
      <c r="C123" s="42" t="s">
        <v>259</v>
      </c>
      <c r="D123" s="43">
        <v>126.38</v>
      </c>
      <c r="E123" s="44">
        <v>4</v>
      </c>
      <c r="F123" s="43">
        <f t="shared" si="5"/>
        <v>505.52</v>
      </c>
      <c r="G123" s="40"/>
      <c r="H123" s="37">
        <f t="shared" si="3"/>
        <v>0</v>
      </c>
    </row>
    <row r="124" spans="1:8" customFormat="1" ht="15" x14ac:dyDescent="0.25">
      <c r="A124" s="35" t="s">
        <v>260</v>
      </c>
      <c r="B124" s="41" t="s">
        <v>3</v>
      </c>
      <c r="C124" s="42" t="s">
        <v>261</v>
      </c>
      <c r="D124" s="43">
        <v>157.85</v>
      </c>
      <c r="E124" s="44">
        <v>4</v>
      </c>
      <c r="F124" s="43">
        <f t="shared" si="5"/>
        <v>631.4</v>
      </c>
      <c r="G124" s="40"/>
      <c r="H124" s="37">
        <f t="shared" si="3"/>
        <v>0</v>
      </c>
    </row>
    <row r="125" spans="1:8" customFormat="1" ht="15" x14ac:dyDescent="0.25">
      <c r="A125" s="35" t="s">
        <v>262</v>
      </c>
      <c r="B125" s="41" t="s">
        <v>3</v>
      </c>
      <c r="C125" s="42" t="s">
        <v>263</v>
      </c>
      <c r="D125" s="43">
        <v>8.09</v>
      </c>
      <c r="E125" s="44">
        <v>4</v>
      </c>
      <c r="F125" s="43">
        <f t="shared" si="5"/>
        <v>32.36</v>
      </c>
      <c r="G125" s="40"/>
      <c r="H125" s="37">
        <f t="shared" si="3"/>
        <v>0</v>
      </c>
    </row>
    <row r="126" spans="1:8" customFormat="1" ht="15" x14ac:dyDescent="0.25">
      <c r="A126" s="35" t="s">
        <v>264</v>
      </c>
      <c r="B126" s="41" t="s">
        <v>3</v>
      </c>
      <c r="C126" s="42" t="s">
        <v>265</v>
      </c>
      <c r="D126" s="43">
        <v>10.86</v>
      </c>
      <c r="E126" s="44">
        <v>4</v>
      </c>
      <c r="F126" s="43">
        <f t="shared" si="5"/>
        <v>43.44</v>
      </c>
      <c r="G126" s="40"/>
      <c r="H126" s="37">
        <f t="shared" si="3"/>
        <v>0</v>
      </c>
    </row>
    <row r="127" spans="1:8" customFormat="1" ht="15" x14ac:dyDescent="0.25">
      <c r="A127" s="35" t="s">
        <v>266</v>
      </c>
      <c r="B127" s="41" t="s">
        <v>3</v>
      </c>
      <c r="C127" s="42" t="s">
        <v>267</v>
      </c>
      <c r="D127" s="43">
        <v>16.14</v>
      </c>
      <c r="E127" s="44">
        <v>4</v>
      </c>
      <c r="F127" s="43">
        <f t="shared" si="5"/>
        <v>64.56</v>
      </c>
      <c r="G127" s="40"/>
      <c r="H127" s="37">
        <f t="shared" si="3"/>
        <v>0</v>
      </c>
    </row>
    <row r="128" spans="1:8" customFormat="1" ht="15" x14ac:dyDescent="0.25">
      <c r="A128" s="35" t="s">
        <v>268</v>
      </c>
      <c r="B128" s="41" t="s">
        <v>3</v>
      </c>
      <c r="C128" s="42" t="s">
        <v>269</v>
      </c>
      <c r="D128" s="43">
        <v>21.35</v>
      </c>
      <c r="E128" s="44">
        <v>4</v>
      </c>
      <c r="F128" s="43">
        <f t="shared" si="5"/>
        <v>85.4</v>
      </c>
      <c r="G128" s="40"/>
      <c r="H128" s="37">
        <f t="shared" si="3"/>
        <v>0</v>
      </c>
    </row>
    <row r="129" spans="1:8" customFormat="1" ht="15" x14ac:dyDescent="0.25">
      <c r="A129" s="35" t="s">
        <v>270</v>
      </c>
      <c r="B129" s="41" t="s">
        <v>3</v>
      </c>
      <c r="C129" s="42" t="s">
        <v>271</v>
      </c>
      <c r="D129" s="43">
        <v>30.81</v>
      </c>
      <c r="E129" s="44">
        <v>4</v>
      </c>
      <c r="F129" s="43">
        <f t="shared" si="5"/>
        <v>123.24</v>
      </c>
      <c r="G129" s="40"/>
      <c r="H129" s="37">
        <f t="shared" si="3"/>
        <v>0</v>
      </c>
    </row>
    <row r="130" spans="1:8" customFormat="1" ht="15" x14ac:dyDescent="0.25">
      <c r="A130" s="35" t="s">
        <v>272</v>
      </c>
      <c r="B130" s="41" t="s">
        <v>3</v>
      </c>
      <c r="C130" s="42" t="s">
        <v>273</v>
      </c>
      <c r="D130" s="43">
        <v>47.58</v>
      </c>
      <c r="E130" s="44">
        <v>4</v>
      </c>
      <c r="F130" s="43">
        <f t="shared" si="5"/>
        <v>190.32</v>
      </c>
      <c r="G130" s="40"/>
      <c r="H130" s="37">
        <f t="shared" si="3"/>
        <v>0</v>
      </c>
    </row>
    <row r="131" spans="1:8" customFormat="1" ht="15" x14ac:dyDescent="0.25">
      <c r="A131" s="35" t="s">
        <v>274</v>
      </c>
      <c r="B131" s="41" t="s">
        <v>3</v>
      </c>
      <c r="C131" s="42" t="s">
        <v>275</v>
      </c>
      <c r="D131" s="43">
        <v>63.26</v>
      </c>
      <c r="E131" s="44">
        <v>4</v>
      </c>
      <c r="F131" s="43">
        <f t="shared" si="5"/>
        <v>253.04</v>
      </c>
      <c r="G131" s="40"/>
      <c r="H131" s="37">
        <f t="shared" si="3"/>
        <v>0</v>
      </c>
    </row>
    <row r="132" spans="1:8" customFormat="1" ht="15" x14ac:dyDescent="0.25">
      <c r="A132" s="35" t="s">
        <v>276</v>
      </c>
      <c r="B132" s="41" t="s">
        <v>3</v>
      </c>
      <c r="C132" s="42" t="s">
        <v>277</v>
      </c>
      <c r="D132" s="43">
        <v>115.84</v>
      </c>
      <c r="E132" s="44">
        <v>4</v>
      </c>
      <c r="F132" s="43">
        <f t="shared" si="5"/>
        <v>463.36</v>
      </c>
      <c r="G132" s="40"/>
      <c r="H132" s="37">
        <f t="shared" si="3"/>
        <v>0</v>
      </c>
    </row>
    <row r="133" spans="1:8" customFormat="1" ht="15" x14ac:dyDescent="0.25">
      <c r="A133" s="35" t="s">
        <v>278</v>
      </c>
      <c r="B133" s="41" t="s">
        <v>3</v>
      </c>
      <c r="C133" s="42" t="s">
        <v>279</v>
      </c>
      <c r="D133" s="43">
        <v>20.75</v>
      </c>
      <c r="E133" s="44">
        <v>4</v>
      </c>
      <c r="F133" s="43">
        <f>+D133*E133</f>
        <v>83</v>
      </c>
      <c r="G133" s="40"/>
      <c r="H133" s="37">
        <f t="shared" si="3"/>
        <v>0</v>
      </c>
    </row>
    <row r="134" spans="1:8" customFormat="1" ht="15" x14ac:dyDescent="0.25">
      <c r="A134" s="35" t="s">
        <v>280</v>
      </c>
      <c r="B134" s="41" t="s">
        <v>3</v>
      </c>
      <c r="C134" s="42" t="s">
        <v>281</v>
      </c>
      <c r="D134" s="43">
        <v>24.62</v>
      </c>
      <c r="E134" s="44">
        <v>4</v>
      </c>
      <c r="F134" s="43">
        <f>+D134*E134</f>
        <v>98.48</v>
      </c>
      <c r="G134" s="40"/>
      <c r="H134" s="37">
        <f t="shared" si="3"/>
        <v>0</v>
      </c>
    </row>
    <row r="135" spans="1:8" customFormat="1" ht="15" x14ac:dyDescent="0.25">
      <c r="A135" s="35" t="s">
        <v>282</v>
      </c>
      <c r="B135" s="41" t="s">
        <v>3</v>
      </c>
      <c r="C135" s="42" t="s">
        <v>283</v>
      </c>
      <c r="D135" s="43">
        <v>25.73</v>
      </c>
      <c r="E135" s="44">
        <v>4</v>
      </c>
      <c r="F135" s="43">
        <f>+D135*E135</f>
        <v>102.92</v>
      </c>
      <c r="G135" s="40"/>
      <c r="H135" s="37">
        <f t="shared" si="3"/>
        <v>0</v>
      </c>
    </row>
    <row r="136" spans="1:8" customFormat="1" ht="15" x14ac:dyDescent="0.25">
      <c r="A136" s="35" t="s">
        <v>284</v>
      </c>
      <c r="B136" s="41" t="s">
        <v>3</v>
      </c>
      <c r="C136" s="42" t="s">
        <v>285</v>
      </c>
      <c r="D136" s="43">
        <v>21.36</v>
      </c>
      <c r="E136" s="44">
        <v>4</v>
      </c>
      <c r="F136" s="43">
        <f>+D136*E136</f>
        <v>85.44</v>
      </c>
      <c r="G136" s="40"/>
      <c r="H136" s="37">
        <f t="shared" ref="H136:H199" si="6">+ROUND(G136*E136,2)</f>
        <v>0</v>
      </c>
    </row>
    <row r="137" spans="1:8" customFormat="1" ht="15" x14ac:dyDescent="0.25">
      <c r="A137" s="35" t="s">
        <v>286</v>
      </c>
      <c r="B137" s="41" t="s">
        <v>3</v>
      </c>
      <c r="C137" s="42" t="s">
        <v>287</v>
      </c>
      <c r="D137" s="43">
        <v>23.42</v>
      </c>
      <c r="E137" s="44">
        <v>4</v>
      </c>
      <c r="F137" s="43">
        <f>+D137*E137</f>
        <v>93.68</v>
      </c>
      <c r="G137" s="40"/>
      <c r="H137" s="37">
        <f t="shared" si="6"/>
        <v>0</v>
      </c>
    </row>
    <row r="138" spans="1:8" customFormat="1" ht="15" x14ac:dyDescent="0.25">
      <c r="A138" s="35" t="s">
        <v>288</v>
      </c>
      <c r="B138" s="41" t="s">
        <v>3</v>
      </c>
      <c r="C138" s="42" t="s">
        <v>289</v>
      </c>
      <c r="D138" s="43">
        <v>23.47</v>
      </c>
      <c r="E138" s="44">
        <v>4</v>
      </c>
      <c r="F138" s="43">
        <f t="shared" ref="F138:F205" si="7">+D138*E138</f>
        <v>93.88</v>
      </c>
      <c r="G138" s="40"/>
      <c r="H138" s="37">
        <f t="shared" si="6"/>
        <v>0</v>
      </c>
    </row>
    <row r="139" spans="1:8" customFormat="1" ht="15" x14ac:dyDescent="0.25">
      <c r="A139" s="35" t="s">
        <v>290</v>
      </c>
      <c r="B139" s="41" t="s">
        <v>3</v>
      </c>
      <c r="C139" s="42" t="s">
        <v>291</v>
      </c>
      <c r="D139" s="43">
        <v>24.3</v>
      </c>
      <c r="E139" s="44">
        <v>1</v>
      </c>
      <c r="F139" s="43">
        <f t="shared" si="7"/>
        <v>24.3</v>
      </c>
      <c r="G139" s="40"/>
      <c r="H139" s="37">
        <f t="shared" si="6"/>
        <v>0</v>
      </c>
    </row>
    <row r="140" spans="1:8" customFormat="1" ht="15" x14ac:dyDescent="0.25">
      <c r="A140" s="35" t="s">
        <v>292</v>
      </c>
      <c r="B140" s="41" t="s">
        <v>3</v>
      </c>
      <c r="C140" s="42" t="s">
        <v>293</v>
      </c>
      <c r="D140" s="43">
        <v>25.98</v>
      </c>
      <c r="E140" s="44">
        <v>4</v>
      </c>
      <c r="F140" s="43">
        <f t="shared" si="7"/>
        <v>103.92</v>
      </c>
      <c r="G140" s="40"/>
      <c r="H140" s="37">
        <f t="shared" si="6"/>
        <v>0</v>
      </c>
    </row>
    <row r="141" spans="1:8" customFormat="1" ht="15" x14ac:dyDescent="0.25">
      <c r="A141" s="35" t="s">
        <v>294</v>
      </c>
      <c r="B141" s="41" t="s">
        <v>3</v>
      </c>
      <c r="C141" s="42" t="s">
        <v>295</v>
      </c>
      <c r="D141" s="43">
        <v>30.81</v>
      </c>
      <c r="E141" s="44">
        <v>4</v>
      </c>
      <c r="F141" s="43">
        <f t="shared" si="7"/>
        <v>123.24</v>
      </c>
      <c r="G141" s="40"/>
      <c r="H141" s="37">
        <f t="shared" si="6"/>
        <v>0</v>
      </c>
    </row>
    <row r="142" spans="1:8" customFormat="1" ht="15" x14ac:dyDescent="0.25">
      <c r="A142" s="35" t="s">
        <v>296</v>
      </c>
      <c r="B142" s="41" t="s">
        <v>3</v>
      </c>
      <c r="C142" s="42" t="s">
        <v>297</v>
      </c>
      <c r="D142" s="43">
        <v>63.36</v>
      </c>
      <c r="E142" s="44">
        <v>4</v>
      </c>
      <c r="F142" s="43">
        <f>+D142*E142</f>
        <v>253.44</v>
      </c>
      <c r="G142" s="40"/>
      <c r="H142" s="37">
        <f t="shared" si="6"/>
        <v>0</v>
      </c>
    </row>
    <row r="143" spans="1:8" customFormat="1" ht="15" x14ac:dyDescent="0.25">
      <c r="A143" s="35" t="s">
        <v>298</v>
      </c>
      <c r="B143" s="41" t="s">
        <v>3</v>
      </c>
      <c r="C143" s="42" t="s">
        <v>299</v>
      </c>
      <c r="D143" s="43">
        <v>58.1</v>
      </c>
      <c r="E143" s="44">
        <v>4</v>
      </c>
      <c r="F143" s="43">
        <f t="shared" si="7"/>
        <v>232.4</v>
      </c>
      <c r="G143" s="40"/>
      <c r="H143" s="37">
        <f t="shared" si="6"/>
        <v>0</v>
      </c>
    </row>
    <row r="144" spans="1:8" customFormat="1" ht="15" x14ac:dyDescent="0.25">
      <c r="A144" s="35" t="s">
        <v>300</v>
      </c>
      <c r="B144" s="41" t="s">
        <v>3</v>
      </c>
      <c r="C144" s="42" t="s">
        <v>301</v>
      </c>
      <c r="D144" s="43">
        <v>58.16</v>
      </c>
      <c r="E144" s="44">
        <v>4</v>
      </c>
      <c r="F144" s="43">
        <f t="shared" si="7"/>
        <v>232.64</v>
      </c>
      <c r="G144" s="40"/>
      <c r="H144" s="37">
        <f t="shared" si="6"/>
        <v>0</v>
      </c>
    </row>
    <row r="145" spans="1:8" customFormat="1" ht="15" x14ac:dyDescent="0.25">
      <c r="A145" s="35" t="s">
        <v>302</v>
      </c>
      <c r="B145" s="41" t="s">
        <v>3</v>
      </c>
      <c r="C145" s="42" t="s">
        <v>303</v>
      </c>
      <c r="D145" s="43">
        <v>111.06</v>
      </c>
      <c r="E145" s="44">
        <v>4</v>
      </c>
      <c r="F145" s="43">
        <f t="shared" si="7"/>
        <v>444.24</v>
      </c>
      <c r="G145" s="40"/>
      <c r="H145" s="37">
        <f t="shared" si="6"/>
        <v>0</v>
      </c>
    </row>
    <row r="146" spans="1:8" customFormat="1" ht="15" x14ac:dyDescent="0.25">
      <c r="A146" s="35" t="s">
        <v>304</v>
      </c>
      <c r="B146" s="41" t="s">
        <v>3</v>
      </c>
      <c r="C146" s="42" t="s">
        <v>305</v>
      </c>
      <c r="D146" s="43">
        <v>114.22</v>
      </c>
      <c r="E146" s="44">
        <v>4</v>
      </c>
      <c r="F146" s="43">
        <f t="shared" si="7"/>
        <v>456.88</v>
      </c>
      <c r="G146" s="40"/>
      <c r="H146" s="37">
        <f t="shared" si="6"/>
        <v>0</v>
      </c>
    </row>
    <row r="147" spans="1:8" customFormat="1" ht="15" x14ac:dyDescent="0.25">
      <c r="A147" s="35" t="s">
        <v>306</v>
      </c>
      <c r="B147" s="41" t="s">
        <v>3</v>
      </c>
      <c r="C147" s="42" t="s">
        <v>307</v>
      </c>
      <c r="D147" s="43">
        <v>5.57</v>
      </c>
      <c r="E147" s="44">
        <v>4</v>
      </c>
      <c r="F147" s="43">
        <f t="shared" si="7"/>
        <v>22.28</v>
      </c>
      <c r="G147" s="40"/>
      <c r="H147" s="37">
        <f t="shared" si="6"/>
        <v>0</v>
      </c>
    </row>
    <row r="148" spans="1:8" customFormat="1" ht="15" x14ac:dyDescent="0.25">
      <c r="A148" s="35" t="s">
        <v>308</v>
      </c>
      <c r="B148" s="41" t="s">
        <v>3</v>
      </c>
      <c r="C148" s="42" t="s">
        <v>309</v>
      </c>
      <c r="D148" s="43">
        <v>6.76</v>
      </c>
      <c r="E148" s="44">
        <v>4</v>
      </c>
      <c r="F148" s="43">
        <f t="shared" si="7"/>
        <v>27.04</v>
      </c>
      <c r="G148" s="40"/>
      <c r="H148" s="37">
        <f t="shared" si="6"/>
        <v>0</v>
      </c>
    </row>
    <row r="149" spans="1:8" customFormat="1" ht="15" x14ac:dyDescent="0.25">
      <c r="A149" s="35" t="s">
        <v>310</v>
      </c>
      <c r="B149" s="41" t="s">
        <v>3</v>
      </c>
      <c r="C149" s="42" t="s">
        <v>311</v>
      </c>
      <c r="D149" s="43">
        <v>8.06</v>
      </c>
      <c r="E149" s="44">
        <v>4</v>
      </c>
      <c r="F149" s="43">
        <f t="shared" si="7"/>
        <v>32.24</v>
      </c>
      <c r="G149" s="40"/>
      <c r="H149" s="37">
        <f t="shared" si="6"/>
        <v>0</v>
      </c>
    </row>
    <row r="150" spans="1:8" s="9" customFormat="1" ht="15" x14ac:dyDescent="0.25">
      <c r="A150" s="35" t="s">
        <v>66</v>
      </c>
      <c r="B150" s="41" t="s">
        <v>3</v>
      </c>
      <c r="C150" s="42" t="s">
        <v>67</v>
      </c>
      <c r="D150" s="43">
        <v>9.8000000000000007</v>
      </c>
      <c r="E150" s="44">
        <v>15</v>
      </c>
      <c r="F150" s="43">
        <f t="shared" si="7"/>
        <v>147</v>
      </c>
      <c r="G150" s="40"/>
      <c r="H150" s="37">
        <f t="shared" si="6"/>
        <v>0</v>
      </c>
    </row>
    <row r="151" spans="1:8" customFormat="1" ht="15" x14ac:dyDescent="0.25">
      <c r="A151" s="35" t="s">
        <v>312</v>
      </c>
      <c r="B151" s="41" t="s">
        <v>3</v>
      </c>
      <c r="C151" s="42" t="s">
        <v>313</v>
      </c>
      <c r="D151" s="43">
        <v>12.99</v>
      </c>
      <c r="E151" s="44">
        <v>4</v>
      </c>
      <c r="F151" s="43">
        <f t="shared" si="7"/>
        <v>51.96</v>
      </c>
      <c r="G151" s="40"/>
      <c r="H151" s="37">
        <f t="shared" si="6"/>
        <v>0</v>
      </c>
    </row>
    <row r="152" spans="1:8" s="9" customFormat="1" ht="15" x14ac:dyDescent="0.25">
      <c r="A152" s="35" t="s">
        <v>68</v>
      </c>
      <c r="B152" s="41" t="s">
        <v>3</v>
      </c>
      <c r="C152" s="42" t="s">
        <v>69</v>
      </c>
      <c r="D152" s="43">
        <v>20.309999999999999</v>
      </c>
      <c r="E152" s="44">
        <v>15</v>
      </c>
      <c r="F152" s="43">
        <f t="shared" si="7"/>
        <v>304.64999999999998</v>
      </c>
      <c r="G152" s="40"/>
      <c r="H152" s="37">
        <f t="shared" si="6"/>
        <v>0</v>
      </c>
    </row>
    <row r="153" spans="1:8" customFormat="1" ht="15" x14ac:dyDescent="0.25">
      <c r="A153" s="35" t="s">
        <v>314</v>
      </c>
      <c r="B153" s="41" t="s">
        <v>3</v>
      </c>
      <c r="C153" s="42" t="s">
        <v>315</v>
      </c>
      <c r="D153" s="43">
        <v>33.950000000000003</v>
      </c>
      <c r="E153" s="44">
        <v>1</v>
      </c>
      <c r="F153" s="43">
        <f t="shared" si="7"/>
        <v>33.950000000000003</v>
      </c>
      <c r="G153" s="40"/>
      <c r="H153" s="37">
        <f t="shared" si="6"/>
        <v>0</v>
      </c>
    </row>
    <row r="154" spans="1:8" customFormat="1" ht="15" x14ac:dyDescent="0.25">
      <c r="A154" s="35" t="s">
        <v>316</v>
      </c>
      <c r="B154" s="41" t="s">
        <v>3</v>
      </c>
      <c r="C154" s="42" t="s">
        <v>317</v>
      </c>
      <c r="D154" s="43">
        <v>58.46</v>
      </c>
      <c r="E154" s="44">
        <v>1</v>
      </c>
      <c r="F154" s="43">
        <f t="shared" si="7"/>
        <v>58.46</v>
      </c>
      <c r="G154" s="40"/>
      <c r="H154" s="37">
        <f t="shared" si="6"/>
        <v>0</v>
      </c>
    </row>
    <row r="155" spans="1:8" customFormat="1" ht="15" x14ac:dyDescent="0.25">
      <c r="A155" s="35" t="s">
        <v>318</v>
      </c>
      <c r="B155" s="41" t="s">
        <v>3</v>
      </c>
      <c r="C155" s="42" t="s">
        <v>319</v>
      </c>
      <c r="D155" s="43">
        <v>88.59</v>
      </c>
      <c r="E155" s="44">
        <v>1</v>
      </c>
      <c r="F155" s="43">
        <f t="shared" si="7"/>
        <v>88.59</v>
      </c>
      <c r="G155" s="40"/>
      <c r="H155" s="37">
        <f t="shared" si="6"/>
        <v>0</v>
      </c>
    </row>
    <row r="156" spans="1:8" customFormat="1" ht="15" x14ac:dyDescent="0.25">
      <c r="A156" s="35" t="s">
        <v>320</v>
      </c>
      <c r="B156" s="41" t="s">
        <v>3</v>
      </c>
      <c r="C156" s="42" t="s">
        <v>321</v>
      </c>
      <c r="D156" s="43">
        <v>12.96</v>
      </c>
      <c r="E156" s="44">
        <v>1</v>
      </c>
      <c r="F156" s="43">
        <f t="shared" si="7"/>
        <v>12.96</v>
      </c>
      <c r="G156" s="40"/>
      <c r="H156" s="37">
        <f t="shared" si="6"/>
        <v>0</v>
      </c>
    </row>
    <row r="157" spans="1:8" customFormat="1" ht="15" x14ac:dyDescent="0.25">
      <c r="A157" s="35" t="s">
        <v>322</v>
      </c>
      <c r="B157" s="41" t="s">
        <v>3</v>
      </c>
      <c r="C157" s="42" t="s">
        <v>323</v>
      </c>
      <c r="D157" s="43">
        <v>15.06</v>
      </c>
      <c r="E157" s="44">
        <v>1</v>
      </c>
      <c r="F157" s="43">
        <f t="shared" si="7"/>
        <v>15.06</v>
      </c>
      <c r="G157" s="40"/>
      <c r="H157" s="37">
        <f t="shared" si="6"/>
        <v>0</v>
      </c>
    </row>
    <row r="158" spans="1:8" customFormat="1" ht="15" x14ac:dyDescent="0.25">
      <c r="A158" s="35" t="s">
        <v>324</v>
      </c>
      <c r="B158" s="41" t="s">
        <v>3</v>
      </c>
      <c r="C158" s="42" t="s">
        <v>325</v>
      </c>
      <c r="D158" s="43">
        <v>17.190000000000001</v>
      </c>
      <c r="E158" s="44">
        <v>1</v>
      </c>
      <c r="F158" s="43">
        <f t="shared" si="7"/>
        <v>17.190000000000001</v>
      </c>
      <c r="G158" s="40"/>
      <c r="H158" s="37">
        <f t="shared" si="6"/>
        <v>0</v>
      </c>
    </row>
    <row r="159" spans="1:8" s="9" customFormat="1" ht="15" x14ac:dyDescent="0.25">
      <c r="A159" s="35" t="s">
        <v>70</v>
      </c>
      <c r="B159" s="41" t="s">
        <v>3</v>
      </c>
      <c r="C159" s="42" t="s">
        <v>71</v>
      </c>
      <c r="D159" s="43">
        <v>18.2</v>
      </c>
      <c r="E159" s="44">
        <v>15</v>
      </c>
      <c r="F159" s="43">
        <f t="shared" si="7"/>
        <v>273</v>
      </c>
      <c r="G159" s="40"/>
      <c r="H159" s="37">
        <f t="shared" si="6"/>
        <v>0</v>
      </c>
    </row>
    <row r="160" spans="1:8" customFormat="1" ht="15" x14ac:dyDescent="0.25">
      <c r="A160" s="35" t="s">
        <v>326</v>
      </c>
      <c r="B160" s="41" t="s">
        <v>3</v>
      </c>
      <c r="C160" s="42" t="s">
        <v>327</v>
      </c>
      <c r="D160" s="43">
        <v>17.71</v>
      </c>
      <c r="E160" s="44">
        <v>1</v>
      </c>
      <c r="F160" s="43">
        <f t="shared" si="7"/>
        <v>17.71</v>
      </c>
      <c r="G160" s="40"/>
      <c r="H160" s="37">
        <f t="shared" si="6"/>
        <v>0</v>
      </c>
    </row>
    <row r="161" spans="1:8" customFormat="1" ht="15" x14ac:dyDescent="0.25">
      <c r="A161" s="35" t="s">
        <v>328</v>
      </c>
      <c r="B161" s="41" t="s">
        <v>3</v>
      </c>
      <c r="C161" s="42" t="s">
        <v>329</v>
      </c>
      <c r="D161" s="43">
        <v>29.04</v>
      </c>
      <c r="E161" s="44">
        <v>1</v>
      </c>
      <c r="F161" s="43">
        <f t="shared" si="7"/>
        <v>29.04</v>
      </c>
      <c r="G161" s="40"/>
      <c r="H161" s="37">
        <f t="shared" si="6"/>
        <v>0</v>
      </c>
    </row>
    <row r="162" spans="1:8" s="9" customFormat="1" ht="15" x14ac:dyDescent="0.25">
      <c r="A162" s="35" t="s">
        <v>72</v>
      </c>
      <c r="B162" s="41" t="s">
        <v>3</v>
      </c>
      <c r="C162" s="42" t="s">
        <v>73</v>
      </c>
      <c r="D162" s="43">
        <v>31.91</v>
      </c>
      <c r="E162" s="44">
        <v>15</v>
      </c>
      <c r="F162" s="43">
        <f t="shared" si="7"/>
        <v>478.65</v>
      </c>
      <c r="G162" s="40"/>
      <c r="H162" s="37">
        <f t="shared" si="6"/>
        <v>0</v>
      </c>
    </row>
    <row r="163" spans="1:8" customFormat="1" ht="15" x14ac:dyDescent="0.25">
      <c r="A163" s="35" t="s">
        <v>330</v>
      </c>
      <c r="B163" s="41" t="s">
        <v>3</v>
      </c>
      <c r="C163" s="42" t="s">
        <v>331</v>
      </c>
      <c r="D163" s="43">
        <v>42.41</v>
      </c>
      <c r="E163" s="44">
        <v>1</v>
      </c>
      <c r="F163" s="43">
        <f t="shared" si="7"/>
        <v>42.41</v>
      </c>
      <c r="G163" s="40"/>
      <c r="H163" s="37">
        <f t="shared" si="6"/>
        <v>0</v>
      </c>
    </row>
    <row r="164" spans="1:8" customFormat="1" ht="15" x14ac:dyDescent="0.25">
      <c r="A164" s="35" t="s">
        <v>332</v>
      </c>
      <c r="B164" s="41" t="s">
        <v>3</v>
      </c>
      <c r="C164" s="42" t="s">
        <v>333</v>
      </c>
      <c r="D164" s="43">
        <v>70.08</v>
      </c>
      <c r="E164" s="44">
        <v>1</v>
      </c>
      <c r="F164" s="43">
        <f t="shared" si="7"/>
        <v>70.08</v>
      </c>
      <c r="G164" s="40"/>
      <c r="H164" s="37">
        <f t="shared" si="6"/>
        <v>0</v>
      </c>
    </row>
    <row r="165" spans="1:8" customFormat="1" ht="15" x14ac:dyDescent="0.25">
      <c r="A165" s="35" t="s">
        <v>334</v>
      </c>
      <c r="B165" s="41" t="s">
        <v>3</v>
      </c>
      <c r="C165" s="42" t="s">
        <v>335</v>
      </c>
      <c r="D165" s="43">
        <v>79.77</v>
      </c>
      <c r="E165" s="44">
        <v>1</v>
      </c>
      <c r="F165" s="43">
        <f t="shared" si="7"/>
        <v>79.77</v>
      </c>
      <c r="G165" s="40"/>
      <c r="H165" s="37">
        <f t="shared" si="6"/>
        <v>0</v>
      </c>
    </row>
    <row r="166" spans="1:8" customFormat="1" ht="15" x14ac:dyDescent="0.25">
      <c r="A166" s="35" t="s">
        <v>336</v>
      </c>
      <c r="B166" s="41" t="s">
        <v>3</v>
      </c>
      <c r="C166" s="42" t="s">
        <v>337</v>
      </c>
      <c r="D166" s="43">
        <v>4.91</v>
      </c>
      <c r="E166" s="44">
        <v>1</v>
      </c>
      <c r="F166" s="43">
        <f t="shared" si="7"/>
        <v>4.91</v>
      </c>
      <c r="G166" s="40"/>
      <c r="H166" s="37">
        <f t="shared" si="6"/>
        <v>0</v>
      </c>
    </row>
    <row r="167" spans="1:8" customFormat="1" ht="15" x14ac:dyDescent="0.25">
      <c r="A167" s="35" t="s">
        <v>338</v>
      </c>
      <c r="B167" s="41" t="s">
        <v>3</v>
      </c>
      <c r="C167" s="42" t="s">
        <v>339</v>
      </c>
      <c r="D167" s="43">
        <v>6.64</v>
      </c>
      <c r="E167" s="44">
        <v>1</v>
      </c>
      <c r="F167" s="43">
        <f t="shared" si="7"/>
        <v>6.64</v>
      </c>
      <c r="G167" s="40"/>
      <c r="H167" s="37">
        <f t="shared" si="6"/>
        <v>0</v>
      </c>
    </row>
    <row r="168" spans="1:8" customFormat="1" ht="15" x14ac:dyDescent="0.25">
      <c r="A168" s="35" t="s">
        <v>340</v>
      </c>
      <c r="B168" s="41" t="s">
        <v>3</v>
      </c>
      <c r="C168" s="42" t="s">
        <v>341</v>
      </c>
      <c r="D168" s="43">
        <v>6.64</v>
      </c>
      <c r="E168" s="44">
        <v>1</v>
      </c>
      <c r="F168" s="43">
        <f t="shared" si="7"/>
        <v>6.64</v>
      </c>
      <c r="G168" s="40"/>
      <c r="H168" s="37">
        <f t="shared" si="6"/>
        <v>0</v>
      </c>
    </row>
    <row r="169" spans="1:8" customFormat="1" ht="15" x14ac:dyDescent="0.25">
      <c r="A169" s="35" t="s">
        <v>342</v>
      </c>
      <c r="B169" s="41" t="s">
        <v>3</v>
      </c>
      <c r="C169" s="42" t="s">
        <v>343</v>
      </c>
      <c r="D169" s="43">
        <v>8.27</v>
      </c>
      <c r="E169" s="44">
        <v>1</v>
      </c>
      <c r="F169" s="43">
        <f t="shared" si="7"/>
        <v>8.27</v>
      </c>
      <c r="G169" s="40"/>
      <c r="H169" s="37">
        <f t="shared" si="6"/>
        <v>0</v>
      </c>
    </row>
    <row r="170" spans="1:8" customFormat="1" ht="15" x14ac:dyDescent="0.25">
      <c r="A170" s="35" t="s">
        <v>344</v>
      </c>
      <c r="B170" s="41" t="s">
        <v>3</v>
      </c>
      <c r="C170" s="42" t="s">
        <v>345</v>
      </c>
      <c r="D170" s="43">
        <v>11.49</v>
      </c>
      <c r="E170" s="44">
        <v>1</v>
      </c>
      <c r="F170" s="43">
        <f t="shared" si="7"/>
        <v>11.49</v>
      </c>
      <c r="G170" s="40"/>
      <c r="H170" s="37">
        <f t="shared" si="6"/>
        <v>0</v>
      </c>
    </row>
    <row r="171" spans="1:8" customFormat="1" ht="15" x14ac:dyDescent="0.25">
      <c r="A171" s="35" t="s">
        <v>346</v>
      </c>
      <c r="B171" s="41" t="s">
        <v>3</v>
      </c>
      <c r="C171" s="42" t="s">
        <v>347</v>
      </c>
      <c r="D171" s="43">
        <v>11.31</v>
      </c>
      <c r="E171" s="44">
        <v>1</v>
      </c>
      <c r="F171" s="43">
        <f t="shared" si="7"/>
        <v>11.31</v>
      </c>
      <c r="G171" s="40"/>
      <c r="H171" s="37">
        <f t="shared" si="6"/>
        <v>0</v>
      </c>
    </row>
    <row r="172" spans="1:8" customFormat="1" ht="15" x14ac:dyDescent="0.25">
      <c r="A172" s="35" t="s">
        <v>348</v>
      </c>
      <c r="B172" s="41" t="s">
        <v>3</v>
      </c>
      <c r="C172" s="42" t="s">
        <v>349</v>
      </c>
      <c r="D172" s="43">
        <v>13.1</v>
      </c>
      <c r="E172" s="44">
        <v>5</v>
      </c>
      <c r="F172" s="43">
        <f t="shared" si="7"/>
        <v>65.5</v>
      </c>
      <c r="G172" s="40"/>
      <c r="H172" s="37">
        <f t="shared" si="6"/>
        <v>0</v>
      </c>
    </row>
    <row r="173" spans="1:8" customFormat="1" ht="15" x14ac:dyDescent="0.25">
      <c r="A173" s="35" t="s">
        <v>350</v>
      </c>
      <c r="B173" s="41" t="s">
        <v>3</v>
      </c>
      <c r="C173" s="42" t="s">
        <v>351</v>
      </c>
      <c r="D173" s="43">
        <v>16.77</v>
      </c>
      <c r="E173" s="44">
        <v>1</v>
      </c>
      <c r="F173" s="43">
        <f t="shared" si="7"/>
        <v>16.77</v>
      </c>
      <c r="G173" s="40"/>
      <c r="H173" s="37">
        <f t="shared" si="6"/>
        <v>0</v>
      </c>
    </row>
    <row r="174" spans="1:8" customFormat="1" ht="15" x14ac:dyDescent="0.25">
      <c r="A174" s="35" t="s">
        <v>352</v>
      </c>
      <c r="B174" s="41" t="s">
        <v>3</v>
      </c>
      <c r="C174" s="42" t="s">
        <v>353</v>
      </c>
      <c r="D174" s="43">
        <v>16.100000000000001</v>
      </c>
      <c r="E174" s="44">
        <v>1</v>
      </c>
      <c r="F174" s="43">
        <f t="shared" si="7"/>
        <v>16.100000000000001</v>
      </c>
      <c r="G174" s="40"/>
      <c r="H174" s="37">
        <f t="shared" si="6"/>
        <v>0</v>
      </c>
    </row>
    <row r="175" spans="1:8" customFormat="1" ht="15" x14ac:dyDescent="0.25">
      <c r="A175" s="35" t="s">
        <v>354</v>
      </c>
      <c r="B175" s="41" t="s">
        <v>3</v>
      </c>
      <c r="C175" s="42" t="s">
        <v>355</v>
      </c>
      <c r="D175" s="43">
        <v>16.77</v>
      </c>
      <c r="E175" s="44">
        <v>1</v>
      </c>
      <c r="F175" s="43">
        <f t="shared" si="7"/>
        <v>16.77</v>
      </c>
      <c r="G175" s="40"/>
      <c r="H175" s="37">
        <f t="shared" si="6"/>
        <v>0</v>
      </c>
    </row>
    <row r="176" spans="1:8" customFormat="1" ht="15" x14ac:dyDescent="0.25">
      <c r="A176" s="35" t="s">
        <v>356</v>
      </c>
      <c r="B176" s="41" t="s">
        <v>3</v>
      </c>
      <c r="C176" s="42" t="s">
        <v>357</v>
      </c>
      <c r="D176" s="43">
        <v>27.28</v>
      </c>
      <c r="E176" s="44">
        <v>1</v>
      </c>
      <c r="F176" s="43">
        <f t="shared" si="7"/>
        <v>27.28</v>
      </c>
      <c r="G176" s="40"/>
      <c r="H176" s="37">
        <f t="shared" si="6"/>
        <v>0</v>
      </c>
    </row>
    <row r="177" spans="1:8" customFormat="1" ht="15" x14ac:dyDescent="0.25">
      <c r="A177" s="35" t="s">
        <v>358</v>
      </c>
      <c r="B177" s="41" t="s">
        <v>3</v>
      </c>
      <c r="C177" s="42" t="s">
        <v>359</v>
      </c>
      <c r="D177" s="43">
        <v>26.64</v>
      </c>
      <c r="E177" s="44">
        <v>1</v>
      </c>
      <c r="F177" s="43">
        <f t="shared" si="7"/>
        <v>26.64</v>
      </c>
      <c r="G177" s="40"/>
      <c r="H177" s="37">
        <f t="shared" si="6"/>
        <v>0</v>
      </c>
    </row>
    <row r="178" spans="1:8" customFormat="1" ht="15" x14ac:dyDescent="0.25">
      <c r="A178" s="35" t="s">
        <v>360</v>
      </c>
      <c r="B178" s="41" t="s">
        <v>3</v>
      </c>
      <c r="C178" s="42" t="s">
        <v>361</v>
      </c>
      <c r="D178" s="43">
        <v>23.81</v>
      </c>
      <c r="E178" s="44">
        <v>1</v>
      </c>
      <c r="F178" s="43">
        <f t="shared" si="7"/>
        <v>23.81</v>
      </c>
      <c r="G178" s="40"/>
      <c r="H178" s="37">
        <f t="shared" si="6"/>
        <v>0</v>
      </c>
    </row>
    <row r="179" spans="1:8" customFormat="1" ht="15" x14ac:dyDescent="0.25">
      <c r="A179" s="35" t="s">
        <v>362</v>
      </c>
      <c r="B179" s="41" t="s">
        <v>3</v>
      </c>
      <c r="C179" s="42" t="s">
        <v>363</v>
      </c>
      <c r="D179" s="43">
        <v>27.27</v>
      </c>
      <c r="E179" s="44">
        <v>1</v>
      </c>
      <c r="F179" s="43">
        <f t="shared" si="7"/>
        <v>27.27</v>
      </c>
      <c r="G179" s="40"/>
      <c r="H179" s="37">
        <f t="shared" si="6"/>
        <v>0</v>
      </c>
    </row>
    <row r="180" spans="1:8" customFormat="1" ht="15" x14ac:dyDescent="0.25">
      <c r="A180" s="35" t="s">
        <v>364</v>
      </c>
      <c r="B180" s="41" t="s">
        <v>3</v>
      </c>
      <c r="C180" s="42" t="s">
        <v>365</v>
      </c>
      <c r="D180" s="43">
        <v>26.86</v>
      </c>
      <c r="E180" s="44">
        <v>5</v>
      </c>
      <c r="F180" s="43">
        <f t="shared" si="7"/>
        <v>134.30000000000001</v>
      </c>
      <c r="G180" s="40"/>
      <c r="H180" s="37">
        <f t="shared" si="6"/>
        <v>0</v>
      </c>
    </row>
    <row r="181" spans="1:8" customFormat="1" ht="15" x14ac:dyDescent="0.25">
      <c r="A181" s="35" t="s">
        <v>366</v>
      </c>
      <c r="B181" s="41" t="s">
        <v>3</v>
      </c>
      <c r="C181" s="42" t="s">
        <v>367</v>
      </c>
      <c r="D181" s="43">
        <v>30.21</v>
      </c>
      <c r="E181" s="44">
        <v>1</v>
      </c>
      <c r="F181" s="43">
        <f t="shared" si="7"/>
        <v>30.21</v>
      </c>
      <c r="G181" s="40"/>
      <c r="H181" s="37">
        <f t="shared" si="6"/>
        <v>0</v>
      </c>
    </row>
    <row r="182" spans="1:8" customFormat="1" ht="15" x14ac:dyDescent="0.25">
      <c r="A182" s="35" t="s">
        <v>368</v>
      </c>
      <c r="B182" s="41" t="s">
        <v>3</v>
      </c>
      <c r="C182" s="42" t="s">
        <v>369</v>
      </c>
      <c r="D182" s="43">
        <v>40.94</v>
      </c>
      <c r="E182" s="44">
        <v>1</v>
      </c>
      <c r="F182" s="43">
        <f t="shared" si="7"/>
        <v>40.94</v>
      </c>
      <c r="G182" s="40"/>
      <c r="H182" s="37">
        <f t="shared" si="6"/>
        <v>0</v>
      </c>
    </row>
    <row r="183" spans="1:8" customFormat="1" ht="15" x14ac:dyDescent="0.25">
      <c r="A183" s="35" t="s">
        <v>370</v>
      </c>
      <c r="B183" s="41" t="s">
        <v>3</v>
      </c>
      <c r="C183" s="42" t="s">
        <v>371</v>
      </c>
      <c r="D183" s="43">
        <v>42.39</v>
      </c>
      <c r="E183" s="44">
        <v>1</v>
      </c>
      <c r="F183" s="43">
        <f>+D183*E183</f>
        <v>42.39</v>
      </c>
      <c r="G183" s="40"/>
      <c r="H183" s="37">
        <f t="shared" si="6"/>
        <v>0</v>
      </c>
    </row>
    <row r="184" spans="1:8" customFormat="1" ht="15" x14ac:dyDescent="0.25">
      <c r="A184" s="35" t="s">
        <v>372</v>
      </c>
      <c r="B184" s="41" t="s">
        <v>3</v>
      </c>
      <c r="C184" s="42" t="s">
        <v>373</v>
      </c>
      <c r="D184" s="43">
        <v>83.78</v>
      </c>
      <c r="E184" s="44">
        <v>1</v>
      </c>
      <c r="F184" s="43">
        <f t="shared" ref="F184:F186" si="8">+D184*E184</f>
        <v>83.78</v>
      </c>
      <c r="G184" s="40"/>
      <c r="H184" s="37">
        <f t="shared" si="6"/>
        <v>0</v>
      </c>
    </row>
    <row r="185" spans="1:8" customFormat="1" ht="15" x14ac:dyDescent="0.25">
      <c r="A185" s="35" t="s">
        <v>374</v>
      </c>
      <c r="B185" s="41" t="s">
        <v>3</v>
      </c>
      <c r="C185" s="42" t="s">
        <v>375</v>
      </c>
      <c r="D185" s="43">
        <v>84.81</v>
      </c>
      <c r="E185" s="44">
        <v>1</v>
      </c>
      <c r="F185" s="43">
        <f t="shared" si="8"/>
        <v>84.81</v>
      </c>
      <c r="G185" s="40"/>
      <c r="H185" s="37">
        <f t="shared" si="6"/>
        <v>0</v>
      </c>
    </row>
    <row r="186" spans="1:8" customFormat="1" ht="15" x14ac:dyDescent="0.25">
      <c r="A186" s="35" t="s">
        <v>376</v>
      </c>
      <c r="B186" s="41" t="s">
        <v>3</v>
      </c>
      <c r="C186" s="42" t="s">
        <v>377</v>
      </c>
      <c r="D186" s="43">
        <v>7.56</v>
      </c>
      <c r="E186" s="44">
        <v>1</v>
      </c>
      <c r="F186" s="43">
        <f t="shared" si="8"/>
        <v>7.56</v>
      </c>
      <c r="G186" s="40"/>
      <c r="H186" s="37">
        <f t="shared" si="6"/>
        <v>0</v>
      </c>
    </row>
    <row r="187" spans="1:8" customFormat="1" ht="15" x14ac:dyDescent="0.25">
      <c r="A187" s="35" t="s">
        <v>378</v>
      </c>
      <c r="B187" s="41" t="s">
        <v>3</v>
      </c>
      <c r="C187" s="42" t="s">
        <v>379</v>
      </c>
      <c r="D187" s="43">
        <v>8.41</v>
      </c>
      <c r="E187" s="44">
        <v>4</v>
      </c>
      <c r="F187" s="43">
        <f t="shared" si="7"/>
        <v>33.64</v>
      </c>
      <c r="G187" s="40"/>
      <c r="H187" s="37">
        <f t="shared" si="6"/>
        <v>0</v>
      </c>
    </row>
    <row r="188" spans="1:8" customFormat="1" ht="15" x14ac:dyDescent="0.25">
      <c r="A188" s="35" t="s">
        <v>380</v>
      </c>
      <c r="B188" s="41" t="s">
        <v>3</v>
      </c>
      <c r="C188" s="42" t="s">
        <v>381</v>
      </c>
      <c r="D188" s="43">
        <v>10.46</v>
      </c>
      <c r="E188" s="44">
        <v>4</v>
      </c>
      <c r="F188" s="43">
        <f t="shared" si="7"/>
        <v>41.84</v>
      </c>
      <c r="G188" s="40"/>
      <c r="H188" s="37">
        <f t="shared" si="6"/>
        <v>0</v>
      </c>
    </row>
    <row r="189" spans="1:8" customFormat="1" ht="15" x14ac:dyDescent="0.25">
      <c r="A189" s="35" t="s">
        <v>382</v>
      </c>
      <c r="B189" s="41" t="s">
        <v>3</v>
      </c>
      <c r="C189" s="42" t="s">
        <v>383</v>
      </c>
      <c r="D189" s="43">
        <v>9.32</v>
      </c>
      <c r="E189" s="44">
        <v>4</v>
      </c>
      <c r="F189" s="43">
        <f t="shared" si="7"/>
        <v>37.28</v>
      </c>
      <c r="G189" s="40"/>
      <c r="H189" s="37">
        <f t="shared" si="6"/>
        <v>0</v>
      </c>
    </row>
    <row r="190" spans="1:8" customFormat="1" ht="15" x14ac:dyDescent="0.25">
      <c r="A190" s="35" t="s">
        <v>384</v>
      </c>
      <c r="B190" s="41" t="s">
        <v>3</v>
      </c>
      <c r="C190" s="42" t="s">
        <v>385</v>
      </c>
      <c r="D190" s="43">
        <v>9.92</v>
      </c>
      <c r="E190" s="44">
        <v>4</v>
      </c>
      <c r="F190" s="43">
        <f t="shared" si="7"/>
        <v>39.68</v>
      </c>
      <c r="G190" s="40"/>
      <c r="H190" s="37">
        <f t="shared" si="6"/>
        <v>0</v>
      </c>
    </row>
    <row r="191" spans="1:8" customFormat="1" ht="15" x14ac:dyDescent="0.25">
      <c r="A191" s="35" t="s">
        <v>386</v>
      </c>
      <c r="B191" s="41" t="s">
        <v>3</v>
      </c>
      <c r="C191" s="42" t="s">
        <v>387</v>
      </c>
      <c r="D191" s="43">
        <v>12.43</v>
      </c>
      <c r="E191" s="44">
        <v>1</v>
      </c>
      <c r="F191" s="43">
        <f t="shared" si="7"/>
        <v>12.43</v>
      </c>
      <c r="G191" s="40"/>
      <c r="H191" s="37">
        <f t="shared" si="6"/>
        <v>0</v>
      </c>
    </row>
    <row r="192" spans="1:8" customFormat="1" ht="15" x14ac:dyDescent="0.25">
      <c r="A192" s="35" t="s">
        <v>388</v>
      </c>
      <c r="B192" s="41" t="s">
        <v>3</v>
      </c>
      <c r="C192" s="42" t="s">
        <v>389</v>
      </c>
      <c r="D192" s="43">
        <v>13.38</v>
      </c>
      <c r="E192" s="44">
        <v>4</v>
      </c>
      <c r="F192" s="43">
        <f t="shared" si="7"/>
        <v>53.52</v>
      </c>
      <c r="G192" s="40"/>
      <c r="H192" s="37">
        <f t="shared" si="6"/>
        <v>0</v>
      </c>
    </row>
    <row r="193" spans="1:8" customFormat="1" ht="15" x14ac:dyDescent="0.25">
      <c r="A193" s="35" t="s">
        <v>390</v>
      </c>
      <c r="B193" s="41" t="s">
        <v>3</v>
      </c>
      <c r="C193" s="42" t="s">
        <v>391</v>
      </c>
      <c r="D193" s="43">
        <v>16.559999999999999</v>
      </c>
      <c r="E193" s="44">
        <v>4</v>
      </c>
      <c r="F193" s="43">
        <f t="shared" si="7"/>
        <v>66.239999999999995</v>
      </c>
      <c r="G193" s="40"/>
      <c r="H193" s="37">
        <f t="shared" si="6"/>
        <v>0</v>
      </c>
    </row>
    <row r="194" spans="1:8" customFormat="1" ht="15" x14ac:dyDescent="0.25">
      <c r="A194" s="35" t="s">
        <v>392</v>
      </c>
      <c r="B194" s="41" t="s">
        <v>3</v>
      </c>
      <c r="C194" s="42" t="s">
        <v>393</v>
      </c>
      <c r="D194" s="43">
        <v>17.82</v>
      </c>
      <c r="E194" s="44">
        <v>4</v>
      </c>
      <c r="F194" s="43">
        <f t="shared" si="7"/>
        <v>71.28</v>
      </c>
      <c r="G194" s="40"/>
      <c r="H194" s="37">
        <f t="shared" si="6"/>
        <v>0</v>
      </c>
    </row>
    <row r="195" spans="1:8" customFormat="1" ht="15" x14ac:dyDescent="0.25">
      <c r="A195" s="35" t="s">
        <v>394</v>
      </c>
      <c r="B195" s="41" t="s">
        <v>3</v>
      </c>
      <c r="C195" s="42" t="s">
        <v>395</v>
      </c>
      <c r="D195" s="43">
        <v>19.260000000000002</v>
      </c>
      <c r="E195" s="44">
        <v>4</v>
      </c>
      <c r="F195" s="43">
        <f t="shared" si="7"/>
        <v>77.040000000000006</v>
      </c>
      <c r="G195" s="40"/>
      <c r="H195" s="37">
        <f t="shared" si="6"/>
        <v>0</v>
      </c>
    </row>
    <row r="196" spans="1:8" customFormat="1" ht="15" x14ac:dyDescent="0.25">
      <c r="A196" s="35" t="s">
        <v>396</v>
      </c>
      <c r="B196" s="41" t="s">
        <v>3</v>
      </c>
      <c r="C196" s="42" t="s">
        <v>397</v>
      </c>
      <c r="D196" s="43">
        <v>27.62</v>
      </c>
      <c r="E196" s="44">
        <v>4</v>
      </c>
      <c r="F196" s="43">
        <f t="shared" si="7"/>
        <v>110.48</v>
      </c>
      <c r="G196" s="40"/>
      <c r="H196" s="37">
        <f t="shared" si="6"/>
        <v>0</v>
      </c>
    </row>
    <row r="197" spans="1:8" customFormat="1" ht="15" x14ac:dyDescent="0.25">
      <c r="A197" s="35" t="s">
        <v>398</v>
      </c>
      <c r="B197" s="41" t="s">
        <v>3</v>
      </c>
      <c r="C197" s="42" t="s">
        <v>399</v>
      </c>
      <c r="D197" s="43">
        <v>29.3</v>
      </c>
      <c r="E197" s="44">
        <v>4</v>
      </c>
      <c r="F197" s="43">
        <f t="shared" si="7"/>
        <v>117.2</v>
      </c>
      <c r="G197" s="40"/>
      <c r="H197" s="37">
        <f t="shared" si="6"/>
        <v>0</v>
      </c>
    </row>
    <row r="198" spans="1:8" customFormat="1" ht="15" x14ac:dyDescent="0.25">
      <c r="A198" s="35" t="s">
        <v>400</v>
      </c>
      <c r="B198" s="41" t="s">
        <v>3</v>
      </c>
      <c r="C198" s="42" t="s">
        <v>401</v>
      </c>
      <c r="D198" s="43">
        <v>42.32</v>
      </c>
      <c r="E198" s="44">
        <v>4</v>
      </c>
      <c r="F198" s="43">
        <f t="shared" si="7"/>
        <v>169.28</v>
      </c>
      <c r="G198" s="40"/>
      <c r="H198" s="37">
        <f t="shared" si="6"/>
        <v>0</v>
      </c>
    </row>
    <row r="199" spans="1:8" customFormat="1" ht="15" x14ac:dyDescent="0.25">
      <c r="A199" s="35" t="s">
        <v>402</v>
      </c>
      <c r="B199" s="41" t="s">
        <v>3</v>
      </c>
      <c r="C199" s="42" t="s">
        <v>403</v>
      </c>
      <c r="D199" s="43">
        <v>273.7</v>
      </c>
      <c r="E199" s="44">
        <v>4</v>
      </c>
      <c r="F199" s="43">
        <f t="shared" si="7"/>
        <v>1094.8</v>
      </c>
      <c r="G199" s="40"/>
      <c r="H199" s="37">
        <f t="shared" si="6"/>
        <v>0</v>
      </c>
    </row>
    <row r="200" spans="1:8" customFormat="1" ht="15" x14ac:dyDescent="0.25">
      <c r="A200" s="35" t="s">
        <v>404</v>
      </c>
      <c r="B200" s="41" t="s">
        <v>3</v>
      </c>
      <c r="C200" s="42" t="s">
        <v>405</v>
      </c>
      <c r="D200" s="43">
        <v>5.0599999999999996</v>
      </c>
      <c r="E200" s="44">
        <v>4</v>
      </c>
      <c r="F200" s="43">
        <f t="shared" si="7"/>
        <v>20.239999999999998</v>
      </c>
      <c r="G200" s="40"/>
      <c r="H200" s="37">
        <f t="shared" ref="H200:H219" si="9">+ROUND(G200*E200,2)</f>
        <v>0</v>
      </c>
    </row>
    <row r="201" spans="1:8" customFormat="1" ht="15" x14ac:dyDescent="0.25">
      <c r="A201" s="35" t="s">
        <v>406</v>
      </c>
      <c r="B201" s="41" t="s">
        <v>3</v>
      </c>
      <c r="C201" s="42" t="s">
        <v>407</v>
      </c>
      <c r="D201" s="43">
        <v>6.14</v>
      </c>
      <c r="E201" s="44">
        <v>4</v>
      </c>
      <c r="F201" s="43">
        <f t="shared" si="7"/>
        <v>24.56</v>
      </c>
      <c r="G201" s="40"/>
      <c r="H201" s="37">
        <f t="shared" si="9"/>
        <v>0</v>
      </c>
    </row>
    <row r="202" spans="1:8" customFormat="1" ht="15" x14ac:dyDescent="0.25">
      <c r="A202" s="35" t="s">
        <v>408</v>
      </c>
      <c r="B202" s="41" t="s">
        <v>3</v>
      </c>
      <c r="C202" s="42" t="s">
        <v>409</v>
      </c>
      <c r="D202" s="43">
        <v>8.91</v>
      </c>
      <c r="E202" s="44">
        <v>4</v>
      </c>
      <c r="F202" s="43">
        <f t="shared" si="7"/>
        <v>35.64</v>
      </c>
      <c r="G202" s="40"/>
      <c r="H202" s="37">
        <f t="shared" si="9"/>
        <v>0</v>
      </c>
    </row>
    <row r="203" spans="1:8" customFormat="1" ht="15" x14ac:dyDescent="0.25">
      <c r="A203" s="35" t="s">
        <v>410</v>
      </c>
      <c r="B203" s="41" t="s">
        <v>3</v>
      </c>
      <c r="C203" s="42" t="s">
        <v>411</v>
      </c>
      <c r="D203" s="43">
        <v>9.1999999999999993</v>
      </c>
      <c r="E203" s="44">
        <v>4</v>
      </c>
      <c r="F203" s="43">
        <f t="shared" si="7"/>
        <v>36.799999999999997</v>
      </c>
      <c r="G203" s="40"/>
      <c r="H203" s="37">
        <f t="shared" si="9"/>
        <v>0</v>
      </c>
    </row>
    <row r="204" spans="1:8" customFormat="1" ht="15" x14ac:dyDescent="0.25">
      <c r="A204" s="35" t="s">
        <v>412</v>
      </c>
      <c r="B204" s="41" t="s">
        <v>3</v>
      </c>
      <c r="C204" s="42" t="s">
        <v>413</v>
      </c>
      <c r="D204" s="43">
        <v>17.82</v>
      </c>
      <c r="E204" s="44">
        <v>4</v>
      </c>
      <c r="F204" s="43">
        <f t="shared" si="7"/>
        <v>71.28</v>
      </c>
      <c r="G204" s="40"/>
      <c r="H204" s="37">
        <f t="shared" si="9"/>
        <v>0</v>
      </c>
    </row>
    <row r="205" spans="1:8" customFormat="1" ht="15" x14ac:dyDescent="0.25">
      <c r="A205" s="35" t="s">
        <v>414</v>
      </c>
      <c r="B205" s="41" t="s">
        <v>3</v>
      </c>
      <c r="C205" s="42" t="s">
        <v>415</v>
      </c>
      <c r="D205" s="43">
        <v>18.89</v>
      </c>
      <c r="E205" s="44">
        <v>4</v>
      </c>
      <c r="F205" s="43">
        <f t="shared" si="7"/>
        <v>75.56</v>
      </c>
      <c r="G205" s="40"/>
      <c r="H205" s="37">
        <f t="shared" si="9"/>
        <v>0</v>
      </c>
    </row>
    <row r="206" spans="1:8" customFormat="1" ht="15" x14ac:dyDescent="0.25">
      <c r="A206" s="35" t="s">
        <v>416</v>
      </c>
      <c r="B206" s="41" t="s">
        <v>3</v>
      </c>
      <c r="C206" s="42" t="s">
        <v>417</v>
      </c>
      <c r="D206" s="43">
        <v>22.41</v>
      </c>
      <c r="E206" s="44">
        <v>4</v>
      </c>
      <c r="F206" s="43">
        <f t="shared" ref="F206:F219" si="10">+D206*E206</f>
        <v>89.64</v>
      </c>
      <c r="G206" s="40"/>
      <c r="H206" s="37">
        <f t="shared" si="9"/>
        <v>0</v>
      </c>
    </row>
    <row r="207" spans="1:8" customFormat="1" ht="15" x14ac:dyDescent="0.25">
      <c r="A207" s="35" t="s">
        <v>418</v>
      </c>
      <c r="B207" s="41" t="s">
        <v>3</v>
      </c>
      <c r="C207" s="42" t="s">
        <v>419</v>
      </c>
      <c r="D207" s="43">
        <v>32.520000000000003</v>
      </c>
      <c r="E207" s="44">
        <v>4</v>
      </c>
      <c r="F207" s="43">
        <f t="shared" si="10"/>
        <v>130.08000000000001</v>
      </c>
      <c r="G207" s="40"/>
      <c r="H207" s="37">
        <f t="shared" si="9"/>
        <v>0</v>
      </c>
    </row>
    <row r="208" spans="1:8" customFormat="1" ht="15" x14ac:dyDescent="0.25">
      <c r="A208" s="35" t="s">
        <v>420</v>
      </c>
      <c r="B208" s="41" t="s">
        <v>3</v>
      </c>
      <c r="C208" s="42" t="s">
        <v>421</v>
      </c>
      <c r="D208" s="43">
        <v>52.5</v>
      </c>
      <c r="E208" s="44">
        <v>4</v>
      </c>
      <c r="F208" s="43">
        <f t="shared" si="10"/>
        <v>210</v>
      </c>
      <c r="G208" s="40"/>
      <c r="H208" s="37">
        <f t="shared" si="9"/>
        <v>0</v>
      </c>
    </row>
    <row r="209" spans="1:8" customFormat="1" ht="15" x14ac:dyDescent="0.25">
      <c r="A209" s="35" t="s">
        <v>422</v>
      </c>
      <c r="B209" s="41" t="s">
        <v>3</v>
      </c>
      <c r="C209" s="42" t="s">
        <v>423</v>
      </c>
      <c r="D209" s="43">
        <v>44.49</v>
      </c>
      <c r="E209" s="44">
        <v>4</v>
      </c>
      <c r="F209" s="43">
        <f t="shared" si="10"/>
        <v>177.96</v>
      </c>
      <c r="G209" s="40"/>
      <c r="H209" s="37">
        <f t="shared" si="9"/>
        <v>0</v>
      </c>
    </row>
    <row r="210" spans="1:8" customFormat="1" ht="15" x14ac:dyDescent="0.25">
      <c r="A210" s="35" t="s">
        <v>424</v>
      </c>
      <c r="B210" s="41" t="s">
        <v>3</v>
      </c>
      <c r="C210" s="42" t="s">
        <v>425</v>
      </c>
      <c r="D210" s="43">
        <v>63.39</v>
      </c>
      <c r="E210" s="44">
        <v>4</v>
      </c>
      <c r="F210" s="43">
        <f t="shared" si="10"/>
        <v>253.56</v>
      </c>
      <c r="G210" s="40"/>
      <c r="H210" s="37">
        <f t="shared" si="9"/>
        <v>0</v>
      </c>
    </row>
    <row r="211" spans="1:8" customFormat="1" ht="15" x14ac:dyDescent="0.25">
      <c r="A211" s="35" t="s">
        <v>426</v>
      </c>
      <c r="B211" s="41" t="s">
        <v>3</v>
      </c>
      <c r="C211" s="42" t="s">
        <v>427</v>
      </c>
      <c r="D211" s="43">
        <v>146.72999999999999</v>
      </c>
      <c r="E211" s="44">
        <v>4</v>
      </c>
      <c r="F211" s="43">
        <f t="shared" si="10"/>
        <v>586.91999999999996</v>
      </c>
      <c r="G211" s="40"/>
      <c r="H211" s="37">
        <f t="shared" si="9"/>
        <v>0</v>
      </c>
    </row>
    <row r="212" spans="1:8" customFormat="1" ht="15" x14ac:dyDescent="0.25">
      <c r="A212" s="35" t="s">
        <v>428</v>
      </c>
      <c r="B212" s="41" t="s">
        <v>3</v>
      </c>
      <c r="C212" s="42" t="s">
        <v>429</v>
      </c>
      <c r="D212" s="43">
        <v>7</v>
      </c>
      <c r="E212" s="44">
        <v>4</v>
      </c>
      <c r="F212" s="43">
        <f t="shared" si="10"/>
        <v>28</v>
      </c>
      <c r="G212" s="40"/>
      <c r="H212" s="37">
        <f t="shared" si="9"/>
        <v>0</v>
      </c>
    </row>
    <row r="213" spans="1:8" customFormat="1" ht="15" x14ac:dyDescent="0.25">
      <c r="A213" s="35" t="s">
        <v>430</v>
      </c>
      <c r="B213" s="41" t="s">
        <v>3</v>
      </c>
      <c r="C213" s="42" t="s">
        <v>431</v>
      </c>
      <c r="D213" s="43">
        <v>8.76</v>
      </c>
      <c r="E213" s="44">
        <v>4</v>
      </c>
      <c r="F213" s="43">
        <f t="shared" si="10"/>
        <v>35.04</v>
      </c>
      <c r="G213" s="40"/>
      <c r="H213" s="37">
        <f t="shared" si="9"/>
        <v>0</v>
      </c>
    </row>
    <row r="214" spans="1:8" customFormat="1" ht="15" x14ac:dyDescent="0.25">
      <c r="A214" s="35" t="s">
        <v>432</v>
      </c>
      <c r="B214" s="41" t="s">
        <v>3</v>
      </c>
      <c r="C214" s="42" t="s">
        <v>433</v>
      </c>
      <c r="D214" s="43">
        <v>12.22</v>
      </c>
      <c r="E214" s="44">
        <v>4</v>
      </c>
      <c r="F214" s="43">
        <f t="shared" si="10"/>
        <v>48.88</v>
      </c>
      <c r="G214" s="40"/>
      <c r="H214" s="37">
        <f t="shared" si="9"/>
        <v>0</v>
      </c>
    </row>
    <row r="215" spans="1:8" customFormat="1" ht="15" x14ac:dyDescent="0.25">
      <c r="A215" s="35" t="s">
        <v>434</v>
      </c>
      <c r="B215" s="41" t="s">
        <v>3</v>
      </c>
      <c r="C215" s="42" t="s">
        <v>435</v>
      </c>
      <c r="D215" s="43">
        <v>15.05</v>
      </c>
      <c r="E215" s="44">
        <v>4</v>
      </c>
      <c r="F215" s="43">
        <f t="shared" si="10"/>
        <v>60.2</v>
      </c>
      <c r="G215" s="40"/>
      <c r="H215" s="37">
        <f t="shared" si="9"/>
        <v>0</v>
      </c>
    </row>
    <row r="216" spans="1:8" customFormat="1" ht="15" x14ac:dyDescent="0.25">
      <c r="A216" s="35" t="s">
        <v>436</v>
      </c>
      <c r="B216" s="41" t="s">
        <v>3</v>
      </c>
      <c r="C216" s="42" t="s">
        <v>437</v>
      </c>
      <c r="D216" s="43">
        <v>16.11</v>
      </c>
      <c r="E216" s="44">
        <v>4</v>
      </c>
      <c r="F216" s="43">
        <f t="shared" si="10"/>
        <v>64.44</v>
      </c>
      <c r="G216" s="40"/>
      <c r="H216" s="37">
        <f t="shared" si="9"/>
        <v>0</v>
      </c>
    </row>
    <row r="217" spans="1:8" customFormat="1" ht="15" x14ac:dyDescent="0.25">
      <c r="A217" s="35" t="s">
        <v>438</v>
      </c>
      <c r="B217" s="41" t="s">
        <v>3</v>
      </c>
      <c r="C217" s="42" t="s">
        <v>439</v>
      </c>
      <c r="D217" s="43">
        <v>17.47</v>
      </c>
      <c r="E217" s="44">
        <v>4</v>
      </c>
      <c r="F217" s="43">
        <f t="shared" si="10"/>
        <v>69.88</v>
      </c>
      <c r="G217" s="40"/>
      <c r="H217" s="37">
        <f t="shared" si="9"/>
        <v>0</v>
      </c>
    </row>
    <row r="218" spans="1:8" customFormat="1" ht="15" x14ac:dyDescent="0.25">
      <c r="A218" s="35" t="s">
        <v>440</v>
      </c>
      <c r="B218" s="41" t="s">
        <v>3</v>
      </c>
      <c r="C218" s="42" t="s">
        <v>441</v>
      </c>
      <c r="D218" s="43">
        <v>23.77</v>
      </c>
      <c r="E218" s="44">
        <v>4</v>
      </c>
      <c r="F218" s="43">
        <f t="shared" si="10"/>
        <v>95.08</v>
      </c>
      <c r="G218" s="40"/>
      <c r="H218" s="37">
        <f t="shared" si="9"/>
        <v>0</v>
      </c>
    </row>
    <row r="219" spans="1:8" customFormat="1" ht="15" x14ac:dyDescent="0.25">
      <c r="A219" s="35" t="s">
        <v>442</v>
      </c>
      <c r="B219" s="41" t="s">
        <v>3</v>
      </c>
      <c r="C219" s="42" t="s">
        <v>443</v>
      </c>
      <c r="D219" s="43">
        <v>58.49</v>
      </c>
      <c r="E219" s="44">
        <v>2</v>
      </c>
      <c r="F219" s="43">
        <f t="shared" si="10"/>
        <v>116.98</v>
      </c>
      <c r="G219" s="40"/>
      <c r="H219" s="37">
        <f t="shared" si="9"/>
        <v>0</v>
      </c>
    </row>
    <row r="220" spans="1:8" customFormat="1" ht="15" x14ac:dyDescent="0.25">
      <c r="A220" s="35" t="s">
        <v>451</v>
      </c>
      <c r="B220" s="41" t="s">
        <v>5</v>
      </c>
      <c r="C220" s="42" t="s">
        <v>2</v>
      </c>
      <c r="D220" s="43">
        <v>3800</v>
      </c>
      <c r="E220" s="44">
        <v>1</v>
      </c>
      <c r="F220" s="43">
        <f t="shared" ref="F220" si="11">+D220*E220</f>
        <v>3800</v>
      </c>
      <c r="G220" s="37">
        <v>3800</v>
      </c>
      <c r="H220" s="37">
        <f t="shared" ref="H220" si="12">+ROUND(G220*E220,2)</f>
        <v>3800</v>
      </c>
    </row>
    <row r="221" spans="1:8" customFormat="1" ht="15" x14ac:dyDescent="0.25">
      <c r="A221" s="34"/>
      <c r="B221" s="34"/>
      <c r="C221" s="34"/>
      <c r="D221" s="34"/>
      <c r="E221" s="34"/>
      <c r="F221" s="34"/>
      <c r="G221" s="34"/>
      <c r="H221" s="34"/>
    </row>
    <row r="222" spans="1:8" s="3" customFormat="1" ht="15" x14ac:dyDescent="0.25">
      <c r="A222" s="33"/>
      <c r="B222" s="33"/>
      <c r="C222" s="45" t="s">
        <v>450</v>
      </c>
      <c r="D222" s="46"/>
      <c r="E222" s="46"/>
      <c r="F222" s="47">
        <f>SUM(F7:F221)</f>
        <v>63239.229999999981</v>
      </c>
      <c r="G222" s="33"/>
      <c r="H222" s="48">
        <f>SUM(H7:H221)</f>
        <v>3800</v>
      </c>
    </row>
  </sheetData>
  <sheetProtection algorithmName="SHA-512" hashValue="Lg3s43iAaAFDMOIiT5UD2TsgR7iR7TZbYhTjXhT1ENI735ktYqWNSRpiW9Q9k1RwvbZRcfHNGYSbMy4Klcno1g==" saltValue="cbNDoNYHi8CfOEkqzpBYrw==" spinCount="100000" sheet="1" objects="1" scenarios="1" selectLockedCells="1"/>
  <dataValidations count="1">
    <dataValidation type="decimal" showInputMessage="1" showErrorMessage="1" error="EL VALOR INTRODUÏT EXCEDEIX EL PREU UNITARI DE LICITACIÓ O ÉS IGUAL A ZERO" prompt="NO POT EXCEDIR EL PREU UNITARI DE LICITACIÓ" sqref="G7:G220" xr:uid="{871D71F8-415A-43C4-860D-20EA590BFAC4}">
      <formula1>0.01</formula1>
      <formula2>D7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37"/>
  <sheetViews>
    <sheetView workbookViewId="0">
      <selection activeCell="F4" sqref="A1:F1048576"/>
    </sheetView>
  </sheetViews>
  <sheetFormatPr defaultColWidth="11.42578125" defaultRowHeight="15" x14ac:dyDescent="0.25"/>
  <cols>
    <col min="1" max="1" width="50.28515625" customWidth="1"/>
    <col min="2" max="2" width="20" customWidth="1"/>
    <col min="3" max="3" width="17.7109375" customWidth="1"/>
    <col min="4" max="5" width="15.140625" customWidth="1"/>
  </cols>
  <sheetData>
    <row r="4" spans="1:5" ht="15.75" thickBot="1" x14ac:dyDescent="0.3"/>
    <row r="5" spans="1:5" ht="30.75" thickBot="1" x14ac:dyDescent="0.3">
      <c r="A5" s="12" t="s">
        <v>6</v>
      </c>
      <c r="B5" s="13" t="s">
        <v>7</v>
      </c>
      <c r="C5" s="13" t="s">
        <v>8</v>
      </c>
      <c r="D5" s="13" t="s">
        <v>9</v>
      </c>
      <c r="E5" s="13" t="s">
        <v>10</v>
      </c>
    </row>
    <row r="6" spans="1:5" ht="15.75" thickBot="1" x14ac:dyDescent="0.3">
      <c r="A6" s="14" t="s">
        <v>445</v>
      </c>
      <c r="B6" s="22">
        <f>+GLOBAL!F222</f>
        <v>63239.229999999981</v>
      </c>
      <c r="C6" s="21">
        <v>0.21</v>
      </c>
      <c r="D6" s="20">
        <f t="shared" ref="D6" si="0">+ROUND(B6*C6,2)</f>
        <v>13280.24</v>
      </c>
      <c r="E6" s="20">
        <f t="shared" ref="E6" si="1">+B6+D6</f>
        <v>76519.469999999987</v>
      </c>
    </row>
    <row r="7" spans="1:5" ht="15.75" thickBot="1" x14ac:dyDescent="0.3">
      <c r="A7" s="15" t="s">
        <v>11</v>
      </c>
      <c r="B7" s="23">
        <f>SUM(B6:B6)</f>
        <v>63239.229999999981</v>
      </c>
      <c r="C7" s="24"/>
      <c r="D7" s="23">
        <f>SUM(D6:D6)</f>
        <v>13280.24</v>
      </c>
      <c r="E7" s="23">
        <f>SUM(E6:E6)</f>
        <v>76519.469999999987</v>
      </c>
    </row>
    <row r="11" spans="1:5" ht="15.75" thickBot="1" x14ac:dyDescent="0.3"/>
    <row r="12" spans="1:5" ht="44.25" customHeight="1" x14ac:dyDescent="0.25">
      <c r="A12" s="49" t="s">
        <v>444</v>
      </c>
      <c r="B12" s="49" t="s">
        <v>12</v>
      </c>
      <c r="C12" s="16" t="s">
        <v>13</v>
      </c>
    </row>
    <row r="13" spans="1:5" ht="15.75" thickBot="1" x14ac:dyDescent="0.3">
      <c r="A13" s="50"/>
      <c r="B13" s="50"/>
      <c r="C13" s="17" t="s">
        <v>14</v>
      </c>
    </row>
    <row r="14" spans="1:5" ht="15.75" thickBot="1" x14ac:dyDescent="0.3">
      <c r="A14" s="14" t="s">
        <v>15</v>
      </c>
      <c r="B14" s="18">
        <f>+B7</f>
        <v>63239.229999999981</v>
      </c>
      <c r="C14" s="18">
        <f>+ROUND(B14*0.2,2)</f>
        <v>12647.85</v>
      </c>
    </row>
    <row r="15" spans="1:5" ht="15.75" thickBot="1" x14ac:dyDescent="0.3">
      <c r="A15" s="14" t="s">
        <v>16</v>
      </c>
      <c r="B15" s="18">
        <f>+B7</f>
        <v>63239.229999999981</v>
      </c>
      <c r="C15" s="18">
        <f>+ROUND(B15*0.2,2)</f>
        <v>12647.85</v>
      </c>
    </row>
    <row r="16" spans="1:5" ht="15.75" thickBot="1" x14ac:dyDescent="0.3">
      <c r="A16" s="51" t="s">
        <v>17</v>
      </c>
      <c r="B16" s="19">
        <f>SUM(B14:B15)</f>
        <v>126478.45999999996</v>
      </c>
      <c r="C16" s="19">
        <f>SUM(C14:C15)</f>
        <v>25295.7</v>
      </c>
    </row>
    <row r="17" spans="1:3" ht="15.75" thickBot="1" x14ac:dyDescent="0.3">
      <c r="A17" s="52"/>
      <c r="B17" s="53">
        <f>+B16+C16</f>
        <v>151774.15999999997</v>
      </c>
      <c r="C17" s="54"/>
    </row>
    <row r="21" spans="1:3" ht="15.75" thickBot="1" x14ac:dyDescent="0.3">
      <c r="A21" t="s">
        <v>17</v>
      </c>
    </row>
    <row r="22" spans="1:3" ht="30.75" thickBot="1" x14ac:dyDescent="0.3">
      <c r="A22" s="25" t="s">
        <v>452</v>
      </c>
      <c r="B22" s="26" t="s">
        <v>453</v>
      </c>
    </row>
    <row r="23" spans="1:3" ht="15.75" thickBot="1" x14ac:dyDescent="0.3">
      <c r="A23" s="27" t="s">
        <v>454</v>
      </c>
      <c r="B23" s="29">
        <f>+B6</f>
        <v>63239.229999999981</v>
      </c>
    </row>
    <row r="24" spans="1:3" ht="29.25" thickBot="1" x14ac:dyDescent="0.3">
      <c r="A24" s="27" t="s">
        <v>455</v>
      </c>
      <c r="B24" s="30">
        <f>+ROUND(B23*0.2,2)</f>
        <v>12647.85</v>
      </c>
    </row>
    <row r="25" spans="1:3" ht="15.75" thickBot="1" x14ac:dyDescent="0.3">
      <c r="A25" s="27" t="s">
        <v>456</v>
      </c>
      <c r="B25" s="29">
        <f>+B23</f>
        <v>63239.229999999981</v>
      </c>
    </row>
    <row r="26" spans="1:3" ht="15.75" thickBot="1" x14ac:dyDescent="0.3">
      <c r="A26" s="28" t="s">
        <v>457</v>
      </c>
      <c r="B26" s="31">
        <f>SUM(B23:B25)</f>
        <v>139126.30999999997</v>
      </c>
    </row>
    <row r="30" spans="1:3" ht="15.75" thickBot="1" x14ac:dyDescent="0.3"/>
    <row r="31" spans="1:3" ht="15.75" thickBot="1" x14ac:dyDescent="0.3">
      <c r="A31" s="25" t="s">
        <v>452</v>
      </c>
      <c r="B31" s="26" t="s">
        <v>458</v>
      </c>
    </row>
    <row r="32" spans="1:3" ht="15.75" thickBot="1" x14ac:dyDescent="0.3">
      <c r="A32" s="27" t="s">
        <v>459</v>
      </c>
      <c r="B32" s="30">
        <f>+B23/1.19</f>
        <v>53142.210084033599</v>
      </c>
    </row>
    <row r="33" spans="1:2" ht="15.75" thickBot="1" x14ac:dyDescent="0.3">
      <c r="A33" s="27" t="s">
        <v>460</v>
      </c>
      <c r="B33" s="30">
        <f>+B32*0.13</f>
        <v>6908.4873109243681</v>
      </c>
    </row>
    <row r="34" spans="1:2" ht="15.75" thickBot="1" x14ac:dyDescent="0.3">
      <c r="A34" s="27" t="s">
        <v>461</v>
      </c>
      <c r="B34" s="30">
        <f>+B32*0.06</f>
        <v>3188.5326050420158</v>
      </c>
    </row>
    <row r="35" spans="1:2" ht="15.75" thickBot="1" x14ac:dyDescent="0.3">
      <c r="A35" s="27" t="s">
        <v>462</v>
      </c>
      <c r="B35" s="30">
        <f>SUM(B32:B34)</f>
        <v>63239.229999999989</v>
      </c>
    </row>
    <row r="36" spans="1:2" ht="15.75" thickBot="1" x14ac:dyDescent="0.3">
      <c r="A36" s="27" t="s">
        <v>463</v>
      </c>
      <c r="B36" s="30">
        <f>ROUND(B35*0.21,2)</f>
        <v>13280.24</v>
      </c>
    </row>
    <row r="37" spans="1:2" ht="15.75" thickBot="1" x14ac:dyDescent="0.3">
      <c r="A37" s="28" t="s">
        <v>464</v>
      </c>
      <c r="B37" s="32">
        <f>+B35+B36</f>
        <v>76519.469999999987</v>
      </c>
    </row>
  </sheetData>
  <sheetProtection sheet="1" objects="1" scenarios="1" selectLockedCells="1" selectUnlockedCells="1"/>
  <mergeCells count="4">
    <mergeCell ref="A12:A13"/>
    <mergeCell ref="B12:B13"/>
    <mergeCell ref="A16:A17"/>
    <mergeCell ref="B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GLOBAL</vt:lpstr>
      <vt:lpstr>RESUM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Baqués Capellades</dc:creator>
  <cp:lastModifiedBy>Jordi Albet Suñé</cp:lastModifiedBy>
  <dcterms:created xsi:type="dcterms:W3CDTF">2021-07-16T09:19:45Z</dcterms:created>
  <dcterms:modified xsi:type="dcterms:W3CDTF">2025-06-10T11:36:20Z</dcterms:modified>
</cp:coreProperties>
</file>