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N:\dep_U021\Unitats_Funcionals\EXPEDIENTS CONTRACTACIÓ 2025\3-2021-CSOH ZONES VERDES\RECTIFICACIÓ PLECS 27-05-2025\ofertes empreses\"/>
    </mc:Choice>
  </mc:AlternateContent>
  <xr:revisionPtr revIDLastSave="0" documentId="13_ncr:1_{180591D9-B366-48ED-9A2F-69DC286DDF14}" xr6:coauthVersionLast="47" xr6:coauthVersionMax="47" xr10:uidLastSave="{00000000-0000-0000-0000-000000000000}"/>
  <bookViews>
    <workbookView xWindow="-120" yWindow="-120" windowWidth="29040" windowHeight="15840" tabRatio="563" xr2:uid="{00000000-000D-0000-FFFF-FFFF00000000}"/>
  </bookViews>
  <sheets>
    <sheet name="LOT3" sheetId="32" r:id="rId1"/>
  </sheets>
  <calcPr calcId="191029" fullPrecision="0"/>
</workbook>
</file>

<file path=xl/calcChain.xml><?xml version="1.0" encoding="utf-8"?>
<calcChain xmlns="http://schemas.openxmlformats.org/spreadsheetml/2006/main">
  <c r="H11" i="32" l="1"/>
  <c r="H10" i="32"/>
  <c r="H8" i="32"/>
  <c r="H7" i="32"/>
  <c r="H6" i="32"/>
  <c r="F11" i="32"/>
  <c r="F10" i="32"/>
  <c r="C9" i="32"/>
  <c r="F9" i="32" s="1"/>
  <c r="F8" i="32"/>
  <c r="F7" i="32"/>
  <c r="F6" i="32"/>
  <c r="H9" i="32" l="1"/>
  <c r="H12" i="32" s="1"/>
  <c r="F12" i="32"/>
  <c r="H15" i="32" l="1"/>
  <c r="H14" i="32"/>
  <c r="F14" i="32"/>
  <c r="F15" i="32"/>
  <c r="F16" i="32" s="1"/>
  <c r="H16" i="32" l="1"/>
  <c r="H17" i="32" s="1"/>
</calcChain>
</file>

<file path=xl/sharedStrings.xml><?xml version="1.0" encoding="utf-8"?>
<sst xmlns="http://schemas.openxmlformats.org/spreadsheetml/2006/main" count="30" uniqueCount="27">
  <si>
    <t>m2</t>
  </si>
  <si>
    <t>ut</t>
  </si>
  <si>
    <t>TOTAL</t>
  </si>
  <si>
    <t>BASE IMPOSABLE</t>
  </si>
  <si>
    <t>Despeses Generals 13%</t>
  </si>
  <si>
    <t>Benefici industrial 6%</t>
  </si>
  <si>
    <t>SUBTOTAL</t>
  </si>
  <si>
    <t>AMIDAMENT</t>
  </si>
  <si>
    <t>PREU</t>
  </si>
  <si>
    <t>UA</t>
  </si>
  <si>
    <t>IMPORT OFERT</t>
  </si>
  <si>
    <t>PREU OFERT</t>
  </si>
  <si>
    <t>DIFERÈNCIA ENTRE VALOR LICITACIÓ I VALOR OFERT (ha de ser un número positiu)</t>
  </si>
  <si>
    <t>OFERTA LICITADOR</t>
  </si>
  <si>
    <t>S'exclourà als licitadors que presentin un preu superior al preu de licitació</t>
  </si>
  <si>
    <t>Si alguna casella no té preu es posarà el preu de licitació i l'adjudicatari restarà obligat a prestar el servei amb aquest preu</t>
  </si>
  <si>
    <t>MANTENIMENT DE LES ÀREES DE JOCS INFANTILS DE RUBÍ. LOT 3</t>
  </si>
  <si>
    <t>Descripció</t>
  </si>
  <si>
    <t>Peces de substitució (plataformes, panells, seients o similars) de qualsevol material fins un volum de 0,1 m3</t>
  </si>
  <si>
    <t>Peces de substitució (plataformes, panells, seients o similars) de qualsevol material fins un volum de 0,5 m3</t>
  </si>
  <si>
    <t>Peces de substitució (plataformes, panells, seients o similars) de qualsevol material fins un volum de 1 m3</t>
  </si>
  <si>
    <t>Aportació de sorra tipus "Santa Coloma" de grandària 0 a 2 mm</t>
  </si>
  <si>
    <t>m3</t>
  </si>
  <si>
    <t>Anàlisis higiènic-sanitari de sorrals</t>
  </si>
  <si>
    <t>Condicionament de paviment cautxú de 5 cm de color</t>
  </si>
  <si>
    <t>Cel·les a omplir per part del licitador</t>
  </si>
  <si>
    <t>B. MANTENIMENT NO PROGRAMAT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</si>
</sst>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 \ "/>
    <numFmt numFmtId="165" formatCode="_-* #,##0.00\ _P_t_s_-;\-* #,##0.00\ _P_t_s_-;_-* &quot;-&quot;??\ _P_t_s_-;_-@_-"/>
    <numFmt numFmtId="166" formatCode="_-* #,##0\ _P_t_s_-;\-* #,##0\ _P_t_s_-;_-* &quot;-&quot;\ _P_t_s_-;_-@_-"/>
    <numFmt numFmtId="167" formatCode="_-* #,##0.00\ [$€]_-;\-* #,##0.00\ [$€]_-;_-* &quot;-&quot;??\ [$€]_-;_-@_-"/>
  </numFmts>
  <fonts count="18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color indexed="8"/>
      <name val="Helvetica Neue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 applyNumberFormat="0" applyFill="0" applyBorder="0" applyProtection="0">
      <alignment vertical="top"/>
    </xf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0"/>
    <xf numFmtId="43" fontId="9" fillId="0" borderId="0" applyFont="0" applyFill="0" applyBorder="0" applyAlignment="0" applyProtection="0"/>
  </cellStyleXfs>
  <cellXfs count="62">
    <xf numFmtId="0" fontId="0" fillId="0" borderId="0" xfId="0" applyAlignment="1"/>
    <xf numFmtId="0" fontId="2" fillId="0" borderId="0" xfId="6" applyFont="1" applyAlignment="1">
      <alignment vertical="center"/>
    </xf>
    <xf numFmtId="164" fontId="2" fillId="0" borderId="0" xfId="6" applyNumberFormat="1" applyFont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1" fillId="5" borderId="0" xfId="0" applyFont="1" applyFill="1" applyBorder="1" applyAlignment="1"/>
    <xf numFmtId="4" fontId="11" fillId="5" borderId="0" xfId="0" applyNumberFormat="1" applyFont="1" applyFill="1" applyBorder="1" applyAlignment="1"/>
    <xf numFmtId="0" fontId="12" fillId="0" borderId="0" xfId="6" applyFont="1" applyAlignment="1">
      <alignment vertical="center"/>
    </xf>
    <xf numFmtId="0" fontId="12" fillId="3" borderId="0" xfId="4" applyFont="1" applyFill="1" applyAlignment="1">
      <alignment vertical="center"/>
    </xf>
    <xf numFmtId="43" fontId="12" fillId="3" borderId="19" xfId="10" applyFont="1" applyFill="1" applyBorder="1" applyAlignment="1">
      <alignment vertical="center"/>
    </xf>
    <xf numFmtId="43" fontId="12" fillId="3" borderId="22" xfId="10" applyFont="1" applyFill="1" applyBorder="1" applyAlignment="1">
      <alignment vertical="center"/>
    </xf>
    <xf numFmtId="164" fontId="12" fillId="3" borderId="6" xfId="6" applyNumberFormat="1" applyFont="1" applyFill="1" applyBorder="1" applyAlignment="1">
      <alignment vertical="center"/>
    </xf>
    <xf numFmtId="164" fontId="12" fillId="3" borderId="0" xfId="6" applyNumberFormat="1" applyFont="1" applyFill="1" applyAlignment="1">
      <alignment vertical="center"/>
    </xf>
    <xf numFmtId="164" fontId="13" fillId="3" borderId="0" xfId="6" applyNumberFormat="1" applyFont="1" applyFill="1" applyAlignment="1">
      <alignment horizontal="right" vertical="center"/>
    </xf>
    <xf numFmtId="4" fontId="13" fillId="3" borderId="7" xfId="6" applyNumberFormat="1" applyFont="1" applyFill="1" applyBorder="1" applyAlignment="1">
      <alignment vertical="center"/>
    </xf>
    <xf numFmtId="0" fontId="12" fillId="3" borderId="6" xfId="4" applyFont="1" applyFill="1" applyBorder="1" applyAlignment="1">
      <alignment vertical="center"/>
    </xf>
    <xf numFmtId="4" fontId="12" fillId="3" borderId="0" xfId="6" applyNumberFormat="1" applyFont="1" applyFill="1" applyAlignment="1">
      <alignment vertical="center"/>
    </xf>
    <xf numFmtId="0" fontId="12" fillId="3" borderId="7" xfId="6" applyFont="1" applyFill="1" applyBorder="1" applyAlignment="1">
      <alignment vertical="center"/>
    </xf>
    <xf numFmtId="0" fontId="12" fillId="3" borderId="1" xfId="6" applyFont="1" applyFill="1" applyBorder="1" applyAlignment="1">
      <alignment horizontal="right" vertical="center"/>
    </xf>
    <xf numFmtId="4" fontId="12" fillId="3" borderId="12" xfId="6" applyNumberFormat="1" applyFont="1" applyFill="1" applyBorder="1" applyAlignment="1">
      <alignment vertical="center"/>
    </xf>
    <xf numFmtId="0" fontId="12" fillId="3" borderId="10" xfId="6" quotePrefix="1" applyFont="1" applyFill="1" applyBorder="1" applyAlignment="1">
      <alignment horizontal="right" vertical="center"/>
    </xf>
    <xf numFmtId="4" fontId="12" fillId="3" borderId="13" xfId="6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3" fillId="0" borderId="16" xfId="4" applyFont="1" applyBorder="1" applyAlignment="1">
      <alignment vertical="center"/>
    </xf>
    <xf numFmtId="0" fontId="16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17" xfId="0" applyFont="1" applyFill="1" applyBorder="1" applyAlignment="1">
      <alignment vertical="center" wrapText="1"/>
    </xf>
    <xf numFmtId="43" fontId="15" fillId="3" borderId="18" xfId="10" applyFont="1" applyFill="1" applyBorder="1" applyAlignment="1">
      <alignment vertical="center"/>
    </xf>
    <xf numFmtId="4" fontId="15" fillId="3" borderId="18" xfId="0" applyNumberFormat="1" applyFont="1" applyFill="1" applyBorder="1" applyAlignment="1">
      <alignment vertical="center"/>
    </xf>
    <xf numFmtId="4" fontId="15" fillId="3" borderId="18" xfId="0" applyNumberFormat="1" applyFont="1" applyFill="1" applyBorder="1" applyAlignment="1">
      <alignment horizontal="center" vertical="center"/>
    </xf>
    <xf numFmtId="4" fontId="15" fillId="3" borderId="19" xfId="0" applyNumberFormat="1" applyFont="1" applyFill="1" applyBorder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43" fontId="15" fillId="3" borderId="21" xfId="10" applyFont="1" applyFill="1" applyBorder="1" applyAlignment="1">
      <alignment vertical="center"/>
    </xf>
    <xf numFmtId="4" fontId="15" fillId="3" borderId="21" xfId="0" applyNumberFormat="1" applyFont="1" applyFill="1" applyBorder="1" applyAlignment="1">
      <alignment vertical="center"/>
    </xf>
    <xf numFmtId="4" fontId="15" fillId="3" borderId="21" xfId="0" applyNumberFormat="1" applyFont="1" applyFill="1" applyBorder="1" applyAlignment="1">
      <alignment horizontal="center" vertical="center"/>
    </xf>
    <xf numFmtId="4" fontId="15" fillId="3" borderId="22" xfId="0" applyNumberFormat="1" applyFont="1" applyFill="1" applyBorder="1" applyAlignment="1">
      <alignment vertical="center"/>
    </xf>
    <xf numFmtId="0" fontId="15" fillId="3" borderId="20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vertical="center"/>
    </xf>
    <xf numFmtId="43" fontId="15" fillId="3" borderId="24" xfId="10" applyFont="1" applyFill="1" applyBorder="1" applyAlignment="1">
      <alignment vertical="center"/>
    </xf>
    <xf numFmtId="4" fontId="15" fillId="3" borderId="24" xfId="0" applyNumberFormat="1" applyFont="1" applyFill="1" applyBorder="1" applyAlignment="1">
      <alignment vertical="center"/>
    </xf>
    <xf numFmtId="4" fontId="15" fillId="3" borderId="24" xfId="0" applyNumberFormat="1" applyFont="1" applyFill="1" applyBorder="1" applyAlignment="1">
      <alignment horizontal="center" vertical="center"/>
    </xf>
    <xf numFmtId="4" fontId="15" fillId="3" borderId="25" xfId="0" applyNumberFormat="1" applyFont="1" applyFill="1" applyBorder="1" applyAlignment="1">
      <alignment vertical="center"/>
    </xf>
    <xf numFmtId="0" fontId="17" fillId="3" borderId="26" xfId="0" applyFont="1" applyFill="1" applyBorder="1" applyAlignment="1">
      <alignment horizontal="center" vertical="center"/>
    </xf>
    <xf numFmtId="0" fontId="6" fillId="3" borderId="26" xfId="6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vertical="center"/>
    </xf>
    <xf numFmtId="0" fontId="0" fillId="3" borderId="0" xfId="0" applyFill="1" applyBorder="1" applyAlignment="1"/>
    <xf numFmtId="0" fontId="12" fillId="3" borderId="8" xfId="4" applyFont="1" applyFill="1" applyBorder="1" applyAlignment="1">
      <alignment horizontal="right" vertical="center"/>
    </xf>
    <xf numFmtId="0" fontId="12" fillId="3" borderId="2" xfId="4" applyFont="1" applyFill="1" applyBorder="1" applyAlignment="1">
      <alignment vertical="center"/>
    </xf>
    <xf numFmtId="164" fontId="12" fillId="3" borderId="2" xfId="6" applyNumberFormat="1" applyFont="1" applyFill="1" applyBorder="1" applyAlignment="1">
      <alignment vertical="center"/>
    </xf>
    <xf numFmtId="164" fontId="12" fillId="3" borderId="2" xfId="6" quotePrefix="1" applyNumberFormat="1" applyFont="1" applyFill="1" applyBorder="1" applyAlignment="1">
      <alignment horizontal="right" vertical="center"/>
    </xf>
    <xf numFmtId="4" fontId="12" fillId="3" borderId="9" xfId="6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4" fontId="0" fillId="6" borderId="14" xfId="0" applyNumberFormat="1" applyFill="1" applyBorder="1" applyAlignment="1" applyProtection="1">
      <protection locked="0"/>
    </xf>
    <xf numFmtId="0" fontId="7" fillId="0" borderId="0" xfId="0" applyFont="1" applyAlignment="1">
      <alignment wrapText="1"/>
    </xf>
    <xf numFmtId="0" fontId="13" fillId="0" borderId="6" xfId="4" applyFont="1" applyBorder="1" applyAlignment="1">
      <alignment vertical="center"/>
    </xf>
    <xf numFmtId="43" fontId="12" fillId="6" borderId="18" xfId="10" applyFont="1" applyFill="1" applyBorder="1" applyAlignment="1" applyProtection="1">
      <alignment vertical="center"/>
      <protection locked="0"/>
    </xf>
    <xf numFmtId="43" fontId="12" fillId="6" borderId="21" xfId="10" applyFont="1" applyFill="1" applyBorder="1" applyAlignment="1" applyProtection="1">
      <alignment vertical="center"/>
      <protection locked="0"/>
    </xf>
    <xf numFmtId="0" fontId="5" fillId="2" borderId="3" xfId="6" applyFont="1" applyFill="1" applyBorder="1" applyAlignment="1">
      <alignment horizontal="center" vertical="center" wrapText="1"/>
    </xf>
    <xf numFmtId="0" fontId="5" fillId="2" borderId="4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</cellXfs>
  <cellStyles count="11">
    <cellStyle name="Euro" xfId="1" xr:uid="{00000000-0005-0000-0000-000000000000}"/>
    <cellStyle name="Millares" xfId="10" builtinId="3"/>
    <cellStyle name="Millares [0] 2" xfId="2" xr:uid="{00000000-0005-0000-0000-000001000000}"/>
    <cellStyle name="Millares 2" xfId="3" xr:uid="{00000000-0005-0000-0000-000002000000}"/>
    <cellStyle name="Normal" xfId="0" builtinId="0"/>
    <cellStyle name="Normal 2" xfId="4" xr:uid="{00000000-0005-0000-0000-000006000000}"/>
    <cellStyle name="Normal 2 2" xfId="9" xr:uid="{00000000-0005-0000-0000-000007000000}"/>
    <cellStyle name="Normal 3" xfId="5" xr:uid="{00000000-0005-0000-0000-000008000000}"/>
    <cellStyle name="Normal 4" xfId="6" xr:uid="{00000000-0005-0000-0000-000009000000}"/>
    <cellStyle name="Normal 5" xfId="8" xr:uid="{00000000-0005-0000-0000-00000A000000}"/>
    <cellStyle name="Porcentaje 2" xfId="7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FFFFCC"/>
      <color rgb="FFFFCC99"/>
      <color rgb="FF4F7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ABE3-5441-4A05-BBC1-CB7CD3B9CDA9}">
  <dimension ref="A1:H22"/>
  <sheetViews>
    <sheetView tabSelected="1" zoomScale="90" zoomScaleNormal="90" workbookViewId="0">
      <selection activeCell="G7" sqref="G7"/>
    </sheetView>
  </sheetViews>
  <sheetFormatPr baseColWidth="10" defaultRowHeight="14.25"/>
  <cols>
    <col min="1" max="1" width="3.625" customWidth="1"/>
    <col min="2" max="2" width="40.875" customWidth="1"/>
    <col min="4" max="5" width="10" customWidth="1"/>
    <col min="7" max="7" width="12.125" customWidth="1"/>
    <col min="8" max="8" width="16.375" bestFit="1" customWidth="1"/>
  </cols>
  <sheetData>
    <row r="1" spans="1:8" ht="39" customHeight="1">
      <c r="A1" s="59" t="s">
        <v>16</v>
      </c>
      <c r="B1" s="60"/>
      <c r="C1" s="60"/>
      <c r="D1" s="60"/>
      <c r="E1" s="60"/>
      <c r="F1" s="61"/>
    </row>
    <row r="2" spans="1:8">
      <c r="A2" s="22"/>
      <c r="B2" s="22"/>
      <c r="C2" s="22"/>
      <c r="D2" s="22"/>
      <c r="E2" s="22"/>
      <c r="F2" s="22"/>
    </row>
    <row r="3" spans="1:8" ht="25.5">
      <c r="A3" s="23" t="s">
        <v>26</v>
      </c>
      <c r="B3" s="24"/>
      <c r="C3" s="24"/>
      <c r="D3" s="25"/>
      <c r="E3" s="25"/>
      <c r="F3" s="26"/>
      <c r="G3" s="54"/>
      <c r="H3" s="55" t="s">
        <v>25</v>
      </c>
    </row>
    <row r="4" spans="1:8" ht="15">
      <c r="A4" s="56"/>
      <c r="B4" s="24"/>
      <c r="C4" s="24"/>
      <c r="D4" s="25"/>
      <c r="E4" s="25"/>
      <c r="F4" s="26"/>
      <c r="G4" s="55"/>
      <c r="H4" s="55"/>
    </row>
    <row r="5" spans="1:8" ht="31.5">
      <c r="A5" s="27"/>
      <c r="B5" s="44" t="s">
        <v>17</v>
      </c>
      <c r="C5" s="45" t="s">
        <v>7</v>
      </c>
      <c r="D5" s="45" t="s">
        <v>8</v>
      </c>
      <c r="E5" s="45" t="s">
        <v>9</v>
      </c>
      <c r="F5" s="45" t="s">
        <v>2</v>
      </c>
      <c r="G5" s="3" t="s">
        <v>11</v>
      </c>
      <c r="H5" s="4" t="s">
        <v>10</v>
      </c>
    </row>
    <row r="6" spans="1:8" ht="42.75">
      <c r="A6" s="46"/>
      <c r="B6" s="28" t="s">
        <v>18</v>
      </c>
      <c r="C6" s="29">
        <v>198</v>
      </c>
      <c r="D6" s="30">
        <v>32.18</v>
      </c>
      <c r="E6" s="31" t="s">
        <v>1</v>
      </c>
      <c r="F6" s="32">
        <f t="shared" ref="F6:F11" si="0">C6*D6</f>
        <v>6371.64</v>
      </c>
      <c r="G6" s="57"/>
      <c r="H6" s="9">
        <f t="shared" ref="H6:H7" si="1">C6*G6</f>
        <v>0</v>
      </c>
    </row>
    <row r="7" spans="1:8" ht="42.75">
      <c r="A7" s="27"/>
      <c r="B7" s="33" t="s">
        <v>19</v>
      </c>
      <c r="C7" s="34">
        <v>100</v>
      </c>
      <c r="D7" s="35">
        <v>61.48</v>
      </c>
      <c r="E7" s="36" t="s">
        <v>1</v>
      </c>
      <c r="F7" s="37">
        <f t="shared" si="0"/>
        <v>6148</v>
      </c>
      <c r="G7" s="58"/>
      <c r="H7" s="10">
        <f t="shared" si="1"/>
        <v>0</v>
      </c>
    </row>
    <row r="8" spans="1:8" ht="42.75">
      <c r="A8" s="27"/>
      <c r="B8" s="33" t="s">
        <v>20</v>
      </c>
      <c r="C8" s="34">
        <v>35</v>
      </c>
      <c r="D8" s="35">
        <v>101.87</v>
      </c>
      <c r="E8" s="36" t="s">
        <v>1</v>
      </c>
      <c r="F8" s="37">
        <f t="shared" si="0"/>
        <v>3565.45</v>
      </c>
      <c r="G8" s="58"/>
      <c r="H8" s="10">
        <f>C8*G8</f>
        <v>0</v>
      </c>
    </row>
    <row r="9" spans="1:8">
      <c r="A9" s="27"/>
      <c r="B9" s="38" t="s">
        <v>21</v>
      </c>
      <c r="C9" s="34">
        <f>380+38.75-0.25</f>
        <v>418.5</v>
      </c>
      <c r="D9" s="35">
        <v>39.53</v>
      </c>
      <c r="E9" s="36" t="s">
        <v>22</v>
      </c>
      <c r="F9" s="37">
        <f t="shared" si="0"/>
        <v>16543.310000000001</v>
      </c>
      <c r="G9" s="58"/>
      <c r="H9" s="10">
        <f t="shared" ref="H9:H11" si="2">C9*G9</f>
        <v>0</v>
      </c>
    </row>
    <row r="10" spans="1:8">
      <c r="A10" s="27"/>
      <c r="B10" s="38" t="s">
        <v>23</v>
      </c>
      <c r="C10" s="34">
        <v>40</v>
      </c>
      <c r="D10" s="35">
        <v>72</v>
      </c>
      <c r="E10" s="36" t="s">
        <v>1</v>
      </c>
      <c r="F10" s="37">
        <f t="shared" si="0"/>
        <v>2880</v>
      </c>
      <c r="G10" s="58"/>
      <c r="H10" s="10">
        <f t="shared" si="2"/>
        <v>0</v>
      </c>
    </row>
    <row r="11" spans="1:8">
      <c r="A11" s="27"/>
      <c r="B11" s="39" t="s">
        <v>24</v>
      </c>
      <c r="C11" s="40">
        <v>180</v>
      </c>
      <c r="D11" s="41">
        <v>124.12</v>
      </c>
      <c r="E11" s="42" t="s">
        <v>0</v>
      </c>
      <c r="F11" s="43">
        <f t="shared" si="0"/>
        <v>22341.599999999999</v>
      </c>
      <c r="G11" s="58"/>
      <c r="H11" s="10">
        <f t="shared" si="2"/>
        <v>0</v>
      </c>
    </row>
    <row r="12" spans="1:8" ht="15">
      <c r="A12" s="11"/>
      <c r="B12" s="12"/>
      <c r="C12" s="12"/>
      <c r="D12" s="12"/>
      <c r="E12" s="13" t="s">
        <v>6</v>
      </c>
      <c r="F12" s="14">
        <f>SUM(F2:F11)</f>
        <v>57850</v>
      </c>
      <c r="G12" s="47"/>
      <c r="H12" s="14">
        <f>SUM(H6:H11)</f>
        <v>0</v>
      </c>
    </row>
    <row r="13" spans="1:8">
      <c r="A13" s="15"/>
      <c r="B13" s="8"/>
      <c r="C13" s="8"/>
      <c r="D13" s="12"/>
      <c r="E13" s="16"/>
      <c r="F13" s="17"/>
      <c r="G13" s="47"/>
      <c r="H13" s="17"/>
    </row>
    <row r="14" spans="1:8">
      <c r="A14" s="15"/>
      <c r="B14" s="8"/>
      <c r="C14" s="8"/>
      <c r="D14" s="18"/>
      <c r="E14" s="18" t="s">
        <v>4</v>
      </c>
      <c r="F14" s="19">
        <f>F12*0.13</f>
        <v>7520.5</v>
      </c>
      <c r="G14" s="47"/>
      <c r="H14" s="19">
        <f>H12*0.13</f>
        <v>0</v>
      </c>
    </row>
    <row r="15" spans="1:8">
      <c r="A15" s="15"/>
      <c r="B15" s="8"/>
      <c r="C15" s="8"/>
      <c r="D15" s="20"/>
      <c r="E15" s="20" t="s">
        <v>5</v>
      </c>
      <c r="F15" s="21">
        <f>F12*0.06</f>
        <v>3471</v>
      </c>
      <c r="G15" s="47"/>
      <c r="H15" s="21">
        <f>H12*0.06</f>
        <v>0</v>
      </c>
    </row>
    <row r="16" spans="1:8" ht="25.5">
      <c r="A16" s="48"/>
      <c r="B16" s="49"/>
      <c r="C16" s="49"/>
      <c r="D16" s="50"/>
      <c r="E16" s="51" t="s">
        <v>3</v>
      </c>
      <c r="F16" s="52">
        <f>SUM(F12:F15)</f>
        <v>68841.5</v>
      </c>
      <c r="G16" s="53" t="s">
        <v>13</v>
      </c>
      <c r="H16" s="52">
        <f>SUM(H12:H15)</f>
        <v>0</v>
      </c>
    </row>
    <row r="17" spans="2:8" ht="15.75">
      <c r="B17" s="5" t="s">
        <v>12</v>
      </c>
      <c r="C17" s="5"/>
      <c r="D17" s="5"/>
      <c r="E17" s="5"/>
      <c r="F17" s="5"/>
      <c r="G17" s="6"/>
      <c r="H17" s="6">
        <f>F16-H16</f>
        <v>68841.5</v>
      </c>
    </row>
    <row r="18" spans="2:8">
      <c r="B18" s="1"/>
      <c r="C18" s="1"/>
      <c r="D18" s="2"/>
      <c r="E18" s="2"/>
      <c r="F18" s="1"/>
      <c r="G18" s="1"/>
      <c r="H18" s="1"/>
    </row>
    <row r="19" spans="2:8">
      <c r="B19" s="7" t="s">
        <v>14</v>
      </c>
      <c r="C19" s="1"/>
      <c r="D19" s="2"/>
      <c r="E19" s="2"/>
      <c r="F19" s="1"/>
      <c r="G19" s="1"/>
      <c r="H19" s="1"/>
    </row>
    <row r="20" spans="2:8">
      <c r="B20" s="1"/>
      <c r="C20" s="1"/>
      <c r="D20" s="2"/>
      <c r="E20" s="2"/>
      <c r="F20" s="1"/>
      <c r="G20" s="1"/>
      <c r="H20" s="1"/>
    </row>
    <row r="21" spans="2:8">
      <c r="B21" s="7" t="s">
        <v>15</v>
      </c>
      <c r="C21" s="1"/>
      <c r="D21" s="2"/>
      <c r="E21" s="2"/>
      <c r="F21" s="1"/>
      <c r="G21" s="1"/>
      <c r="H21" s="1"/>
    </row>
    <row r="22" spans="2:8">
      <c r="B22" s="1"/>
      <c r="C22" s="1"/>
      <c r="D22" s="2"/>
      <c r="E22" s="2"/>
      <c r="F22" s="1"/>
      <c r="G22" s="1"/>
      <c r="H22" s="1"/>
    </row>
  </sheetData>
  <sheetProtection algorithmName="SHA-512" hashValue="cZXok47+SB13E8XKEcWgIQBZ748uEnSgTakzHV5c7fi7IDo2t5/Oz1Vrs477aAhteo9dRoDbl1RucjpPaMz3JQ==" saltValue="60DA5ItNYWX/lSWBBqmL7Q==" spinCount="100000" sheet="1" objects="1" scenarios="1"/>
  <mergeCells count="1">
    <mergeCell ref="A1:F1"/>
  </mergeCells>
  <conditionalFormatting sqref="H1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Cesca</dc:creator>
  <cp:lastModifiedBy>Cristina Rodriguez Hinojosa</cp:lastModifiedBy>
  <cp:lastPrinted>2021-07-01T15:02:26Z</cp:lastPrinted>
  <dcterms:created xsi:type="dcterms:W3CDTF">2013-09-17T17:59:40Z</dcterms:created>
  <dcterms:modified xsi:type="dcterms:W3CDTF">2025-05-27T11:08:44Z</dcterms:modified>
</cp:coreProperties>
</file>