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N:\dep_U021\Unitats_Funcionals\EXPEDIENTS CONTRACTACIÓ 2025\3-2021-CSOH ZONES VERDES\RECTIFICACIÓ PLECS 27-05-2025\ofertes empreses\"/>
    </mc:Choice>
  </mc:AlternateContent>
  <xr:revisionPtr revIDLastSave="0" documentId="13_ncr:1_{303649CF-1BDA-4117-A799-BBCAEA3524DD}" xr6:coauthVersionLast="47" xr6:coauthVersionMax="47" xr10:uidLastSave="{00000000-0000-0000-0000-000000000000}"/>
  <bookViews>
    <workbookView xWindow="-120" yWindow="-120" windowWidth="29040" windowHeight="15840" tabRatio="563" xr2:uid="{00000000-000D-0000-FFFF-FFFF00000000}"/>
  </bookViews>
  <sheets>
    <sheet name="LOT 2" sheetId="31" r:id="rId1"/>
  </sheets>
  <calcPr calcId="191029" fullPrecision="0"/>
</workbook>
</file>

<file path=xl/calcChain.xml><?xml version="1.0" encoding="utf-8"?>
<calcChain xmlns="http://schemas.openxmlformats.org/spreadsheetml/2006/main">
  <c r="G6" i="31" l="1"/>
  <c r="G7" i="31"/>
  <c r="G18" i="31"/>
  <c r="G17" i="31"/>
  <c r="G16" i="31"/>
  <c r="G15" i="31"/>
  <c r="G14" i="31"/>
  <c r="G13" i="31"/>
  <c r="G19" i="31" s="1"/>
  <c r="G22" i="31" s="1"/>
  <c r="G12" i="31"/>
  <c r="G11" i="31"/>
  <c r="G10" i="31"/>
  <c r="G9" i="31"/>
  <c r="G8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G21" i="31" l="1"/>
  <c r="G23" i="31" s="1"/>
  <c r="G24" i="31" s="1"/>
  <c r="E19" i="31"/>
  <c r="E22" i="31"/>
  <c r="E21" i="31"/>
  <c r="E23" i="31" l="1"/>
</calcChain>
</file>

<file path=xl/sharedStrings.xml><?xml version="1.0" encoding="utf-8"?>
<sst xmlns="http://schemas.openxmlformats.org/spreadsheetml/2006/main" count="44" uniqueCount="33">
  <si>
    <t>TASCA</t>
  </si>
  <si>
    <t>ml</t>
  </si>
  <si>
    <t>TOTAL</t>
  </si>
  <si>
    <t>ut.</t>
  </si>
  <si>
    <t>BASE IMPOSABLE</t>
  </si>
  <si>
    <t>Despeses Generals 13%</t>
  </si>
  <si>
    <t>Benefici industrial 6%</t>
  </si>
  <si>
    <t>SUBTOTAL</t>
  </si>
  <si>
    <t>AMIDAMENT</t>
  </si>
  <si>
    <t>PREU</t>
  </si>
  <si>
    <t>UA</t>
  </si>
  <si>
    <t>IMPORT OFERT</t>
  </si>
  <si>
    <t>PREU OFERT</t>
  </si>
  <si>
    <t>DIFERÈNCIA ENTRE VALOR LICITACIÓ I VALOR OFERT (ha de ser un número positiu)</t>
  </si>
  <si>
    <t>OFERTA LICITADOR</t>
  </si>
  <si>
    <t>S'exclourà als licitadors que presentin un preu superior al preu de licitació</t>
  </si>
  <si>
    <t>Si alguna casella no té preu es posarà el preu de licitació i l'adjudicatari restarà obligat a prestar el servei amb aquest preu</t>
  </si>
  <si>
    <t>MANTENIMENT D'ARBRAT MUNICIPAL DE RUBÍ. LOT 2</t>
  </si>
  <si>
    <t>B. MANTENIMENT NO PROGRAMAT LOT 2</t>
  </si>
  <si>
    <t xml:space="preserve">Tala capçada 3 m &lt; Alçada &lt; 6 m </t>
  </si>
  <si>
    <t xml:space="preserve">Tala capçada 6 m &lt; Alçada &lt; 10 m </t>
  </si>
  <si>
    <t xml:space="preserve">Tala capçada Alçada &gt; 10 m </t>
  </si>
  <si>
    <t xml:space="preserve">Arrabassament 40 cm &lt; Perímetre &lt; 60 cm </t>
  </si>
  <si>
    <t xml:space="preserve">Arrabassament 61 cm &lt; Perímetre &lt; 120 cm </t>
  </si>
  <si>
    <t xml:space="preserve">Arrabassament Perímetre &gt; 120 cm </t>
  </si>
  <si>
    <t>Plantació segons partida</t>
  </si>
  <si>
    <t>Xarxes noves de degoters</t>
  </si>
  <si>
    <t>Substitució anelles degoters</t>
  </si>
  <si>
    <t>Escocells de cautxú</t>
  </si>
  <si>
    <t>Escocells vegetats</t>
  </si>
  <si>
    <t>Poda de sanejament i seguretat (per arbres no inclosos al pla d’esporga)</t>
  </si>
  <si>
    <t>Dia de l'arbre</t>
  </si>
  <si>
    <t>Cel·les a omplir per part del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</si>
</sst>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\ \ "/>
    <numFmt numFmtId="165" formatCode="_-* #,##0.00\ _P_t_s_-;\-* #,##0.00\ _P_t_s_-;_-* &quot;-&quot;??\ _P_t_s_-;_-@_-"/>
    <numFmt numFmtId="166" formatCode="_-* #,##0\ _P_t_s_-;\-* #,##0\ _P_t_s_-;_-* &quot;-&quot;\ _P_t_s_-;_-@_-"/>
    <numFmt numFmtId="167" formatCode="_-* #,##0.00\ [$€]_-;\-* #,##0.00\ [$€]_-;_-* &quot;-&quot;??\ [$€]_-;_-@_-"/>
    <numFmt numFmtId="168" formatCode="_-* #,##0\ _€_-;\-* #,##0\ _€_-;_-* &quot;-&quot;??\ _€_-;_-@_-"/>
  </numFmts>
  <fonts count="15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color indexed="8"/>
      <name val="Helvetica Neue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 applyNumberFormat="0" applyFill="0" applyBorder="0" applyProtection="0">
      <alignment vertical="top"/>
    </xf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7" fillId="0" borderId="0"/>
    <xf numFmtId="43" fontId="8" fillId="0" borderId="0" applyFont="0" applyFill="0" applyBorder="0" applyAlignment="0" applyProtection="0"/>
  </cellStyleXfs>
  <cellXfs count="60">
    <xf numFmtId="0" fontId="0" fillId="0" borderId="0" xfId="0" applyAlignment="1"/>
    <xf numFmtId="0" fontId="2" fillId="0" borderId="0" xfId="6" applyFont="1" applyAlignment="1">
      <alignment vertical="center"/>
    </xf>
    <xf numFmtId="164" fontId="2" fillId="0" borderId="0" xfId="6" applyNumberFormat="1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5" borderId="0" xfId="0" applyFont="1" applyFill="1" applyBorder="1" applyAlignment="1"/>
    <xf numFmtId="4" fontId="10" fillId="5" borderId="0" xfId="0" applyNumberFormat="1" applyFont="1" applyFill="1" applyBorder="1" applyAlignment="1"/>
    <xf numFmtId="0" fontId="11" fillId="0" borderId="0" xfId="6" applyFont="1" applyAlignment="1">
      <alignment vertical="center"/>
    </xf>
    <xf numFmtId="14" fontId="12" fillId="0" borderId="0" xfId="4" applyNumberFormat="1" applyFont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quotePrefix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0" fontId="12" fillId="3" borderId="13" xfId="4" applyFont="1" applyFill="1" applyBorder="1" applyAlignment="1">
      <alignment vertical="center"/>
    </xf>
    <xf numFmtId="0" fontId="11" fillId="3" borderId="4" xfId="4" applyFont="1" applyFill="1" applyBorder="1" applyAlignment="1">
      <alignment vertical="center"/>
    </xf>
    <xf numFmtId="164" fontId="11" fillId="3" borderId="4" xfId="4" applyNumberFormat="1" applyFont="1" applyFill="1" applyBorder="1" applyAlignment="1">
      <alignment vertical="center"/>
    </xf>
    <xf numFmtId="0" fontId="11" fillId="3" borderId="12" xfId="4" applyFont="1" applyFill="1" applyBorder="1" applyAlignment="1">
      <alignment vertical="center"/>
    </xf>
    <xf numFmtId="0" fontId="13" fillId="3" borderId="5" xfId="4" applyFont="1" applyFill="1" applyBorder="1" applyAlignment="1">
      <alignment vertical="center"/>
    </xf>
    <xf numFmtId="0" fontId="11" fillId="3" borderId="0" xfId="4" applyFont="1" applyFill="1" applyAlignment="1">
      <alignment vertical="center"/>
    </xf>
    <xf numFmtId="4" fontId="11" fillId="3" borderId="6" xfId="4" applyNumberFormat="1" applyFont="1" applyFill="1" applyBorder="1" applyAlignment="1">
      <alignment vertical="center"/>
    </xf>
    <xf numFmtId="0" fontId="11" fillId="3" borderId="11" xfId="4" quotePrefix="1" applyFont="1" applyFill="1" applyBorder="1" applyAlignment="1">
      <alignment horizontal="left" vertical="center"/>
    </xf>
    <xf numFmtId="0" fontId="4" fillId="3" borderId="11" xfId="6" applyFill="1" applyBorder="1" applyAlignment="1">
      <alignment horizontal="center" vertical="center"/>
    </xf>
    <xf numFmtId="0" fontId="11" fillId="3" borderId="14" xfId="4" quotePrefix="1" applyFont="1" applyFill="1" applyBorder="1" applyAlignment="1">
      <alignment horizontal="left" vertical="center"/>
    </xf>
    <xf numFmtId="168" fontId="11" fillId="3" borderId="15" xfId="10" applyNumberFormat="1" applyFont="1" applyFill="1" applyBorder="1" applyAlignment="1">
      <alignment vertical="center"/>
    </xf>
    <xf numFmtId="43" fontId="11" fillId="3" borderId="15" xfId="10" applyFont="1" applyFill="1" applyBorder="1" applyAlignment="1">
      <alignment vertical="center"/>
    </xf>
    <xf numFmtId="43" fontId="11" fillId="3" borderId="15" xfId="10" applyFont="1" applyFill="1" applyBorder="1" applyAlignment="1">
      <alignment horizontal="center" vertical="center"/>
    </xf>
    <xf numFmtId="43" fontId="11" fillId="3" borderId="16" xfId="10" applyFont="1" applyFill="1" applyBorder="1" applyAlignment="1">
      <alignment vertical="center"/>
    </xf>
    <xf numFmtId="0" fontId="11" fillId="3" borderId="17" xfId="4" quotePrefix="1" applyFont="1" applyFill="1" applyBorder="1" applyAlignment="1">
      <alignment horizontal="left" vertical="center"/>
    </xf>
    <xf numFmtId="168" fontId="11" fillId="3" borderId="18" xfId="10" applyNumberFormat="1" applyFont="1" applyFill="1" applyBorder="1" applyAlignment="1">
      <alignment vertical="center"/>
    </xf>
    <xf numFmtId="43" fontId="11" fillId="3" borderId="18" xfId="10" applyFont="1" applyFill="1" applyBorder="1" applyAlignment="1">
      <alignment vertical="center"/>
    </xf>
    <xf numFmtId="43" fontId="11" fillId="3" borderId="18" xfId="10" applyFont="1" applyFill="1" applyBorder="1" applyAlignment="1">
      <alignment horizontal="center" vertical="center"/>
    </xf>
    <xf numFmtId="43" fontId="11" fillId="3" borderId="19" xfId="10" applyFont="1" applyFill="1" applyBorder="1" applyAlignment="1">
      <alignment vertical="center"/>
    </xf>
    <xf numFmtId="0" fontId="11" fillId="3" borderId="17" xfId="4" quotePrefix="1" applyFont="1" applyFill="1" applyBorder="1" applyAlignment="1">
      <alignment horizontal="left" vertical="center" wrapText="1"/>
    </xf>
    <xf numFmtId="0" fontId="11" fillId="3" borderId="20" xfId="4" quotePrefix="1" applyFont="1" applyFill="1" applyBorder="1" applyAlignment="1">
      <alignment horizontal="left" vertical="center"/>
    </xf>
    <xf numFmtId="168" fontId="11" fillId="3" borderId="21" xfId="10" applyNumberFormat="1" applyFont="1" applyFill="1" applyBorder="1" applyAlignment="1">
      <alignment vertical="center"/>
    </xf>
    <xf numFmtId="43" fontId="11" fillId="3" borderId="21" xfId="10" applyFont="1" applyFill="1" applyBorder="1" applyAlignment="1">
      <alignment horizontal="center" vertical="center"/>
    </xf>
    <xf numFmtId="43" fontId="11" fillId="3" borderId="22" xfId="10" applyFont="1" applyFill="1" applyBorder="1" applyAlignment="1">
      <alignment vertical="center"/>
    </xf>
    <xf numFmtId="164" fontId="11" fillId="3" borderId="5" xfId="6" applyNumberFormat="1" applyFont="1" applyFill="1" applyBorder="1" applyAlignment="1">
      <alignment vertical="center"/>
    </xf>
    <xf numFmtId="164" fontId="11" fillId="3" borderId="0" xfId="6" applyNumberFormat="1" applyFont="1" applyFill="1" applyAlignment="1">
      <alignment vertical="center"/>
    </xf>
    <xf numFmtId="164" fontId="12" fillId="3" borderId="0" xfId="6" applyNumberFormat="1" applyFont="1" applyFill="1" applyAlignment="1">
      <alignment horizontal="right" vertical="center"/>
    </xf>
    <xf numFmtId="4" fontId="12" fillId="3" borderId="6" xfId="6" applyNumberFormat="1" applyFont="1" applyFill="1" applyBorder="1" applyAlignment="1">
      <alignment vertical="center"/>
    </xf>
    <xf numFmtId="0" fontId="11" fillId="3" borderId="5" xfId="4" applyFont="1" applyFill="1" applyBorder="1" applyAlignment="1">
      <alignment vertical="center"/>
    </xf>
    <xf numFmtId="4" fontId="11" fillId="3" borderId="0" xfId="6" applyNumberFormat="1" applyFont="1" applyFill="1" applyAlignment="1">
      <alignment vertical="center"/>
    </xf>
    <xf numFmtId="0" fontId="11" fillId="3" borderId="6" xfId="6" applyFont="1" applyFill="1" applyBorder="1" applyAlignment="1">
      <alignment vertical="center"/>
    </xf>
    <xf numFmtId="0" fontId="11" fillId="3" borderId="1" xfId="6" applyFont="1" applyFill="1" applyBorder="1" applyAlignment="1">
      <alignment horizontal="right" vertical="center"/>
    </xf>
    <xf numFmtId="4" fontId="11" fillId="3" borderId="9" xfId="6" applyNumberFormat="1" applyFont="1" applyFill="1" applyBorder="1" applyAlignment="1">
      <alignment vertical="center"/>
    </xf>
    <xf numFmtId="0" fontId="11" fillId="3" borderId="7" xfId="6" quotePrefix="1" applyFont="1" applyFill="1" applyBorder="1" applyAlignment="1">
      <alignment horizontal="right" vertical="center"/>
    </xf>
    <xf numFmtId="4" fontId="11" fillId="3" borderId="10" xfId="6" applyNumberFormat="1" applyFont="1" applyFill="1" applyBorder="1" applyAlignment="1">
      <alignment vertical="center"/>
    </xf>
    <xf numFmtId="0" fontId="11" fillId="3" borderId="5" xfId="4" applyFont="1" applyFill="1" applyBorder="1" applyAlignment="1">
      <alignment horizontal="right" vertical="center"/>
    </xf>
    <xf numFmtId="164" fontId="11" fillId="3" borderId="0" xfId="6" quotePrefix="1" applyNumberFormat="1" applyFont="1" applyFill="1" applyAlignment="1">
      <alignment horizontal="right" vertical="center"/>
    </xf>
    <xf numFmtId="4" fontId="11" fillId="3" borderId="6" xfId="6" applyNumberFormat="1" applyFont="1" applyFill="1" applyBorder="1" applyAlignment="1">
      <alignment vertical="center"/>
    </xf>
    <xf numFmtId="0" fontId="0" fillId="3" borderId="0" xfId="0" applyFill="1" applyAlignment="1"/>
    <xf numFmtId="0" fontId="14" fillId="4" borderId="0" xfId="0" applyFont="1" applyFill="1" applyAlignment="1">
      <alignment horizontal="center" vertical="center" wrapText="1"/>
    </xf>
    <xf numFmtId="4" fontId="0" fillId="6" borderId="11" xfId="0" applyNumberFormat="1" applyFill="1" applyBorder="1" applyAlignment="1" applyProtection="1">
      <protection locked="0"/>
    </xf>
    <xf numFmtId="0" fontId="6" fillId="0" borderId="0" xfId="0" applyFont="1" applyAlignment="1">
      <alignment wrapText="1"/>
    </xf>
    <xf numFmtId="43" fontId="11" fillId="6" borderId="15" xfId="10" applyFont="1" applyFill="1" applyBorder="1" applyAlignment="1" applyProtection="1">
      <alignment vertical="center"/>
      <protection locked="0"/>
    </xf>
    <xf numFmtId="43" fontId="11" fillId="6" borderId="18" xfId="10" applyFont="1" applyFill="1" applyBorder="1" applyAlignment="1" applyProtection="1">
      <alignment vertical="center"/>
      <protection locked="0"/>
    </xf>
    <xf numFmtId="43" fontId="11" fillId="6" borderId="21" xfId="10" applyFont="1" applyFill="1" applyBorder="1" applyAlignment="1" applyProtection="1">
      <alignment horizontal="center" vertical="center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</cellXfs>
  <cellStyles count="11">
    <cellStyle name="Euro" xfId="1" xr:uid="{00000000-0005-0000-0000-000000000000}"/>
    <cellStyle name="Millares" xfId="10" builtinId="3"/>
    <cellStyle name="Millares [0] 2" xfId="2" xr:uid="{00000000-0005-0000-0000-000001000000}"/>
    <cellStyle name="Millares 2" xfId="3" xr:uid="{00000000-0005-0000-0000-000002000000}"/>
    <cellStyle name="Normal" xfId="0" builtinId="0"/>
    <cellStyle name="Normal 2" xfId="4" xr:uid="{00000000-0005-0000-0000-000006000000}"/>
    <cellStyle name="Normal 2 2" xfId="9" xr:uid="{00000000-0005-0000-0000-000007000000}"/>
    <cellStyle name="Normal 3" xfId="5" xr:uid="{00000000-0005-0000-0000-000008000000}"/>
    <cellStyle name="Normal 4" xfId="6" xr:uid="{00000000-0005-0000-0000-000009000000}"/>
    <cellStyle name="Normal 5" xfId="8" xr:uid="{00000000-0005-0000-0000-00000A000000}"/>
    <cellStyle name="Porcentaje 2" xfId="7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FFFFCC"/>
      <color rgb="FFFFCC99"/>
      <color rgb="FF4F7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F9F1-10B9-4780-86FC-63E3CDE5CE38}">
  <dimension ref="A1:H29"/>
  <sheetViews>
    <sheetView tabSelected="1" zoomScale="90" zoomScaleNormal="90" workbookViewId="0">
      <selection activeCell="F13" sqref="F13"/>
    </sheetView>
  </sheetViews>
  <sheetFormatPr baseColWidth="10" defaultRowHeight="14.25"/>
  <cols>
    <col min="1" max="1" width="39.75" bestFit="1" customWidth="1"/>
    <col min="6" max="6" width="13.25" customWidth="1"/>
    <col min="7" max="7" width="15.875" customWidth="1"/>
  </cols>
  <sheetData>
    <row r="1" spans="1:7" ht="33.75" customHeight="1">
      <c r="A1" s="57" t="s">
        <v>17</v>
      </c>
      <c r="B1" s="58"/>
      <c r="C1" s="58"/>
      <c r="D1" s="58"/>
      <c r="E1" s="59"/>
    </row>
    <row r="2" spans="1:7" ht="15">
      <c r="A2" s="8"/>
      <c r="B2" s="9"/>
      <c r="C2" s="10"/>
      <c r="D2" s="11"/>
      <c r="E2" s="9"/>
    </row>
    <row r="3" spans="1:7" ht="25.5">
      <c r="A3" s="12" t="s">
        <v>18</v>
      </c>
      <c r="B3" s="13"/>
      <c r="C3" s="13"/>
      <c r="D3" s="14"/>
      <c r="E3" s="15"/>
      <c r="F3" s="52"/>
      <c r="G3" s="53" t="s">
        <v>32</v>
      </c>
    </row>
    <row r="4" spans="1:7" ht="15">
      <c r="A4" s="16"/>
      <c r="B4" s="17"/>
      <c r="C4" s="17"/>
      <c r="D4" s="17"/>
      <c r="E4" s="18"/>
    </row>
    <row r="5" spans="1:7" ht="31.5">
      <c r="A5" s="19" t="s">
        <v>0</v>
      </c>
      <c r="B5" s="20" t="s">
        <v>8</v>
      </c>
      <c r="C5" s="20" t="s">
        <v>9</v>
      </c>
      <c r="D5" s="20" t="s">
        <v>10</v>
      </c>
      <c r="E5" s="20" t="s">
        <v>2</v>
      </c>
      <c r="F5" s="3" t="s">
        <v>12</v>
      </c>
      <c r="G5" s="4" t="s">
        <v>11</v>
      </c>
    </row>
    <row r="6" spans="1:7">
      <c r="A6" s="21" t="s">
        <v>19</v>
      </c>
      <c r="B6" s="22">
        <v>15</v>
      </c>
      <c r="C6" s="23">
        <v>40.08</v>
      </c>
      <c r="D6" s="24" t="s">
        <v>3</v>
      </c>
      <c r="E6" s="25">
        <f>B6*C6</f>
        <v>601.20000000000005</v>
      </c>
      <c r="F6" s="54"/>
      <c r="G6" s="30">
        <f t="shared" ref="G6:G7" si="0">B6*F6</f>
        <v>0</v>
      </c>
    </row>
    <row r="7" spans="1:7">
      <c r="A7" s="26" t="s">
        <v>20</v>
      </c>
      <c r="B7" s="27">
        <v>15</v>
      </c>
      <c r="C7" s="28">
        <v>102.86</v>
      </c>
      <c r="D7" s="29" t="s">
        <v>3</v>
      </c>
      <c r="E7" s="30">
        <f t="shared" ref="E7:E18" si="1">B7*C7</f>
        <v>1542.9</v>
      </c>
      <c r="F7" s="55"/>
      <c r="G7" s="30">
        <f t="shared" si="0"/>
        <v>0</v>
      </c>
    </row>
    <row r="8" spans="1:7">
      <c r="A8" s="26" t="s">
        <v>21</v>
      </c>
      <c r="B8" s="27">
        <v>5</v>
      </c>
      <c r="C8" s="28">
        <v>165.63</v>
      </c>
      <c r="D8" s="29" t="s">
        <v>3</v>
      </c>
      <c r="E8" s="30">
        <f t="shared" si="1"/>
        <v>828.15</v>
      </c>
      <c r="F8" s="55"/>
      <c r="G8" s="30">
        <f>B8*F8</f>
        <v>0</v>
      </c>
    </row>
    <row r="9" spans="1:7">
      <c r="A9" s="26" t="s">
        <v>22</v>
      </c>
      <c r="B9" s="27">
        <v>15</v>
      </c>
      <c r="C9" s="28">
        <v>53.92</v>
      </c>
      <c r="D9" s="29" t="s">
        <v>3</v>
      </c>
      <c r="E9" s="30">
        <f t="shared" si="1"/>
        <v>808.8</v>
      </c>
      <c r="F9" s="55"/>
      <c r="G9" s="30">
        <f t="shared" ref="G9:G18" si="2">B9*F9</f>
        <v>0</v>
      </c>
    </row>
    <row r="10" spans="1:7">
      <c r="A10" s="26" t="s">
        <v>23</v>
      </c>
      <c r="B10" s="27">
        <v>5</v>
      </c>
      <c r="C10" s="28">
        <v>71.58</v>
      </c>
      <c r="D10" s="29" t="s">
        <v>3</v>
      </c>
      <c r="E10" s="30">
        <f t="shared" si="1"/>
        <v>357.9</v>
      </c>
      <c r="F10" s="55"/>
      <c r="G10" s="30">
        <f t="shared" si="2"/>
        <v>0</v>
      </c>
    </row>
    <row r="11" spans="1:7">
      <c r="A11" s="26" t="s">
        <v>24</v>
      </c>
      <c r="B11" s="27">
        <v>3</v>
      </c>
      <c r="C11" s="28">
        <v>119.11</v>
      </c>
      <c r="D11" s="29" t="s">
        <v>3</v>
      </c>
      <c r="E11" s="30">
        <f t="shared" si="1"/>
        <v>357.33</v>
      </c>
      <c r="F11" s="55"/>
      <c r="G11" s="30">
        <f t="shared" si="2"/>
        <v>0</v>
      </c>
    </row>
    <row r="12" spans="1:7">
      <c r="A12" s="26" t="s">
        <v>25</v>
      </c>
      <c r="B12" s="27">
        <v>83</v>
      </c>
      <c r="C12" s="28">
        <v>126.69</v>
      </c>
      <c r="D12" s="29" t="s">
        <v>3</v>
      </c>
      <c r="E12" s="30">
        <f t="shared" si="1"/>
        <v>10515.27</v>
      </c>
      <c r="F12" s="55"/>
      <c r="G12" s="30">
        <f t="shared" si="2"/>
        <v>0</v>
      </c>
    </row>
    <row r="13" spans="1:7">
      <c r="A13" s="26" t="s">
        <v>26</v>
      </c>
      <c r="B13" s="27">
        <v>320</v>
      </c>
      <c r="C13" s="28">
        <v>103.02</v>
      </c>
      <c r="D13" s="29" t="s">
        <v>1</v>
      </c>
      <c r="E13" s="30">
        <f t="shared" si="1"/>
        <v>32966.400000000001</v>
      </c>
      <c r="F13" s="55"/>
      <c r="G13" s="30">
        <f t="shared" si="2"/>
        <v>0</v>
      </c>
    </row>
    <row r="14" spans="1:7">
      <c r="A14" s="26" t="s">
        <v>27</v>
      </c>
      <c r="B14" s="27">
        <v>28</v>
      </c>
      <c r="C14" s="28">
        <v>17.489999999999998</v>
      </c>
      <c r="D14" s="29" t="s">
        <v>3</v>
      </c>
      <c r="E14" s="30">
        <f t="shared" si="1"/>
        <v>489.72</v>
      </c>
      <c r="F14" s="55"/>
      <c r="G14" s="30">
        <f t="shared" si="2"/>
        <v>0</v>
      </c>
    </row>
    <row r="15" spans="1:7">
      <c r="A15" s="26" t="s">
        <v>28</v>
      </c>
      <c r="B15" s="27">
        <v>25</v>
      </c>
      <c r="C15" s="28">
        <v>136.68</v>
      </c>
      <c r="D15" s="29" t="s">
        <v>3</v>
      </c>
      <c r="E15" s="30">
        <f t="shared" si="1"/>
        <v>3417</v>
      </c>
      <c r="F15" s="55"/>
      <c r="G15" s="30">
        <f t="shared" si="2"/>
        <v>0</v>
      </c>
    </row>
    <row r="16" spans="1:7">
      <c r="A16" s="26" t="s">
        <v>29</v>
      </c>
      <c r="B16" s="27">
        <v>25</v>
      </c>
      <c r="C16" s="28">
        <v>29.87</v>
      </c>
      <c r="D16" s="29" t="s">
        <v>3</v>
      </c>
      <c r="E16" s="30">
        <f t="shared" si="1"/>
        <v>746.75</v>
      </c>
      <c r="F16" s="55"/>
      <c r="G16" s="30">
        <f t="shared" si="2"/>
        <v>0</v>
      </c>
    </row>
    <row r="17" spans="1:8" ht="28.5">
      <c r="A17" s="31" t="s">
        <v>30</v>
      </c>
      <c r="B17" s="27">
        <v>10</v>
      </c>
      <c r="C17" s="28">
        <v>115.87</v>
      </c>
      <c r="D17" s="29" t="s">
        <v>3</v>
      </c>
      <c r="E17" s="30">
        <f t="shared" si="1"/>
        <v>1158.7</v>
      </c>
      <c r="F17" s="55"/>
      <c r="G17" s="30">
        <f t="shared" si="2"/>
        <v>0</v>
      </c>
    </row>
    <row r="18" spans="1:8">
      <c r="A18" s="32" t="s">
        <v>31</v>
      </c>
      <c r="B18" s="33">
        <v>1</v>
      </c>
      <c r="C18" s="34">
        <v>5500</v>
      </c>
      <c r="D18" s="34" t="s">
        <v>3</v>
      </c>
      <c r="E18" s="35">
        <f t="shared" si="1"/>
        <v>5500</v>
      </c>
      <c r="F18" s="56"/>
      <c r="G18" s="35">
        <f t="shared" si="2"/>
        <v>0</v>
      </c>
    </row>
    <row r="19" spans="1:8" ht="15">
      <c r="A19" s="36"/>
      <c r="B19" s="37"/>
      <c r="C19" s="37"/>
      <c r="D19" s="38" t="s">
        <v>7</v>
      </c>
      <c r="E19" s="39">
        <f>SUM(E6:E18)</f>
        <v>59290.12</v>
      </c>
      <c r="F19" s="50"/>
      <c r="G19" s="39">
        <f>SUM(G6:G18)</f>
        <v>0</v>
      </c>
    </row>
    <row r="20" spans="1:8">
      <c r="A20" s="40"/>
      <c r="B20" s="17"/>
      <c r="C20" s="37"/>
      <c r="D20" s="41"/>
      <c r="E20" s="42"/>
      <c r="F20" s="50"/>
      <c r="G20" s="42"/>
    </row>
    <row r="21" spans="1:8">
      <c r="A21" s="40"/>
      <c r="B21" s="17"/>
      <c r="C21" s="43"/>
      <c r="D21" s="43" t="s">
        <v>5</v>
      </c>
      <c r="E21" s="44">
        <f>E19*0.13</f>
        <v>7707.72</v>
      </c>
      <c r="F21" s="50"/>
      <c r="G21" s="44">
        <f>G19*0.13</f>
        <v>0</v>
      </c>
    </row>
    <row r="22" spans="1:8">
      <c r="A22" s="40"/>
      <c r="B22" s="17"/>
      <c r="C22" s="45"/>
      <c r="D22" s="45" t="s">
        <v>6</v>
      </c>
      <c r="E22" s="46">
        <f>E19*0.06</f>
        <v>3557.41</v>
      </c>
      <c r="F22" s="50"/>
      <c r="G22" s="46">
        <f>G19*0.06</f>
        <v>0</v>
      </c>
    </row>
    <row r="23" spans="1:8" ht="25.5">
      <c r="A23" s="47"/>
      <c r="B23" s="17"/>
      <c r="C23" s="37"/>
      <c r="D23" s="48" t="s">
        <v>4</v>
      </c>
      <c r="E23" s="49">
        <f>SUM(E19:E22)</f>
        <v>70555.25</v>
      </c>
      <c r="F23" s="51" t="s">
        <v>14</v>
      </c>
      <c r="G23" s="49">
        <f>SUM(G19:G22)</f>
        <v>0</v>
      </c>
    </row>
    <row r="24" spans="1:8" ht="15.75">
      <c r="A24" s="5" t="s">
        <v>13</v>
      </c>
      <c r="B24" s="5"/>
      <c r="C24" s="5"/>
      <c r="D24" s="5"/>
      <c r="E24" s="5"/>
      <c r="F24" s="6"/>
      <c r="G24" s="6">
        <f>E23-G23</f>
        <v>70555.25</v>
      </c>
      <c r="H24" s="1"/>
    </row>
    <row r="25" spans="1:8">
      <c r="A25" s="1"/>
      <c r="B25" s="1"/>
      <c r="C25" s="2"/>
      <c r="D25" s="2"/>
      <c r="E25" s="1"/>
      <c r="F25" s="1"/>
      <c r="G25" s="1"/>
      <c r="H25" s="1"/>
    </row>
    <row r="26" spans="1:8">
      <c r="A26" s="7" t="s">
        <v>15</v>
      </c>
      <c r="B26" s="1"/>
      <c r="C26" s="2"/>
      <c r="D26" s="2"/>
      <c r="E26" s="1"/>
      <c r="F26" s="1"/>
      <c r="G26" s="1"/>
      <c r="H26" s="1"/>
    </row>
    <row r="27" spans="1:8">
      <c r="A27" s="1"/>
      <c r="B27" s="1"/>
      <c r="C27" s="2"/>
      <c r="D27" s="2"/>
      <c r="E27" s="1"/>
      <c r="F27" s="1"/>
      <c r="G27" s="1"/>
      <c r="H27" s="1"/>
    </row>
    <row r="28" spans="1:8">
      <c r="A28" s="7" t="s">
        <v>16</v>
      </c>
      <c r="B28" s="1"/>
      <c r="C28" s="2"/>
      <c r="D28" s="2"/>
      <c r="E28" s="1"/>
      <c r="F28" s="1"/>
      <c r="G28" s="1"/>
      <c r="H28" s="1"/>
    </row>
    <row r="29" spans="1:8">
      <c r="A29" s="1"/>
      <c r="B29" s="1"/>
      <c r="C29" s="2"/>
      <c r="D29" s="2"/>
      <c r="E29" s="1"/>
      <c r="F29" s="1"/>
      <c r="G29" s="1"/>
      <c r="H29" s="1"/>
    </row>
  </sheetData>
  <sheetProtection algorithmName="SHA-512" hashValue="lBzu4y5LAoK4TDCfYg616ZAgfIzRNHCKzx6H+W6BbtcORBKeOOXGnO9ftzQxyzik9hgGujql9kCOdogtYE3jTg==" saltValue="SUk4KUNNjhAK4KINdkx+Ig==" spinCount="100000" sheet="1" objects="1" scenarios="1"/>
  <mergeCells count="1">
    <mergeCell ref="A1:E1"/>
  </mergeCells>
  <conditionalFormatting sqref="G2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Cesca</dc:creator>
  <cp:lastModifiedBy>Cristina Rodriguez Hinojosa</cp:lastModifiedBy>
  <cp:lastPrinted>2021-07-01T15:02:26Z</cp:lastPrinted>
  <dcterms:created xsi:type="dcterms:W3CDTF">2013-09-17T17:59:40Z</dcterms:created>
  <dcterms:modified xsi:type="dcterms:W3CDTF">2025-05-27T11:06:51Z</dcterms:modified>
</cp:coreProperties>
</file>