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santquirzevalles-my.sharepoint.com/personal/xavier_ludevid_santquirzevalles_onmicrosoft_com/Documents/sqvaigua/03 CONTRACTACIÓ/Exp 2025-49 Projecte Santa Julita Fase 6/"/>
    </mc:Choice>
  </mc:AlternateContent>
  <xr:revisionPtr revIDLastSave="116" documentId="8_{AED7A437-A602-4818-AF65-6B4F5C0134D8}" xr6:coauthVersionLast="47" xr6:coauthVersionMax="47" xr10:uidLastSave="{FA51DF39-ED0E-4A08-8290-BF7DA837D8E9}"/>
  <bookViews>
    <workbookView xWindow="-105" yWindow="0" windowWidth="15570" windowHeight="16665" xr2:uid="{9F5FA43A-4DB8-48F3-809A-B5EA21709D89}"/>
  </bookViews>
  <sheets>
    <sheet name="T-PRES" sheetId="1" r:id="rId1"/>
  </sheets>
  <definedNames>
    <definedName name="_xlnm.Print_Area" localSheetId="0">'T-PRES'!$A$1:$H$102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2" i="1" l="1"/>
  <c r="J105" i="1"/>
  <c r="J104" i="1"/>
  <c r="J106" i="1" s="1"/>
  <c r="H105" i="1"/>
  <c r="H104" i="1"/>
  <c r="J87" i="1"/>
  <c r="J88" i="1"/>
  <c r="J89" i="1"/>
  <c r="J90" i="1"/>
  <c r="J91" i="1"/>
  <c r="J92" i="1"/>
  <c r="J93" i="1"/>
  <c r="J94" i="1"/>
  <c r="J95" i="1"/>
  <c r="J96" i="1"/>
  <c r="J97" i="1"/>
  <c r="J98" i="1"/>
  <c r="J99" i="1"/>
  <c r="J86" i="1"/>
  <c r="J80" i="1"/>
  <c r="J79" i="1"/>
  <c r="J81" i="1" s="1"/>
  <c r="J72" i="1"/>
  <c r="J71" i="1"/>
  <c r="J73" i="1" s="1"/>
  <c r="J46" i="1"/>
  <c r="J47" i="1"/>
  <c r="J48" i="1"/>
  <c r="J49" i="1"/>
  <c r="J50" i="1"/>
  <c r="J51" i="1"/>
  <c r="J52" i="1"/>
  <c r="J53" i="1"/>
  <c r="J54" i="1"/>
  <c r="J55" i="1"/>
  <c r="J56" i="1"/>
  <c r="J57" i="1"/>
  <c r="J58" i="1"/>
  <c r="J59" i="1"/>
  <c r="J60" i="1"/>
  <c r="J61" i="1"/>
  <c r="J62" i="1"/>
  <c r="J63" i="1"/>
  <c r="J64" i="1"/>
  <c r="J45" i="1"/>
  <c r="J33" i="1"/>
  <c r="J34" i="1"/>
  <c r="J35" i="1"/>
  <c r="J36" i="1"/>
  <c r="J37" i="1"/>
  <c r="J38" i="1"/>
  <c r="J32" i="1"/>
  <c r="J15" i="1"/>
  <c r="J16" i="1"/>
  <c r="J17" i="1"/>
  <c r="J18" i="1"/>
  <c r="J19" i="1"/>
  <c r="J20" i="1"/>
  <c r="J21" i="1"/>
  <c r="J22" i="1"/>
  <c r="J23" i="1"/>
  <c r="J24" i="1"/>
  <c r="J25" i="1"/>
  <c r="J14" i="1"/>
  <c r="H99" i="1"/>
  <c r="H98" i="1"/>
  <c r="H97" i="1"/>
  <c r="H96" i="1"/>
  <c r="H95" i="1"/>
  <c r="H94" i="1"/>
  <c r="H93" i="1"/>
  <c r="H92" i="1"/>
  <c r="H91" i="1"/>
  <c r="H90" i="1"/>
  <c r="H89" i="1"/>
  <c r="H88" i="1"/>
  <c r="H87" i="1"/>
  <c r="H86" i="1"/>
  <c r="H80" i="1"/>
  <c r="H79" i="1"/>
  <c r="H81" i="1" s="1"/>
  <c r="H72" i="1"/>
  <c r="H71" i="1"/>
  <c r="H64" i="1"/>
  <c r="H63" i="1"/>
  <c r="H62" i="1"/>
  <c r="H61" i="1"/>
  <c r="H60" i="1"/>
  <c r="H59" i="1"/>
  <c r="H58" i="1"/>
  <c r="H57" i="1"/>
  <c r="H56" i="1"/>
  <c r="H55" i="1"/>
  <c r="H54" i="1"/>
  <c r="H53" i="1"/>
  <c r="H52" i="1"/>
  <c r="H51" i="1"/>
  <c r="H50" i="1"/>
  <c r="H49" i="1"/>
  <c r="H48" i="1"/>
  <c r="H47" i="1"/>
  <c r="H46" i="1"/>
  <c r="H45" i="1"/>
  <c r="H38" i="1"/>
  <c r="H37" i="1"/>
  <c r="H36" i="1"/>
  <c r="H35" i="1"/>
  <c r="H34" i="1"/>
  <c r="H33" i="1"/>
  <c r="H32" i="1"/>
  <c r="H25" i="1"/>
  <c r="H24" i="1"/>
  <c r="H23" i="1"/>
  <c r="H22" i="1"/>
  <c r="H21" i="1"/>
  <c r="H20" i="1"/>
  <c r="H19" i="1"/>
  <c r="H18" i="1"/>
  <c r="H17" i="1"/>
  <c r="H16" i="1"/>
  <c r="H15" i="1"/>
  <c r="H14" i="1"/>
  <c r="H106" i="1" l="1"/>
  <c r="J100" i="1"/>
  <c r="J65" i="1"/>
  <c r="J39" i="1"/>
  <c r="H39" i="1"/>
  <c r="H73" i="1"/>
  <c r="J26" i="1"/>
  <c r="H100" i="1"/>
  <c r="H65" i="1"/>
  <c r="H26" i="1"/>
  <c r="H102" i="1" l="1"/>
</calcChain>
</file>

<file path=xl/sharedStrings.xml><?xml version="1.0" encoding="utf-8"?>
<sst xmlns="http://schemas.openxmlformats.org/spreadsheetml/2006/main" count="300" uniqueCount="156">
  <si>
    <t>2025_04_11_P23_06_PJ_Santa Julita_Fase_06</t>
  </si>
  <si>
    <t>PRESSUPOST</t>
  </si>
  <si>
    <t>Amidament</t>
  </si>
  <si>
    <t>Obra</t>
  </si>
  <si>
    <t>01</t>
  </si>
  <si>
    <t>Pressupost</t>
  </si>
  <si>
    <t>Capítol</t>
  </si>
  <si>
    <t>OBRA CIVIL</t>
  </si>
  <si>
    <t>Titol 3</t>
  </si>
  <si>
    <t>DEMOLICIONS</t>
  </si>
  <si>
    <t>01.01.01</t>
  </si>
  <si>
    <t>P0DD0009</t>
  </si>
  <si>
    <t>m</t>
  </si>
  <si>
    <t>Tall de paviment d’aglomerat asfàltic i/o de formigó, de 20 cm de gruix com a màxim, amb màquina tallajunts amb disc de diamant, per a delimitar la zona a demolir.</t>
  </si>
  <si>
    <t>P0DD0011</t>
  </si>
  <si>
    <t>Demolició de vorada col·locada sobre formigó, amb compressor i càrrega manual i mecànica de runa sobre camió o contenidor.</t>
  </si>
  <si>
    <t>P0DD0007</t>
  </si>
  <si>
    <t>m²</t>
  </si>
  <si>
    <t>Demolició de ferm d’aglomerat asfàltic, base i subase de formigó, de 10 cm de gruix total com a màxim, amb miniexcavadora amb martell trencador, càrrega manual i mecànica de runes sobre camió o contenidor.</t>
  </si>
  <si>
    <t>P0DD0001</t>
  </si>
  <si>
    <t>Demolició de vorera de paviment de panots i base de formigó, fins a 20 cm de gruix total, amb martell compressor, càrrega manual i mecànica de runes sobre camió o contenidor.</t>
  </si>
  <si>
    <t>H2R24200</t>
  </si>
  <si>
    <t>m3</t>
  </si>
  <si>
    <t>Classificació a peu d'obra de residus de construcció o demolició en fraccions segons REAL DECRETO 105/2008, amb mitjans manuals</t>
  </si>
  <si>
    <t>F2R540E0</t>
  </si>
  <si>
    <t>Transport de residus inerts o no especials a instal·lació autoritzada de gestió de residus, amb contenidor de 5 m3 de capacitat</t>
  </si>
  <si>
    <t>F2R540J0</t>
  </si>
  <si>
    <t>Transport de residus inerts o no especials a instal·lació autoritzada de gestió de residus, amb contenidor de 9 m3 de capacitat</t>
  </si>
  <si>
    <t>P0MT0027</t>
  </si>
  <si>
    <t>ut</t>
  </si>
  <si>
    <t>Cales a la vorera 1&lt;=V&lt;2m3. Només obertura.</t>
  </si>
  <si>
    <t>P0MT0028</t>
  </si>
  <si>
    <t>Cales a la calçada 1&lt;=V&lt;2m3. Només obertura.</t>
  </si>
  <si>
    <t>P0MT0005</t>
  </si>
  <si>
    <t>m³</t>
  </si>
  <si>
    <t>Excavació manual per a cales en terreny compacte (20&lt;spt&lt;50), amb càrrega sobre camió o contenidor, mesurat sobre perfil.</t>
  </si>
  <si>
    <t>P0FC0009</t>
  </si>
  <si>
    <t>Treballs de retirada de canonada de fibrociment de 100mm&lt; DN&lt;/= 200mm amb pla genèric/específic (redactat i tramitat pel contractista) aprovat de treballs amb amiant. Trams  l&gt;50m. Inclou l'extracció, l'embolcallat i la paletització de la canonada, realització de proves personals i ambientals amb anàlisis a laboratori, transport de canonada (residu especial classe III) amb autorització d'entrada a l'abocador autoritzat.. Inclou la unitat mòbil de descontaminació a peu d'obra. Tot segons l'anomenat pla. Inclou equip i desplaçament.</t>
  </si>
  <si>
    <t>F2RAUFE1</t>
  </si>
  <si>
    <t>kg</t>
  </si>
  <si>
    <t>Deposició controlada a dipòsit autoritzat inclòs el cànon sobre la deposició controlada dels residus de la construcció, segons la LLEI 8/2008, de residus de fibrociment perillosos amb una densitat 0,9 t/m3, procedents de demolició de tubs de fibrociment de DN&gt;150, amb codi 170605* segons la Llista Europea de Residus</t>
  </si>
  <si>
    <t>TOTAL</t>
  </si>
  <si>
    <t>02</t>
  </si>
  <si>
    <t>MOVIMENT DE TERRES</t>
  </si>
  <si>
    <t>01.01.02</t>
  </si>
  <si>
    <t>P0MT0001</t>
  </si>
  <si>
    <t>Excavació de rasa en terreny compacte (20&lt;spt&lt;50), a una fondària inferior a 1,3 m, amb mitjans mecànics i càrrega sobre camió o contenidor, mesurat sobre perfil, en zones no urbanes, sense afectació per serveis.</t>
  </si>
  <si>
    <t>P0MT0014</t>
  </si>
  <si>
    <t>Repàs i piconatge de sòl de rasa de més de 0,6 i menys d'1,5 m d'amplària, amb compactació del 90% PM</t>
  </si>
  <si>
    <t>P0MT0011</t>
  </si>
  <si>
    <t>Rebliment, estesa i compactació de rasa amb sorres de material reciclat de formigons, inclòs subministrament, amb mitjans manuals i fins al 95% PM, segons plec de prescripcions tècniques, mesurat sobre perfil, en zones urbanes, amb afectació de serveis i sense presència d'estrebada.</t>
  </si>
  <si>
    <t>P0MT0009</t>
  </si>
  <si>
    <t>Rebliment, estesa i compactació de rasa amb sauló a granel, inclòs subministrament, amb mitjans mecànics lleugers i fins al 95% PM, segons plec de prescripcions tècniques, mesurat sobre perfil, en zones urbanes, amb afectació de serveis i sense presència d'estrebada.</t>
  </si>
  <si>
    <t>P0MT0010</t>
  </si>
  <si>
    <t>Rebliment, estesa i compactació de rasa amb material adequat de la pròpia Excavació, amb mitjans manuals i fins al 95% PM, segons plec de prescripcions tècniques, mesurat sobre perfil, en zones urbanes, amb afectació de serveis i sense presència d'estrebada.</t>
  </si>
  <si>
    <t>F2R300E0</t>
  </si>
  <si>
    <t>Transport de terres a instal·lació autoritzada de gestió de residus, amb contenidor de 5 m3 de capacitat</t>
  </si>
  <si>
    <t>F2R300J0</t>
  </si>
  <si>
    <t>Transport de terres a instal·lació autoritzada de gestió de residus, amb contenidor de 9 m3 de capacitat</t>
  </si>
  <si>
    <t>03</t>
  </si>
  <si>
    <t>ESCOMESES, PAVIMENTS I SENYALITZACIÓ</t>
  </si>
  <si>
    <t>01.01.03</t>
  </si>
  <si>
    <t>P0OC0010</t>
  </si>
  <si>
    <t>Rasa per a canonada de Ø&lt;/= 100 interior de mides 0,60mx1,30m   en voreres de fgó+panot. Apertura i reposició. El fons de la rasa haurà de ser pla. S’hi col·locarà, en tots els casos, un llit de recolzament de 10 cm d’espessor de sauló o sorra fina abans d’instal·lar la canonada. Es compactarà al 95% Pròctor Modificat (PM). Un cop estesa la canonada es recobrirà amb sauló o sorra fina fins a 10 cm per sobre de la generatriu superior. La compactació serà d’un 95% PM. Una vegada realitzat el recobriment s’instal·larà una cinta plàstica d’identificació de canalització d’aigua a tota la llargada de la rasa (la qual subministra SQVaigua).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95% del PM.  La secció de la rasa, amb els seus sobreamples, serà la que indica l’esquema que figura a l’annex. En tot cas s’ha de complir amb el que digui l’ordenança municipal d’obres i/o tècnic municipal.</t>
  </si>
  <si>
    <t>P0OC0006</t>
  </si>
  <si>
    <t>Rasa per a canonada de Ø&lt;/= 100 interior de mides 0,60mx1,00m   en voreres de fgó+panot. Apertura i reposició. El fons de la rasa haurà de ser pla. S’hi col·locarà, en tots els casos, un llit de recolzament de 10 cm d’espessor de sauló o sorra fina abans d’instal·lar la canonada. Es compactarà al 95% Pròctor Modificat (PM). Un cop estesa la canonada es recobrirà amb sauló o sorra fina fins a 10 cm per sobre de la generatriu superior. La compactació serà d’un 95% PM. Una vegada realitzat el recobriment s’instal·larà una cinta plàstica d’identificació de canalització d’aigua a tota la llargada de la rasa (la qual subministra SQVaigua).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95% del PM.  La secció de la rasa, amb els seus sobreamples, serà la que indica l’esquema que figura a l’annex. En tot cas s’ha de complir amb el que digui l’ordenança municipal d’obres i/o tècnic municipal.</t>
  </si>
  <si>
    <t>F450U011</t>
  </si>
  <si>
    <t>Formigó per a massissos d’ancoratge, HM-20/B/20/X0, abocat amb camió</t>
  </si>
  <si>
    <t>F4B2U100</t>
  </si>
  <si>
    <t>Armadura per a murs AP500 S en barres de diàmetre com a màxim 16 mm, d'acer en barres corrugades B500S de límit elàstic &gt;= 500 N/mm2</t>
  </si>
  <si>
    <t>F31D2001</t>
  </si>
  <si>
    <t>m2</t>
  </si>
  <si>
    <t>Muntatge i desmuntatge d'encofrat amb tauler de fusta per a rases i pous</t>
  </si>
  <si>
    <t>F4D0U100</t>
  </si>
  <si>
    <t>Muntatge i desmuntatge d'encofrat pla amb tauler de fusta, per a massissos d’ancoratge, amb la part propocional de retalls i encaixos amb el tub</t>
  </si>
  <si>
    <t>F4F2T54B</t>
  </si>
  <si>
    <t>Paret estructural de 14 cm de gruix, de totxana, LD, R-7, de 290x140x100 mm, per a revestir, categoria I, segons norma UNE-EN 771-1, col·locat amb morter de ciment M5, (5 N/mm2) i amb una resistència a compressió de la paret de 2 N/mm2</t>
  </si>
  <si>
    <t>FDKZHLD4</t>
  </si>
  <si>
    <t>u</t>
  </si>
  <si>
    <t>Bastiment quadrat i tapa quadrat de fosa dúctil per a pericó de serveis, recolzada, pas lliure de 1200x750 mm i classe D400 segons norma UNE-EN 124, col·locada amb morter per a ram de paleta</t>
  </si>
  <si>
    <t>P0AS0007</t>
  </si>
  <si>
    <t>Pericó de registre de fàbrica de maó de 60x60 cm i entre 1,2 i 1,8 m de fondària per a instal·lacions de serveis, amb parets de 15 cm de gruix de maó calat de 290x140x100 mm, col·locat amb morter M5 (5N/mm2), arrebossat i lliscat interiorment i reblert lateral amb terra de la mateixa excavació, sense incloure el subministrament ni la col·locació del registre</t>
  </si>
  <si>
    <t>P0AS0015</t>
  </si>
  <si>
    <t>Subministrament de bastiment i tapa quadrats de fosa dúctil per a pericó de serveis, recolzada, pas lliure de 600x600 mm i classe B125 segons norma UNE-EN 124</t>
  </si>
  <si>
    <t>P0AS0010</t>
  </si>
  <si>
    <t>Carreteig, col·locació i muntatge de bastiment i tapa quadrats de fosa dúctil per a pericó de serveis, recolzada, pas lliure de 600x600 mm i classe B125 segons norma UNE-EN 124</t>
  </si>
  <si>
    <t>F936U020</t>
  </si>
  <si>
    <t>Base de formigó HM-20/P/20, abocat amb transport interior mecànic amb estesa i vibratge manual, amb acabat reglejat</t>
  </si>
  <si>
    <t>P0PV0006</t>
  </si>
  <si>
    <t>Reposició de paviment de panot per a vorera, de 20x20x4 cm, gris, col·locat a l'estesa amb morter sec m 7,5 i beurada de ciment pòrtland, en actuacions de fins a 4 m² + base de formigó de 15 cm de HM-20/P/20, abocat amb camió amb estesa i vibratge manual, amb acabat reglejat. Subministrament de panot per SQVaigua.</t>
  </si>
  <si>
    <t>F966U111</t>
  </si>
  <si>
    <t>Vorada corba de formigó, doble capa, amb secció normalitzada per a vianants A1 de 20x14 cm segons UNE 127340, de classe climàtica B, classe resistent a l'abrasió H i classe resistent a flexió S (R-3,5 MPa) segons UNE-EN 1340, col·locada sobre base de formigó no estructural de 15 N/mm2 de resistència mínima a compressió i de 10 a 20 cm d'alçària, rejuntada amb morter</t>
  </si>
  <si>
    <t>F965U111</t>
  </si>
  <si>
    <t>Vorada recta de formigó, doble capa, amb secció normalitzada per a vianants A1 de 20x14 cm segons UNE 127340, de classe climàtica B, classe resistent a l'abrasió H i classe resistent a flexió S (R-3,5 MPa) segons UNE-EN 1340, col·locada sobre base de formigó no estructural de 15 N/mm2 de resistència mínima a compressió i de 10 a 20 cm d'alçària, rejuntada amb morter</t>
  </si>
  <si>
    <t>P0PV0004</t>
  </si>
  <si>
    <t>Reparació puntual de paviment asfàltic, fins a 6 cm de gruix de paviment, amb aglomerat asfàltic en fred de 8 mm grandària màxima del granulat i lligant d'emulsió bituminosa, amb estesa i compactació manual + base de formigó de 15 cm de HM-20/P/20, abocat amb camió amb estesa i vibratge manual, amb acabat reglejat.</t>
  </si>
  <si>
    <t>P0AS0014</t>
  </si>
  <si>
    <t>Carreteig, subministrament, col·locació i muntatge de graó de polipropilè armat per a pou de registre, de 250x350x250 mm i 3 kg de pes</t>
  </si>
  <si>
    <t>F2R24200</t>
  </si>
  <si>
    <t>F2R642E0</t>
  </si>
  <si>
    <t>Càrrega amb mitjans mecànics i transport de residus inerts o no especials a instal·lació autoritzada de gestió de residus, amb contenidor de 5 m3 de capacitat</t>
  </si>
  <si>
    <t>F2R642J0</t>
  </si>
  <si>
    <t>Càrrega amb mitjans mecànics i transport de residus inerts o no especials a instal·lació autoritzada de gestió de residus, amb contenidor de 9 m3 de capacitat</t>
  </si>
  <si>
    <t>04</t>
  </si>
  <si>
    <t>SEGURETAT I SALUT</t>
  </si>
  <si>
    <t>01.01.04</t>
  </si>
  <si>
    <t>XPA000SS</t>
  </si>
  <si>
    <t>pa</t>
  </si>
  <si>
    <t>Partida alçada a justificar per la Seguretat i Salut a l'obra, en base a l'Estudi i el Pla de Seguretat i Salut</t>
  </si>
  <si>
    <t>PPA0U001</t>
  </si>
  <si>
    <t>Partida alçada a justificar per a la seguretat vial, senyalització, abalisament i desviaments provisionals durant l'execució de les obres, segons indicació de la Direcció de l'Obra</t>
  </si>
  <si>
    <t>05</t>
  </si>
  <si>
    <t>SERVEIS AFECTATS</t>
  </si>
  <si>
    <t>01.01.05</t>
  </si>
  <si>
    <t>XPAGRADA</t>
  </si>
  <si>
    <t>Partida alçada a justificar per aplicació de la norma Granada a l'afecció de l'arbrat de les obres</t>
  </si>
  <si>
    <t>XREPSSAA</t>
  </si>
  <si>
    <t>Partida alçada a justificar per reposició de serveis afectats, relatiu a l'obra civil</t>
  </si>
  <si>
    <t>OBRA MECÀNICA</t>
  </si>
  <si>
    <t>01.02</t>
  </si>
  <si>
    <t>GFB1R712</t>
  </si>
  <si>
    <t>Tub de polietilè d'alta densitat, segons norma UNE-EN 12201, tipus PE-100, de DN 125 mm per a PN 16 bar, amb unions termosoldades, inclòs part proporcional d'accessoris i peces especials de polietilè, col·locat al fons de la rasa i prova</t>
  </si>
  <si>
    <t>FFB1U3G5</t>
  </si>
  <si>
    <t>Carreteig, col·locació i muntatge de tub de polietilè tipus PE 100 SDR 11 (PN16) segons UNE-EN 12201-2, DN225, subministrat en barres, unió per electrofusió, en zones urbanes, amb afectació de serveis i sense presència d'estrebada, col·locat al fons de la rasa</t>
  </si>
  <si>
    <t>FFB6UG07</t>
  </si>
  <si>
    <t>Carreteig, col·locació i muntatge d'accessori per a tub de polietilè, DN225, amb unió per electrofusió, en zones urbanes amb dificultats de mobilitat, amb afectació de serveis i sense presència d'estrebada</t>
  </si>
  <si>
    <t>FFBVUG70</t>
  </si>
  <si>
    <t>Treballs sobre xarxa existent de tub de polietilè o PVC, DN225, per a connexió de nova xarxa, amb servei de subministrament interromput, en zones urbanes amb dificultats de mobilitat, amb afectació de serveis i sense presència d'estrabada</t>
  </si>
  <si>
    <t>FFBVUD70</t>
  </si>
  <si>
    <t>Treballs sobre xarxa existent de tub de polietilè o PVC, DN125, per a connexió de nova xarxa, amb servei de subministrament interromput, en zones urbanes amb dificultats de mobilitat, amb afectació de serveis i sense presència d'estrabada</t>
  </si>
  <si>
    <t>FND3U1A7</t>
  </si>
  <si>
    <t>Carreteig, col·locació i muntatge de vàlvula, DN100, amb unió embridada, en zones urbanes amb dificultats de mobilitat, amb afectació de serveis i sense presència d'estrebada</t>
  </si>
  <si>
    <t>FND3U1D7</t>
  </si>
  <si>
    <t>Carreteig, col·locació i muntatge de vàlvula, DN200, amb unió embridada, en zones urbanes amb dificultats de mobilitat, amb afectació de serveis i sense presència d'estrebada</t>
  </si>
  <si>
    <t>FND3U157</t>
  </si>
  <si>
    <t>Carreteig, col·locació i muntatge de vàlvula, DN50, amb unió embridada, en zones urbanes amb dificultats de mobilitat, amb afectació de serveis i sense presència d'estrebada</t>
  </si>
  <si>
    <t>FFZ1U100</t>
  </si>
  <si>
    <t>Col·locació de malla senyalitzadora, de 30 cm d'amplada, per a tubs soterrats</t>
  </si>
  <si>
    <t>FJM1U1A7</t>
  </si>
  <si>
    <t>Carreteig, col·locació i muntatge de cabalímetre amb unió embridada, DN100, en zones urbanes amb dificultats de mobilitat, amb afectació de serveis i sense presència d'estrebada</t>
  </si>
  <si>
    <t>FF36UA71</t>
  </si>
  <si>
    <t>Carreteig, col·locació i muntatge d'accessori de fosa dúctil, DN100, amb unió embridada, en zones urbanes amb dificultats de mobilitat, amb afectació de serveis i sense presència d'estrebada</t>
  </si>
  <si>
    <t>FF37UA73</t>
  </si>
  <si>
    <t>Carreteig, col·locació i muntatge d'accessori de fosa dúctil, DN100, amb unió endollada, en zones urbanes amb dificultats de mobilitat, amb afectació de serveis i sense presència d'estrebada</t>
  </si>
  <si>
    <t>FF36UD71</t>
  </si>
  <si>
    <t>Carreteig, col·locació i muntatge d'accessori de fosa dúctil, DN200, amb unió embridada, en zones urbanes amb dificultats de mobilitat, amb afectació de serveis i sense presència d'estrebada</t>
  </si>
  <si>
    <t>FF37UD73</t>
  </si>
  <si>
    <t>Carreteig, col·locació i muntatge d'accessori de fosa dúctil, DN200, amb unió endollada, en zones urbanes amb dificultats de mobilitat, amb afectació de serveis i sense presència d'estrebada</t>
  </si>
  <si>
    <t xml:space="preserve">IMPORT TOTAL DEL PRESSUPOST : </t>
  </si>
  <si>
    <t>Preu licitació</t>
  </si>
  <si>
    <t>Import licitació</t>
  </si>
  <si>
    <t>Preu OFERTA</t>
  </si>
  <si>
    <t>Import OFERTA</t>
  </si>
  <si>
    <t>Obra Civil</t>
  </si>
  <si>
    <t>Obra mecànica</t>
  </si>
  <si>
    <t>Emplenar les caselles grogues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</si>
</sst>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numFmt numFmtId="165" formatCode="###,###,##0.000"/>
  </numFmts>
  <fonts count="6" x14ac:knownFonts="1">
    <font>
      <sz val="11"/>
      <color theme="1"/>
      <name val="Figtree"/>
      <family val="2"/>
    </font>
    <font>
      <sz val="11"/>
      <color theme="1"/>
      <name val="Figtree"/>
      <family val="2"/>
    </font>
    <font>
      <sz val="11"/>
      <color rgb="FF000000"/>
      <name val="Calibri"/>
      <family val="2"/>
    </font>
    <font>
      <b/>
      <sz val="12"/>
      <color rgb="FF000000"/>
      <name val="Figtree"/>
    </font>
    <font>
      <sz val="12"/>
      <color theme="1"/>
      <name val="Figtree"/>
    </font>
    <font>
      <sz val="12"/>
      <color rgb="FF000000"/>
      <name val="Figtree"/>
    </font>
  </fonts>
  <fills count="6">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00"/>
        <bgColor rgb="FFFFFFCC"/>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2" fillId="0" borderId="0" applyNumberFormat="0" applyBorder="0" applyAlignment="0"/>
  </cellStyleXfs>
  <cellXfs count="34">
    <xf numFmtId="0" fontId="0" fillId="0" borderId="0" xfId="0"/>
    <xf numFmtId="0" fontId="3" fillId="3" borderId="0" xfId="2" applyFont="1" applyFill="1" applyAlignment="1">
      <alignment horizontal="right"/>
    </xf>
    <xf numFmtId="44" fontId="3" fillId="3" borderId="0" xfId="1" applyFont="1" applyFill="1" applyAlignment="1" applyProtection="1">
      <alignment horizontal="right"/>
    </xf>
    <xf numFmtId="0" fontId="4" fillId="0" borderId="0" xfId="0" applyFont="1"/>
    <xf numFmtId="0" fontId="5" fillId="0" borderId="0" xfId="0" applyFont="1"/>
    <xf numFmtId="0" fontId="4" fillId="2" borderId="0" xfId="0" applyFont="1" applyFill="1"/>
    <xf numFmtId="0" fontId="3" fillId="0" borderId="0" xfId="0" applyFont="1"/>
    <xf numFmtId="49" fontId="3" fillId="0" borderId="0" xfId="0" applyNumberFormat="1" applyFont="1"/>
    <xf numFmtId="164" fontId="5" fillId="4" borderId="1" xfId="2" applyNumberFormat="1" applyFont="1" applyFill="1" applyBorder="1" applyProtection="1">
      <protection locked="0"/>
    </xf>
    <xf numFmtId="44" fontId="5" fillId="0" borderId="1" xfId="1" applyFont="1" applyBorder="1" applyProtection="1"/>
    <xf numFmtId="0" fontId="3" fillId="0" borderId="1" xfId="2" applyFont="1" applyBorder="1"/>
    <xf numFmtId="44" fontId="3" fillId="0" borderId="1" xfId="1" applyFont="1" applyBorder="1" applyProtection="1"/>
    <xf numFmtId="0" fontId="3" fillId="2" borderId="0" xfId="0" applyFont="1" applyFill="1" applyAlignment="1">
      <alignment horizontal="center" wrapText="1"/>
    </xf>
    <xf numFmtId="0" fontId="4" fillId="0" borderId="0" xfId="0" applyFont="1" applyAlignment="1">
      <alignment wrapText="1"/>
    </xf>
    <xf numFmtId="0" fontId="3" fillId="0" borderId="0" xfId="0" applyFont="1" applyAlignment="1">
      <alignment wrapText="1"/>
    </xf>
    <xf numFmtId="44" fontId="4" fillId="2" borderId="0" xfId="1" applyFont="1" applyFill="1"/>
    <xf numFmtId="44" fontId="4" fillId="0" borderId="0" xfId="1" applyFont="1"/>
    <xf numFmtId="0" fontId="5" fillId="0" borderId="1" xfId="0" applyFont="1" applyBorder="1"/>
    <xf numFmtId="49" fontId="5" fillId="0" borderId="1" xfId="0" applyNumberFormat="1" applyFont="1" applyBorder="1"/>
    <xf numFmtId="0" fontId="5" fillId="0" borderId="1" xfId="0" applyFont="1" applyBorder="1" applyAlignment="1">
      <alignment wrapText="1"/>
    </xf>
    <xf numFmtId="165" fontId="5" fillId="0" borderId="1" xfId="0" applyNumberFormat="1" applyFont="1" applyBorder="1"/>
    <xf numFmtId="44" fontId="5" fillId="0" borderId="1" xfId="1" applyFont="1" applyBorder="1"/>
    <xf numFmtId="0" fontId="4" fillId="0" borderId="1" xfId="0" applyFont="1" applyBorder="1"/>
    <xf numFmtId="0" fontId="3" fillId="0" borderId="1" xfId="0" applyFont="1" applyBorder="1" applyAlignment="1">
      <alignment wrapText="1"/>
    </xf>
    <xf numFmtId="0" fontId="3" fillId="0" borderId="1" xfId="0" applyFont="1" applyBorder="1"/>
    <xf numFmtId="44" fontId="3" fillId="0" borderId="1" xfId="1" applyFont="1" applyBorder="1"/>
    <xf numFmtId="164" fontId="3" fillId="0" borderId="1" xfId="0" applyNumberFormat="1" applyFont="1" applyBorder="1"/>
    <xf numFmtId="0" fontId="5" fillId="0" borderId="1" xfId="2" applyFont="1" applyBorder="1"/>
    <xf numFmtId="0" fontId="3" fillId="0" borderId="1" xfId="2" applyFont="1" applyBorder="1" applyAlignment="1">
      <alignment horizontal="left"/>
    </xf>
    <xf numFmtId="0" fontId="5" fillId="5" borderId="2" xfId="2" applyFont="1" applyFill="1" applyBorder="1" applyAlignment="1">
      <alignment wrapText="1"/>
    </xf>
    <xf numFmtId="164" fontId="5" fillId="0" borderId="1" xfId="0" applyNumberFormat="1" applyFont="1" applyFill="1" applyBorder="1" applyProtection="1">
      <protection locked="0"/>
    </xf>
    <xf numFmtId="0" fontId="3" fillId="0" borderId="1" xfId="0" applyFont="1" applyFill="1" applyBorder="1"/>
    <xf numFmtId="0" fontId="4" fillId="0" borderId="0" xfId="0" applyFont="1" applyFill="1"/>
    <xf numFmtId="0" fontId="4" fillId="0" borderId="1" xfId="0" applyFont="1" applyFill="1" applyBorder="1"/>
  </cellXfs>
  <cellStyles count="3">
    <cellStyle name="Moneda" xfId="1" builtinId="4"/>
    <cellStyle name="Normal" xfId="0" builtinId="0"/>
    <cellStyle name="Normal 2" xfId="2" xr:uid="{B5976489-1608-4BFF-B0F6-0D26550A40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86D4A-60D7-466F-B84F-2DB960203256}">
  <sheetPr>
    <pageSetUpPr fitToPage="1"/>
  </sheetPr>
  <dimension ref="A1:J106"/>
  <sheetViews>
    <sheetView showGridLines="0" tabSelected="1" topLeftCell="F95" workbookViewId="0">
      <selection activeCell="H102" sqref="A1:H102"/>
    </sheetView>
  </sheetViews>
  <sheetFormatPr defaultRowHeight="15.75" x14ac:dyDescent="0.25"/>
  <cols>
    <col min="1" max="1" width="7.5" style="3" bestFit="1" customWidth="1"/>
    <col min="2" max="2" width="3.5" style="3" bestFit="1" customWidth="1"/>
    <col min="3" max="3" width="10" style="3" bestFit="1" customWidth="1"/>
    <col min="4" max="4" width="3.8984375" style="3" bestFit="1" customWidth="1"/>
    <col min="5" max="5" width="58.19921875" style="13" customWidth="1"/>
    <col min="6" max="6" width="11.296875" style="3" customWidth="1"/>
    <col min="7" max="7" width="13.296875" style="3" bestFit="1" customWidth="1"/>
    <col min="8" max="8" width="14.5" style="16" customWidth="1"/>
    <col min="9" max="9" width="11.296875" style="3" customWidth="1"/>
    <col min="10" max="10" width="14.5" style="16" customWidth="1"/>
    <col min="11" max="16384" width="8.796875" style="3"/>
  </cols>
  <sheetData>
    <row r="1" spans="1:10" x14ac:dyDescent="0.25">
      <c r="E1" s="4" t="s">
        <v>0</v>
      </c>
      <c r="F1" s="4" t="s">
        <v>0</v>
      </c>
      <c r="G1" s="4" t="s">
        <v>0</v>
      </c>
      <c r="H1" s="4" t="s">
        <v>0</v>
      </c>
    </row>
    <row r="2" spans="1:10" x14ac:dyDescent="0.25">
      <c r="E2" s="4"/>
      <c r="F2" s="4"/>
      <c r="G2" s="4"/>
      <c r="H2" s="4"/>
    </row>
    <row r="3" spans="1:10" x14ac:dyDescent="0.25">
      <c r="E3" s="4"/>
      <c r="F3" s="4"/>
      <c r="G3" s="4"/>
      <c r="H3" s="4"/>
    </row>
    <row r="4" spans="1:10" x14ac:dyDescent="0.25">
      <c r="E4" s="4"/>
      <c r="F4" s="4"/>
      <c r="G4" s="4"/>
      <c r="H4" s="4"/>
    </row>
    <row r="6" spans="1:10" x14ac:dyDescent="0.25">
      <c r="C6" s="5"/>
      <c r="D6" s="5"/>
      <c r="E6" s="12" t="s">
        <v>1</v>
      </c>
      <c r="F6" s="5"/>
      <c r="G6" s="5"/>
      <c r="H6" s="15"/>
    </row>
    <row r="8" spans="1:10" x14ac:dyDescent="0.25">
      <c r="F8" s="1" t="s">
        <v>149</v>
      </c>
      <c r="G8" s="1" t="s">
        <v>2</v>
      </c>
      <c r="H8" s="2" t="s">
        <v>150</v>
      </c>
      <c r="I8" s="1" t="s">
        <v>151</v>
      </c>
      <c r="J8" s="2" t="s">
        <v>152</v>
      </c>
    </row>
    <row r="10" spans="1:10" x14ac:dyDescent="0.25">
      <c r="C10" s="6" t="s">
        <v>3</v>
      </c>
      <c r="D10" s="7" t="s">
        <v>4</v>
      </c>
      <c r="E10" s="14" t="s">
        <v>5</v>
      </c>
    </row>
    <row r="11" spans="1:10" x14ac:dyDescent="0.25">
      <c r="C11" s="6" t="s">
        <v>6</v>
      </c>
      <c r="D11" s="7" t="s">
        <v>4</v>
      </c>
      <c r="E11" s="14" t="s">
        <v>7</v>
      </c>
    </row>
    <row r="12" spans="1:10" x14ac:dyDescent="0.25">
      <c r="C12" s="6" t="s">
        <v>8</v>
      </c>
      <c r="D12" s="7" t="s">
        <v>4</v>
      </c>
      <c r="E12" s="14" t="s">
        <v>9</v>
      </c>
    </row>
    <row r="14" spans="1:10" ht="47.25" x14ac:dyDescent="0.25">
      <c r="A14" s="17" t="s">
        <v>10</v>
      </c>
      <c r="B14" s="17">
        <v>1</v>
      </c>
      <c r="C14" s="17" t="s">
        <v>11</v>
      </c>
      <c r="D14" s="18" t="s">
        <v>12</v>
      </c>
      <c r="E14" s="19" t="s">
        <v>13</v>
      </c>
      <c r="F14" s="30">
        <v>8.08</v>
      </c>
      <c r="G14" s="20">
        <v>743.6</v>
      </c>
      <c r="H14" s="21">
        <f t="shared" ref="H14:H25" si="0">ROUND(ROUND(F14,2)*ROUND(G14,3),2)</f>
        <v>6008.29</v>
      </c>
      <c r="I14" s="8">
        <v>0</v>
      </c>
      <c r="J14" s="9">
        <f>ROUND(ROUND(G14,2)*ROUND(I14,3),2)</f>
        <v>0</v>
      </c>
    </row>
    <row r="15" spans="1:10" ht="31.5" x14ac:dyDescent="0.25">
      <c r="A15" s="17" t="s">
        <v>10</v>
      </c>
      <c r="B15" s="17">
        <v>2</v>
      </c>
      <c r="C15" s="17" t="s">
        <v>14</v>
      </c>
      <c r="D15" s="18" t="s">
        <v>12</v>
      </c>
      <c r="E15" s="19" t="s">
        <v>15</v>
      </c>
      <c r="F15" s="30">
        <v>4.67</v>
      </c>
      <c r="G15" s="20">
        <v>9</v>
      </c>
      <c r="H15" s="21">
        <f t="shared" si="0"/>
        <v>42.03</v>
      </c>
      <c r="I15" s="8">
        <v>0</v>
      </c>
      <c r="J15" s="9">
        <f t="shared" ref="J15:J25" si="1">ROUND(ROUND(G15,2)*ROUND(I15,3),2)</f>
        <v>0</v>
      </c>
    </row>
    <row r="16" spans="1:10" ht="47.25" x14ac:dyDescent="0.25">
      <c r="A16" s="17" t="s">
        <v>10</v>
      </c>
      <c r="B16" s="17">
        <v>3</v>
      </c>
      <c r="C16" s="17" t="s">
        <v>16</v>
      </c>
      <c r="D16" s="18" t="s">
        <v>17</v>
      </c>
      <c r="E16" s="19" t="s">
        <v>18</v>
      </c>
      <c r="F16" s="30">
        <v>7.58</v>
      </c>
      <c r="G16" s="20">
        <v>29.7</v>
      </c>
      <c r="H16" s="21">
        <f t="shared" si="0"/>
        <v>225.13</v>
      </c>
      <c r="I16" s="8">
        <v>0</v>
      </c>
      <c r="J16" s="9">
        <f t="shared" si="1"/>
        <v>0</v>
      </c>
    </row>
    <row r="17" spans="1:10" ht="47.25" x14ac:dyDescent="0.25">
      <c r="A17" s="17" t="s">
        <v>10</v>
      </c>
      <c r="B17" s="17">
        <v>4</v>
      </c>
      <c r="C17" s="17" t="s">
        <v>19</v>
      </c>
      <c r="D17" s="18" t="s">
        <v>17</v>
      </c>
      <c r="E17" s="19" t="s">
        <v>20</v>
      </c>
      <c r="F17" s="30">
        <v>19.8</v>
      </c>
      <c r="G17" s="20">
        <v>444.73</v>
      </c>
      <c r="H17" s="21">
        <f t="shared" si="0"/>
        <v>8805.65</v>
      </c>
      <c r="I17" s="8">
        <v>0</v>
      </c>
      <c r="J17" s="9">
        <f t="shared" si="1"/>
        <v>0</v>
      </c>
    </row>
    <row r="18" spans="1:10" ht="31.5" x14ac:dyDescent="0.25">
      <c r="A18" s="17" t="s">
        <v>10</v>
      </c>
      <c r="B18" s="17">
        <v>5</v>
      </c>
      <c r="C18" s="17" t="s">
        <v>21</v>
      </c>
      <c r="D18" s="18" t="s">
        <v>22</v>
      </c>
      <c r="E18" s="19" t="s">
        <v>23</v>
      </c>
      <c r="F18" s="30">
        <v>24.24</v>
      </c>
      <c r="G18" s="20">
        <v>71.974999999999994</v>
      </c>
      <c r="H18" s="21">
        <f t="shared" si="0"/>
        <v>1744.67</v>
      </c>
      <c r="I18" s="8">
        <v>0</v>
      </c>
      <c r="J18" s="9">
        <f t="shared" si="1"/>
        <v>0</v>
      </c>
    </row>
    <row r="19" spans="1:10" ht="31.5" x14ac:dyDescent="0.25">
      <c r="A19" s="17" t="s">
        <v>10</v>
      </c>
      <c r="B19" s="17">
        <v>6</v>
      </c>
      <c r="C19" s="17" t="s">
        <v>24</v>
      </c>
      <c r="D19" s="18" t="s">
        <v>22</v>
      </c>
      <c r="E19" s="19" t="s">
        <v>25</v>
      </c>
      <c r="F19" s="30">
        <v>23.18</v>
      </c>
      <c r="G19" s="20">
        <v>35.988</v>
      </c>
      <c r="H19" s="21">
        <f t="shared" si="0"/>
        <v>834.2</v>
      </c>
      <c r="I19" s="8">
        <v>0</v>
      </c>
      <c r="J19" s="9">
        <f t="shared" si="1"/>
        <v>0</v>
      </c>
    </row>
    <row r="20" spans="1:10" ht="31.5" x14ac:dyDescent="0.25">
      <c r="A20" s="17" t="s">
        <v>10</v>
      </c>
      <c r="B20" s="17">
        <v>7</v>
      </c>
      <c r="C20" s="17" t="s">
        <v>26</v>
      </c>
      <c r="D20" s="18" t="s">
        <v>22</v>
      </c>
      <c r="E20" s="19" t="s">
        <v>27</v>
      </c>
      <c r="F20" s="30">
        <v>17.87</v>
      </c>
      <c r="G20" s="20">
        <v>35.988</v>
      </c>
      <c r="H20" s="21">
        <f t="shared" si="0"/>
        <v>643.11</v>
      </c>
      <c r="I20" s="8">
        <v>0</v>
      </c>
      <c r="J20" s="9">
        <f t="shared" si="1"/>
        <v>0</v>
      </c>
    </row>
    <row r="21" spans="1:10" x14ac:dyDescent="0.25">
      <c r="A21" s="17" t="s">
        <v>10</v>
      </c>
      <c r="B21" s="17">
        <v>8</v>
      </c>
      <c r="C21" s="17" t="s">
        <v>28</v>
      </c>
      <c r="D21" s="18" t="s">
        <v>29</v>
      </c>
      <c r="E21" s="19" t="s">
        <v>30</v>
      </c>
      <c r="F21" s="30">
        <v>84.13</v>
      </c>
      <c r="G21" s="20">
        <v>6</v>
      </c>
      <c r="H21" s="21">
        <f t="shared" si="0"/>
        <v>504.78</v>
      </c>
      <c r="I21" s="8">
        <v>0</v>
      </c>
      <c r="J21" s="9">
        <f t="shared" si="1"/>
        <v>0</v>
      </c>
    </row>
    <row r="22" spans="1:10" x14ac:dyDescent="0.25">
      <c r="A22" s="17" t="s">
        <v>10</v>
      </c>
      <c r="B22" s="17">
        <v>9</v>
      </c>
      <c r="C22" s="17" t="s">
        <v>31</v>
      </c>
      <c r="D22" s="18" t="s">
        <v>29</v>
      </c>
      <c r="E22" s="19" t="s">
        <v>32</v>
      </c>
      <c r="F22" s="30">
        <v>117.77</v>
      </c>
      <c r="G22" s="20">
        <v>4</v>
      </c>
      <c r="H22" s="21">
        <f t="shared" si="0"/>
        <v>471.08</v>
      </c>
      <c r="I22" s="8">
        <v>0</v>
      </c>
      <c r="J22" s="9">
        <f t="shared" si="1"/>
        <v>0</v>
      </c>
    </row>
    <row r="23" spans="1:10" ht="31.5" x14ac:dyDescent="0.25">
      <c r="A23" s="17" t="s">
        <v>10</v>
      </c>
      <c r="B23" s="17">
        <v>10</v>
      </c>
      <c r="C23" s="17" t="s">
        <v>33</v>
      </c>
      <c r="D23" s="18" t="s">
        <v>34</v>
      </c>
      <c r="E23" s="19" t="s">
        <v>35</v>
      </c>
      <c r="F23" s="30">
        <v>127.77</v>
      </c>
      <c r="G23" s="20">
        <v>10</v>
      </c>
      <c r="H23" s="21">
        <f t="shared" si="0"/>
        <v>1277.7</v>
      </c>
      <c r="I23" s="8">
        <v>0</v>
      </c>
      <c r="J23" s="9">
        <f t="shared" si="1"/>
        <v>0</v>
      </c>
    </row>
    <row r="24" spans="1:10" ht="126" x14ac:dyDescent="0.25">
      <c r="A24" s="17" t="s">
        <v>10</v>
      </c>
      <c r="B24" s="17">
        <v>11</v>
      </c>
      <c r="C24" s="17" t="s">
        <v>36</v>
      </c>
      <c r="D24" s="18" t="s">
        <v>12</v>
      </c>
      <c r="E24" s="19" t="s">
        <v>37</v>
      </c>
      <c r="F24" s="30">
        <v>18.989999999999998</v>
      </c>
      <c r="G24" s="20">
        <v>371.8</v>
      </c>
      <c r="H24" s="21">
        <f t="shared" si="0"/>
        <v>7060.48</v>
      </c>
      <c r="I24" s="8">
        <v>0</v>
      </c>
      <c r="J24" s="9">
        <f t="shared" si="1"/>
        <v>0</v>
      </c>
    </row>
    <row r="25" spans="1:10" ht="78.75" x14ac:dyDescent="0.25">
      <c r="A25" s="17" t="s">
        <v>10</v>
      </c>
      <c r="B25" s="17">
        <v>12</v>
      </c>
      <c r="C25" s="17" t="s">
        <v>38</v>
      </c>
      <c r="D25" s="18" t="s">
        <v>39</v>
      </c>
      <c r="E25" s="19" t="s">
        <v>40</v>
      </c>
      <c r="F25" s="30">
        <v>0.42</v>
      </c>
      <c r="G25" s="20">
        <v>4647.5</v>
      </c>
      <c r="H25" s="21">
        <f t="shared" si="0"/>
        <v>1951.95</v>
      </c>
      <c r="I25" s="8">
        <v>0</v>
      </c>
      <c r="J25" s="9">
        <f t="shared" si="1"/>
        <v>0</v>
      </c>
    </row>
    <row r="26" spans="1:10" x14ac:dyDescent="0.25">
      <c r="A26" s="22"/>
      <c r="B26" s="22"/>
      <c r="C26" s="22"/>
      <c r="D26" s="22"/>
      <c r="E26" s="23" t="s">
        <v>41</v>
      </c>
      <c r="F26" s="31"/>
      <c r="G26" s="24"/>
      <c r="H26" s="25">
        <f>SUM(H14:H25)</f>
        <v>29569.07</v>
      </c>
      <c r="I26" s="10"/>
      <c r="J26" s="11">
        <f>SUM(J14:J25)</f>
        <v>0</v>
      </c>
    </row>
    <row r="27" spans="1:10" x14ac:dyDescent="0.25">
      <c r="F27" s="32"/>
    </row>
    <row r="28" spans="1:10" x14ac:dyDescent="0.25">
      <c r="C28" s="6" t="s">
        <v>3</v>
      </c>
      <c r="D28" s="7" t="s">
        <v>4</v>
      </c>
      <c r="E28" s="14" t="s">
        <v>5</v>
      </c>
      <c r="F28" s="32"/>
    </row>
    <row r="29" spans="1:10" x14ac:dyDescent="0.25">
      <c r="C29" s="6" t="s">
        <v>6</v>
      </c>
      <c r="D29" s="7" t="s">
        <v>4</v>
      </c>
      <c r="E29" s="14" t="s">
        <v>7</v>
      </c>
      <c r="F29" s="32"/>
    </row>
    <row r="30" spans="1:10" x14ac:dyDescent="0.25">
      <c r="C30" s="6" t="s">
        <v>8</v>
      </c>
      <c r="D30" s="7" t="s">
        <v>42</v>
      </c>
      <c r="E30" s="14" t="s">
        <v>43</v>
      </c>
      <c r="F30" s="32"/>
    </row>
    <row r="31" spans="1:10" x14ac:dyDescent="0.25">
      <c r="F31" s="32"/>
    </row>
    <row r="32" spans="1:10" ht="47.25" x14ac:dyDescent="0.25">
      <c r="A32" s="17" t="s">
        <v>44</v>
      </c>
      <c r="B32" s="17">
        <v>1</v>
      </c>
      <c r="C32" s="17" t="s">
        <v>45</v>
      </c>
      <c r="D32" s="18" t="s">
        <v>34</v>
      </c>
      <c r="E32" s="19" t="s">
        <v>46</v>
      </c>
      <c r="F32" s="30">
        <v>12.5</v>
      </c>
      <c r="G32" s="20">
        <v>725.01</v>
      </c>
      <c r="H32" s="21">
        <f t="shared" ref="H32:H38" si="2">ROUND(ROUND(F32,2)*ROUND(G32,3),2)</f>
        <v>9062.6299999999992</v>
      </c>
      <c r="I32" s="8">
        <v>0</v>
      </c>
      <c r="J32" s="9">
        <f t="shared" ref="J32:J38" si="3">ROUND(ROUND(G32,2)*ROUND(I32,3),2)</f>
        <v>0</v>
      </c>
    </row>
    <row r="33" spans="1:10" ht="31.5" x14ac:dyDescent="0.25">
      <c r="A33" s="17" t="s">
        <v>44</v>
      </c>
      <c r="B33" s="17">
        <v>2</v>
      </c>
      <c r="C33" s="17" t="s">
        <v>47</v>
      </c>
      <c r="D33" s="18" t="s">
        <v>17</v>
      </c>
      <c r="E33" s="19" t="s">
        <v>48</v>
      </c>
      <c r="F33" s="30">
        <v>2.93</v>
      </c>
      <c r="G33" s="20">
        <v>483.34</v>
      </c>
      <c r="H33" s="21">
        <f t="shared" si="2"/>
        <v>1416.19</v>
      </c>
      <c r="I33" s="8">
        <v>0</v>
      </c>
      <c r="J33" s="9">
        <f t="shared" si="3"/>
        <v>0</v>
      </c>
    </row>
    <row r="34" spans="1:10" ht="63" x14ac:dyDescent="0.25">
      <c r="A34" s="17" t="s">
        <v>44</v>
      </c>
      <c r="B34" s="17">
        <v>3</v>
      </c>
      <c r="C34" s="17" t="s">
        <v>49</v>
      </c>
      <c r="D34" s="18" t="s">
        <v>34</v>
      </c>
      <c r="E34" s="19" t="s">
        <v>50</v>
      </c>
      <c r="F34" s="30">
        <v>62.44</v>
      </c>
      <c r="G34" s="20">
        <v>241.67</v>
      </c>
      <c r="H34" s="21">
        <f t="shared" si="2"/>
        <v>15089.87</v>
      </c>
      <c r="I34" s="8">
        <v>0</v>
      </c>
      <c r="J34" s="9">
        <f t="shared" si="3"/>
        <v>0</v>
      </c>
    </row>
    <row r="35" spans="1:10" ht="63" x14ac:dyDescent="0.25">
      <c r="A35" s="17" t="s">
        <v>44</v>
      </c>
      <c r="B35" s="17">
        <v>4</v>
      </c>
      <c r="C35" s="17" t="s">
        <v>51</v>
      </c>
      <c r="D35" s="18" t="s">
        <v>34</v>
      </c>
      <c r="E35" s="19" t="s">
        <v>52</v>
      </c>
      <c r="F35" s="30">
        <v>47.36</v>
      </c>
      <c r="G35" s="20">
        <v>145.00200000000001</v>
      </c>
      <c r="H35" s="21">
        <f t="shared" si="2"/>
        <v>6867.29</v>
      </c>
      <c r="I35" s="8">
        <v>0</v>
      </c>
      <c r="J35" s="9">
        <f t="shared" si="3"/>
        <v>0</v>
      </c>
    </row>
    <row r="36" spans="1:10" ht="63" x14ac:dyDescent="0.25">
      <c r="A36" s="17" t="s">
        <v>44</v>
      </c>
      <c r="B36" s="17">
        <v>5</v>
      </c>
      <c r="C36" s="17" t="s">
        <v>53</v>
      </c>
      <c r="D36" s="18" t="s">
        <v>34</v>
      </c>
      <c r="E36" s="19" t="s">
        <v>54</v>
      </c>
      <c r="F36" s="30">
        <v>45.26</v>
      </c>
      <c r="G36" s="20">
        <v>483.34</v>
      </c>
      <c r="H36" s="21">
        <f t="shared" si="2"/>
        <v>21875.97</v>
      </c>
      <c r="I36" s="8">
        <v>0</v>
      </c>
      <c r="J36" s="9">
        <f t="shared" si="3"/>
        <v>0</v>
      </c>
    </row>
    <row r="37" spans="1:10" ht="31.5" x14ac:dyDescent="0.25">
      <c r="A37" s="17" t="s">
        <v>44</v>
      </c>
      <c r="B37" s="17">
        <v>6</v>
      </c>
      <c r="C37" s="17" t="s">
        <v>55</v>
      </c>
      <c r="D37" s="18" t="s">
        <v>22</v>
      </c>
      <c r="E37" s="19" t="s">
        <v>56</v>
      </c>
      <c r="F37" s="30">
        <v>23.18</v>
      </c>
      <c r="G37" s="20">
        <v>362.50599999999997</v>
      </c>
      <c r="H37" s="21">
        <f t="shared" si="2"/>
        <v>8402.89</v>
      </c>
      <c r="I37" s="8">
        <v>0</v>
      </c>
      <c r="J37" s="9">
        <f t="shared" si="3"/>
        <v>0</v>
      </c>
    </row>
    <row r="38" spans="1:10" ht="31.5" x14ac:dyDescent="0.25">
      <c r="A38" s="17" t="s">
        <v>44</v>
      </c>
      <c r="B38" s="17">
        <v>7</v>
      </c>
      <c r="C38" s="17" t="s">
        <v>57</v>
      </c>
      <c r="D38" s="18" t="s">
        <v>22</v>
      </c>
      <c r="E38" s="19" t="s">
        <v>58</v>
      </c>
      <c r="F38" s="30">
        <v>17.87</v>
      </c>
      <c r="G38" s="20">
        <v>362.50599999999997</v>
      </c>
      <c r="H38" s="21">
        <f t="shared" si="2"/>
        <v>6477.98</v>
      </c>
      <c r="I38" s="8">
        <v>0</v>
      </c>
      <c r="J38" s="9">
        <f t="shared" si="3"/>
        <v>0</v>
      </c>
    </row>
    <row r="39" spans="1:10" x14ac:dyDescent="0.25">
      <c r="A39" s="22"/>
      <c r="B39" s="22"/>
      <c r="C39" s="22"/>
      <c r="D39" s="22"/>
      <c r="E39" s="23" t="s">
        <v>41</v>
      </c>
      <c r="F39" s="31"/>
      <c r="G39" s="24"/>
      <c r="H39" s="25">
        <f>SUM(H32:H38)</f>
        <v>69192.820000000007</v>
      </c>
      <c r="I39" s="10"/>
      <c r="J39" s="11">
        <f>SUM(J32:J38)</f>
        <v>0</v>
      </c>
    </row>
    <row r="40" spans="1:10" x14ac:dyDescent="0.25">
      <c r="F40" s="32"/>
    </row>
    <row r="41" spans="1:10" x14ac:dyDescent="0.25">
      <c r="C41" s="6" t="s">
        <v>3</v>
      </c>
      <c r="D41" s="7" t="s">
        <v>4</v>
      </c>
      <c r="E41" s="14" t="s">
        <v>5</v>
      </c>
      <c r="F41" s="32"/>
    </row>
    <row r="42" spans="1:10" x14ac:dyDescent="0.25">
      <c r="C42" s="6" t="s">
        <v>6</v>
      </c>
      <c r="D42" s="7" t="s">
        <v>4</v>
      </c>
      <c r="E42" s="14" t="s">
        <v>7</v>
      </c>
      <c r="F42" s="32"/>
    </row>
    <row r="43" spans="1:10" x14ac:dyDescent="0.25">
      <c r="C43" s="6" t="s">
        <v>8</v>
      </c>
      <c r="D43" s="7" t="s">
        <v>59</v>
      </c>
      <c r="E43" s="14" t="s">
        <v>60</v>
      </c>
      <c r="F43" s="32"/>
    </row>
    <row r="44" spans="1:10" x14ac:dyDescent="0.25">
      <c r="F44" s="32"/>
    </row>
    <row r="45" spans="1:10" ht="252" x14ac:dyDescent="0.25">
      <c r="A45" s="17" t="s">
        <v>61</v>
      </c>
      <c r="B45" s="17">
        <v>1</v>
      </c>
      <c r="C45" s="17" t="s">
        <v>62</v>
      </c>
      <c r="D45" s="18" t="s">
        <v>12</v>
      </c>
      <c r="E45" s="19" t="s">
        <v>63</v>
      </c>
      <c r="F45" s="30">
        <v>72.95</v>
      </c>
      <c r="G45" s="20">
        <v>140</v>
      </c>
      <c r="H45" s="21">
        <f t="shared" ref="H45:H64" si="4">ROUND(ROUND(F45,2)*ROUND(G45,3),2)</f>
        <v>10213</v>
      </c>
      <c r="I45" s="8">
        <v>0</v>
      </c>
      <c r="J45" s="9">
        <f t="shared" ref="J45" si="5">ROUND(ROUND(G45,2)*ROUND(I45,3),2)</f>
        <v>0</v>
      </c>
    </row>
    <row r="46" spans="1:10" ht="252" x14ac:dyDescent="0.25">
      <c r="A46" s="17" t="s">
        <v>61</v>
      </c>
      <c r="B46" s="17">
        <v>2</v>
      </c>
      <c r="C46" s="17" t="s">
        <v>64</v>
      </c>
      <c r="D46" s="18" t="s">
        <v>12</v>
      </c>
      <c r="E46" s="19" t="s">
        <v>65</v>
      </c>
      <c r="F46" s="30">
        <v>63.44</v>
      </c>
      <c r="G46" s="20">
        <v>12</v>
      </c>
      <c r="H46" s="21">
        <f t="shared" si="4"/>
        <v>761.28</v>
      </c>
      <c r="I46" s="8">
        <v>0</v>
      </c>
      <c r="J46" s="9">
        <f t="shared" ref="J46:J64" si="6">ROUND(ROUND(G46,2)*ROUND(I46,3),2)</f>
        <v>0</v>
      </c>
    </row>
    <row r="47" spans="1:10" x14ac:dyDescent="0.25">
      <c r="A47" s="17" t="s">
        <v>61</v>
      </c>
      <c r="B47" s="17">
        <v>3</v>
      </c>
      <c r="C47" s="17" t="s">
        <v>66</v>
      </c>
      <c r="D47" s="18" t="s">
        <v>22</v>
      </c>
      <c r="E47" s="19" t="s">
        <v>67</v>
      </c>
      <c r="F47" s="30">
        <v>90.77</v>
      </c>
      <c r="G47" s="20">
        <v>14.382</v>
      </c>
      <c r="H47" s="21">
        <f t="shared" si="4"/>
        <v>1305.45</v>
      </c>
      <c r="I47" s="8">
        <v>0</v>
      </c>
      <c r="J47" s="9">
        <f t="shared" si="6"/>
        <v>0</v>
      </c>
    </row>
    <row r="48" spans="1:10" ht="31.5" x14ac:dyDescent="0.25">
      <c r="A48" s="17" t="s">
        <v>61</v>
      </c>
      <c r="B48" s="17">
        <v>4</v>
      </c>
      <c r="C48" s="17" t="s">
        <v>68</v>
      </c>
      <c r="D48" s="18" t="s">
        <v>39</v>
      </c>
      <c r="E48" s="19" t="s">
        <v>69</v>
      </c>
      <c r="F48" s="30">
        <v>2.13</v>
      </c>
      <c r="G48" s="20">
        <v>862.92</v>
      </c>
      <c r="H48" s="21">
        <f t="shared" si="4"/>
        <v>1838.02</v>
      </c>
      <c r="I48" s="8">
        <v>0</v>
      </c>
      <c r="J48" s="9">
        <f t="shared" si="6"/>
        <v>0</v>
      </c>
    </row>
    <row r="49" spans="1:10" x14ac:dyDescent="0.25">
      <c r="A49" s="17" t="s">
        <v>61</v>
      </c>
      <c r="B49" s="17">
        <v>5</v>
      </c>
      <c r="C49" s="17" t="s">
        <v>70</v>
      </c>
      <c r="D49" s="18" t="s">
        <v>71</v>
      </c>
      <c r="E49" s="19" t="s">
        <v>72</v>
      </c>
      <c r="F49" s="30">
        <v>34.659999999999997</v>
      </c>
      <c r="G49" s="20">
        <v>21.42</v>
      </c>
      <c r="H49" s="21">
        <f t="shared" si="4"/>
        <v>742.42</v>
      </c>
      <c r="I49" s="8">
        <v>0</v>
      </c>
      <c r="J49" s="9">
        <f t="shared" si="6"/>
        <v>0</v>
      </c>
    </row>
    <row r="50" spans="1:10" ht="31.5" x14ac:dyDescent="0.25">
      <c r="A50" s="17" t="s">
        <v>61</v>
      </c>
      <c r="B50" s="17">
        <v>6</v>
      </c>
      <c r="C50" s="17" t="s">
        <v>73</v>
      </c>
      <c r="D50" s="18" t="s">
        <v>71</v>
      </c>
      <c r="E50" s="19" t="s">
        <v>74</v>
      </c>
      <c r="F50" s="30">
        <v>34.659999999999997</v>
      </c>
      <c r="G50" s="20">
        <v>21.42</v>
      </c>
      <c r="H50" s="21">
        <f t="shared" si="4"/>
        <v>742.42</v>
      </c>
      <c r="I50" s="8">
        <v>0</v>
      </c>
      <c r="J50" s="9">
        <f t="shared" si="6"/>
        <v>0</v>
      </c>
    </row>
    <row r="51" spans="1:10" ht="63" x14ac:dyDescent="0.25">
      <c r="A51" s="17" t="s">
        <v>61</v>
      </c>
      <c r="B51" s="17">
        <v>7</v>
      </c>
      <c r="C51" s="17" t="s">
        <v>75</v>
      </c>
      <c r="D51" s="18" t="s">
        <v>22</v>
      </c>
      <c r="E51" s="19" t="s">
        <v>76</v>
      </c>
      <c r="F51" s="30">
        <v>268.91000000000003</v>
      </c>
      <c r="G51" s="20">
        <v>1.32</v>
      </c>
      <c r="H51" s="21">
        <f t="shared" si="4"/>
        <v>354.96</v>
      </c>
      <c r="I51" s="8">
        <v>0</v>
      </c>
      <c r="J51" s="9">
        <f t="shared" si="6"/>
        <v>0</v>
      </c>
    </row>
    <row r="52" spans="1:10" ht="47.25" x14ac:dyDescent="0.25">
      <c r="A52" s="17" t="s">
        <v>61</v>
      </c>
      <c r="B52" s="17">
        <v>8</v>
      </c>
      <c r="C52" s="17" t="s">
        <v>77</v>
      </c>
      <c r="D52" s="18" t="s">
        <v>78</v>
      </c>
      <c r="E52" s="19" t="s">
        <v>79</v>
      </c>
      <c r="F52" s="30">
        <v>327.69</v>
      </c>
      <c r="G52" s="20">
        <v>1</v>
      </c>
      <c r="H52" s="21">
        <f t="shared" si="4"/>
        <v>327.69</v>
      </c>
      <c r="I52" s="8">
        <v>0</v>
      </c>
      <c r="J52" s="9">
        <f t="shared" si="6"/>
        <v>0</v>
      </c>
    </row>
    <row r="53" spans="1:10" ht="78.75" x14ac:dyDescent="0.25">
      <c r="A53" s="17" t="s">
        <v>61</v>
      </c>
      <c r="B53" s="17">
        <v>9</v>
      </c>
      <c r="C53" s="17" t="s">
        <v>80</v>
      </c>
      <c r="D53" s="18" t="s">
        <v>29</v>
      </c>
      <c r="E53" s="19" t="s">
        <v>81</v>
      </c>
      <c r="F53" s="30">
        <v>594.57000000000005</v>
      </c>
      <c r="G53" s="20">
        <v>11</v>
      </c>
      <c r="H53" s="21">
        <f t="shared" si="4"/>
        <v>6540.27</v>
      </c>
      <c r="I53" s="8">
        <v>0</v>
      </c>
      <c r="J53" s="9">
        <f t="shared" si="6"/>
        <v>0</v>
      </c>
    </row>
    <row r="54" spans="1:10" ht="47.25" x14ac:dyDescent="0.25">
      <c r="A54" s="17" t="s">
        <v>61</v>
      </c>
      <c r="B54" s="17">
        <v>10</v>
      </c>
      <c r="C54" s="17" t="s">
        <v>82</v>
      </c>
      <c r="D54" s="18" t="s">
        <v>29</v>
      </c>
      <c r="E54" s="19" t="s">
        <v>83</v>
      </c>
      <c r="F54" s="30">
        <v>80.2</v>
      </c>
      <c r="G54" s="20">
        <v>11</v>
      </c>
      <c r="H54" s="21">
        <f t="shared" si="4"/>
        <v>882.2</v>
      </c>
      <c r="I54" s="8">
        <v>0</v>
      </c>
      <c r="J54" s="9">
        <f t="shared" si="6"/>
        <v>0</v>
      </c>
    </row>
    <row r="55" spans="1:10" ht="47.25" x14ac:dyDescent="0.25">
      <c r="A55" s="17" t="s">
        <v>61</v>
      </c>
      <c r="B55" s="17">
        <v>11</v>
      </c>
      <c r="C55" s="17" t="s">
        <v>84</v>
      </c>
      <c r="D55" s="18" t="s">
        <v>29</v>
      </c>
      <c r="E55" s="19" t="s">
        <v>85</v>
      </c>
      <c r="F55" s="30">
        <v>52.87</v>
      </c>
      <c r="G55" s="20">
        <v>11</v>
      </c>
      <c r="H55" s="21">
        <f t="shared" si="4"/>
        <v>581.57000000000005</v>
      </c>
      <c r="I55" s="8">
        <v>0</v>
      </c>
      <c r="J55" s="9">
        <f t="shared" si="6"/>
        <v>0</v>
      </c>
    </row>
    <row r="56" spans="1:10" ht="31.5" x14ac:dyDescent="0.25">
      <c r="A56" s="17" t="s">
        <v>61</v>
      </c>
      <c r="B56" s="17">
        <v>12</v>
      </c>
      <c r="C56" s="17" t="s">
        <v>86</v>
      </c>
      <c r="D56" s="18" t="s">
        <v>22</v>
      </c>
      <c r="E56" s="19" t="s">
        <v>87</v>
      </c>
      <c r="F56" s="30">
        <v>129.1</v>
      </c>
      <c r="G56" s="20">
        <v>2.016</v>
      </c>
      <c r="H56" s="21">
        <f t="shared" si="4"/>
        <v>260.27</v>
      </c>
      <c r="I56" s="8">
        <v>0</v>
      </c>
      <c r="J56" s="9">
        <f t="shared" si="6"/>
        <v>0</v>
      </c>
    </row>
    <row r="57" spans="1:10" ht="78.75" x14ac:dyDescent="0.25">
      <c r="A57" s="17" t="s">
        <v>61</v>
      </c>
      <c r="B57" s="17">
        <v>13</v>
      </c>
      <c r="C57" s="17" t="s">
        <v>88</v>
      </c>
      <c r="D57" s="18" t="s">
        <v>17</v>
      </c>
      <c r="E57" s="19" t="s">
        <v>89</v>
      </c>
      <c r="F57" s="30">
        <v>63.06</v>
      </c>
      <c r="G57" s="20">
        <v>444.73</v>
      </c>
      <c r="H57" s="21">
        <f t="shared" si="4"/>
        <v>28044.67</v>
      </c>
      <c r="I57" s="8">
        <v>0</v>
      </c>
      <c r="J57" s="9">
        <f t="shared" si="6"/>
        <v>0</v>
      </c>
    </row>
    <row r="58" spans="1:10" ht="94.5" x14ac:dyDescent="0.25">
      <c r="A58" s="17" t="s">
        <v>61</v>
      </c>
      <c r="B58" s="17">
        <v>14</v>
      </c>
      <c r="C58" s="17" t="s">
        <v>90</v>
      </c>
      <c r="D58" s="18" t="s">
        <v>12</v>
      </c>
      <c r="E58" s="19" t="s">
        <v>91</v>
      </c>
      <c r="F58" s="30">
        <v>97.35</v>
      </c>
      <c r="G58" s="20">
        <v>10</v>
      </c>
      <c r="H58" s="21">
        <f t="shared" si="4"/>
        <v>973.5</v>
      </c>
      <c r="I58" s="8">
        <v>0</v>
      </c>
      <c r="J58" s="9">
        <f t="shared" si="6"/>
        <v>0</v>
      </c>
    </row>
    <row r="59" spans="1:10" ht="94.5" x14ac:dyDescent="0.25">
      <c r="A59" s="17" t="s">
        <v>61</v>
      </c>
      <c r="B59" s="17">
        <v>15</v>
      </c>
      <c r="C59" s="17" t="s">
        <v>92</v>
      </c>
      <c r="D59" s="18" t="s">
        <v>12</v>
      </c>
      <c r="E59" s="19" t="s">
        <v>93</v>
      </c>
      <c r="F59" s="30">
        <v>48.82</v>
      </c>
      <c r="G59" s="20">
        <v>10</v>
      </c>
      <c r="H59" s="21">
        <f t="shared" si="4"/>
        <v>488.2</v>
      </c>
      <c r="I59" s="8">
        <v>0</v>
      </c>
      <c r="J59" s="9">
        <f t="shared" si="6"/>
        <v>0</v>
      </c>
    </row>
    <row r="60" spans="1:10" ht="78.75" x14ac:dyDescent="0.25">
      <c r="A60" s="17" t="s">
        <v>61</v>
      </c>
      <c r="B60" s="17">
        <v>16</v>
      </c>
      <c r="C60" s="17" t="s">
        <v>94</v>
      </c>
      <c r="D60" s="18" t="s">
        <v>17</v>
      </c>
      <c r="E60" s="19" t="s">
        <v>95</v>
      </c>
      <c r="F60" s="30">
        <v>51.5</v>
      </c>
      <c r="G60" s="20">
        <v>29.7</v>
      </c>
      <c r="H60" s="21">
        <f t="shared" si="4"/>
        <v>1529.55</v>
      </c>
      <c r="I60" s="8">
        <v>0</v>
      </c>
      <c r="J60" s="9">
        <f t="shared" si="6"/>
        <v>0</v>
      </c>
    </row>
    <row r="61" spans="1:10" ht="31.5" x14ac:dyDescent="0.25">
      <c r="A61" s="17" t="s">
        <v>61</v>
      </c>
      <c r="B61" s="17">
        <v>17</v>
      </c>
      <c r="C61" s="17" t="s">
        <v>96</v>
      </c>
      <c r="D61" s="18" t="s">
        <v>29</v>
      </c>
      <c r="E61" s="19" t="s">
        <v>97</v>
      </c>
      <c r="F61" s="30">
        <v>29.62</v>
      </c>
      <c r="G61" s="20">
        <v>44</v>
      </c>
      <c r="H61" s="21">
        <f t="shared" si="4"/>
        <v>1303.28</v>
      </c>
      <c r="I61" s="8">
        <v>0</v>
      </c>
      <c r="J61" s="9">
        <f t="shared" si="6"/>
        <v>0</v>
      </c>
    </row>
    <row r="62" spans="1:10" ht="31.5" x14ac:dyDescent="0.25">
      <c r="A62" s="17" t="s">
        <v>61</v>
      </c>
      <c r="B62" s="17">
        <v>18</v>
      </c>
      <c r="C62" s="17" t="s">
        <v>98</v>
      </c>
      <c r="D62" s="18" t="s">
        <v>22</v>
      </c>
      <c r="E62" s="19" t="s">
        <v>23</v>
      </c>
      <c r="F62" s="30">
        <v>24.24</v>
      </c>
      <c r="G62" s="20">
        <v>54.6</v>
      </c>
      <c r="H62" s="21">
        <f t="shared" si="4"/>
        <v>1323.5</v>
      </c>
      <c r="I62" s="8">
        <v>0</v>
      </c>
      <c r="J62" s="9">
        <f t="shared" si="6"/>
        <v>0</v>
      </c>
    </row>
    <row r="63" spans="1:10" ht="47.25" x14ac:dyDescent="0.25">
      <c r="A63" s="17" t="s">
        <v>61</v>
      </c>
      <c r="B63" s="17">
        <v>19</v>
      </c>
      <c r="C63" s="17" t="s">
        <v>99</v>
      </c>
      <c r="D63" s="18" t="s">
        <v>22</v>
      </c>
      <c r="E63" s="19" t="s">
        <v>100</v>
      </c>
      <c r="F63" s="30">
        <v>23.99</v>
      </c>
      <c r="G63" s="20">
        <v>27.3</v>
      </c>
      <c r="H63" s="21">
        <f t="shared" si="4"/>
        <v>654.92999999999995</v>
      </c>
      <c r="I63" s="8">
        <v>0</v>
      </c>
      <c r="J63" s="9">
        <f t="shared" si="6"/>
        <v>0</v>
      </c>
    </row>
    <row r="64" spans="1:10" ht="47.25" x14ac:dyDescent="0.25">
      <c r="A64" s="17" t="s">
        <v>61</v>
      </c>
      <c r="B64" s="17">
        <v>20</v>
      </c>
      <c r="C64" s="17" t="s">
        <v>101</v>
      </c>
      <c r="D64" s="18" t="s">
        <v>22</v>
      </c>
      <c r="E64" s="19" t="s">
        <v>102</v>
      </c>
      <c r="F64" s="30">
        <v>18.68</v>
      </c>
      <c r="G64" s="20">
        <v>27.3</v>
      </c>
      <c r="H64" s="21">
        <f t="shared" si="4"/>
        <v>509.96</v>
      </c>
      <c r="I64" s="8">
        <v>0</v>
      </c>
      <c r="J64" s="9">
        <f t="shared" si="6"/>
        <v>0</v>
      </c>
    </row>
    <row r="65" spans="1:10" x14ac:dyDescent="0.25">
      <c r="A65" s="22"/>
      <c r="B65" s="22"/>
      <c r="C65" s="22"/>
      <c r="D65" s="22"/>
      <c r="E65" s="23" t="s">
        <v>41</v>
      </c>
      <c r="F65" s="31"/>
      <c r="G65" s="24"/>
      <c r="H65" s="25">
        <f>SUM(H45:H64)</f>
        <v>59377.14</v>
      </c>
      <c r="I65" s="10"/>
      <c r="J65" s="11">
        <f>SUM(J45:J64)</f>
        <v>0</v>
      </c>
    </row>
    <row r="66" spans="1:10" x14ac:dyDescent="0.25">
      <c r="F66" s="32"/>
    </row>
    <row r="67" spans="1:10" x14ac:dyDescent="0.25">
      <c r="C67" s="6" t="s">
        <v>3</v>
      </c>
      <c r="D67" s="7" t="s">
        <v>4</v>
      </c>
      <c r="E67" s="14" t="s">
        <v>5</v>
      </c>
      <c r="F67" s="32"/>
    </row>
    <row r="68" spans="1:10" x14ac:dyDescent="0.25">
      <c r="C68" s="6" t="s">
        <v>6</v>
      </c>
      <c r="D68" s="7" t="s">
        <v>4</v>
      </c>
      <c r="E68" s="14" t="s">
        <v>7</v>
      </c>
      <c r="F68" s="32"/>
    </row>
    <row r="69" spans="1:10" x14ac:dyDescent="0.25">
      <c r="C69" s="6" t="s">
        <v>8</v>
      </c>
      <c r="D69" s="7" t="s">
        <v>103</v>
      </c>
      <c r="E69" s="14" t="s">
        <v>104</v>
      </c>
      <c r="F69" s="32"/>
    </row>
    <row r="70" spans="1:10" x14ac:dyDescent="0.25">
      <c r="F70" s="32"/>
    </row>
    <row r="71" spans="1:10" ht="31.5" x14ac:dyDescent="0.25">
      <c r="A71" s="17" t="s">
        <v>105</v>
      </c>
      <c r="B71" s="17">
        <v>1</v>
      </c>
      <c r="C71" s="17" t="s">
        <v>106</v>
      </c>
      <c r="D71" s="18" t="s">
        <v>107</v>
      </c>
      <c r="E71" s="19" t="s">
        <v>108</v>
      </c>
      <c r="F71" s="30">
        <v>3116.95</v>
      </c>
      <c r="G71" s="20">
        <v>1</v>
      </c>
      <c r="H71" s="21">
        <f>ROUND(ROUND(F71,2)*ROUND(G71,3),2)</f>
        <v>3116.95</v>
      </c>
      <c r="I71" s="8">
        <v>0</v>
      </c>
      <c r="J71" s="9">
        <f t="shared" ref="J71:J72" si="7">ROUND(ROUND(G71,2)*ROUND(I71,3),2)</f>
        <v>0</v>
      </c>
    </row>
    <row r="72" spans="1:10" ht="47.25" x14ac:dyDescent="0.25">
      <c r="A72" s="17" t="s">
        <v>105</v>
      </c>
      <c r="B72" s="17">
        <v>2</v>
      </c>
      <c r="C72" s="17" t="s">
        <v>109</v>
      </c>
      <c r="D72" s="18" t="s">
        <v>107</v>
      </c>
      <c r="E72" s="19" t="s">
        <v>110</v>
      </c>
      <c r="F72" s="30">
        <v>980</v>
      </c>
      <c r="G72" s="20">
        <v>1</v>
      </c>
      <c r="H72" s="21">
        <f>ROUND(ROUND(F72,2)*ROUND(G72,3),2)</f>
        <v>980</v>
      </c>
      <c r="I72" s="8">
        <v>0</v>
      </c>
      <c r="J72" s="9">
        <f t="shared" si="7"/>
        <v>0</v>
      </c>
    </row>
    <row r="73" spans="1:10" x14ac:dyDescent="0.25">
      <c r="A73" s="22"/>
      <c r="B73" s="22"/>
      <c r="C73" s="22"/>
      <c r="D73" s="22"/>
      <c r="E73" s="23" t="s">
        <v>41</v>
      </c>
      <c r="F73" s="31"/>
      <c r="G73" s="24"/>
      <c r="H73" s="25">
        <f>SUM(H71:H72)</f>
        <v>4096.95</v>
      </c>
      <c r="I73" s="10"/>
      <c r="J73" s="11">
        <f>SUM(J53:J72)</f>
        <v>0</v>
      </c>
    </row>
    <row r="74" spans="1:10" x14ac:dyDescent="0.25">
      <c r="F74" s="32"/>
    </row>
    <row r="75" spans="1:10" x14ac:dyDescent="0.25">
      <c r="C75" s="6" t="s">
        <v>3</v>
      </c>
      <c r="D75" s="7" t="s">
        <v>4</v>
      </c>
      <c r="E75" s="14" t="s">
        <v>5</v>
      </c>
      <c r="F75" s="32"/>
    </row>
    <row r="76" spans="1:10" x14ac:dyDescent="0.25">
      <c r="C76" s="6" t="s">
        <v>6</v>
      </c>
      <c r="D76" s="7" t="s">
        <v>4</v>
      </c>
      <c r="E76" s="14" t="s">
        <v>7</v>
      </c>
      <c r="F76" s="32"/>
    </row>
    <row r="77" spans="1:10" x14ac:dyDescent="0.25">
      <c r="C77" s="6" t="s">
        <v>8</v>
      </c>
      <c r="D77" s="7" t="s">
        <v>111</v>
      </c>
      <c r="E77" s="14" t="s">
        <v>112</v>
      </c>
      <c r="F77" s="32"/>
    </row>
    <row r="78" spans="1:10" x14ac:dyDescent="0.25">
      <c r="F78" s="32"/>
    </row>
    <row r="79" spans="1:10" ht="31.5" x14ac:dyDescent="0.25">
      <c r="A79" s="17" t="s">
        <v>113</v>
      </c>
      <c r="B79" s="17">
        <v>1</v>
      </c>
      <c r="C79" s="17" t="s">
        <v>114</v>
      </c>
      <c r="D79" s="18" t="s">
        <v>107</v>
      </c>
      <c r="E79" s="19" t="s">
        <v>115</v>
      </c>
      <c r="F79" s="30">
        <v>350</v>
      </c>
      <c r="G79" s="20">
        <v>1</v>
      </c>
      <c r="H79" s="21">
        <f>ROUND(ROUND(F79,2)*ROUND(G79,3),2)</f>
        <v>350</v>
      </c>
      <c r="I79" s="8">
        <v>0</v>
      </c>
      <c r="J79" s="9">
        <f t="shared" ref="J79:J80" si="8">ROUND(ROUND(G79,2)*ROUND(I79,3),2)</f>
        <v>0</v>
      </c>
    </row>
    <row r="80" spans="1:10" ht="31.5" x14ac:dyDescent="0.25">
      <c r="A80" s="17" t="s">
        <v>113</v>
      </c>
      <c r="B80" s="17">
        <v>2</v>
      </c>
      <c r="C80" s="17" t="s">
        <v>116</v>
      </c>
      <c r="D80" s="18" t="s">
        <v>107</v>
      </c>
      <c r="E80" s="19" t="s">
        <v>117</v>
      </c>
      <c r="F80" s="30">
        <v>1234</v>
      </c>
      <c r="G80" s="20">
        <v>1</v>
      </c>
      <c r="H80" s="21">
        <f>ROUND(ROUND(F80,2)*ROUND(G80,3),2)</f>
        <v>1234</v>
      </c>
      <c r="I80" s="8">
        <v>0</v>
      </c>
      <c r="J80" s="9">
        <f t="shared" si="8"/>
        <v>0</v>
      </c>
    </row>
    <row r="81" spans="1:10" x14ac:dyDescent="0.25">
      <c r="A81" s="22"/>
      <c r="B81" s="22"/>
      <c r="C81" s="22"/>
      <c r="D81" s="22"/>
      <c r="E81" s="23" t="s">
        <v>41</v>
      </c>
      <c r="F81" s="31"/>
      <c r="G81" s="24"/>
      <c r="H81" s="25">
        <f>SUM(H79:H80)</f>
        <v>1584</v>
      </c>
      <c r="I81" s="10"/>
      <c r="J81" s="11">
        <f>SUM(J61:J80)</f>
        <v>0</v>
      </c>
    </row>
    <row r="82" spans="1:10" x14ac:dyDescent="0.25">
      <c r="F82" s="32"/>
    </row>
    <row r="83" spans="1:10" x14ac:dyDescent="0.25">
      <c r="C83" s="6" t="s">
        <v>3</v>
      </c>
      <c r="D83" s="7" t="s">
        <v>4</v>
      </c>
      <c r="E83" s="14" t="s">
        <v>5</v>
      </c>
      <c r="F83" s="32"/>
    </row>
    <row r="84" spans="1:10" x14ac:dyDescent="0.25">
      <c r="C84" s="6" t="s">
        <v>6</v>
      </c>
      <c r="D84" s="7" t="s">
        <v>42</v>
      </c>
      <c r="E84" s="14" t="s">
        <v>118</v>
      </c>
      <c r="F84" s="32"/>
    </row>
    <row r="85" spans="1:10" x14ac:dyDescent="0.25">
      <c r="F85" s="32"/>
    </row>
    <row r="86" spans="1:10" ht="63" x14ac:dyDescent="0.25">
      <c r="A86" s="17" t="s">
        <v>119</v>
      </c>
      <c r="B86" s="17">
        <v>1</v>
      </c>
      <c r="C86" s="17" t="s">
        <v>120</v>
      </c>
      <c r="D86" s="18" t="s">
        <v>12</v>
      </c>
      <c r="E86" s="19" t="s">
        <v>121</v>
      </c>
      <c r="F86" s="30">
        <v>12.69</v>
      </c>
      <c r="G86" s="20">
        <v>466.5</v>
      </c>
      <c r="H86" s="21">
        <f t="shared" ref="H86:H99" si="9">ROUND(ROUND(F86,2)*ROUND(G86,3),2)</f>
        <v>5919.89</v>
      </c>
      <c r="I86" s="8">
        <v>0</v>
      </c>
      <c r="J86" s="9">
        <f t="shared" ref="J86" si="10">ROUND(ROUND(G86,2)*ROUND(I86,3),2)</f>
        <v>0</v>
      </c>
    </row>
    <row r="87" spans="1:10" ht="63" x14ac:dyDescent="0.25">
      <c r="A87" s="17" t="s">
        <v>119</v>
      </c>
      <c r="B87" s="17">
        <v>2</v>
      </c>
      <c r="C87" s="17" t="s">
        <v>122</v>
      </c>
      <c r="D87" s="18" t="s">
        <v>12</v>
      </c>
      <c r="E87" s="19" t="s">
        <v>123</v>
      </c>
      <c r="F87" s="30">
        <v>28.23</v>
      </c>
      <c r="G87" s="20">
        <v>311</v>
      </c>
      <c r="H87" s="21">
        <f t="shared" si="9"/>
        <v>8779.5300000000007</v>
      </c>
      <c r="I87" s="8">
        <v>0</v>
      </c>
      <c r="J87" s="9">
        <f t="shared" ref="J87:J99" si="11">ROUND(ROUND(G87,2)*ROUND(I87,3),2)</f>
        <v>0</v>
      </c>
    </row>
    <row r="88" spans="1:10" ht="47.25" x14ac:dyDescent="0.25">
      <c r="A88" s="17" t="s">
        <v>119</v>
      </c>
      <c r="B88" s="17">
        <v>3</v>
      </c>
      <c r="C88" s="17" t="s">
        <v>124</v>
      </c>
      <c r="D88" s="18" t="s">
        <v>78</v>
      </c>
      <c r="E88" s="19" t="s">
        <v>125</v>
      </c>
      <c r="F88" s="30">
        <v>203.34</v>
      </c>
      <c r="G88" s="20">
        <v>77</v>
      </c>
      <c r="H88" s="21">
        <f t="shared" si="9"/>
        <v>15657.18</v>
      </c>
      <c r="I88" s="8">
        <v>0</v>
      </c>
      <c r="J88" s="9">
        <f t="shared" si="11"/>
        <v>0</v>
      </c>
    </row>
    <row r="89" spans="1:10" ht="63" x14ac:dyDescent="0.25">
      <c r="A89" s="17" t="s">
        <v>119</v>
      </c>
      <c r="B89" s="17">
        <v>4</v>
      </c>
      <c r="C89" s="17" t="s">
        <v>126</v>
      </c>
      <c r="D89" s="18" t="s">
        <v>78</v>
      </c>
      <c r="E89" s="19" t="s">
        <v>127</v>
      </c>
      <c r="F89" s="30">
        <v>189.24</v>
      </c>
      <c r="G89" s="20">
        <v>3</v>
      </c>
      <c r="H89" s="21">
        <f t="shared" si="9"/>
        <v>567.72</v>
      </c>
      <c r="I89" s="8">
        <v>0</v>
      </c>
      <c r="J89" s="9">
        <f t="shared" si="11"/>
        <v>0</v>
      </c>
    </row>
    <row r="90" spans="1:10" ht="63" x14ac:dyDescent="0.25">
      <c r="A90" s="17" t="s">
        <v>119</v>
      </c>
      <c r="B90" s="17">
        <v>5</v>
      </c>
      <c r="C90" s="17" t="s">
        <v>128</v>
      </c>
      <c r="D90" s="18" t="s">
        <v>78</v>
      </c>
      <c r="E90" s="19" t="s">
        <v>129</v>
      </c>
      <c r="F90" s="30">
        <v>177.74</v>
      </c>
      <c r="G90" s="20">
        <v>11</v>
      </c>
      <c r="H90" s="21">
        <f t="shared" si="9"/>
        <v>1955.14</v>
      </c>
      <c r="I90" s="8">
        <v>0</v>
      </c>
      <c r="J90" s="9">
        <f t="shared" si="11"/>
        <v>0</v>
      </c>
    </row>
    <row r="91" spans="1:10" ht="47.25" x14ac:dyDescent="0.25">
      <c r="A91" s="17" t="s">
        <v>119</v>
      </c>
      <c r="B91" s="17">
        <v>6</v>
      </c>
      <c r="C91" s="17" t="s">
        <v>130</v>
      </c>
      <c r="D91" s="18" t="s">
        <v>78</v>
      </c>
      <c r="E91" s="19" t="s">
        <v>131</v>
      </c>
      <c r="F91" s="30">
        <v>177.27</v>
      </c>
      <c r="G91" s="20">
        <v>10</v>
      </c>
      <c r="H91" s="21">
        <f t="shared" si="9"/>
        <v>1772.7</v>
      </c>
      <c r="I91" s="8">
        <v>0</v>
      </c>
      <c r="J91" s="9">
        <f t="shared" si="11"/>
        <v>0</v>
      </c>
    </row>
    <row r="92" spans="1:10" ht="47.25" x14ac:dyDescent="0.25">
      <c r="A92" s="17" t="s">
        <v>119</v>
      </c>
      <c r="B92" s="17">
        <v>7</v>
      </c>
      <c r="C92" s="17" t="s">
        <v>132</v>
      </c>
      <c r="D92" s="18" t="s">
        <v>78</v>
      </c>
      <c r="E92" s="19" t="s">
        <v>133</v>
      </c>
      <c r="F92" s="30">
        <v>373.73</v>
      </c>
      <c r="G92" s="20">
        <v>1</v>
      </c>
      <c r="H92" s="21">
        <f t="shared" si="9"/>
        <v>373.73</v>
      </c>
      <c r="I92" s="8">
        <v>0</v>
      </c>
      <c r="J92" s="9">
        <f t="shared" si="11"/>
        <v>0</v>
      </c>
    </row>
    <row r="93" spans="1:10" ht="47.25" x14ac:dyDescent="0.25">
      <c r="A93" s="17" t="s">
        <v>119</v>
      </c>
      <c r="B93" s="17">
        <v>8</v>
      </c>
      <c r="C93" s="17" t="s">
        <v>134</v>
      </c>
      <c r="D93" s="18" t="s">
        <v>78</v>
      </c>
      <c r="E93" s="19" t="s">
        <v>135</v>
      </c>
      <c r="F93" s="30">
        <v>70.84</v>
      </c>
      <c r="G93" s="20">
        <v>28</v>
      </c>
      <c r="H93" s="21">
        <f t="shared" si="9"/>
        <v>1983.52</v>
      </c>
      <c r="I93" s="8">
        <v>0</v>
      </c>
      <c r="J93" s="9">
        <f t="shared" si="11"/>
        <v>0</v>
      </c>
    </row>
    <row r="94" spans="1:10" ht="31.5" x14ac:dyDescent="0.25">
      <c r="A94" s="17" t="s">
        <v>119</v>
      </c>
      <c r="B94" s="17">
        <v>9</v>
      </c>
      <c r="C94" s="17" t="s">
        <v>136</v>
      </c>
      <c r="D94" s="18" t="s">
        <v>12</v>
      </c>
      <c r="E94" s="19" t="s">
        <v>137</v>
      </c>
      <c r="F94" s="30">
        <v>1.03</v>
      </c>
      <c r="G94" s="20">
        <v>622</v>
      </c>
      <c r="H94" s="21">
        <f t="shared" si="9"/>
        <v>640.66</v>
      </c>
      <c r="I94" s="8">
        <v>0</v>
      </c>
      <c r="J94" s="9">
        <f t="shared" si="11"/>
        <v>0</v>
      </c>
    </row>
    <row r="95" spans="1:10" ht="47.25" x14ac:dyDescent="0.25">
      <c r="A95" s="17" t="s">
        <v>119</v>
      </c>
      <c r="B95" s="17">
        <v>10</v>
      </c>
      <c r="C95" s="17" t="s">
        <v>138</v>
      </c>
      <c r="D95" s="18" t="s">
        <v>78</v>
      </c>
      <c r="E95" s="19" t="s">
        <v>139</v>
      </c>
      <c r="F95" s="30">
        <v>177.27</v>
      </c>
      <c r="G95" s="20">
        <v>0</v>
      </c>
      <c r="H95" s="21">
        <f t="shared" si="9"/>
        <v>0</v>
      </c>
      <c r="I95" s="8">
        <v>0</v>
      </c>
      <c r="J95" s="9">
        <f t="shared" si="11"/>
        <v>0</v>
      </c>
    </row>
    <row r="96" spans="1:10" ht="47.25" x14ac:dyDescent="0.25">
      <c r="A96" s="17" t="s">
        <v>119</v>
      </c>
      <c r="B96" s="17">
        <v>11</v>
      </c>
      <c r="C96" s="17" t="s">
        <v>140</v>
      </c>
      <c r="D96" s="18" t="s">
        <v>78</v>
      </c>
      <c r="E96" s="19" t="s">
        <v>141</v>
      </c>
      <c r="F96" s="30">
        <v>176.48</v>
      </c>
      <c r="G96" s="20">
        <v>24</v>
      </c>
      <c r="H96" s="21">
        <f t="shared" si="9"/>
        <v>4235.5200000000004</v>
      </c>
      <c r="I96" s="8">
        <v>0</v>
      </c>
      <c r="J96" s="9">
        <f t="shared" si="11"/>
        <v>0</v>
      </c>
    </row>
    <row r="97" spans="1:10" ht="47.25" x14ac:dyDescent="0.25">
      <c r="A97" s="17" t="s">
        <v>119</v>
      </c>
      <c r="B97" s="17">
        <v>12</v>
      </c>
      <c r="C97" s="17" t="s">
        <v>142</v>
      </c>
      <c r="D97" s="18" t="s">
        <v>78</v>
      </c>
      <c r="E97" s="19" t="s">
        <v>143</v>
      </c>
      <c r="F97" s="30">
        <v>132.36000000000001</v>
      </c>
      <c r="G97" s="20">
        <v>8</v>
      </c>
      <c r="H97" s="21">
        <f t="shared" si="9"/>
        <v>1058.8800000000001</v>
      </c>
      <c r="I97" s="8">
        <v>0</v>
      </c>
      <c r="J97" s="9">
        <f t="shared" si="11"/>
        <v>0</v>
      </c>
    </row>
    <row r="98" spans="1:10" ht="47.25" x14ac:dyDescent="0.25">
      <c r="A98" s="17" t="s">
        <v>119</v>
      </c>
      <c r="B98" s="17">
        <v>13</v>
      </c>
      <c r="C98" s="17" t="s">
        <v>144</v>
      </c>
      <c r="D98" s="18" t="s">
        <v>78</v>
      </c>
      <c r="E98" s="19" t="s">
        <v>145</v>
      </c>
      <c r="F98" s="30">
        <v>238.12</v>
      </c>
      <c r="G98" s="20">
        <v>6</v>
      </c>
      <c r="H98" s="21">
        <f t="shared" si="9"/>
        <v>1428.72</v>
      </c>
      <c r="I98" s="8">
        <v>0</v>
      </c>
      <c r="J98" s="9">
        <f t="shared" si="11"/>
        <v>0</v>
      </c>
    </row>
    <row r="99" spans="1:10" ht="47.25" x14ac:dyDescent="0.25">
      <c r="A99" s="17" t="s">
        <v>119</v>
      </c>
      <c r="B99" s="17">
        <v>14</v>
      </c>
      <c r="C99" s="17" t="s">
        <v>146</v>
      </c>
      <c r="D99" s="18" t="s">
        <v>78</v>
      </c>
      <c r="E99" s="19" t="s">
        <v>147</v>
      </c>
      <c r="F99" s="30">
        <v>178.66</v>
      </c>
      <c r="G99" s="20">
        <v>5</v>
      </c>
      <c r="H99" s="21">
        <f t="shared" si="9"/>
        <v>893.3</v>
      </c>
      <c r="I99" s="8">
        <v>0</v>
      </c>
      <c r="J99" s="9">
        <f t="shared" si="11"/>
        <v>0</v>
      </c>
    </row>
    <row r="100" spans="1:10" x14ac:dyDescent="0.25">
      <c r="A100" s="22"/>
      <c r="B100" s="22"/>
      <c r="C100" s="22"/>
      <c r="D100" s="22"/>
      <c r="E100" s="23" t="s">
        <v>41</v>
      </c>
      <c r="F100" s="31"/>
      <c r="G100" s="24"/>
      <c r="H100" s="25">
        <f>SUM(H86:H99)</f>
        <v>45266.490000000013</v>
      </c>
      <c r="I100" s="10"/>
      <c r="J100" s="11">
        <f>SUM(J80:J99)</f>
        <v>0</v>
      </c>
    </row>
    <row r="101" spans="1:10" x14ac:dyDescent="0.25">
      <c r="F101" s="32"/>
    </row>
    <row r="102" spans="1:10" x14ac:dyDescent="0.25">
      <c r="A102" s="22"/>
      <c r="B102" s="22"/>
      <c r="C102" s="22"/>
      <c r="D102" s="22"/>
      <c r="E102" s="23" t="s">
        <v>148</v>
      </c>
      <c r="F102" s="33"/>
      <c r="G102" s="22"/>
      <c r="H102" s="25">
        <f>SUM(H9:H101)/2</f>
        <v>209086.47</v>
      </c>
      <c r="I102" s="26"/>
      <c r="J102" s="25">
        <f>SUM(J9:J101)/2</f>
        <v>0</v>
      </c>
    </row>
    <row r="103" spans="1:10" ht="16.5" thickBot="1" x14ac:dyDescent="0.3">
      <c r="F103" s="32"/>
      <c r="G103" s="27"/>
      <c r="H103" s="9"/>
      <c r="I103" s="27"/>
      <c r="J103" s="9"/>
    </row>
    <row r="104" spans="1:10" ht="16.5" thickBot="1" x14ac:dyDescent="0.3">
      <c r="E104" s="29" t="s">
        <v>155</v>
      </c>
      <c r="F104" s="32"/>
      <c r="G104" s="28" t="s">
        <v>153</v>
      </c>
      <c r="H104" s="11">
        <f>H26+H39+H65+H73+H81</f>
        <v>163819.98000000004</v>
      </c>
      <c r="I104" s="10"/>
      <c r="J104" s="11">
        <f>J26+J39+J65+J73+J81</f>
        <v>0</v>
      </c>
    </row>
    <row r="105" spans="1:10" x14ac:dyDescent="0.25">
      <c r="F105" s="32"/>
      <c r="G105" s="28" t="s">
        <v>154</v>
      </c>
      <c r="H105" s="11">
        <f>H100</f>
        <v>45266.490000000013</v>
      </c>
      <c r="I105" s="10"/>
      <c r="J105" s="11">
        <f>J100</f>
        <v>0</v>
      </c>
    </row>
    <row r="106" spans="1:10" x14ac:dyDescent="0.25">
      <c r="F106" s="32"/>
      <c r="G106" s="10" t="s">
        <v>41</v>
      </c>
      <c r="H106" s="11">
        <f>SUM(H104:H105)</f>
        <v>209086.47000000006</v>
      </c>
      <c r="I106" s="10"/>
      <c r="J106" s="11">
        <f>SUM(J104:J105)</f>
        <v>0</v>
      </c>
    </row>
  </sheetData>
  <mergeCells count="4">
    <mergeCell ref="E1:H1"/>
    <mergeCell ref="E2:H2"/>
    <mergeCell ref="E3:H3"/>
    <mergeCell ref="E4:H4"/>
  </mergeCells>
  <pageMargins left="0.70866141732283472" right="0.70866141732283472" top="0.74803149606299213" bottom="0.74803149606299213" header="0.31496062992125984" footer="0.31496062992125984"/>
  <pageSetup paperSize="9" scale="56" fitToHeight="1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T-PRES</vt:lpstr>
      <vt:lpstr>'T-PRES'!Àrea_d'impressió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XAVIER LUDEVID I MASSANA</dc:creator>
  <cp:lastModifiedBy>XAVIER LUDEVID I MASSANA</cp:lastModifiedBy>
  <cp:lastPrinted>2025-04-17T09:59:20Z</cp:lastPrinted>
  <dcterms:created xsi:type="dcterms:W3CDTF">2025-04-17T09:42:10Z</dcterms:created>
  <dcterms:modified xsi:type="dcterms:W3CDTF">2025-04-17T09:59:41Z</dcterms:modified>
</cp:coreProperties>
</file>