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HM-sscccontr\LICITACIONS 2024\389-2024-SSC-PORH Sutures manuals\9. Informes\1. Modificació\"/>
    </mc:Choice>
  </mc:AlternateContent>
  <bookViews>
    <workbookView xWindow="0" yWindow="0" windowWidth="28800" windowHeight="12345"/>
  </bookViews>
  <sheets>
    <sheet name="Annex PE" sheetId="1" r:id="rId1"/>
  </sheets>
  <definedNames>
    <definedName name="_xlnm.Print_Area" localSheetId="0">'Annex PE'!$A$1:$K$177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2" i="1" l="1"/>
  <c r="E171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7" i="1"/>
  <c r="E146" i="1"/>
  <c r="E145" i="1"/>
  <c r="E144" i="1"/>
  <c r="E143" i="1"/>
  <c r="E142" i="1"/>
  <c r="E141" i="1"/>
  <c r="E140" i="1"/>
  <c r="E134" i="1"/>
  <c r="E133" i="1"/>
  <c r="E132" i="1"/>
  <c r="E131" i="1"/>
  <c r="E130" i="1"/>
  <c r="E129" i="1"/>
  <c r="E128" i="1"/>
  <c r="E127" i="1"/>
  <c r="E122" i="1"/>
  <c r="E121" i="1"/>
  <c r="E120" i="1"/>
  <c r="E119" i="1"/>
  <c r="E113" i="1"/>
  <c r="E112" i="1"/>
  <c r="E111" i="1"/>
  <c r="E110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4" i="1"/>
  <c r="E83" i="1"/>
  <c r="E82" i="1"/>
  <c r="E81" i="1"/>
  <c r="E80" i="1"/>
  <c r="E79" i="1"/>
  <c r="E78" i="1"/>
  <c r="E77" i="1"/>
  <c r="E76" i="1"/>
  <c r="E75" i="1"/>
  <c r="E69" i="1"/>
  <c r="E68" i="1"/>
  <c r="E62" i="1"/>
  <c r="E56" i="1"/>
  <c r="E55" i="1"/>
  <c r="E54" i="1"/>
  <c r="E53" i="1"/>
  <c r="E52" i="1"/>
  <c r="E47" i="1"/>
  <c r="E46" i="1"/>
  <c r="E45" i="1"/>
  <c r="E44" i="1"/>
  <c r="E43" i="1"/>
  <c r="E38" i="1"/>
  <c r="E37" i="1"/>
  <c r="E36" i="1"/>
  <c r="E35" i="1"/>
  <c r="E33" i="1"/>
  <c r="E32" i="1"/>
  <c r="E31" i="1"/>
  <c r="E30" i="1"/>
  <c r="E29" i="1"/>
  <c r="E28" i="1"/>
  <c r="E27" i="1"/>
  <c r="E26" i="1"/>
  <c r="E25" i="1"/>
  <c r="E24" i="1"/>
  <c r="E23" i="1"/>
  <c r="E18" i="1"/>
  <c r="E17" i="1"/>
  <c r="E16" i="1"/>
  <c r="E15" i="1"/>
  <c r="E14" i="1"/>
  <c r="E13" i="1"/>
  <c r="E12" i="1"/>
  <c r="E11" i="1"/>
  <c r="E10" i="1"/>
  <c r="F69" i="1"/>
  <c r="I69" i="1" s="1"/>
  <c r="F68" i="1"/>
  <c r="N172" i="1"/>
  <c r="F172" i="1"/>
  <c r="I172" i="1" s="1"/>
  <c r="N171" i="1"/>
  <c r="F171" i="1"/>
  <c r="N165" i="1"/>
  <c r="F165" i="1"/>
  <c r="N164" i="1"/>
  <c r="F164" i="1"/>
  <c r="G164" i="1" s="1"/>
  <c r="J164" i="1" s="1"/>
  <c r="N163" i="1"/>
  <c r="F163" i="1"/>
  <c r="G163" i="1" s="1"/>
  <c r="N162" i="1"/>
  <c r="F162" i="1"/>
  <c r="N161" i="1"/>
  <c r="F161" i="1"/>
  <c r="I161" i="1" s="1"/>
  <c r="N160" i="1"/>
  <c r="F160" i="1"/>
  <c r="G160" i="1" s="1"/>
  <c r="N159" i="1"/>
  <c r="F159" i="1"/>
  <c r="N158" i="1"/>
  <c r="F158" i="1"/>
  <c r="I158" i="1" s="1"/>
  <c r="N157" i="1"/>
  <c r="F157" i="1"/>
  <c r="G157" i="1" s="1"/>
  <c r="N156" i="1"/>
  <c r="F156" i="1"/>
  <c r="N155" i="1"/>
  <c r="F155" i="1"/>
  <c r="G155" i="1" s="1"/>
  <c r="J155" i="1" s="1"/>
  <c r="N154" i="1"/>
  <c r="F154" i="1"/>
  <c r="I154" i="1" s="1"/>
  <c r="N153" i="1"/>
  <c r="F153" i="1"/>
  <c r="N152" i="1"/>
  <c r="F152" i="1"/>
  <c r="G152" i="1" s="1"/>
  <c r="J152" i="1" s="1"/>
  <c r="N151" i="1"/>
  <c r="F151" i="1"/>
  <c r="G151" i="1" s="1"/>
  <c r="N150" i="1"/>
  <c r="F150" i="1"/>
  <c r="N149" i="1"/>
  <c r="F149" i="1"/>
  <c r="I149" i="1" s="1"/>
  <c r="N147" i="1"/>
  <c r="F147" i="1"/>
  <c r="I147" i="1" s="1"/>
  <c r="N146" i="1"/>
  <c r="F146" i="1"/>
  <c r="N145" i="1"/>
  <c r="F145" i="1"/>
  <c r="G145" i="1" s="1"/>
  <c r="J145" i="1" s="1"/>
  <c r="N144" i="1"/>
  <c r="F144" i="1"/>
  <c r="G144" i="1" s="1"/>
  <c r="N143" i="1"/>
  <c r="F143" i="1"/>
  <c r="N142" i="1"/>
  <c r="F142" i="1"/>
  <c r="I142" i="1" s="1"/>
  <c r="N141" i="1"/>
  <c r="F141" i="1"/>
  <c r="G141" i="1" s="1"/>
  <c r="N140" i="1"/>
  <c r="F140" i="1"/>
  <c r="N134" i="1"/>
  <c r="F134" i="1"/>
  <c r="I134" i="1" s="1"/>
  <c r="N133" i="1"/>
  <c r="F133" i="1"/>
  <c r="G133" i="1" s="1"/>
  <c r="J133" i="1" s="1"/>
  <c r="N132" i="1"/>
  <c r="F132" i="1"/>
  <c r="I132" i="1" s="1"/>
  <c r="N131" i="1"/>
  <c r="F131" i="1"/>
  <c r="G131" i="1" s="1"/>
  <c r="J131" i="1" s="1"/>
  <c r="N130" i="1"/>
  <c r="F130" i="1"/>
  <c r="I130" i="1" s="1"/>
  <c r="N129" i="1"/>
  <c r="F129" i="1"/>
  <c r="I129" i="1" s="1"/>
  <c r="N128" i="1"/>
  <c r="F128" i="1"/>
  <c r="N127" i="1"/>
  <c r="F127" i="1"/>
  <c r="I127" i="1" s="1"/>
  <c r="N122" i="1"/>
  <c r="F122" i="1"/>
  <c r="I122" i="1" s="1"/>
  <c r="N121" i="1"/>
  <c r="I121" i="1"/>
  <c r="F121" i="1"/>
  <c r="H121" i="1" s="1"/>
  <c r="N120" i="1"/>
  <c r="F120" i="1"/>
  <c r="I120" i="1" s="1"/>
  <c r="N119" i="1"/>
  <c r="F119" i="1"/>
  <c r="H119" i="1" s="1"/>
  <c r="N113" i="1"/>
  <c r="F113" i="1"/>
  <c r="N112" i="1"/>
  <c r="F112" i="1"/>
  <c r="I112" i="1" s="1"/>
  <c r="N111" i="1"/>
  <c r="F111" i="1"/>
  <c r="I111" i="1" s="1"/>
  <c r="N110" i="1"/>
  <c r="F110" i="1"/>
  <c r="G110" i="1" s="1"/>
  <c r="N104" i="1"/>
  <c r="F104" i="1"/>
  <c r="I104" i="1" s="1"/>
  <c r="N103" i="1"/>
  <c r="F103" i="1"/>
  <c r="I103" i="1" s="1"/>
  <c r="N102" i="1"/>
  <c r="F102" i="1"/>
  <c r="H102" i="1" s="1"/>
  <c r="N101" i="1"/>
  <c r="F101" i="1"/>
  <c r="I101" i="1" s="1"/>
  <c r="N100" i="1"/>
  <c r="F100" i="1"/>
  <c r="I100" i="1" s="1"/>
  <c r="N99" i="1"/>
  <c r="F99" i="1"/>
  <c r="I99" i="1" s="1"/>
  <c r="N98" i="1"/>
  <c r="F98" i="1"/>
  <c r="I98" i="1" s="1"/>
  <c r="N97" i="1"/>
  <c r="F97" i="1"/>
  <c r="H97" i="1" s="1"/>
  <c r="N96" i="1"/>
  <c r="F96" i="1"/>
  <c r="H96" i="1" s="1"/>
  <c r="N95" i="1"/>
  <c r="F95" i="1"/>
  <c r="I95" i="1" s="1"/>
  <c r="N94" i="1"/>
  <c r="F94" i="1"/>
  <c r="I94" i="1" s="1"/>
  <c r="N93" i="1"/>
  <c r="F93" i="1"/>
  <c r="H93" i="1" s="1"/>
  <c r="N92" i="1"/>
  <c r="F92" i="1"/>
  <c r="H92" i="1" s="1"/>
  <c r="K92" i="1" s="1"/>
  <c r="N91" i="1"/>
  <c r="F91" i="1"/>
  <c r="I91" i="1" s="1"/>
  <c r="N90" i="1"/>
  <c r="F90" i="1"/>
  <c r="H90" i="1" s="1"/>
  <c r="N84" i="1"/>
  <c r="F84" i="1"/>
  <c r="H84" i="1" s="1"/>
  <c r="N83" i="1"/>
  <c r="F83" i="1"/>
  <c r="H83" i="1" s="1"/>
  <c r="N82" i="1"/>
  <c r="F82" i="1"/>
  <c r="I82" i="1" s="1"/>
  <c r="N81" i="1"/>
  <c r="F81" i="1"/>
  <c r="H81" i="1" s="1"/>
  <c r="N80" i="1"/>
  <c r="F80" i="1"/>
  <c r="H80" i="1" s="1"/>
  <c r="N79" i="1"/>
  <c r="F79" i="1"/>
  <c r="I79" i="1" s="1"/>
  <c r="N78" i="1"/>
  <c r="F78" i="1"/>
  <c r="I78" i="1" s="1"/>
  <c r="N77" i="1"/>
  <c r="F77" i="1"/>
  <c r="H77" i="1" s="1"/>
  <c r="N76" i="1"/>
  <c r="F76" i="1"/>
  <c r="I76" i="1" s="1"/>
  <c r="N75" i="1"/>
  <c r="F75" i="1"/>
  <c r="I75" i="1" s="1"/>
  <c r="N68" i="1"/>
  <c r="N67" i="1"/>
  <c r="F62" i="1"/>
  <c r="F63" i="1" s="1"/>
  <c r="N61" i="1"/>
  <c r="N56" i="1"/>
  <c r="F56" i="1"/>
  <c r="N55" i="1"/>
  <c r="F55" i="1"/>
  <c r="I55" i="1" s="1"/>
  <c r="N54" i="1"/>
  <c r="F54" i="1"/>
  <c r="I54" i="1" s="1"/>
  <c r="N53" i="1"/>
  <c r="F53" i="1"/>
  <c r="I53" i="1" s="1"/>
  <c r="N52" i="1"/>
  <c r="F52" i="1"/>
  <c r="N47" i="1"/>
  <c r="F47" i="1"/>
  <c r="H47" i="1" s="1"/>
  <c r="G47" i="1" s="1"/>
  <c r="J47" i="1" s="1"/>
  <c r="N46" i="1"/>
  <c r="F46" i="1"/>
  <c r="H46" i="1" s="1"/>
  <c r="N45" i="1"/>
  <c r="F45" i="1"/>
  <c r="I45" i="1" s="1"/>
  <c r="N44" i="1"/>
  <c r="F44" i="1"/>
  <c r="I44" i="1" s="1"/>
  <c r="N43" i="1"/>
  <c r="F43" i="1"/>
  <c r="I43" i="1" s="1"/>
  <c r="N38" i="1"/>
  <c r="F38" i="1"/>
  <c r="I38" i="1" s="1"/>
  <c r="N37" i="1"/>
  <c r="F37" i="1"/>
  <c r="I37" i="1" s="1"/>
  <c r="N36" i="1"/>
  <c r="F36" i="1"/>
  <c r="H36" i="1" s="1"/>
  <c r="N35" i="1"/>
  <c r="F35" i="1"/>
  <c r="I35" i="1" s="1"/>
  <c r="F34" i="1"/>
  <c r="N33" i="1"/>
  <c r="F33" i="1"/>
  <c r="H33" i="1" s="1"/>
  <c r="N32" i="1"/>
  <c r="F32" i="1"/>
  <c r="I32" i="1" s="1"/>
  <c r="N31" i="1"/>
  <c r="F31" i="1"/>
  <c r="I31" i="1" s="1"/>
  <c r="N30" i="1"/>
  <c r="F30" i="1"/>
  <c r="H30" i="1" s="1"/>
  <c r="N29" i="1"/>
  <c r="F29" i="1"/>
  <c r="N28" i="1"/>
  <c r="F28" i="1"/>
  <c r="I28" i="1" s="1"/>
  <c r="N27" i="1"/>
  <c r="F27" i="1"/>
  <c r="I27" i="1" s="1"/>
  <c r="N26" i="1"/>
  <c r="F26" i="1"/>
  <c r="H26" i="1" s="1"/>
  <c r="K26" i="1" s="1"/>
  <c r="N25" i="1"/>
  <c r="F25" i="1"/>
  <c r="H25" i="1" s="1"/>
  <c r="N24" i="1"/>
  <c r="F24" i="1"/>
  <c r="H24" i="1" s="1"/>
  <c r="N23" i="1"/>
  <c r="F23" i="1"/>
  <c r="I23" i="1" s="1"/>
  <c r="N18" i="1"/>
  <c r="F18" i="1"/>
  <c r="I18" i="1" s="1"/>
  <c r="N17" i="1"/>
  <c r="F17" i="1"/>
  <c r="I17" i="1" s="1"/>
  <c r="N16" i="1"/>
  <c r="F16" i="1"/>
  <c r="G16" i="1" s="1"/>
  <c r="N15" i="1"/>
  <c r="F15" i="1"/>
  <c r="G15" i="1" s="1"/>
  <c r="J15" i="1" s="1"/>
  <c r="N14" i="1"/>
  <c r="F14" i="1"/>
  <c r="I14" i="1" s="1"/>
  <c r="N13" i="1"/>
  <c r="F13" i="1"/>
  <c r="I13" i="1" s="1"/>
  <c r="N12" i="1"/>
  <c r="F12" i="1"/>
  <c r="N11" i="1"/>
  <c r="F11" i="1"/>
  <c r="I11" i="1" s="1"/>
  <c r="N10" i="1"/>
  <c r="F10" i="1"/>
  <c r="G10" i="1" s="1"/>
  <c r="I26" i="1" l="1"/>
  <c r="H91" i="1"/>
  <c r="G91" i="1" s="1"/>
  <c r="J91" i="1" s="1"/>
  <c r="F70" i="1"/>
  <c r="I70" i="1" s="1"/>
  <c r="I92" i="1"/>
  <c r="H98" i="1"/>
  <c r="K98" i="1" s="1"/>
  <c r="I33" i="1"/>
  <c r="I47" i="1"/>
  <c r="H78" i="1"/>
  <c r="G78" i="1" s="1"/>
  <c r="J78" i="1" s="1"/>
  <c r="F173" i="1"/>
  <c r="I173" i="1" s="1"/>
  <c r="H43" i="1"/>
  <c r="F57" i="1"/>
  <c r="I171" i="1"/>
  <c r="H172" i="1"/>
  <c r="H163" i="1"/>
  <c r="K163" i="1" s="1"/>
  <c r="J163" i="1"/>
  <c r="H151" i="1"/>
  <c r="K151" i="1" s="1"/>
  <c r="J151" i="1"/>
  <c r="H160" i="1"/>
  <c r="K160" i="1" s="1"/>
  <c r="J160" i="1"/>
  <c r="H141" i="1"/>
  <c r="K141" i="1" s="1"/>
  <c r="J141" i="1"/>
  <c r="H144" i="1"/>
  <c r="K144" i="1" s="1"/>
  <c r="J144" i="1"/>
  <c r="H157" i="1"/>
  <c r="K157" i="1" s="1"/>
  <c r="J157" i="1"/>
  <c r="G147" i="1"/>
  <c r="G154" i="1"/>
  <c r="I141" i="1"/>
  <c r="I144" i="1"/>
  <c r="I151" i="1"/>
  <c r="I157" i="1"/>
  <c r="I160" i="1"/>
  <c r="I163" i="1"/>
  <c r="G129" i="1"/>
  <c r="J129" i="1" s="1"/>
  <c r="I133" i="1"/>
  <c r="I131" i="1"/>
  <c r="G134" i="1"/>
  <c r="J134" i="1" s="1"/>
  <c r="F135" i="1"/>
  <c r="G132" i="1"/>
  <c r="K121" i="1"/>
  <c r="G121" i="1"/>
  <c r="J121" i="1" s="1"/>
  <c r="I119" i="1"/>
  <c r="I123" i="1" s="1"/>
  <c r="H122" i="1"/>
  <c r="G122" i="1" s="1"/>
  <c r="J122" i="1" s="1"/>
  <c r="H120" i="1"/>
  <c r="F123" i="1"/>
  <c r="F114" i="1"/>
  <c r="I110" i="1"/>
  <c r="I114" i="1" s="1"/>
  <c r="G111" i="1"/>
  <c r="J111" i="1" s="1"/>
  <c r="K91" i="1"/>
  <c r="I96" i="1"/>
  <c r="H103" i="1"/>
  <c r="H99" i="1"/>
  <c r="I97" i="1"/>
  <c r="I93" i="1"/>
  <c r="H100" i="1"/>
  <c r="G100" i="1" s="1"/>
  <c r="J100" i="1" s="1"/>
  <c r="H104" i="1"/>
  <c r="K104" i="1" s="1"/>
  <c r="G98" i="1"/>
  <c r="J98" i="1" s="1"/>
  <c r="I83" i="1"/>
  <c r="H75" i="1"/>
  <c r="G75" i="1" s="1"/>
  <c r="J75" i="1" s="1"/>
  <c r="H79" i="1"/>
  <c r="K79" i="1" s="1"/>
  <c r="I84" i="1"/>
  <c r="I80" i="1"/>
  <c r="G68" i="1"/>
  <c r="J68" i="1" s="1"/>
  <c r="I68" i="1"/>
  <c r="G69" i="1"/>
  <c r="J69" i="1" s="1"/>
  <c r="G62" i="1"/>
  <c r="H62" i="1" s="1"/>
  <c r="I62" i="1"/>
  <c r="I63" i="1" s="1"/>
  <c r="G54" i="1"/>
  <c r="I52" i="1"/>
  <c r="G52" i="1"/>
  <c r="G53" i="1"/>
  <c r="J53" i="1" s="1"/>
  <c r="K47" i="1"/>
  <c r="H44" i="1"/>
  <c r="G44" i="1" s="1"/>
  <c r="J44" i="1" s="1"/>
  <c r="F48" i="1"/>
  <c r="H28" i="1"/>
  <c r="G28" i="1" s="1"/>
  <c r="J28" i="1" s="1"/>
  <c r="H32" i="1"/>
  <c r="K32" i="1" s="1"/>
  <c r="H37" i="1"/>
  <c r="G26" i="1"/>
  <c r="J26" i="1" s="1"/>
  <c r="F39" i="1"/>
  <c r="I39" i="1" s="1"/>
  <c r="H38" i="1"/>
  <c r="K38" i="1" s="1"/>
  <c r="I24" i="1"/>
  <c r="H31" i="1"/>
  <c r="H27" i="1"/>
  <c r="I25" i="1"/>
  <c r="H16" i="1"/>
  <c r="K16" i="1" s="1"/>
  <c r="J16" i="1"/>
  <c r="G13" i="1"/>
  <c r="J13" i="1" s="1"/>
  <c r="G17" i="1"/>
  <c r="H17" i="1" s="1"/>
  <c r="K17" i="1" s="1"/>
  <c r="I16" i="1"/>
  <c r="I10" i="1"/>
  <c r="I15" i="1"/>
  <c r="G18" i="1"/>
  <c r="J18" i="1" s="1"/>
  <c r="F19" i="1"/>
  <c r="H18" i="1"/>
  <c r="K18" i="1" s="1"/>
  <c r="K83" i="1"/>
  <c r="G83" i="1"/>
  <c r="J83" i="1" s="1"/>
  <c r="I48" i="1"/>
  <c r="H48" i="1"/>
  <c r="G84" i="1"/>
  <c r="J84" i="1" s="1"/>
  <c r="K84" i="1"/>
  <c r="G97" i="1"/>
  <c r="J97" i="1" s="1"/>
  <c r="K97" i="1"/>
  <c r="G25" i="1"/>
  <c r="J25" i="1" s="1"/>
  <c r="K25" i="1"/>
  <c r="K36" i="1"/>
  <c r="G36" i="1"/>
  <c r="J36" i="1" s="1"/>
  <c r="H10" i="1"/>
  <c r="J10" i="1"/>
  <c r="K80" i="1"/>
  <c r="G80" i="1"/>
  <c r="J80" i="1" s="1"/>
  <c r="K93" i="1"/>
  <c r="G93" i="1"/>
  <c r="J93" i="1" s="1"/>
  <c r="K77" i="1"/>
  <c r="G77" i="1"/>
  <c r="J77" i="1" s="1"/>
  <c r="K90" i="1"/>
  <c r="G90" i="1"/>
  <c r="J90" i="1" s="1"/>
  <c r="K96" i="1"/>
  <c r="G96" i="1"/>
  <c r="J96" i="1" s="1"/>
  <c r="K24" i="1"/>
  <c r="G24" i="1"/>
  <c r="J24" i="1" s="1"/>
  <c r="K46" i="1"/>
  <c r="G46" i="1"/>
  <c r="J46" i="1" s="1"/>
  <c r="K81" i="1"/>
  <c r="G81" i="1"/>
  <c r="J81" i="1" s="1"/>
  <c r="H39" i="1"/>
  <c r="G119" i="1"/>
  <c r="K119" i="1"/>
  <c r="H173" i="1"/>
  <c r="K33" i="1"/>
  <c r="G33" i="1"/>
  <c r="J33" i="1" s="1"/>
  <c r="G102" i="1"/>
  <c r="J102" i="1" s="1"/>
  <c r="K102" i="1"/>
  <c r="K30" i="1"/>
  <c r="G30" i="1"/>
  <c r="J30" i="1" s="1"/>
  <c r="G165" i="1"/>
  <c r="J165" i="1" s="1"/>
  <c r="H15" i="1"/>
  <c r="K15" i="1" s="1"/>
  <c r="I30" i="1"/>
  <c r="I36" i="1"/>
  <c r="I46" i="1"/>
  <c r="I56" i="1"/>
  <c r="I77" i="1"/>
  <c r="I90" i="1"/>
  <c r="G92" i="1"/>
  <c r="J92" i="1" s="1"/>
  <c r="I102" i="1"/>
  <c r="I113" i="1"/>
  <c r="H131" i="1"/>
  <c r="K131" i="1" s="1"/>
  <c r="I140" i="1"/>
  <c r="I143" i="1"/>
  <c r="I146" i="1"/>
  <c r="I150" i="1"/>
  <c r="I153" i="1"/>
  <c r="I156" i="1"/>
  <c r="I159" i="1"/>
  <c r="I162" i="1"/>
  <c r="I165" i="1"/>
  <c r="H171" i="1"/>
  <c r="G12" i="1"/>
  <c r="J12" i="1" s="1"/>
  <c r="G128" i="1"/>
  <c r="J128" i="1" s="1"/>
  <c r="G55" i="1"/>
  <c r="J55" i="1" s="1"/>
  <c r="H70" i="1"/>
  <c r="H94" i="1"/>
  <c r="G112" i="1"/>
  <c r="J112" i="1" s="1"/>
  <c r="H145" i="1"/>
  <c r="K145" i="1" s="1"/>
  <c r="H152" i="1"/>
  <c r="K152" i="1" s="1"/>
  <c r="H155" i="1"/>
  <c r="K155" i="1" s="1"/>
  <c r="H110" i="1"/>
  <c r="H133" i="1"/>
  <c r="K133" i="1" s="1"/>
  <c r="G142" i="1"/>
  <c r="J142" i="1" s="1"/>
  <c r="G149" i="1"/>
  <c r="J149" i="1" s="1"/>
  <c r="G158" i="1"/>
  <c r="J158" i="1" s="1"/>
  <c r="G161" i="1"/>
  <c r="J161" i="1" s="1"/>
  <c r="H12" i="1"/>
  <c r="K12" i="1" s="1"/>
  <c r="H164" i="1"/>
  <c r="K164" i="1" s="1"/>
  <c r="I12" i="1"/>
  <c r="I19" i="1" s="1"/>
  <c r="G14" i="1"/>
  <c r="J14" i="1" s="1"/>
  <c r="J17" i="1"/>
  <c r="H29" i="1"/>
  <c r="H35" i="1"/>
  <c r="H45" i="1"/>
  <c r="H76" i="1"/>
  <c r="I81" i="1"/>
  <c r="H101" i="1"/>
  <c r="J110" i="1"/>
  <c r="I128" i="1"/>
  <c r="G130" i="1"/>
  <c r="J130" i="1" s="1"/>
  <c r="I145" i="1"/>
  <c r="I152" i="1"/>
  <c r="I155" i="1"/>
  <c r="I164" i="1"/>
  <c r="F166" i="1"/>
  <c r="I29" i="1"/>
  <c r="F85" i="1"/>
  <c r="F105" i="1"/>
  <c r="G11" i="1"/>
  <c r="J11" i="1" s="1"/>
  <c r="G127" i="1"/>
  <c r="H127" i="1" s="1"/>
  <c r="H23" i="1"/>
  <c r="G56" i="1"/>
  <c r="J56" i="1" s="1"/>
  <c r="G113" i="1"/>
  <c r="J113" i="1" s="1"/>
  <c r="G140" i="1"/>
  <c r="H140" i="1" s="1"/>
  <c r="G143" i="1"/>
  <c r="J143" i="1" s="1"/>
  <c r="G146" i="1"/>
  <c r="J146" i="1" s="1"/>
  <c r="G150" i="1"/>
  <c r="J150" i="1" s="1"/>
  <c r="G153" i="1"/>
  <c r="J153" i="1" s="1"/>
  <c r="G156" i="1"/>
  <c r="J156" i="1" s="1"/>
  <c r="G159" i="1"/>
  <c r="J159" i="1" s="1"/>
  <c r="G162" i="1"/>
  <c r="J162" i="1" s="1"/>
  <c r="H13" i="1"/>
  <c r="K13" i="1" s="1"/>
  <c r="H82" i="1"/>
  <c r="H95" i="1"/>
  <c r="H129" i="1" l="1"/>
  <c r="K129" i="1" s="1"/>
  <c r="H150" i="1"/>
  <c r="K150" i="1" s="1"/>
  <c r="H162" i="1"/>
  <c r="K162" i="1" s="1"/>
  <c r="G79" i="1"/>
  <c r="J79" i="1" s="1"/>
  <c r="H63" i="1"/>
  <c r="K62" i="1"/>
  <c r="K63" i="1" s="1"/>
  <c r="I135" i="1"/>
  <c r="H146" i="1"/>
  <c r="K146" i="1" s="1"/>
  <c r="K75" i="1"/>
  <c r="G38" i="1"/>
  <c r="J38" i="1" s="1"/>
  <c r="I85" i="1"/>
  <c r="K43" i="1"/>
  <c r="G43" i="1"/>
  <c r="J43" i="1" s="1"/>
  <c r="K78" i="1"/>
  <c r="K100" i="1"/>
  <c r="H111" i="1"/>
  <c r="K111" i="1" s="1"/>
  <c r="K172" i="1"/>
  <c r="G172" i="1"/>
  <c r="J172" i="1" s="1"/>
  <c r="H149" i="1"/>
  <c r="K149" i="1" s="1"/>
  <c r="H154" i="1"/>
  <c r="K154" i="1" s="1"/>
  <c r="J154" i="1"/>
  <c r="H147" i="1"/>
  <c r="K147" i="1" s="1"/>
  <c r="J147" i="1"/>
  <c r="H142" i="1"/>
  <c r="K142" i="1" s="1"/>
  <c r="H165" i="1"/>
  <c r="K165" i="1" s="1"/>
  <c r="H159" i="1"/>
  <c r="K159" i="1" s="1"/>
  <c r="H143" i="1"/>
  <c r="K143" i="1" s="1"/>
  <c r="H130" i="1"/>
  <c r="K130" i="1" s="1"/>
  <c r="H128" i="1"/>
  <c r="K128" i="1" s="1"/>
  <c r="H132" i="1"/>
  <c r="K132" i="1" s="1"/>
  <c r="J132" i="1"/>
  <c r="H134" i="1"/>
  <c r="K134" i="1" s="1"/>
  <c r="K122" i="1"/>
  <c r="H123" i="1"/>
  <c r="K120" i="1"/>
  <c r="G120" i="1"/>
  <c r="J120" i="1" s="1"/>
  <c r="H113" i="1"/>
  <c r="K113" i="1" s="1"/>
  <c r="J114" i="1"/>
  <c r="G114" i="1"/>
  <c r="K99" i="1"/>
  <c r="G99" i="1"/>
  <c r="J99" i="1" s="1"/>
  <c r="G103" i="1"/>
  <c r="J103" i="1" s="1"/>
  <c r="K103" i="1"/>
  <c r="G104" i="1"/>
  <c r="J104" i="1" s="1"/>
  <c r="F175" i="1"/>
  <c r="I175" i="1" s="1"/>
  <c r="H69" i="1"/>
  <c r="K69" i="1" s="1"/>
  <c r="H68" i="1"/>
  <c r="K68" i="1" s="1"/>
  <c r="G63" i="1"/>
  <c r="J62" i="1"/>
  <c r="J63" i="1" s="1"/>
  <c r="J54" i="1"/>
  <c r="H54" i="1"/>
  <c r="K54" i="1" s="1"/>
  <c r="I57" i="1"/>
  <c r="H53" i="1"/>
  <c r="K53" i="1" s="1"/>
  <c r="H52" i="1"/>
  <c r="K52" i="1" s="1"/>
  <c r="J52" i="1"/>
  <c r="K44" i="1"/>
  <c r="G32" i="1"/>
  <c r="J32" i="1" s="1"/>
  <c r="G37" i="1"/>
  <c r="J37" i="1" s="1"/>
  <c r="K37" i="1"/>
  <c r="K28" i="1"/>
  <c r="K27" i="1"/>
  <c r="G27" i="1"/>
  <c r="J27" i="1" s="1"/>
  <c r="G31" i="1"/>
  <c r="J31" i="1" s="1"/>
  <c r="K31" i="1"/>
  <c r="K127" i="1"/>
  <c r="I105" i="1"/>
  <c r="H105" i="1"/>
  <c r="K101" i="1"/>
  <c r="G101" i="1"/>
  <c r="J101" i="1" s="1"/>
  <c r="G57" i="1"/>
  <c r="K76" i="1"/>
  <c r="G76" i="1"/>
  <c r="K39" i="1"/>
  <c r="G39" i="1"/>
  <c r="J39" i="1" s="1"/>
  <c r="K140" i="1"/>
  <c r="J140" i="1"/>
  <c r="G166" i="1"/>
  <c r="H55" i="1"/>
  <c r="H14" i="1"/>
  <c r="K14" i="1" s="1"/>
  <c r="K45" i="1"/>
  <c r="G45" i="1"/>
  <c r="J45" i="1" s="1"/>
  <c r="K94" i="1"/>
  <c r="G94" i="1"/>
  <c r="J94" i="1" s="1"/>
  <c r="K173" i="1"/>
  <c r="G173" i="1"/>
  <c r="J173" i="1" s="1"/>
  <c r="H11" i="1"/>
  <c r="K11" i="1" s="1"/>
  <c r="G95" i="1"/>
  <c r="J95" i="1" s="1"/>
  <c r="K95" i="1"/>
  <c r="K35" i="1"/>
  <c r="G35" i="1"/>
  <c r="J35" i="1" s="1"/>
  <c r="K70" i="1"/>
  <c r="G70" i="1"/>
  <c r="J70" i="1" s="1"/>
  <c r="G82" i="1"/>
  <c r="J82" i="1" s="1"/>
  <c r="K82" i="1"/>
  <c r="K23" i="1"/>
  <c r="G23" i="1"/>
  <c r="J23" i="1" s="1"/>
  <c r="K29" i="1"/>
  <c r="G29" i="1"/>
  <c r="J29" i="1" s="1"/>
  <c r="K110" i="1"/>
  <c r="I166" i="1"/>
  <c r="H56" i="1"/>
  <c r="K56" i="1" s="1"/>
  <c r="G135" i="1"/>
  <c r="J127" i="1"/>
  <c r="J19" i="1"/>
  <c r="H85" i="1"/>
  <c r="H161" i="1"/>
  <c r="K161" i="1" s="1"/>
  <c r="H156" i="1"/>
  <c r="K156" i="1" s="1"/>
  <c r="G19" i="1"/>
  <c r="H112" i="1"/>
  <c r="K112" i="1" s="1"/>
  <c r="H158" i="1"/>
  <c r="K158" i="1" s="1"/>
  <c r="G171" i="1"/>
  <c r="J171" i="1" s="1"/>
  <c r="K171" i="1"/>
  <c r="J119" i="1"/>
  <c r="H153" i="1"/>
  <c r="K153" i="1" s="1"/>
  <c r="K10" i="1"/>
  <c r="K48" i="1"/>
  <c r="G48" i="1"/>
  <c r="J48" i="1" s="1"/>
  <c r="K114" i="1" l="1"/>
  <c r="J57" i="1"/>
  <c r="H135" i="1"/>
  <c r="G123" i="1"/>
  <c r="J166" i="1"/>
  <c r="J135" i="1"/>
  <c r="K135" i="1"/>
  <c r="H175" i="1"/>
  <c r="G175" i="1" s="1"/>
  <c r="J175" i="1" s="1"/>
  <c r="H166" i="1"/>
  <c r="H19" i="1"/>
  <c r="J76" i="1"/>
  <c r="G85" i="1"/>
  <c r="K19" i="1"/>
  <c r="K105" i="1"/>
  <c r="G105" i="1"/>
  <c r="J105" i="1" s="1"/>
  <c r="H114" i="1"/>
  <c r="K55" i="1"/>
  <c r="K57" i="1" s="1"/>
  <c r="H57" i="1"/>
  <c r="K166" i="1"/>
  <c r="K175" i="1" l="1"/>
</calcChain>
</file>

<file path=xl/sharedStrings.xml><?xml version="1.0" encoding="utf-8"?>
<sst xmlns="http://schemas.openxmlformats.org/spreadsheetml/2006/main" count="397" uniqueCount="263">
  <si>
    <t>SUBMINISTRAMENT SUCCESSIU I CONTINUAT DE SUTURES MANUALS AMB DESTINACIÓ A TOTS ELS CENTRES DEL CONSORCI MAR PARC DE SALUT DE BARCELONA (CMPSB)</t>
  </si>
  <si>
    <t xml:space="preserve"> LOT 1</t>
  </si>
  <si>
    <t>SUTURA ABSORBIBLE SINTÈTICA MULTIFILAMENT D'ABSORCIÓ MITJA AMB ANTISÈPTIC</t>
  </si>
  <si>
    <t>CODI</t>
  </si>
  <si>
    <t>DESCRIPCIÓ</t>
  </si>
  <si>
    <t>CONSUM ANUAL</t>
  </si>
  <si>
    <t>PREU UNITARI
(IVA exclòs)</t>
  </si>
  <si>
    <t>PREU UNITARI
(IVA inclòs)</t>
  </si>
  <si>
    <t>IMPORT ANUAL
(IVA exclòs)</t>
  </si>
  <si>
    <t>IVA 10%</t>
  </si>
  <si>
    <t>IMPORT ANUAL
(IVA inclòs)</t>
  </si>
  <si>
    <t>IMPORT 2 ANYS
(IVA exclòs)</t>
  </si>
  <si>
    <t>IVA 10% 2 ANYS</t>
  </si>
  <si>
    <t>IMPORT 2 ANYS
(IVA inclòs)</t>
  </si>
  <si>
    <t>FKD100</t>
  </si>
  <si>
    <t>Sutura amb antisèptic de 0, 70cm llarg, 26mm llarg agulla, 1/2 de cercle i cos i agulla cilíndrica, color</t>
  </si>
  <si>
    <t>FKD101</t>
  </si>
  <si>
    <t>Sutura amb antisèptic de 0, 70cm llarg, de 35 a 37mm llarg agulla, 1/2 de cercle i cos i agulla triangular, color</t>
  </si>
  <si>
    <t>FKD093</t>
  </si>
  <si>
    <t>Sutura amb antisèptic de 1, 70cm llarg, 26mm llarg agulla, 1/2 de cercle i cos i agulla cilíndrica, color</t>
  </si>
  <si>
    <t>FKD009</t>
  </si>
  <si>
    <t>Sutura amb antisèptic de 1, 70cm llarg, de 30 a 32mm llarg agulla d'ham de pescar i cos cilindric, agulla triangular, color</t>
  </si>
  <si>
    <t>FKD092</t>
  </si>
  <si>
    <t>Sutura amb antisèptic de 1, 90cm llarg, de 35 a 37mm llarg agulla, 1/2 de cercle i cos cilindric, agulla triangular, color</t>
  </si>
  <si>
    <t>FKD152</t>
  </si>
  <si>
    <t>Sutura amb antisèptic de 2/0, 70cm llarg, 24mm llarg agulla, 3/8 de cercle i cos i agulla triangular, incolor</t>
  </si>
  <si>
    <t>FKD091</t>
  </si>
  <si>
    <t>Sutura amb antisèptic de 2/0, 70cm llarg, 26mm llarg agulla, 1/2 de cercle i cos i agulla cilíndrica, color</t>
  </si>
  <si>
    <t>FKD098</t>
  </si>
  <si>
    <t>Sutura amb antisèptic de 2/0, 90cm llarg, 48mm llarg agulla, 1/2 de cercle i cos i agulla triangular, color</t>
  </si>
  <si>
    <t>FKD090</t>
  </si>
  <si>
    <t>Sutura amb antisèptic de 3/0, 70cm llarg, 26mm llarg agulla, 1/2 de cercle i cos i agulla cilíndrica, color</t>
  </si>
  <si>
    <t>TOTAL LOT 1</t>
  </si>
  <si>
    <t xml:space="preserve"> LOT 2</t>
  </si>
  <si>
    <t>SUTURA ABSORBIBLE SINTÈTICA MULTIFILAMENT D'ABSORCIÓ MITJA SENSE ANTISÈPTIC</t>
  </si>
  <si>
    <t>FKD155</t>
  </si>
  <si>
    <t>Sutura sense antisèptic de 2/0, 75cm llarg, de 35 a 37mm llarg agulla, 3/8 de cercle i cos triangular, color</t>
  </si>
  <si>
    <t>FKD104</t>
  </si>
  <si>
    <t xml:space="preserve">Sutura sense antisèptic de 3/0, 45cm llarg, 19mm llarg agulla, 3/8 de cercle i cos triangular, incolor </t>
  </si>
  <si>
    <t>FKD016</t>
  </si>
  <si>
    <t>Sutura sense antisèptic de 5/0, 70cm llarg, 13mm llarg agulla, 1/2 de cercle i cos cilíndric, color</t>
  </si>
  <si>
    <t>FKD045</t>
  </si>
  <si>
    <t>Sutura sense antisèptic de 6/0, 45cm llarg, 11mm llarg agulla, 3/8 de cercle i cos triangular, incolor</t>
  </si>
  <si>
    <t>FKD168</t>
  </si>
  <si>
    <t>Sutura sense antisèptic de 2/0, 70cm llarg, de 35 a 37mm llarg agulla, 1/2 de cercle i cos i agulla triangular, color</t>
  </si>
  <si>
    <t>FKD169</t>
  </si>
  <si>
    <t>Sutura sense antisèptic de 3/0, 45cm llarg, 19mm llarg agulla, 3/8 de cercle i cos i agulla triangular, color</t>
  </si>
  <si>
    <t>FKD170</t>
  </si>
  <si>
    <t xml:space="preserve">Sutura sense antisèptic de 2/0, 70cm llarg, de 35 a 37mm llarg agulla, 1/2 de cercle i cos i agulla cilíndrica, color </t>
  </si>
  <si>
    <t>FKD171</t>
  </si>
  <si>
    <t>Sutura sense antisèptic de 1, 70cm llarg, 40mm llarg agulla, 1/2 de cercle i cos i agulla triangular, color</t>
  </si>
  <si>
    <t>FKD173</t>
  </si>
  <si>
    <t>Sutura sense antisèptic de 4/0, 45cm llarg, 13mm llarg agulla, 3/8 de cercle i cos i agulla triangular, color</t>
  </si>
  <si>
    <t>FKD174</t>
  </si>
  <si>
    <t>Sutura sense antisèptic de 4/0, 70cm llarg, 17mm llarg agulla, 1/2 de cercle i cos i agulla cilíndrica, color</t>
  </si>
  <si>
    <t>FKD175</t>
  </si>
  <si>
    <t>Sutura sense antisèptic de 5/0, 45cm llarg, 13mm llarg agulla, 3/8 de cercle i cos i agulla triangular, incolor</t>
  </si>
  <si>
    <t>FKD176</t>
  </si>
  <si>
    <t>Sutura sense antisèptic de 1, 45cm llarg, fil sense agulla, color</t>
  </si>
  <si>
    <t>FKD182</t>
  </si>
  <si>
    <t>Sutura sense antisèptic de 2, 140cm llarg, fil sense agulla, color</t>
  </si>
  <si>
    <t>FKD177</t>
  </si>
  <si>
    <t>Sutura sense antisèptic de 2/0, 45cm llarg, fil sense agulla, color</t>
  </si>
  <si>
    <t>FKD178</t>
  </si>
  <si>
    <t>Sutura sense antisèptic de 3/0, 45cm llarg, fil sense agulla, color</t>
  </si>
  <si>
    <t>TOTAL LOT 2</t>
  </si>
  <si>
    <t xml:space="preserve"> LOT 3</t>
  </si>
  <si>
    <t>SUTURA ABSORBIBLE SINTÈTICA MULTIFILAMENT D'ABSORCIÓ RÀPIDA SENSE ANTISÈPTIC</t>
  </si>
  <si>
    <t>FKD081</t>
  </si>
  <si>
    <t>Sutura sense antisèptic de 2/0, 90cm llarg, de 35 a 37mm llarg agulla, 1/2 de cercle i cos i agulla cilíndrica plana, incolor</t>
  </si>
  <si>
    <t>FKD047</t>
  </si>
  <si>
    <t>FKD015</t>
  </si>
  <si>
    <t>Sutura sense antisèptic de 4/0, 70cm llarg, 22mm llarg agulla, 1/2 de cercle i cos i agulla cilíndrica, incolor</t>
  </si>
  <si>
    <t>FKD070</t>
  </si>
  <si>
    <t>Sutura sense antisèptic de 4/0, 75cm llarg, 16mm llarg agulla, 3/8 de cercle i cos i agulla triangular, incolor</t>
  </si>
  <si>
    <t>FKD154</t>
  </si>
  <si>
    <t>Sutura sense antisèptic de 5/0, 75cm llarg, 11mm llarg agulla, 3/8 de cercle i cos i agulla triangular, incolor</t>
  </si>
  <si>
    <t>TOTAL LOT 3</t>
  </si>
  <si>
    <t xml:space="preserve"> LOT 4</t>
  </si>
  <si>
    <t>SUTURA ABSORBIBLE SINTÈTICA MONOFILAMENT D'ABSORCIÓ LENTA SENSE ANTISÈPTIC</t>
  </si>
  <si>
    <t>FKD179</t>
  </si>
  <si>
    <t>FKD180</t>
  </si>
  <si>
    <t>Sutura sense antisèptic de 1, 90cm llarg, 48mm llarg agulla, 1/2 de cercle i cos i agulla triangular, color</t>
  </si>
  <si>
    <t>FKD181</t>
  </si>
  <si>
    <t>Sutura sense antisèptic de 3/0, 70cm llarg, de 19 a 21mm llarg agulla, 1/2 de cercle i cos i agulla cilíndrica, color</t>
  </si>
  <si>
    <t>FKD132</t>
  </si>
  <si>
    <t>Sutura sense antisèptic de 6/0, 45cm llarg, 13mm llarg agulla, 1/2 de cercle i cos i agulla cilíndrica, color</t>
  </si>
  <si>
    <t>FKD137</t>
  </si>
  <si>
    <t>Sutura sense antisèptic de 0, 70cm llarg, 26mm llarg agulla, 1/2 de cercle i cos i agulla cilíndrica, color</t>
  </si>
  <si>
    <t>TOTAL LOT 4</t>
  </si>
  <si>
    <t xml:space="preserve"> LOT 5</t>
  </si>
  <si>
    <t>SUTURA ABSORBIBLE SINTÈTICA MONOFILAMENT D'ABSORCIÓ A MOLT LLARG TERMINI (MÉS DE 15 SETMANES) SENSE ANTISÈPTIC</t>
  </si>
  <si>
    <t>FKD136</t>
  </si>
  <si>
    <t>Sutura sense antisèptic de 2/0, 90cm llarg, 26mm llarg agulla, 1/2 de cercle i cos i agulla cilíndrica, color</t>
  </si>
  <si>
    <t>TOTAL LOT 5</t>
  </si>
  <si>
    <t xml:space="preserve"> LOT 6</t>
  </si>
  <si>
    <t>SUTURA ABSORBIBLE SINTÈTICA MONOFILAMENT D'ABSORCIÓ MITJA SENSE ANTISÈPTIC</t>
  </si>
  <si>
    <t>FKD002</t>
  </si>
  <si>
    <t>Sutura sense antisèptic de 4/0, 45cm llarg, 16mm llarg agulla, 3/8 de cercle i cos i agulla triangular de precisió, incolor</t>
  </si>
  <si>
    <t>FKD122</t>
  </si>
  <si>
    <t>Sutura sense antisèptic de 5/0, 70cm llarg, 13mm llarg agulla, 1/2 de cercle i cos i agulla cilíndrica, color</t>
  </si>
  <si>
    <t>TOTAL LOT 6</t>
  </si>
  <si>
    <t xml:space="preserve"> LOT 7</t>
  </si>
  <si>
    <t>SUTURA ABSORBIBLE SINTÈTICA MONOFILAMENT D'ABSORCIÓ MITJA AMB ANTISÈPTIC</t>
  </si>
  <si>
    <t>FKD158</t>
  </si>
  <si>
    <t>FKD073</t>
  </si>
  <si>
    <t>Sutura amb antisèptic de 3/0, 45cm llarg, 19mm llarg agulla, 3/8 de cercle i cos i agulla triangular de precisió, incolor</t>
  </si>
  <si>
    <t>FKD006</t>
  </si>
  <si>
    <t>FKD109</t>
  </si>
  <si>
    <t>Sutura amb antisèptic de 3/0, 70cm llarg, 60mm llarg agulla, agulla recta i cos i agulla triangular de precisió, incolor</t>
  </si>
  <si>
    <t>FKD041</t>
  </si>
  <si>
    <t>Sutura amb antisèptic de 4/0, 70cm llarg, 17mm llarg agulla, 1/2 de cercle i cos i agulla cilíndrica, color</t>
  </si>
  <si>
    <t>FKD007</t>
  </si>
  <si>
    <t>Sutura amb antisèptic de 4/0, 70cm llarg, 22mm llarg agulla, 1/2 de cercle i cos i agulla cilíndrica, color</t>
  </si>
  <si>
    <t>FKD167</t>
  </si>
  <si>
    <t>Sutura amb antisèptic de 4/0, 70cm llarg, 16mm llarg agulla, 1/2 de cercle i cos i agulla triangular, incolor</t>
  </si>
  <si>
    <t>FKD008</t>
  </si>
  <si>
    <t>Sutura amb antisèptic de 5/0, 70cm llarg, 13mm llarg agulla, 1/2 de cercle i cos i agulla cilíndrica, color</t>
  </si>
  <si>
    <t>FKD110</t>
  </si>
  <si>
    <t>Sutura amb antisèptic de 6/0, 70cm llarg, 11mm llarg agulla, 3/8 de cercle i cos i agulla triangular de precisió, incolor</t>
  </si>
  <si>
    <t>FKD065</t>
  </si>
  <si>
    <t>Sutura amb antisèptic de 6/0, 70cm llarg, 13mm llarg agulla, 1/2 de cercle i cos i agulla cilíndrica, color</t>
  </si>
  <si>
    <t>TOTAL LOT 7</t>
  </si>
  <si>
    <t xml:space="preserve"> LOT 8</t>
  </si>
  <si>
    <t>SUTURA NO ABSORBIBLE SINTÈTICA MONOFILAMENT DE POLIPROPILÈ SENSE ANTISÈPTIC</t>
  </si>
  <si>
    <t>FKE001</t>
  </si>
  <si>
    <t>Sutura de polipropilè de 2/0, 90cm llarg, 35 a 37mm llarg agulla, 1/2 de cercle i doble agulla cos i agulla cilíndrica, color</t>
  </si>
  <si>
    <t>FKE002</t>
  </si>
  <si>
    <t>Sutura de polipropilè de 2/0, 90cm llarg, 26mm llarg agulla, 1/2 de cercle i doble agulla cos i agulla cilindrica, punta triangular, color</t>
  </si>
  <si>
    <t>FKE003</t>
  </si>
  <si>
    <t>Sutura de polipropilè de 3/0, 90cm llarg, 26mm llarg agulla, 1/2 de cercle i doble agulla cos i agulla cilíndrica, color</t>
  </si>
  <si>
    <t>FKE004</t>
  </si>
  <si>
    <t>Sutura de polipropilè de 4/0, 90cm llarg, 17mm llarg agulla, 1/2 de cercle i doble agulla cos i agulla cilíndrica, color</t>
  </si>
  <si>
    <t>FKE005</t>
  </si>
  <si>
    <t>Sutura de polipropilè de 5/0, 75cm llarg, 13mm llarg agulla, 1/2 de cercle i doble agulla cos i agulla cilíndrica, color</t>
  </si>
  <si>
    <t>FKE007</t>
  </si>
  <si>
    <t>Sutura de polipropilè de 6/0, 75cm llarg, 13mm llarg agulla, 3/8 de cercle i doble agulla cos i agulla cilíndrica, color</t>
  </si>
  <si>
    <t>FKE008</t>
  </si>
  <si>
    <t>Sutura de polipropilè de 6/0, 60cm llarg, de 8 a 10mm llarg agulla, 3/8 de cercle i doble agulla cos i agulla cilíndrica, color</t>
  </si>
  <si>
    <t>FKE031</t>
  </si>
  <si>
    <t>Sutura de polipropilè de 7/0, 60cm llarg, de 8 a 10mm llarg agulla, 3/8 de cercle i doble agulla cos i agulla cilíndrica, color</t>
  </si>
  <si>
    <t>FKE029</t>
  </si>
  <si>
    <t>Sutura de polipropilè de 2/0, 75cm llarg, 60mm llarg agulla, agulla recta i cos i agulla triangular, color</t>
  </si>
  <si>
    <t>FKE011</t>
  </si>
  <si>
    <t>Sutura de polipropilè de 0, 100/102 cm llarg, 36 a 40mm llarg agulla, 1/2 de cercle i cos i agulla cilindrica, punta triangular, color</t>
  </si>
  <si>
    <t>FKE015</t>
  </si>
  <si>
    <t>Sutura de polipropilè de 1, 100/102cm llarg, 40mm llarg agulla, 1/2 de cercle i cos i agulla cilíndrica, color</t>
  </si>
  <si>
    <t>FKE037</t>
  </si>
  <si>
    <t>Sutura de polipropilè de 3/0, 75cm llarg, 16mm llarg agulla, 3/8 de cercle i cos i agulla triangular, de precisió color</t>
  </si>
  <si>
    <t>FKE012</t>
  </si>
  <si>
    <t>Sutura de polipropilè de 4/0, 45cm llarg, 16mm llarg agulla, 3/8 de cercle i cos i agulla triangular, color</t>
  </si>
  <si>
    <t>FKE105</t>
  </si>
  <si>
    <t>Sutura de polipropilè de 5/0, 45cm llarg, 16mm llarg agulla, 3/8 de cercle i cos i agulla triangular, color</t>
  </si>
  <si>
    <t>FKE049</t>
  </si>
  <si>
    <t>Sutura de polipropilè de 6/0, 45cm llarg, 11mm llarg agulla, 3/8 de cercle i cos i agulla triangular de precisió, color</t>
  </si>
  <si>
    <t>TOTAL LOT 8</t>
  </si>
  <si>
    <t>LOT 9</t>
  </si>
  <si>
    <t>SUTURA NO ABSORBIBLE SINTÈTICA MONOFILAMENT DE POLIAMIDA (NYLON) SENSE ANTISÈPTIC</t>
  </si>
  <si>
    <t>FKE069</t>
  </si>
  <si>
    <t>Sutura de Nylon de 4/0, 45 cm llarg, 19mm llarg agulla, 3/8 de cercle i cos i agulla triangular de precisió, color</t>
  </si>
  <si>
    <t>FKE071</t>
  </si>
  <si>
    <t>Sutura de Nylon de 5/0, 45 cm llarg, 16mm llarg agulla, 3/8 de cercle i cos i agulla triangular, color</t>
  </si>
  <si>
    <t>FKE072</t>
  </si>
  <si>
    <t>Sutura de Nylon de 6/0, 45 cm llarg, 16mm llarg agulla, 3/8 de cercle i cos i agulla triangular, color</t>
  </si>
  <si>
    <t>FKE062</t>
  </si>
  <si>
    <t>Sutura de Nylon de 1, 50 cm llarg, 90mm llarg agulla, 3/8 de cercle i cos i agulla triangular, color</t>
  </si>
  <si>
    <t>TOTAL LOT 9</t>
  </si>
  <si>
    <t>LOT 10</t>
  </si>
  <si>
    <t>SUTURA NO ABSORBIBLE SINTÈTICA MULTIFILAMENT DE POLIÈSTER SENSE ANTISÈPTIC</t>
  </si>
  <si>
    <t>FKE107</t>
  </si>
  <si>
    <t>Sutura de poliester de 0, 75 cm llarg, 31mm llarg agulla, 1/2 de cercle i cos i agulla cilíndric, color</t>
  </si>
  <si>
    <t>FKE112</t>
  </si>
  <si>
    <t>Sutura de poliester de 2/0, 90 cm llarg, 26mm llarg agulla, 1/2 de cercle i doble agulla cos i agulla cilíndric, color</t>
  </si>
  <si>
    <t>FKE108</t>
  </si>
  <si>
    <t>Sutura de poliester de 4/0, 90 cm llarg, 17mm llarg agulla, 1/2 de cercle i cos cilíndric, punta triangular, color</t>
  </si>
  <si>
    <t>FKE065</t>
  </si>
  <si>
    <t>Sutura de poliester de 5, 75 cm llarg, 57mm llarg agulla, 1/2 de cercle i cos cilíndric, punta triangular, color</t>
  </si>
  <si>
    <t>TOTAL LOT 10</t>
  </si>
  <si>
    <t>LOT 11</t>
  </si>
  <si>
    <t>SUTURA NO ABSORBIBLE SINTÈTICA MONOFILAMENT DE PTFEe SENSE ANTISÈPTIC</t>
  </si>
  <si>
    <t>FKE045</t>
  </si>
  <si>
    <t>Sutura de PTFEe de 2/0, 91 cm llarg, 36mm llarg d'agulla, 1/2 de cercle i cos i agulla cilíndric, color</t>
  </si>
  <si>
    <t>FKE017</t>
  </si>
  <si>
    <t>Sutura de  PTFEe de 3/0, 91 cm llarg, 24mm llarg d'agulla, 1/2 de cercle i doble agulla cos cilíndric, punta triangular, color</t>
  </si>
  <si>
    <t>FKE019</t>
  </si>
  <si>
    <t>Sutura de  PTFEe de 4/0, 91 cm llarg, 24mm llarg d'agulla, 1/2 de cercle i doble agulla cos cilíndric, punta triangular, color</t>
  </si>
  <si>
    <t>FKE020</t>
  </si>
  <si>
    <t>Sutura de PTFEe de 5/0, 76 cm llarg, 13mm llarg d'agulla, 1/2 de cercle i doble agulla cos cilíndric, punta triangular, color</t>
  </si>
  <si>
    <t>FKE021</t>
  </si>
  <si>
    <t>Sutura de PTFEe de 5/0, 91 cm llarg, 17mm llarg d'agulla, 1/2 de cercle i doble agulla cos cilíndric, punta triangular, color</t>
  </si>
  <si>
    <t>FKE022</t>
  </si>
  <si>
    <t>Sutura de PTFEe de 6/0, 61 cm llarg, 9mm llarg d'agulla, 3/8 de cercle i doble agulla cos i agulla cilíndric, color</t>
  </si>
  <si>
    <t>FKE023</t>
  </si>
  <si>
    <t>Sutura de PTFEe de 6/0, 61 cm llarg, 13mm llarg d'agulla, 1/2 de cercle i doble agulla cos i agulla cilíndric, color</t>
  </si>
  <si>
    <t>FKE024</t>
  </si>
  <si>
    <t>Sutura de PTFEe de 7/0, 76 cm llarg, 9mm llarg d'agulla, 3/8 de cercle i doble agulla cos i agulla cilíndric, color</t>
  </si>
  <si>
    <t>TOTAL LOT 11</t>
  </si>
  <si>
    <t>LOT 12</t>
  </si>
  <si>
    <t>SUTURA DE SEDA NATURAL NO ABSORBIBLE MULTIFILAMENT AMB I SENSE AGULLA SENSE ANTISÈPTIC</t>
  </si>
  <si>
    <t>FKB004</t>
  </si>
  <si>
    <t>Sutura de seda natural 0 de 100 a 150cm llarg, fil sense agulla, color</t>
  </si>
  <si>
    <t>FKB008</t>
  </si>
  <si>
    <t>Sutura de seda natural 1 de 100 a 150cm llarg, fil sense agulla, color</t>
  </si>
  <si>
    <t>FKB009</t>
  </si>
  <si>
    <t>Sutura de seda natural 2 de 100 a 150cm llarg, fil sense agulla, color</t>
  </si>
  <si>
    <t>FKB011</t>
  </si>
  <si>
    <t>Sutura de seda natural 2/0 de 100 a 150cm llarg, fil sense agulla, color</t>
  </si>
  <si>
    <t>FKB005</t>
  </si>
  <si>
    <t>Sutura de seda natural 0 de 10-20X50-75cm llarg, fil sense agulla, color</t>
  </si>
  <si>
    <t>FKB012</t>
  </si>
  <si>
    <t>Sutura de seda natural 2/0 de 10-20X50-75cm llarg, fil sense agulla, color</t>
  </si>
  <si>
    <t>FKB016</t>
  </si>
  <si>
    <t>Sutura de seda natural 3/0 de 10-20X50-75cm llarg, fil sense agulla, color</t>
  </si>
  <si>
    <t>FKB057</t>
  </si>
  <si>
    <t>Sutura de seda natural 4/0 de 10-20X50-75cm llarg, fil sense agulla, color</t>
  </si>
  <si>
    <t>FKB006</t>
  </si>
  <si>
    <t>Sutura de seda natural 0 de 75cm llarg, 26mm llarg agulla, 1/2 de cercle i cos i agulla cilíndrica, color</t>
  </si>
  <si>
    <t>FKB007</t>
  </si>
  <si>
    <t>Sutura de seda natural 0 de 75cm llarg, 30mm llarg agulla, 1/2 de cercle i cos i agulla triangular, color</t>
  </si>
  <si>
    <t>FKB010</t>
  </si>
  <si>
    <t>Sutura de seda natural 2 de 75cm llarg, 30mm llarg agulla, 1/2 de cercle i cos i agulla triangular, color</t>
  </si>
  <si>
    <t>FKB014</t>
  </si>
  <si>
    <t>Sutura de seda natural 2/0 de 75cm llarg, 22mm llarg agulla, 1/2 de cercle i cos i agulla triangular, color</t>
  </si>
  <si>
    <t>FKB013</t>
  </si>
  <si>
    <t>Sutura de seda natural 2/0 de 75cm llarg, 26mm llarg agulla, 1/2 de cercle i cos i agulla cilíndrica, color</t>
  </si>
  <si>
    <t>FKB015</t>
  </si>
  <si>
    <t>Sutura de seda natural 2/0 de 75cm llarg, 30mm llarg agulla, 1/2 de cercle i cos i agulla triangular, color</t>
  </si>
  <si>
    <t>FKB026</t>
  </si>
  <si>
    <t>Sutura de seda natural 2/0 de 75cm llarg, de 49 a 51mm llarg agulla, agulla recta i cos i agulla triangular, color</t>
  </si>
  <si>
    <t>FKB019</t>
  </si>
  <si>
    <t>Sutura de seda natural 3/0 de 75cm llarg, 19mm llarg agulla, 1/2 de cercle i cos i agulla triangular, color</t>
  </si>
  <si>
    <t>FKB017</t>
  </si>
  <si>
    <t>Sutura de seda natural 3/0 de 75cm llarg, 20mm llarg agulla, 1/2 de cercle i cos i agulla cilíndrica, color</t>
  </si>
  <si>
    <t>FKB018</t>
  </si>
  <si>
    <t>Sutura de seda natural 3/0 de 75cm llarg, 26mm llarg agulla, 1/2 de cercle i cos i agulla cilíndrica, color</t>
  </si>
  <si>
    <t>FKB028</t>
  </si>
  <si>
    <t>Sutura de seda natural 3/0 de 75cm llarg, 26mm llarg agulla, 1/2 de cercle i cos i agulla triangular, color</t>
  </si>
  <si>
    <t>FKB020</t>
  </si>
  <si>
    <t>Sutura de seda natural 3/0 de 75cm llarg, 30mm llarg agulla, 1/2 de cercle i cos i agulla triangular, color</t>
  </si>
  <si>
    <t>FKB021</t>
  </si>
  <si>
    <t>Sutura de seda natural 3/0 de 75cm llarg, de 49 a 51mm llarg agulla, agulla recta i cos i agulla triangular, color</t>
  </si>
  <si>
    <t>FKB022</t>
  </si>
  <si>
    <t>Sutura de seda natural 4/0 de 75cm llarg, 13mm llarg agulla, 1/2 de cercle i cos i agulla cilíndrica, color</t>
  </si>
  <si>
    <t>FKB001</t>
  </si>
  <si>
    <t>Sutura de seda natural 4/0 de 75cm llarg, 16mm llarg agulla, 3/8 de cercle i cos i agulla triangular, color</t>
  </si>
  <si>
    <t>FKB023</t>
  </si>
  <si>
    <t>Sutura de seda natural 4/0 de 75cm llarg, de 21 a 23mm llarg agulla, 1/2 de cercle i cos i agulla triangular, color</t>
  </si>
  <si>
    <t>FKB024</t>
  </si>
  <si>
    <t>Sutura de seda natural 5/0 de 75cm llarg, 20mm llarg agulla, 1/2 de cercle i cos i agulla triangular, color</t>
  </si>
  <si>
    <t>TOTAL LOT 12</t>
  </si>
  <si>
    <t>LOT 13</t>
  </si>
  <si>
    <t>LLIGADURA EN LOOP PER A CIRURGIA LAPAROSCÒPICA MONOFILAMENT D'ABSORCIÓ LENTA SENSE ANTISÈPTIC</t>
  </si>
  <si>
    <t>FKD140</t>
  </si>
  <si>
    <t>Lligadura en Loop de 2/0, 45 cm llarg, sense agulla, color</t>
  </si>
  <si>
    <t>FKD141</t>
  </si>
  <si>
    <t>Lligadura en Loop de 0, 45 cm llarg, sense agulla, color</t>
  </si>
  <si>
    <t>TOTAL LOT 13</t>
  </si>
  <si>
    <t>TOTAL LOTS</t>
  </si>
  <si>
    <t>TOTAL:</t>
  </si>
  <si>
    <t>* Es faciliten fòrmules de càlcul, tot i que és responsabilitat del licitador verificar que els imports resultants s'ajusten a la seva oferta,
 així com revisar que aquests no superen el pressupost base de licitació.</t>
  </si>
  <si>
    <r>
      <t xml:space="preserve">ANNEX PE </t>
    </r>
    <r>
      <rPr>
        <b/>
        <sz val="10"/>
        <color rgb="FFFF0000"/>
        <rFont val="Arial"/>
        <family val="2"/>
      </rPr>
      <t>MODIFICAT</t>
    </r>
  </si>
  <si>
    <r>
      <t xml:space="preserve">Sutura sense antisèptic de 3/0, </t>
    </r>
    <r>
      <rPr>
        <sz val="10"/>
        <color rgb="FFFF0000"/>
        <rFont val="Arial"/>
        <family val="2"/>
      </rPr>
      <t>70cm</t>
    </r>
    <r>
      <rPr>
        <sz val="10"/>
        <color rgb="FF000000"/>
        <rFont val="Arial"/>
        <family val="2"/>
      </rPr>
      <t xml:space="preserve"> llarg, 26mm llarg agulla, 1/2 de cercle i cos i agulla cilíndrica, incolor</t>
    </r>
  </si>
  <si>
    <t>Sutura sense antisèptic de 1, 150cm llarg, 48mm llarg agulla, 1/2 de cercle i cos i agulla cilíndrica, color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</si>
</sst>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"/>
    <numFmt numFmtId="165" formatCode="#,##0.0000"/>
    <numFmt numFmtId="166" formatCode="#,##0.0000000000000000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4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/>
    </xf>
    <xf numFmtId="3" fontId="1" fillId="0" borderId="7" xfId="0" applyNumberFormat="1" applyFont="1" applyBorder="1" applyAlignment="1">
      <alignment vertical="center" wrapText="1"/>
    </xf>
    <xf numFmtId="164" fontId="1" fillId="0" borderId="7" xfId="0" applyNumberFormat="1" applyFont="1" applyBorder="1" applyAlignment="1">
      <alignment vertical="center" wrapText="1"/>
    </xf>
    <xf numFmtId="165" fontId="1" fillId="0" borderId="8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7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1" fillId="0" borderId="12" xfId="0" applyNumberFormat="1" applyFont="1" applyBorder="1" applyAlignment="1">
      <alignment vertical="center" wrapText="1"/>
    </xf>
    <xf numFmtId="164" fontId="1" fillId="0" borderId="12" xfId="0" applyNumberFormat="1" applyFont="1" applyBorder="1" applyAlignment="1">
      <alignment vertical="center" wrapText="1"/>
    </xf>
    <xf numFmtId="165" fontId="1" fillId="0" borderId="10" xfId="0" applyNumberFormat="1" applyFont="1" applyBorder="1" applyAlignment="1">
      <alignment vertical="center"/>
    </xf>
    <xf numFmtId="4" fontId="1" fillId="0" borderId="11" xfId="0" applyNumberFormat="1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 wrapText="1"/>
    </xf>
    <xf numFmtId="164" fontId="1" fillId="0" borderId="15" xfId="0" applyNumberFormat="1" applyFont="1" applyBorder="1" applyAlignment="1">
      <alignment vertical="center" wrapText="1"/>
    </xf>
    <xf numFmtId="165" fontId="1" fillId="0" borderId="16" xfId="0" applyNumberFormat="1" applyFont="1" applyBorder="1" applyAlignment="1">
      <alignment vertical="center"/>
    </xf>
    <xf numFmtId="4" fontId="1" fillId="0" borderId="14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3" fillId="0" borderId="19" xfId="0" applyNumberFormat="1" applyFont="1" applyBorder="1" applyAlignment="1">
      <alignment vertical="center"/>
    </xf>
    <xf numFmtId="4" fontId="3" fillId="0" borderId="20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vertical="center" wrapText="1"/>
    </xf>
    <xf numFmtId="164" fontId="1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vertical="center" wrapText="1"/>
    </xf>
    <xf numFmtId="4" fontId="1" fillId="0" borderId="26" xfId="0" applyNumberFormat="1" applyFont="1" applyBorder="1" applyAlignment="1">
      <alignment vertical="center"/>
    </xf>
    <xf numFmtId="165" fontId="1" fillId="0" borderId="12" xfId="0" applyNumberFormat="1" applyFont="1" applyBorder="1" applyAlignment="1">
      <alignment vertical="center" wrapText="1"/>
    </xf>
    <xf numFmtId="4" fontId="1" fillId="0" borderId="2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3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 wrapText="1"/>
    </xf>
    <xf numFmtId="165" fontId="1" fillId="2" borderId="0" xfId="0" applyNumberFormat="1" applyFont="1" applyFill="1" applyBorder="1" applyAlignment="1">
      <alignment vertical="center"/>
    </xf>
    <xf numFmtId="4" fontId="1" fillId="2" borderId="28" xfId="0" applyNumberFormat="1" applyFont="1" applyFill="1" applyBorder="1" applyAlignment="1">
      <alignment vertical="center"/>
    </xf>
    <xf numFmtId="4" fontId="1" fillId="2" borderId="0" xfId="0" applyNumberFormat="1" applyFont="1" applyFill="1" applyBorder="1" applyAlignment="1">
      <alignment vertical="center"/>
    </xf>
    <xf numFmtId="4" fontId="1" fillId="2" borderId="29" xfId="0" applyNumberFormat="1" applyFont="1" applyFill="1" applyBorder="1" applyAlignment="1">
      <alignment vertical="center"/>
    </xf>
    <xf numFmtId="165" fontId="1" fillId="0" borderId="15" xfId="0" applyNumberFormat="1" applyFont="1" applyBorder="1" applyAlignment="1">
      <alignment vertical="center" wrapText="1"/>
    </xf>
    <xf numFmtId="4" fontId="1" fillId="0" borderId="30" xfId="0" applyNumberFormat="1" applyFont="1" applyBorder="1" applyAlignment="1">
      <alignment vertical="center"/>
    </xf>
    <xf numFmtId="3" fontId="1" fillId="2" borderId="0" xfId="0" applyNumberFormat="1" applyFont="1" applyFill="1" applyAlignment="1">
      <alignment horizontal="right" vertical="center" wrapText="1"/>
    </xf>
    <xf numFmtId="0" fontId="1" fillId="2" borderId="0" xfId="0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4" fontId="1" fillId="0" borderId="8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0" fontId="1" fillId="2" borderId="0" xfId="0" applyFont="1" applyFill="1" applyAlignment="1">
      <alignment horizontal="right" vertical="center" wrapText="1"/>
    </xf>
    <xf numFmtId="4" fontId="1" fillId="0" borderId="31" xfId="0" applyNumberFormat="1" applyFont="1" applyBorder="1" applyAlignment="1">
      <alignment vertical="center"/>
    </xf>
    <xf numFmtId="4" fontId="1" fillId="0" borderId="32" xfId="0" applyNumberFormat="1" applyFont="1" applyBorder="1" applyAlignment="1">
      <alignment vertical="center"/>
    </xf>
    <xf numFmtId="4" fontId="1" fillId="0" borderId="33" xfId="0" applyNumberFormat="1" applyFont="1" applyBorder="1" applyAlignment="1">
      <alignment vertical="center"/>
    </xf>
    <xf numFmtId="165" fontId="1" fillId="2" borderId="0" xfId="0" applyNumberFormat="1" applyFont="1" applyFill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3" fontId="1" fillId="0" borderId="14" xfId="0" applyNumberFormat="1" applyFont="1" applyBorder="1" applyAlignment="1">
      <alignment vertical="center" wrapText="1"/>
    </xf>
    <xf numFmtId="164" fontId="1" fillId="0" borderId="17" xfId="0" applyNumberFormat="1" applyFont="1" applyBorder="1" applyAlignment="1">
      <alignment vertical="center"/>
    </xf>
    <xf numFmtId="164" fontId="1" fillId="2" borderId="0" xfId="0" applyNumberFormat="1" applyFont="1" applyFill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165" fontId="1" fillId="0" borderId="32" xfId="0" applyNumberFormat="1" applyFont="1" applyBorder="1" applyAlignment="1">
      <alignment vertical="center" wrapText="1"/>
    </xf>
    <xf numFmtId="3" fontId="1" fillId="0" borderId="31" xfId="0" applyNumberFormat="1" applyFont="1" applyBorder="1" applyAlignment="1">
      <alignment vertical="center" wrapText="1"/>
    </xf>
    <xf numFmtId="164" fontId="1" fillId="0" borderId="33" xfId="0" applyNumberFormat="1" applyFont="1" applyBorder="1" applyAlignment="1">
      <alignment vertical="center"/>
    </xf>
    <xf numFmtId="3" fontId="1" fillId="0" borderId="11" xfId="0" applyNumberFormat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166" fontId="1" fillId="2" borderId="0" xfId="0" applyNumberFormat="1" applyFont="1" applyFill="1" applyAlignment="1">
      <alignment horizontal="right" vertical="center" wrapText="1"/>
    </xf>
    <xf numFmtId="3" fontId="1" fillId="0" borderId="6" xfId="0" applyNumberFormat="1" applyFont="1" applyBorder="1" applyAlignment="1">
      <alignment vertical="center" wrapText="1"/>
    </xf>
    <xf numFmtId="167" fontId="1" fillId="0" borderId="9" xfId="0" applyNumberFormat="1" applyFont="1" applyBorder="1" applyAlignment="1">
      <alignment vertical="center"/>
    </xf>
    <xf numFmtId="3" fontId="7" fillId="0" borderId="11" xfId="0" applyNumberFormat="1" applyFont="1" applyBorder="1" applyAlignment="1">
      <alignment vertical="center" wrapText="1"/>
    </xf>
    <xf numFmtId="167" fontId="7" fillId="0" borderId="13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7" fontId="1" fillId="0" borderId="13" xfId="0" applyNumberFormat="1" applyFont="1" applyBorder="1" applyAlignment="1">
      <alignment vertical="center"/>
    </xf>
    <xf numFmtId="167" fontId="1" fillId="0" borderId="17" xfId="0" applyNumberFormat="1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horizontal="center" vertical="center" wrapText="1"/>
    </xf>
    <xf numFmtId="3" fontId="1" fillId="0" borderId="31" xfId="0" applyNumberFormat="1" applyFont="1" applyBorder="1" applyAlignment="1">
      <alignment horizontal="right" vertical="center" wrapText="1"/>
    </xf>
    <xf numFmtId="0" fontId="4" fillId="0" borderId="16" xfId="0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/>
    </xf>
    <xf numFmtId="4" fontId="1" fillId="0" borderId="36" xfId="0" applyNumberFormat="1" applyFont="1" applyBorder="1" applyAlignment="1">
      <alignment vertical="center"/>
    </xf>
    <xf numFmtId="4" fontId="1" fillId="0" borderId="37" xfId="0" applyNumberFormat="1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vertical="center"/>
    </xf>
    <xf numFmtId="165" fontId="1" fillId="2" borderId="29" xfId="0" applyNumberFormat="1" applyFont="1" applyFill="1" applyBorder="1" applyAlignment="1">
      <alignment vertical="center" wrapText="1"/>
    </xf>
    <xf numFmtId="4" fontId="3" fillId="0" borderId="38" xfId="0" applyNumberFormat="1" applyFont="1" applyBorder="1" applyAlignment="1">
      <alignment vertical="center"/>
    </xf>
    <xf numFmtId="4" fontId="3" fillId="0" borderId="39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3" fontId="1" fillId="0" borderId="35" xfId="0" applyNumberFormat="1" applyFont="1" applyBorder="1" applyAlignment="1">
      <alignment horizontal="right" vertical="center" wrapText="1"/>
    </xf>
    <xf numFmtId="165" fontId="1" fillId="0" borderId="36" xfId="0" applyNumberFormat="1" applyFont="1" applyBorder="1" applyAlignment="1">
      <alignment vertical="center" wrapText="1"/>
    </xf>
    <xf numFmtId="0" fontId="4" fillId="0" borderId="0" xfId="0" applyFont="1" applyAlignment="1">
      <alignment vertical="center"/>
    </xf>
    <xf numFmtId="4" fontId="8" fillId="0" borderId="18" xfId="0" applyNumberFormat="1" applyFont="1" applyBorder="1" applyAlignment="1">
      <alignment vertical="center"/>
    </xf>
    <xf numFmtId="4" fontId="8" fillId="0" borderId="19" xfId="0" applyNumberFormat="1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3" fontId="1" fillId="0" borderId="0" xfId="0" applyNumberFormat="1" applyFont="1" applyAlignment="1">
      <alignment horizontal="right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3" fontId="3" fillId="0" borderId="38" xfId="0" applyNumberFormat="1" applyFont="1" applyBorder="1" applyAlignment="1">
      <alignment horizontal="center" vertical="center" wrapText="1"/>
    </xf>
    <xf numFmtId="3" fontId="3" fillId="0" borderId="39" xfId="0" applyNumberFormat="1" applyFont="1" applyBorder="1" applyAlignment="1">
      <alignment horizontal="center" vertical="center" wrapText="1"/>
    </xf>
    <xf numFmtId="3" fontId="3" fillId="0" borderId="40" xfId="0" applyNumberFormat="1" applyFont="1" applyBorder="1" applyAlignment="1">
      <alignment horizontal="center" vertical="center" wrapText="1"/>
    </xf>
    <xf numFmtId="3" fontId="8" fillId="0" borderId="18" xfId="0" applyNumberFormat="1" applyFont="1" applyBorder="1" applyAlignment="1">
      <alignment horizontal="center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3" fontId="8" fillId="0" borderId="20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2" borderId="29" xfId="0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9"/>
  <sheetViews>
    <sheetView tabSelected="1" view="pageBreakPreview" zoomScale="80" zoomScaleNormal="91" zoomScaleSheetLayoutView="80" workbookViewId="0">
      <selection activeCell="A5" sqref="A5"/>
    </sheetView>
  </sheetViews>
  <sheetFormatPr baseColWidth="10" defaultColWidth="11.42578125" defaultRowHeight="12.75" x14ac:dyDescent="0.25"/>
  <cols>
    <col min="1" max="1" width="8.7109375" style="125" customWidth="1"/>
    <col min="2" max="2" width="48.7109375" style="159" customWidth="1"/>
    <col min="3" max="3" width="9.7109375" style="2" customWidth="1"/>
    <col min="4" max="4" width="14" style="2" bestFit="1" customWidth="1"/>
    <col min="5" max="5" width="13" style="3" customWidth="1"/>
    <col min="6" max="6" width="17.42578125" style="3" customWidth="1"/>
    <col min="7" max="7" width="11.85546875" style="3" bestFit="1" customWidth="1"/>
    <col min="8" max="8" width="13.28515625" style="3" bestFit="1" customWidth="1"/>
    <col min="9" max="9" width="13.42578125" style="3" customWidth="1"/>
    <col min="10" max="10" width="11.85546875" style="3" bestFit="1" customWidth="1"/>
    <col min="11" max="11" width="13.28515625" style="3" bestFit="1" customWidth="1"/>
    <col min="12" max="12" width="11.42578125" style="3"/>
    <col min="13" max="14" width="0" style="3" hidden="1" customWidth="1"/>
    <col min="15" max="16384" width="11.42578125" style="3"/>
  </cols>
  <sheetData>
    <row r="1" spans="1:14" ht="12.75" customHeight="1" x14ac:dyDescent="0.25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4" ht="12.75" customHeight="1" x14ac:dyDescent="0.25">
      <c r="A2" s="133"/>
      <c r="B2" s="133"/>
      <c r="C2" s="133"/>
      <c r="D2" s="133"/>
      <c r="E2" s="133"/>
      <c r="F2" s="133"/>
      <c r="G2" s="133"/>
      <c r="H2" s="133"/>
      <c r="I2" s="133"/>
      <c r="J2" s="133"/>
      <c r="K2" s="133"/>
    </row>
    <row r="3" spans="1:14" ht="23.25" customHeight="1" x14ac:dyDescent="0.25">
      <c r="A3" s="133"/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4" s="7" customFormat="1" ht="12.75" customHeight="1" x14ac:dyDescent="0.25">
      <c r="A4" s="4"/>
      <c r="B4" s="143"/>
      <c r="C4" s="5"/>
      <c r="D4" s="6"/>
      <c r="E4" s="6"/>
      <c r="F4" s="5"/>
      <c r="G4" s="5"/>
      <c r="H4" s="5"/>
      <c r="I4" s="5"/>
      <c r="J4" s="5"/>
      <c r="K4" s="5"/>
    </row>
    <row r="5" spans="1:14" s="7" customFormat="1" x14ac:dyDescent="0.25">
      <c r="A5" s="4"/>
      <c r="B5" s="143"/>
      <c r="C5" s="8"/>
      <c r="D5" s="8"/>
      <c r="E5" s="8"/>
      <c r="F5" s="142" t="s">
        <v>260</v>
      </c>
      <c r="G5" s="142"/>
      <c r="H5" s="142"/>
      <c r="I5" s="5"/>
      <c r="J5" s="5"/>
      <c r="K5" s="5"/>
    </row>
    <row r="6" spans="1:14" s="7" customFormat="1" x14ac:dyDescent="0.25">
      <c r="A6" s="4"/>
      <c r="B6" s="143"/>
      <c r="C6" s="8"/>
      <c r="D6" s="8"/>
      <c r="E6" s="8"/>
      <c r="F6" s="6"/>
      <c r="G6" s="5"/>
      <c r="H6" s="5"/>
      <c r="I6" s="5"/>
      <c r="J6" s="5"/>
      <c r="K6" s="5"/>
    </row>
    <row r="7" spans="1:14" s="7" customFormat="1" ht="13.5" thickBot="1" x14ac:dyDescent="0.3">
      <c r="A7" s="4"/>
      <c r="B7" s="143"/>
      <c r="C7" s="8"/>
      <c r="D7" s="8"/>
      <c r="E7" s="8"/>
      <c r="F7" s="6"/>
      <c r="G7" s="5"/>
      <c r="H7" s="5"/>
      <c r="I7" s="5"/>
      <c r="J7" s="5"/>
      <c r="K7" s="5"/>
    </row>
    <row r="8" spans="1:14" s="10" customFormat="1" ht="26.25" customHeight="1" thickBot="1" x14ac:dyDescent="0.3">
      <c r="A8" s="9" t="s">
        <v>1</v>
      </c>
      <c r="B8" s="160" t="s">
        <v>2</v>
      </c>
      <c r="C8" s="160"/>
      <c r="D8" s="160"/>
      <c r="E8" s="160"/>
      <c r="F8" s="160"/>
      <c r="G8" s="160"/>
      <c r="H8" s="160"/>
      <c r="I8" s="160"/>
      <c r="J8" s="160"/>
      <c r="K8" s="161"/>
    </row>
    <row r="9" spans="1:14" s="10" customFormat="1" ht="40.5" customHeight="1" thickBot="1" x14ac:dyDescent="0.3">
      <c r="A9" s="11" t="s">
        <v>3</v>
      </c>
      <c r="B9" s="12" t="s">
        <v>4</v>
      </c>
      <c r="C9" s="13" t="s">
        <v>5</v>
      </c>
      <c r="D9" s="13" t="s">
        <v>6</v>
      </c>
      <c r="E9" s="14" t="s">
        <v>7</v>
      </c>
      <c r="F9" s="15" t="s">
        <v>8</v>
      </c>
      <c r="G9" s="13" t="s">
        <v>9</v>
      </c>
      <c r="H9" s="16" t="s">
        <v>10</v>
      </c>
      <c r="I9" s="15" t="s">
        <v>11</v>
      </c>
      <c r="J9" s="13" t="s">
        <v>12</v>
      </c>
      <c r="K9" s="16" t="s">
        <v>13</v>
      </c>
    </row>
    <row r="10" spans="1:14" ht="25.5" x14ac:dyDescent="0.25">
      <c r="A10" s="17" t="s">
        <v>14</v>
      </c>
      <c r="B10" s="144" t="s">
        <v>15</v>
      </c>
      <c r="C10" s="18">
        <v>4572</v>
      </c>
      <c r="D10" s="19"/>
      <c r="E10" s="20">
        <f>+D10*1.1</f>
        <v>0</v>
      </c>
      <c r="F10" s="21">
        <f>ROUND(C10*D10,2)</f>
        <v>0</v>
      </c>
      <c r="G10" s="22">
        <f>ROUND(F10*10%,2)</f>
        <v>0</v>
      </c>
      <c r="H10" s="23">
        <f>F10+G10</f>
        <v>0</v>
      </c>
      <c r="I10" s="21">
        <f>F10*2</f>
        <v>0</v>
      </c>
      <c r="J10" s="24">
        <f>G10*2</f>
        <v>0</v>
      </c>
      <c r="K10" s="22">
        <f t="shared" ref="K10:K18" si="0">H10*2</f>
        <v>0</v>
      </c>
      <c r="M10" s="19">
        <v>2.8399000000000001</v>
      </c>
      <c r="N10" s="3">
        <f>M10*1.1</f>
        <v>3.1238900000000003</v>
      </c>
    </row>
    <row r="11" spans="1:14" ht="25.5" x14ac:dyDescent="0.25">
      <c r="A11" s="25" t="s">
        <v>16</v>
      </c>
      <c r="B11" s="145" t="s">
        <v>17</v>
      </c>
      <c r="C11" s="27">
        <v>3024</v>
      </c>
      <c r="D11" s="28"/>
      <c r="E11" s="29">
        <f t="shared" ref="E11:E18" si="1">+D11*1.1</f>
        <v>0</v>
      </c>
      <c r="F11" s="30">
        <f t="shared" ref="F11:F18" si="2">ROUND(C11*D11,2)</f>
        <v>0</v>
      </c>
      <c r="G11" s="31">
        <f t="shared" ref="G11:G18" si="3">ROUND(F11*10%,2)</f>
        <v>0</v>
      </c>
      <c r="H11" s="32">
        <f t="shared" ref="H11:H18" si="4">F11+G11</f>
        <v>0</v>
      </c>
      <c r="I11" s="30">
        <f t="shared" ref="I11:J18" si="5">F11*2</f>
        <v>0</v>
      </c>
      <c r="J11" s="31">
        <f t="shared" si="5"/>
        <v>0</v>
      </c>
      <c r="K11" s="32">
        <f t="shared" si="0"/>
        <v>0</v>
      </c>
      <c r="M11" s="28">
        <v>3.57</v>
      </c>
      <c r="N11" s="3">
        <f t="shared" ref="N11:N18" si="6">M11*1.1</f>
        <v>3.927</v>
      </c>
    </row>
    <row r="12" spans="1:14" ht="25.5" x14ac:dyDescent="0.25">
      <c r="A12" s="25" t="s">
        <v>18</v>
      </c>
      <c r="B12" s="145" t="s">
        <v>19</v>
      </c>
      <c r="C12" s="27">
        <v>1080</v>
      </c>
      <c r="D12" s="28"/>
      <c r="E12" s="29">
        <f t="shared" si="1"/>
        <v>0</v>
      </c>
      <c r="F12" s="30">
        <f t="shared" si="2"/>
        <v>0</v>
      </c>
      <c r="G12" s="31">
        <f t="shared" si="3"/>
        <v>0</v>
      </c>
      <c r="H12" s="32">
        <f t="shared" si="4"/>
        <v>0</v>
      </c>
      <c r="I12" s="30">
        <f t="shared" si="5"/>
        <v>0</v>
      </c>
      <c r="J12" s="31">
        <f t="shared" si="5"/>
        <v>0</v>
      </c>
      <c r="K12" s="32">
        <f t="shared" si="0"/>
        <v>0</v>
      </c>
      <c r="M12" s="28">
        <v>2.8399000000000001</v>
      </c>
      <c r="N12" s="3">
        <f t="shared" si="6"/>
        <v>3.1238900000000003</v>
      </c>
    </row>
    <row r="13" spans="1:14" ht="38.25" x14ac:dyDescent="0.25">
      <c r="A13" s="25" t="s">
        <v>20</v>
      </c>
      <c r="B13" s="145" t="s">
        <v>21</v>
      </c>
      <c r="C13" s="27">
        <v>3204</v>
      </c>
      <c r="D13" s="28"/>
      <c r="E13" s="29">
        <f t="shared" si="1"/>
        <v>0</v>
      </c>
      <c r="F13" s="30">
        <f t="shared" si="2"/>
        <v>0</v>
      </c>
      <c r="G13" s="31">
        <f t="shared" si="3"/>
        <v>0</v>
      </c>
      <c r="H13" s="32">
        <f t="shared" si="4"/>
        <v>0</v>
      </c>
      <c r="I13" s="30">
        <f t="shared" si="5"/>
        <v>0</v>
      </c>
      <c r="J13" s="31">
        <f t="shared" si="5"/>
        <v>0</v>
      </c>
      <c r="K13" s="32">
        <f t="shared" si="0"/>
        <v>0</v>
      </c>
      <c r="M13" s="28">
        <v>7.4199000000000002</v>
      </c>
      <c r="N13" s="3">
        <f t="shared" si="6"/>
        <v>8.1618900000000014</v>
      </c>
    </row>
    <row r="14" spans="1:14" ht="38.25" x14ac:dyDescent="0.25">
      <c r="A14" s="25" t="s">
        <v>22</v>
      </c>
      <c r="B14" s="145" t="s">
        <v>23</v>
      </c>
      <c r="C14" s="27">
        <v>1980</v>
      </c>
      <c r="D14" s="28"/>
      <c r="E14" s="29">
        <f t="shared" si="1"/>
        <v>0</v>
      </c>
      <c r="F14" s="30">
        <f t="shared" si="2"/>
        <v>0</v>
      </c>
      <c r="G14" s="31">
        <f t="shared" si="3"/>
        <v>0</v>
      </c>
      <c r="H14" s="32">
        <f t="shared" si="4"/>
        <v>0</v>
      </c>
      <c r="I14" s="30">
        <f t="shared" si="5"/>
        <v>0</v>
      </c>
      <c r="J14" s="31">
        <f t="shared" si="5"/>
        <v>0</v>
      </c>
      <c r="K14" s="32">
        <f t="shared" si="0"/>
        <v>0</v>
      </c>
      <c r="M14" s="28">
        <v>3.5699000000000001</v>
      </c>
      <c r="N14" s="3">
        <f t="shared" si="6"/>
        <v>3.9268900000000002</v>
      </c>
    </row>
    <row r="15" spans="1:14" ht="25.5" x14ac:dyDescent="0.25">
      <c r="A15" s="25" t="s">
        <v>24</v>
      </c>
      <c r="B15" s="145" t="s">
        <v>25</v>
      </c>
      <c r="C15" s="27">
        <v>1044</v>
      </c>
      <c r="D15" s="28"/>
      <c r="E15" s="29">
        <f t="shared" si="1"/>
        <v>0</v>
      </c>
      <c r="F15" s="30">
        <f t="shared" si="2"/>
        <v>0</v>
      </c>
      <c r="G15" s="31">
        <f t="shared" si="3"/>
        <v>0</v>
      </c>
      <c r="H15" s="32">
        <f t="shared" si="4"/>
        <v>0</v>
      </c>
      <c r="I15" s="30">
        <f t="shared" si="5"/>
        <v>0</v>
      </c>
      <c r="J15" s="31">
        <f t="shared" si="5"/>
        <v>0</v>
      </c>
      <c r="K15" s="32">
        <f t="shared" si="0"/>
        <v>0</v>
      </c>
      <c r="M15" s="28">
        <v>3.7601</v>
      </c>
      <c r="N15" s="3">
        <f t="shared" si="6"/>
        <v>4.1361100000000004</v>
      </c>
    </row>
    <row r="16" spans="1:14" ht="25.5" x14ac:dyDescent="0.25">
      <c r="A16" s="25" t="s">
        <v>26</v>
      </c>
      <c r="B16" s="145" t="s">
        <v>27</v>
      </c>
      <c r="C16" s="27">
        <v>7056</v>
      </c>
      <c r="D16" s="28"/>
      <c r="E16" s="29">
        <f t="shared" si="1"/>
        <v>0</v>
      </c>
      <c r="F16" s="30">
        <f t="shared" si="2"/>
        <v>0</v>
      </c>
      <c r="G16" s="31">
        <f t="shared" si="3"/>
        <v>0</v>
      </c>
      <c r="H16" s="32">
        <f t="shared" si="4"/>
        <v>0</v>
      </c>
      <c r="I16" s="30">
        <f t="shared" si="5"/>
        <v>0</v>
      </c>
      <c r="J16" s="31">
        <f t="shared" si="5"/>
        <v>0</v>
      </c>
      <c r="K16" s="32">
        <f t="shared" si="0"/>
        <v>0</v>
      </c>
      <c r="M16" s="28">
        <v>2.75</v>
      </c>
      <c r="N16" s="3">
        <f t="shared" si="6"/>
        <v>3.0250000000000004</v>
      </c>
    </row>
    <row r="17" spans="1:14" ht="25.5" x14ac:dyDescent="0.25">
      <c r="A17" s="25" t="s">
        <v>28</v>
      </c>
      <c r="B17" s="145" t="s">
        <v>29</v>
      </c>
      <c r="C17" s="27">
        <v>5292</v>
      </c>
      <c r="D17" s="28"/>
      <c r="E17" s="29">
        <f t="shared" si="1"/>
        <v>0</v>
      </c>
      <c r="F17" s="30">
        <f t="shared" si="2"/>
        <v>0</v>
      </c>
      <c r="G17" s="31">
        <f t="shared" si="3"/>
        <v>0</v>
      </c>
      <c r="H17" s="32">
        <f t="shared" si="4"/>
        <v>0</v>
      </c>
      <c r="I17" s="30">
        <f t="shared" si="5"/>
        <v>0</v>
      </c>
      <c r="J17" s="31">
        <f t="shared" si="5"/>
        <v>0</v>
      </c>
      <c r="K17" s="32">
        <f t="shared" si="0"/>
        <v>0</v>
      </c>
      <c r="M17" s="28">
        <v>4.8499999999999996</v>
      </c>
      <c r="N17" s="3">
        <f t="shared" si="6"/>
        <v>5.335</v>
      </c>
    </row>
    <row r="18" spans="1:14" ht="26.25" thickBot="1" x14ac:dyDescent="0.3">
      <c r="A18" s="33" t="s">
        <v>30</v>
      </c>
      <c r="B18" s="146" t="s">
        <v>31</v>
      </c>
      <c r="C18" s="34">
        <v>11412</v>
      </c>
      <c r="D18" s="35"/>
      <c r="E18" s="36">
        <f t="shared" si="1"/>
        <v>0</v>
      </c>
      <c r="F18" s="37">
        <f t="shared" si="2"/>
        <v>0</v>
      </c>
      <c r="G18" s="38">
        <f t="shared" si="3"/>
        <v>0</v>
      </c>
      <c r="H18" s="39">
        <f t="shared" si="4"/>
        <v>0</v>
      </c>
      <c r="I18" s="37">
        <f t="shared" si="5"/>
        <v>0</v>
      </c>
      <c r="J18" s="38">
        <f t="shared" si="5"/>
        <v>0</v>
      </c>
      <c r="K18" s="39">
        <f t="shared" si="0"/>
        <v>0</v>
      </c>
      <c r="M18" s="35">
        <v>2.4699</v>
      </c>
      <c r="N18" s="3">
        <f t="shared" si="6"/>
        <v>2.7168900000000002</v>
      </c>
    </row>
    <row r="19" spans="1:14" ht="26.25" customHeight="1" thickBot="1" x14ac:dyDescent="0.3">
      <c r="A19" s="1"/>
      <c r="B19" s="147"/>
      <c r="C19" s="130" t="s">
        <v>32</v>
      </c>
      <c r="D19" s="131"/>
      <c r="E19" s="132"/>
      <c r="F19" s="40">
        <f>SUM(F10:F18)</f>
        <v>0</v>
      </c>
      <c r="G19" s="41">
        <f t="shared" ref="G19:K19" si="7">SUM(G10:G18)</f>
        <v>0</v>
      </c>
      <c r="H19" s="42">
        <f t="shared" si="7"/>
        <v>0</v>
      </c>
      <c r="I19" s="40">
        <f t="shared" si="7"/>
        <v>0</v>
      </c>
      <c r="J19" s="41">
        <f t="shared" si="7"/>
        <v>0</v>
      </c>
      <c r="K19" s="42">
        <f t="shared" si="7"/>
        <v>0</v>
      </c>
    </row>
    <row r="20" spans="1:14" ht="13.5" thickBot="1" x14ac:dyDescent="0.3">
      <c r="A20" s="1"/>
      <c r="B20" s="147"/>
      <c r="C20" s="43"/>
      <c r="D20" s="44"/>
      <c r="E20" s="45"/>
      <c r="F20" s="46"/>
      <c r="G20" s="46"/>
      <c r="H20" s="46"/>
      <c r="I20" s="46"/>
      <c r="J20" s="46"/>
      <c r="K20" s="46"/>
    </row>
    <row r="21" spans="1:14" ht="26.25" customHeight="1" thickBot="1" x14ac:dyDescent="0.3">
      <c r="A21" s="9" t="s">
        <v>33</v>
      </c>
      <c r="B21" s="160" t="s">
        <v>34</v>
      </c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4" s="10" customFormat="1" ht="39" thickBot="1" x14ac:dyDescent="0.3">
      <c r="A22" s="47" t="s">
        <v>3</v>
      </c>
      <c r="B22" s="48" t="s">
        <v>4</v>
      </c>
      <c r="C22" s="49" t="s">
        <v>5</v>
      </c>
      <c r="D22" s="49" t="s">
        <v>6</v>
      </c>
      <c r="E22" s="50" t="s">
        <v>7</v>
      </c>
      <c r="F22" s="51" t="s">
        <v>8</v>
      </c>
      <c r="G22" s="49" t="s">
        <v>9</v>
      </c>
      <c r="H22" s="52" t="s">
        <v>10</v>
      </c>
      <c r="I22" s="53" t="s">
        <v>11</v>
      </c>
      <c r="J22" s="49" t="s">
        <v>12</v>
      </c>
      <c r="K22" s="52" t="s">
        <v>13</v>
      </c>
    </row>
    <row r="23" spans="1:14" ht="25.5" x14ac:dyDescent="0.25">
      <c r="A23" s="17" t="s">
        <v>35</v>
      </c>
      <c r="B23" s="144" t="s">
        <v>36</v>
      </c>
      <c r="C23" s="18">
        <v>396</v>
      </c>
      <c r="D23" s="54"/>
      <c r="E23" s="20">
        <f t="shared" ref="E23:E33" si="8">+D23*1.1</f>
        <v>0</v>
      </c>
      <c r="F23" s="21">
        <f>ROUND(C23*D23,2)</f>
        <v>0</v>
      </c>
      <c r="G23" s="22">
        <f t="shared" ref="G23:G38" si="9">H23-F23</f>
        <v>0</v>
      </c>
      <c r="H23" s="23">
        <f t="shared" ref="H23:H38" si="10">F23*1.1</f>
        <v>0</v>
      </c>
      <c r="I23" s="55">
        <f t="shared" ref="I23:K38" si="11">F23*2</f>
        <v>0</v>
      </c>
      <c r="J23" s="22">
        <f t="shared" si="11"/>
        <v>0</v>
      </c>
      <c r="K23" s="23">
        <f t="shared" si="11"/>
        <v>0</v>
      </c>
      <c r="M23" s="54">
        <v>3.6901999999999999</v>
      </c>
      <c r="N23" s="3">
        <f>M23*1.1</f>
        <v>4.0592199999999998</v>
      </c>
    </row>
    <row r="24" spans="1:14" ht="25.5" x14ac:dyDescent="0.25">
      <c r="A24" s="25" t="s">
        <v>37</v>
      </c>
      <c r="B24" s="145" t="s">
        <v>38</v>
      </c>
      <c r="C24" s="27">
        <v>3024</v>
      </c>
      <c r="D24" s="56"/>
      <c r="E24" s="29">
        <f t="shared" si="8"/>
        <v>0</v>
      </c>
      <c r="F24" s="30">
        <f t="shared" ref="F24:F38" si="12">ROUND(C24*D24,2)</f>
        <v>0</v>
      </c>
      <c r="G24" s="31">
        <f>H24-F24</f>
        <v>0</v>
      </c>
      <c r="H24" s="32">
        <f t="shared" si="10"/>
        <v>0</v>
      </c>
      <c r="I24" s="57">
        <f t="shared" si="11"/>
        <v>0</v>
      </c>
      <c r="J24" s="31">
        <f t="shared" si="11"/>
        <v>0</v>
      </c>
      <c r="K24" s="32">
        <f t="shared" si="11"/>
        <v>0</v>
      </c>
      <c r="M24" s="56">
        <v>3.5</v>
      </c>
      <c r="N24" s="3">
        <f t="shared" ref="N24:N38" si="13">M24*1.1</f>
        <v>3.8500000000000005</v>
      </c>
    </row>
    <row r="25" spans="1:14" ht="25.5" x14ac:dyDescent="0.25">
      <c r="A25" s="25" t="s">
        <v>39</v>
      </c>
      <c r="B25" s="145" t="s">
        <v>40</v>
      </c>
      <c r="C25" s="27">
        <v>36</v>
      </c>
      <c r="D25" s="56"/>
      <c r="E25" s="29">
        <f t="shared" si="8"/>
        <v>0</v>
      </c>
      <c r="F25" s="30">
        <f t="shared" si="12"/>
        <v>0</v>
      </c>
      <c r="G25" s="31">
        <f t="shared" si="9"/>
        <v>0</v>
      </c>
      <c r="H25" s="32">
        <f t="shared" si="10"/>
        <v>0</v>
      </c>
      <c r="I25" s="57">
        <f t="shared" si="11"/>
        <v>0</v>
      </c>
      <c r="J25" s="31">
        <f t="shared" si="11"/>
        <v>0</v>
      </c>
      <c r="K25" s="32">
        <f t="shared" si="11"/>
        <v>0</v>
      </c>
      <c r="M25" s="56">
        <v>4.7801</v>
      </c>
      <c r="N25" s="3">
        <f t="shared" si="13"/>
        <v>5.2581100000000003</v>
      </c>
    </row>
    <row r="26" spans="1:14" ht="25.5" x14ac:dyDescent="0.25">
      <c r="A26" s="25" t="s">
        <v>41</v>
      </c>
      <c r="B26" s="145" t="s">
        <v>42</v>
      </c>
      <c r="C26" s="27">
        <v>36</v>
      </c>
      <c r="D26" s="56"/>
      <c r="E26" s="29">
        <f t="shared" si="8"/>
        <v>0</v>
      </c>
      <c r="F26" s="30">
        <f t="shared" si="12"/>
        <v>0</v>
      </c>
      <c r="G26" s="31">
        <f t="shared" si="9"/>
        <v>0</v>
      </c>
      <c r="H26" s="32">
        <f t="shared" si="10"/>
        <v>0</v>
      </c>
      <c r="I26" s="57">
        <f t="shared" si="11"/>
        <v>0</v>
      </c>
      <c r="J26" s="31">
        <f t="shared" si="11"/>
        <v>0</v>
      </c>
      <c r="K26" s="32">
        <f t="shared" si="11"/>
        <v>0</v>
      </c>
      <c r="M26" s="56">
        <v>5.2698999999999998</v>
      </c>
      <c r="N26" s="3">
        <f t="shared" si="13"/>
        <v>5.7968900000000003</v>
      </c>
    </row>
    <row r="27" spans="1:14" ht="38.25" x14ac:dyDescent="0.25">
      <c r="A27" s="25" t="s">
        <v>43</v>
      </c>
      <c r="B27" s="148" t="s">
        <v>44</v>
      </c>
      <c r="C27" s="27">
        <v>72</v>
      </c>
      <c r="D27" s="56"/>
      <c r="E27" s="29">
        <f t="shared" si="8"/>
        <v>0</v>
      </c>
      <c r="F27" s="30">
        <f t="shared" si="12"/>
        <v>0</v>
      </c>
      <c r="G27" s="31">
        <f t="shared" si="9"/>
        <v>0</v>
      </c>
      <c r="H27" s="32">
        <f t="shared" si="10"/>
        <v>0</v>
      </c>
      <c r="I27" s="57">
        <f t="shared" si="11"/>
        <v>0</v>
      </c>
      <c r="J27" s="31">
        <f t="shared" si="11"/>
        <v>0</v>
      </c>
      <c r="K27" s="32">
        <f t="shared" si="11"/>
        <v>0</v>
      </c>
      <c r="M27" s="56">
        <v>3.6480000000000001</v>
      </c>
      <c r="N27" s="3">
        <f t="shared" si="13"/>
        <v>4.0128000000000004</v>
      </c>
    </row>
    <row r="28" spans="1:14" ht="25.5" x14ac:dyDescent="0.25">
      <c r="A28" s="25" t="s">
        <v>45</v>
      </c>
      <c r="B28" s="148" t="s">
        <v>46</v>
      </c>
      <c r="C28" s="27">
        <v>72</v>
      </c>
      <c r="D28" s="56"/>
      <c r="E28" s="29">
        <f t="shared" si="8"/>
        <v>0</v>
      </c>
      <c r="F28" s="30">
        <f t="shared" si="12"/>
        <v>0</v>
      </c>
      <c r="G28" s="31">
        <f t="shared" si="9"/>
        <v>0</v>
      </c>
      <c r="H28" s="32">
        <f t="shared" si="10"/>
        <v>0</v>
      </c>
      <c r="I28" s="57">
        <f t="shared" si="11"/>
        <v>0</v>
      </c>
      <c r="J28" s="31">
        <f t="shared" si="11"/>
        <v>0</v>
      </c>
      <c r="K28" s="32">
        <f t="shared" si="11"/>
        <v>0</v>
      </c>
      <c r="M28" s="56">
        <v>2.9601000000000002</v>
      </c>
      <c r="N28" s="3">
        <f t="shared" si="13"/>
        <v>3.2561100000000005</v>
      </c>
    </row>
    <row r="29" spans="1:14" ht="38.25" x14ac:dyDescent="0.25">
      <c r="A29" s="25" t="s">
        <v>47</v>
      </c>
      <c r="B29" s="148" t="s">
        <v>48</v>
      </c>
      <c r="C29" s="27">
        <v>1296</v>
      </c>
      <c r="D29" s="56"/>
      <c r="E29" s="29">
        <f t="shared" si="8"/>
        <v>0</v>
      </c>
      <c r="F29" s="30">
        <f t="shared" si="12"/>
        <v>0</v>
      </c>
      <c r="G29" s="31">
        <f t="shared" si="9"/>
        <v>0</v>
      </c>
      <c r="H29" s="32">
        <f t="shared" si="10"/>
        <v>0</v>
      </c>
      <c r="I29" s="57">
        <f t="shared" si="11"/>
        <v>0</v>
      </c>
      <c r="J29" s="31">
        <f t="shared" si="11"/>
        <v>0</v>
      </c>
      <c r="K29" s="32">
        <f t="shared" si="11"/>
        <v>0</v>
      </c>
      <c r="M29" s="56">
        <v>2.85</v>
      </c>
      <c r="N29" s="3">
        <f t="shared" si="13"/>
        <v>3.1350000000000002</v>
      </c>
    </row>
    <row r="30" spans="1:14" ht="25.5" x14ac:dyDescent="0.25">
      <c r="A30" s="25" t="s">
        <v>49</v>
      </c>
      <c r="B30" s="148" t="s">
        <v>50</v>
      </c>
      <c r="C30" s="27">
        <v>360</v>
      </c>
      <c r="D30" s="56"/>
      <c r="E30" s="29">
        <f t="shared" si="8"/>
        <v>0</v>
      </c>
      <c r="F30" s="30">
        <f t="shared" si="12"/>
        <v>0</v>
      </c>
      <c r="G30" s="31">
        <f t="shared" si="9"/>
        <v>0</v>
      </c>
      <c r="H30" s="32">
        <f t="shared" si="10"/>
        <v>0</v>
      </c>
      <c r="I30" s="57">
        <f t="shared" si="11"/>
        <v>0</v>
      </c>
      <c r="J30" s="31">
        <f t="shared" si="11"/>
        <v>0</v>
      </c>
      <c r="K30" s="32">
        <f t="shared" si="11"/>
        <v>0</v>
      </c>
      <c r="M30" s="56">
        <v>3.3898999999999999</v>
      </c>
      <c r="N30" s="3">
        <f t="shared" si="13"/>
        <v>3.7288900000000003</v>
      </c>
    </row>
    <row r="31" spans="1:14" ht="25.5" x14ac:dyDescent="0.25">
      <c r="A31" s="25" t="s">
        <v>51</v>
      </c>
      <c r="B31" s="148" t="s">
        <v>52</v>
      </c>
      <c r="C31" s="27">
        <v>612</v>
      </c>
      <c r="D31" s="56"/>
      <c r="E31" s="29">
        <f t="shared" si="8"/>
        <v>0</v>
      </c>
      <c r="F31" s="30">
        <f t="shared" si="12"/>
        <v>0</v>
      </c>
      <c r="G31" s="31">
        <f t="shared" si="9"/>
        <v>0</v>
      </c>
      <c r="H31" s="32">
        <f t="shared" si="10"/>
        <v>0</v>
      </c>
      <c r="I31" s="57">
        <f t="shared" si="11"/>
        <v>0</v>
      </c>
      <c r="J31" s="31">
        <f t="shared" si="11"/>
        <v>0</v>
      </c>
      <c r="K31" s="32">
        <f t="shared" si="11"/>
        <v>0</v>
      </c>
      <c r="M31" s="56">
        <v>4.6199000000000003</v>
      </c>
      <c r="N31" s="3">
        <f t="shared" si="13"/>
        <v>5.0818900000000005</v>
      </c>
    </row>
    <row r="32" spans="1:14" ht="25.5" x14ac:dyDescent="0.25">
      <c r="A32" s="25" t="s">
        <v>53</v>
      </c>
      <c r="B32" s="148" t="s">
        <v>54</v>
      </c>
      <c r="C32" s="27">
        <v>504</v>
      </c>
      <c r="D32" s="56"/>
      <c r="E32" s="29">
        <f t="shared" si="8"/>
        <v>0</v>
      </c>
      <c r="F32" s="30">
        <f t="shared" si="12"/>
        <v>0</v>
      </c>
      <c r="G32" s="31">
        <f t="shared" si="9"/>
        <v>0</v>
      </c>
      <c r="H32" s="32">
        <f t="shared" si="10"/>
        <v>0</v>
      </c>
      <c r="I32" s="57">
        <f t="shared" si="11"/>
        <v>0</v>
      </c>
      <c r="J32" s="31">
        <f t="shared" si="11"/>
        <v>0</v>
      </c>
      <c r="K32" s="32">
        <f t="shared" si="11"/>
        <v>0</v>
      </c>
      <c r="M32" s="56">
        <v>3.5398999999999998</v>
      </c>
      <c r="N32" s="3">
        <f t="shared" si="13"/>
        <v>3.8938900000000003</v>
      </c>
    </row>
    <row r="33" spans="1:14" ht="25.5" x14ac:dyDescent="0.25">
      <c r="A33" s="25" t="s">
        <v>55</v>
      </c>
      <c r="B33" s="148" t="s">
        <v>56</v>
      </c>
      <c r="C33" s="27">
        <v>108</v>
      </c>
      <c r="D33" s="56"/>
      <c r="E33" s="29">
        <f t="shared" si="8"/>
        <v>0</v>
      </c>
      <c r="F33" s="30">
        <f t="shared" si="12"/>
        <v>0</v>
      </c>
      <c r="G33" s="31">
        <f t="shared" si="9"/>
        <v>0</v>
      </c>
      <c r="H33" s="32">
        <f t="shared" si="10"/>
        <v>0</v>
      </c>
      <c r="I33" s="57">
        <f t="shared" si="11"/>
        <v>0</v>
      </c>
      <c r="J33" s="31">
        <f t="shared" si="11"/>
        <v>0</v>
      </c>
      <c r="K33" s="32">
        <f t="shared" si="11"/>
        <v>0</v>
      </c>
      <c r="M33" s="56">
        <v>5.0800999999999998</v>
      </c>
      <c r="N33" s="3">
        <f t="shared" si="13"/>
        <v>5.5881100000000004</v>
      </c>
    </row>
    <row r="34" spans="1:14" ht="6" customHeight="1" x14ac:dyDescent="0.25">
      <c r="A34" s="59"/>
      <c r="B34" s="149"/>
      <c r="C34" s="60"/>
      <c r="D34" s="61"/>
      <c r="E34" s="62"/>
      <c r="F34" s="63">
        <f t="shared" si="12"/>
        <v>0</v>
      </c>
      <c r="G34" s="64"/>
      <c r="H34" s="65"/>
      <c r="I34" s="64"/>
      <c r="J34" s="64"/>
      <c r="K34" s="65"/>
      <c r="M34" s="61"/>
    </row>
    <row r="35" spans="1:14" ht="25.5" x14ac:dyDescent="0.25">
      <c r="A35" s="25" t="s">
        <v>57</v>
      </c>
      <c r="B35" s="148" t="s">
        <v>58</v>
      </c>
      <c r="C35" s="27">
        <v>192</v>
      </c>
      <c r="D35" s="56"/>
      <c r="E35" s="29">
        <f t="shared" ref="E35:E38" si="14">+D35*1.1</f>
        <v>0</v>
      </c>
      <c r="F35" s="30">
        <f t="shared" si="12"/>
        <v>0</v>
      </c>
      <c r="G35" s="31">
        <f t="shared" si="9"/>
        <v>0</v>
      </c>
      <c r="H35" s="32">
        <f t="shared" si="10"/>
        <v>0</v>
      </c>
      <c r="I35" s="57">
        <f t="shared" si="11"/>
        <v>0</v>
      </c>
      <c r="J35" s="31">
        <f t="shared" si="11"/>
        <v>0</v>
      </c>
      <c r="K35" s="32">
        <f t="shared" si="11"/>
        <v>0</v>
      </c>
      <c r="M35" s="56">
        <v>3.0299</v>
      </c>
      <c r="N35" s="3">
        <f t="shared" si="13"/>
        <v>3.3328900000000004</v>
      </c>
    </row>
    <row r="36" spans="1:14" ht="25.5" x14ac:dyDescent="0.25">
      <c r="A36" s="25" t="s">
        <v>59</v>
      </c>
      <c r="B36" s="148" t="s">
        <v>60</v>
      </c>
      <c r="C36" s="27">
        <v>144</v>
      </c>
      <c r="D36" s="56"/>
      <c r="E36" s="29">
        <f t="shared" si="14"/>
        <v>0</v>
      </c>
      <c r="F36" s="30">
        <f t="shared" si="12"/>
        <v>0</v>
      </c>
      <c r="G36" s="31">
        <f t="shared" si="9"/>
        <v>0</v>
      </c>
      <c r="H36" s="32">
        <f t="shared" si="10"/>
        <v>0</v>
      </c>
      <c r="I36" s="57">
        <f t="shared" si="11"/>
        <v>0</v>
      </c>
      <c r="J36" s="31">
        <f t="shared" si="11"/>
        <v>0</v>
      </c>
      <c r="K36" s="32">
        <f t="shared" si="11"/>
        <v>0</v>
      </c>
      <c r="M36" s="56">
        <v>3.3898999999999999</v>
      </c>
      <c r="N36" s="3">
        <f t="shared" si="13"/>
        <v>3.7288900000000003</v>
      </c>
    </row>
    <row r="37" spans="1:14" ht="25.5" x14ac:dyDescent="0.25">
      <c r="A37" s="25" t="s">
        <v>61</v>
      </c>
      <c r="B37" s="148" t="s">
        <v>62</v>
      </c>
      <c r="C37" s="27">
        <v>936</v>
      </c>
      <c r="D37" s="56"/>
      <c r="E37" s="29">
        <f t="shared" si="14"/>
        <v>0</v>
      </c>
      <c r="F37" s="30">
        <f t="shared" si="12"/>
        <v>0</v>
      </c>
      <c r="G37" s="31">
        <f t="shared" si="9"/>
        <v>0</v>
      </c>
      <c r="H37" s="32">
        <f t="shared" si="10"/>
        <v>0</v>
      </c>
      <c r="I37" s="57">
        <f t="shared" si="11"/>
        <v>0</v>
      </c>
      <c r="J37" s="31">
        <f t="shared" si="11"/>
        <v>0</v>
      </c>
      <c r="K37" s="32">
        <f t="shared" si="11"/>
        <v>0</v>
      </c>
      <c r="M37" s="56">
        <v>3.0299</v>
      </c>
      <c r="N37" s="3">
        <f t="shared" si="13"/>
        <v>3.3328900000000004</v>
      </c>
    </row>
    <row r="38" spans="1:14" ht="26.25" thickBot="1" x14ac:dyDescent="0.3">
      <c r="A38" s="33" t="s">
        <v>63</v>
      </c>
      <c r="B38" s="150" t="s">
        <v>64</v>
      </c>
      <c r="C38" s="34">
        <v>4572</v>
      </c>
      <c r="D38" s="66"/>
      <c r="E38" s="36">
        <f t="shared" si="14"/>
        <v>0</v>
      </c>
      <c r="F38" s="37">
        <f t="shared" si="12"/>
        <v>0</v>
      </c>
      <c r="G38" s="38">
        <f t="shared" si="9"/>
        <v>0</v>
      </c>
      <c r="H38" s="39">
        <f t="shared" si="10"/>
        <v>0</v>
      </c>
      <c r="I38" s="67">
        <f t="shared" si="11"/>
        <v>0</v>
      </c>
      <c r="J38" s="38">
        <f t="shared" si="11"/>
        <v>0</v>
      </c>
      <c r="K38" s="39">
        <f t="shared" si="11"/>
        <v>0</v>
      </c>
      <c r="M38" s="66">
        <v>3.0299</v>
      </c>
      <c r="N38" s="3">
        <f t="shared" si="13"/>
        <v>3.3328900000000004</v>
      </c>
    </row>
    <row r="39" spans="1:14" ht="23.25" customHeight="1" thickBot="1" x14ac:dyDescent="0.3">
      <c r="A39" s="1"/>
      <c r="B39" s="147"/>
      <c r="C39" s="130" t="s">
        <v>65</v>
      </c>
      <c r="D39" s="131"/>
      <c r="E39" s="131"/>
      <c r="F39" s="40">
        <f t="shared" ref="F39" si="15">SUM(F23:F38)</f>
        <v>0</v>
      </c>
      <c r="G39" s="41">
        <f>H39-F39</f>
        <v>0</v>
      </c>
      <c r="H39" s="42">
        <f>F39*1.1</f>
        <v>0</v>
      </c>
      <c r="I39" s="41">
        <f t="shared" ref="I39:J39" si="16">F39*2</f>
        <v>0</v>
      </c>
      <c r="J39" s="41">
        <f t="shared" si="16"/>
        <v>0</v>
      </c>
      <c r="K39" s="42">
        <f>H39*2</f>
        <v>0</v>
      </c>
    </row>
    <row r="40" spans="1:14" ht="13.5" thickBot="1" x14ac:dyDescent="0.3">
      <c r="A40" s="1"/>
      <c r="B40" s="147"/>
      <c r="C40" s="68"/>
      <c r="D40" s="68"/>
      <c r="E40" s="69"/>
      <c r="F40" s="70"/>
      <c r="G40" s="70"/>
      <c r="H40" s="70"/>
      <c r="I40" s="70"/>
      <c r="J40" s="70"/>
      <c r="K40" s="70"/>
    </row>
    <row r="41" spans="1:14" s="7" customFormat="1" ht="26.25" customHeight="1" thickBot="1" x14ac:dyDescent="0.3">
      <c r="A41" s="9" t="s">
        <v>66</v>
      </c>
      <c r="B41" s="160" t="s">
        <v>67</v>
      </c>
      <c r="C41" s="160"/>
      <c r="D41" s="160"/>
      <c r="E41" s="160"/>
      <c r="F41" s="160"/>
      <c r="G41" s="160"/>
      <c r="H41" s="160"/>
      <c r="I41" s="160"/>
      <c r="J41" s="160"/>
      <c r="K41" s="161"/>
    </row>
    <row r="42" spans="1:14" s="10" customFormat="1" ht="39" thickBot="1" x14ac:dyDescent="0.3">
      <c r="A42" s="47" t="s">
        <v>3</v>
      </c>
      <c r="B42" s="48" t="s">
        <v>4</v>
      </c>
      <c r="C42" s="49" t="s">
        <v>5</v>
      </c>
      <c r="D42" s="49" t="s">
        <v>6</v>
      </c>
      <c r="E42" s="50" t="s">
        <v>7</v>
      </c>
      <c r="F42" s="51" t="s">
        <v>8</v>
      </c>
      <c r="G42" s="49" t="s">
        <v>9</v>
      </c>
      <c r="H42" s="52" t="s">
        <v>10</v>
      </c>
      <c r="I42" s="51" t="s">
        <v>11</v>
      </c>
      <c r="J42" s="49" t="s">
        <v>12</v>
      </c>
      <c r="K42" s="52" t="s">
        <v>13</v>
      </c>
    </row>
    <row r="43" spans="1:14" ht="38.25" x14ac:dyDescent="0.25">
      <c r="A43" s="17" t="s">
        <v>68</v>
      </c>
      <c r="B43" s="144" t="s">
        <v>69</v>
      </c>
      <c r="C43" s="18">
        <v>1152</v>
      </c>
      <c r="D43" s="54"/>
      <c r="E43" s="71">
        <f t="shared" ref="E43:E47" si="17">+D43*1.1</f>
        <v>0</v>
      </c>
      <c r="F43" s="21">
        <f>ROUND(C43*D43,2)</f>
        <v>0</v>
      </c>
      <c r="G43" s="22">
        <f t="shared" ref="G43:G48" si="18">H43-F43</f>
        <v>0</v>
      </c>
      <c r="H43" s="23">
        <f t="shared" ref="H43:H48" si="19">F43*1.1</f>
        <v>0</v>
      </c>
      <c r="I43" s="21">
        <f t="shared" ref="I43:K48" si="20">F43*2</f>
        <v>0</v>
      </c>
      <c r="J43" s="22">
        <f t="shared" si="20"/>
        <v>0</v>
      </c>
      <c r="K43" s="23">
        <f t="shared" si="20"/>
        <v>0</v>
      </c>
      <c r="M43" s="3">
        <v>3.3801000000000001</v>
      </c>
      <c r="N43" s="3">
        <f>M43*1.1</f>
        <v>3.7181100000000002</v>
      </c>
    </row>
    <row r="44" spans="1:14" ht="25.5" x14ac:dyDescent="0.25">
      <c r="A44" s="25" t="s">
        <v>70</v>
      </c>
      <c r="B44" s="145" t="s">
        <v>261</v>
      </c>
      <c r="C44" s="27">
        <v>2520</v>
      </c>
      <c r="D44" s="56"/>
      <c r="E44" s="72">
        <f t="shared" si="17"/>
        <v>0</v>
      </c>
      <c r="F44" s="30">
        <f t="shared" ref="F44:F47" si="21">ROUND(C44*D44,2)</f>
        <v>0</v>
      </c>
      <c r="G44" s="31">
        <f t="shared" si="18"/>
        <v>0</v>
      </c>
      <c r="H44" s="32">
        <f t="shared" si="19"/>
        <v>0</v>
      </c>
      <c r="I44" s="30">
        <f t="shared" si="20"/>
        <v>0</v>
      </c>
      <c r="J44" s="31">
        <f t="shared" si="20"/>
        <v>0</v>
      </c>
      <c r="K44" s="32">
        <f t="shared" si="20"/>
        <v>0</v>
      </c>
      <c r="M44" s="3">
        <v>3.1</v>
      </c>
      <c r="N44" s="3">
        <f t="shared" ref="N44:N47" si="22">M44*1.1</f>
        <v>3.4100000000000006</v>
      </c>
    </row>
    <row r="45" spans="1:14" ht="25.5" x14ac:dyDescent="0.25">
      <c r="A45" s="25" t="s">
        <v>71</v>
      </c>
      <c r="B45" s="145" t="s">
        <v>72</v>
      </c>
      <c r="C45" s="27">
        <v>756</v>
      </c>
      <c r="D45" s="56"/>
      <c r="E45" s="72">
        <f t="shared" si="17"/>
        <v>0</v>
      </c>
      <c r="F45" s="30">
        <f t="shared" si="21"/>
        <v>0</v>
      </c>
      <c r="G45" s="31">
        <f t="shared" si="18"/>
        <v>0</v>
      </c>
      <c r="H45" s="32">
        <f t="shared" si="19"/>
        <v>0</v>
      </c>
      <c r="I45" s="30">
        <f t="shared" si="20"/>
        <v>0</v>
      </c>
      <c r="J45" s="31">
        <f t="shared" si="20"/>
        <v>0</v>
      </c>
      <c r="K45" s="32">
        <f t="shared" si="20"/>
        <v>0</v>
      </c>
      <c r="M45" s="3">
        <v>2.9899</v>
      </c>
      <c r="N45" s="3">
        <f t="shared" si="22"/>
        <v>3.2888900000000003</v>
      </c>
    </row>
    <row r="46" spans="1:14" ht="25.5" x14ac:dyDescent="0.25">
      <c r="A46" s="25" t="s">
        <v>73</v>
      </c>
      <c r="B46" s="145" t="s">
        <v>74</v>
      </c>
      <c r="C46" s="27">
        <v>216</v>
      </c>
      <c r="D46" s="56"/>
      <c r="E46" s="72">
        <f t="shared" si="17"/>
        <v>0</v>
      </c>
      <c r="F46" s="30">
        <f t="shared" si="21"/>
        <v>0</v>
      </c>
      <c r="G46" s="31">
        <f t="shared" si="18"/>
        <v>0</v>
      </c>
      <c r="H46" s="32">
        <f t="shared" si="19"/>
        <v>0</v>
      </c>
      <c r="I46" s="30">
        <f t="shared" si="20"/>
        <v>0</v>
      </c>
      <c r="J46" s="31">
        <f t="shared" si="20"/>
        <v>0</v>
      </c>
      <c r="K46" s="32">
        <f t="shared" si="20"/>
        <v>0</v>
      </c>
      <c r="M46" s="3">
        <v>5.2601000000000004</v>
      </c>
      <c r="N46" s="3">
        <f t="shared" si="22"/>
        <v>5.7861100000000008</v>
      </c>
    </row>
    <row r="47" spans="1:14" ht="26.25" thickBot="1" x14ac:dyDescent="0.3">
      <c r="A47" s="33" t="s">
        <v>75</v>
      </c>
      <c r="B47" s="146" t="s">
        <v>76</v>
      </c>
      <c r="C47" s="34">
        <v>12</v>
      </c>
      <c r="D47" s="66"/>
      <c r="E47" s="73">
        <f t="shared" si="17"/>
        <v>0</v>
      </c>
      <c r="F47" s="37">
        <f t="shared" si="21"/>
        <v>0</v>
      </c>
      <c r="G47" s="38">
        <f t="shared" si="18"/>
        <v>0</v>
      </c>
      <c r="H47" s="39">
        <f t="shared" si="19"/>
        <v>0</v>
      </c>
      <c r="I47" s="37">
        <f t="shared" si="20"/>
        <v>0</v>
      </c>
      <c r="J47" s="38">
        <f t="shared" si="20"/>
        <v>0</v>
      </c>
      <c r="K47" s="39">
        <f t="shared" si="20"/>
        <v>0</v>
      </c>
      <c r="M47" s="3">
        <v>5.2598000000000003</v>
      </c>
      <c r="N47" s="3">
        <f t="shared" si="22"/>
        <v>5.7857800000000008</v>
      </c>
    </row>
    <row r="48" spans="1:14" ht="23.25" customHeight="1" thickBot="1" x14ac:dyDescent="0.3">
      <c r="A48" s="1"/>
      <c r="B48" s="147"/>
      <c r="C48" s="130" t="s">
        <v>77</v>
      </c>
      <c r="D48" s="131"/>
      <c r="E48" s="131"/>
      <c r="F48" s="40">
        <f>SUM(F43:F47)</f>
        <v>0</v>
      </c>
      <c r="G48" s="41">
        <f t="shared" si="18"/>
        <v>0</v>
      </c>
      <c r="H48" s="42">
        <f t="shared" si="19"/>
        <v>0</v>
      </c>
      <c r="I48" s="40">
        <f t="shared" si="20"/>
        <v>0</v>
      </c>
      <c r="J48" s="41">
        <f t="shared" si="20"/>
        <v>0</v>
      </c>
      <c r="K48" s="42">
        <f t="shared" si="20"/>
        <v>0</v>
      </c>
    </row>
    <row r="49" spans="1:14" ht="23.25" customHeight="1" thickBot="1" x14ac:dyDescent="0.3">
      <c r="A49" s="1"/>
      <c r="B49" s="147"/>
      <c r="C49" s="74"/>
      <c r="D49" s="74"/>
      <c r="E49" s="69"/>
      <c r="F49" s="70"/>
      <c r="G49" s="70"/>
      <c r="H49" s="70"/>
      <c r="I49" s="70"/>
      <c r="J49" s="70"/>
      <c r="K49" s="70"/>
    </row>
    <row r="50" spans="1:14" ht="26.25" customHeight="1" thickBot="1" x14ac:dyDescent="0.3">
      <c r="A50" s="9" t="s">
        <v>78</v>
      </c>
      <c r="B50" s="160" t="s">
        <v>79</v>
      </c>
      <c r="C50" s="160"/>
      <c r="D50" s="160"/>
      <c r="E50" s="160"/>
      <c r="F50" s="160"/>
      <c r="G50" s="160"/>
      <c r="H50" s="160"/>
      <c r="I50" s="160"/>
      <c r="J50" s="160"/>
      <c r="K50" s="161"/>
    </row>
    <row r="51" spans="1:14" s="10" customFormat="1" ht="39" thickBot="1" x14ac:dyDescent="0.3">
      <c r="A51" s="11" t="s">
        <v>3</v>
      </c>
      <c r="B51" s="12" t="s">
        <v>4</v>
      </c>
      <c r="C51" s="13" t="s">
        <v>5</v>
      </c>
      <c r="D51" s="13" t="s">
        <v>6</v>
      </c>
      <c r="E51" s="14" t="s">
        <v>7</v>
      </c>
      <c r="F51" s="15" t="s">
        <v>8</v>
      </c>
      <c r="G51" s="13" t="s">
        <v>9</v>
      </c>
      <c r="H51" s="16" t="s">
        <v>10</v>
      </c>
      <c r="I51" s="15" t="s">
        <v>11</v>
      </c>
      <c r="J51" s="13" t="s">
        <v>12</v>
      </c>
      <c r="K51" s="16" t="s">
        <v>13</v>
      </c>
    </row>
    <row r="52" spans="1:14" ht="25.5" x14ac:dyDescent="0.25">
      <c r="A52" s="17" t="s">
        <v>80</v>
      </c>
      <c r="B52" s="151" t="s">
        <v>262</v>
      </c>
      <c r="C52" s="18">
        <v>72</v>
      </c>
      <c r="D52" s="54"/>
      <c r="E52" s="71">
        <f t="shared" ref="E52:E56" si="23">+D52*1.1</f>
        <v>0</v>
      </c>
      <c r="F52" s="75">
        <f t="shared" ref="F52:F55" si="24">ROUND(C52*D52,2)</f>
        <v>0</v>
      </c>
      <c r="G52" s="76">
        <f t="shared" ref="G52:G56" si="25">ROUND(F52*10%,2)</f>
        <v>0</v>
      </c>
      <c r="H52" s="77">
        <f>F52+G52</f>
        <v>0</v>
      </c>
      <c r="I52" s="75">
        <f t="shared" ref="I52:K56" si="26">F52*2</f>
        <v>0</v>
      </c>
      <c r="J52" s="76">
        <f t="shared" si="26"/>
        <v>0</v>
      </c>
      <c r="K52" s="77">
        <f t="shared" si="26"/>
        <v>0</v>
      </c>
      <c r="M52" s="54">
        <v>18.120100000000001</v>
      </c>
      <c r="N52" s="3">
        <f>M52*1.1</f>
        <v>19.932110000000002</v>
      </c>
    </row>
    <row r="53" spans="1:14" ht="25.5" x14ac:dyDescent="0.25">
      <c r="A53" s="25" t="s">
        <v>81</v>
      </c>
      <c r="B53" s="148" t="s">
        <v>82</v>
      </c>
      <c r="C53" s="27">
        <v>72</v>
      </c>
      <c r="D53" s="56"/>
      <c r="E53" s="72">
        <f t="shared" si="23"/>
        <v>0</v>
      </c>
      <c r="F53" s="30">
        <f t="shared" si="24"/>
        <v>0</v>
      </c>
      <c r="G53" s="31">
        <f t="shared" si="25"/>
        <v>0</v>
      </c>
      <c r="H53" s="32">
        <f t="shared" ref="H53:H54" si="27">F53+G53</f>
        <v>0</v>
      </c>
      <c r="I53" s="30">
        <f t="shared" si="26"/>
        <v>0</v>
      </c>
      <c r="J53" s="31">
        <f t="shared" si="26"/>
        <v>0</v>
      </c>
      <c r="K53" s="32">
        <f t="shared" si="26"/>
        <v>0</v>
      </c>
      <c r="M53" s="56">
        <v>6.4801000000000002</v>
      </c>
      <c r="N53" s="3">
        <f t="shared" ref="N53:N56" si="28">M53*1.1</f>
        <v>7.1281100000000004</v>
      </c>
    </row>
    <row r="54" spans="1:14" ht="38.25" x14ac:dyDescent="0.25">
      <c r="A54" s="25" t="s">
        <v>83</v>
      </c>
      <c r="B54" s="148" t="s">
        <v>84</v>
      </c>
      <c r="C54" s="27">
        <v>72</v>
      </c>
      <c r="D54" s="56"/>
      <c r="E54" s="72">
        <f t="shared" si="23"/>
        <v>0</v>
      </c>
      <c r="F54" s="30">
        <f t="shared" si="24"/>
        <v>0</v>
      </c>
      <c r="G54" s="31">
        <f t="shared" si="25"/>
        <v>0</v>
      </c>
      <c r="H54" s="32">
        <f t="shared" si="27"/>
        <v>0</v>
      </c>
      <c r="I54" s="30">
        <f t="shared" si="26"/>
        <v>0</v>
      </c>
      <c r="J54" s="31">
        <f t="shared" si="26"/>
        <v>0</v>
      </c>
      <c r="K54" s="32">
        <f t="shared" si="26"/>
        <v>0</v>
      </c>
      <c r="M54" s="56">
        <v>6.1199000000000003</v>
      </c>
      <c r="N54" s="3">
        <f t="shared" si="28"/>
        <v>6.7318900000000008</v>
      </c>
    </row>
    <row r="55" spans="1:14" ht="25.5" x14ac:dyDescent="0.25">
      <c r="A55" s="25" t="s">
        <v>85</v>
      </c>
      <c r="B55" s="145" t="s">
        <v>86</v>
      </c>
      <c r="C55" s="27">
        <v>144</v>
      </c>
      <c r="D55" s="56"/>
      <c r="E55" s="72">
        <f t="shared" si="23"/>
        <v>0</v>
      </c>
      <c r="F55" s="30">
        <f t="shared" si="24"/>
        <v>0</v>
      </c>
      <c r="G55" s="31">
        <f t="shared" si="25"/>
        <v>0</v>
      </c>
      <c r="H55" s="32">
        <f>F55+G55</f>
        <v>0</v>
      </c>
      <c r="I55" s="30">
        <f t="shared" si="26"/>
        <v>0</v>
      </c>
      <c r="J55" s="31">
        <f t="shared" si="26"/>
        <v>0</v>
      </c>
      <c r="K55" s="32">
        <f t="shared" si="26"/>
        <v>0</v>
      </c>
      <c r="M55" s="56">
        <v>5.7801</v>
      </c>
      <c r="N55" s="3">
        <f t="shared" si="28"/>
        <v>6.3581100000000008</v>
      </c>
    </row>
    <row r="56" spans="1:14" ht="26.25" thickBot="1" x14ac:dyDescent="0.3">
      <c r="A56" s="33" t="s">
        <v>87</v>
      </c>
      <c r="B56" s="146" t="s">
        <v>88</v>
      </c>
      <c r="C56" s="34">
        <v>648</v>
      </c>
      <c r="D56" s="66"/>
      <c r="E56" s="73">
        <f t="shared" si="23"/>
        <v>0</v>
      </c>
      <c r="F56" s="30">
        <f>ROUND(C56*D56,2)</f>
        <v>0</v>
      </c>
      <c r="G56" s="31">
        <f t="shared" si="25"/>
        <v>0</v>
      </c>
      <c r="H56" s="32">
        <f t="shared" ref="H56" si="29">F56+G56</f>
        <v>0</v>
      </c>
      <c r="I56" s="30">
        <f t="shared" si="26"/>
        <v>0</v>
      </c>
      <c r="J56" s="31">
        <f t="shared" si="26"/>
        <v>0</v>
      </c>
      <c r="K56" s="32">
        <f t="shared" si="26"/>
        <v>0</v>
      </c>
      <c r="M56" s="66">
        <v>5.7801</v>
      </c>
      <c r="N56" s="3">
        <f t="shared" si="28"/>
        <v>6.3581100000000008</v>
      </c>
    </row>
    <row r="57" spans="1:14" ht="21" customHeight="1" thickBot="1" x14ac:dyDescent="0.3">
      <c r="A57" s="1"/>
      <c r="B57" s="147"/>
      <c r="C57" s="130" t="s">
        <v>89</v>
      </c>
      <c r="D57" s="131"/>
      <c r="E57" s="131"/>
      <c r="F57" s="40">
        <f t="shared" ref="F57:K57" si="30">SUM(F52:F56)</f>
        <v>0</v>
      </c>
      <c r="G57" s="41">
        <f t="shared" si="30"/>
        <v>0</v>
      </c>
      <c r="H57" s="42">
        <f t="shared" si="30"/>
        <v>0</v>
      </c>
      <c r="I57" s="40">
        <f t="shared" si="30"/>
        <v>0</v>
      </c>
      <c r="J57" s="41">
        <f t="shared" si="30"/>
        <v>0</v>
      </c>
      <c r="K57" s="42">
        <f t="shared" si="30"/>
        <v>0</v>
      </c>
    </row>
    <row r="58" spans="1:14" x14ac:dyDescent="0.25">
      <c r="A58" s="1"/>
      <c r="B58" s="147"/>
      <c r="C58" s="43"/>
      <c r="D58" s="78"/>
      <c r="E58" s="69"/>
      <c r="F58" s="70"/>
      <c r="G58" s="70"/>
      <c r="H58" s="70"/>
      <c r="I58" s="70"/>
      <c r="J58" s="70"/>
      <c r="K58" s="70"/>
    </row>
    <row r="59" spans="1:14" ht="13.5" thickBot="1" x14ac:dyDescent="0.3">
      <c r="A59" s="1"/>
      <c r="B59" s="147"/>
      <c r="C59" s="43"/>
      <c r="D59" s="78"/>
      <c r="E59" s="69"/>
      <c r="F59" s="70"/>
      <c r="G59" s="70"/>
      <c r="H59" s="70"/>
      <c r="I59" s="70"/>
      <c r="J59" s="70"/>
      <c r="K59" s="70"/>
    </row>
    <row r="60" spans="1:14" ht="27.75" customHeight="1" thickBot="1" x14ac:dyDescent="0.3">
      <c r="A60" s="9" t="s">
        <v>90</v>
      </c>
      <c r="B60" s="160" t="s">
        <v>91</v>
      </c>
      <c r="C60" s="160"/>
      <c r="D60" s="160"/>
      <c r="E60" s="160"/>
      <c r="F60" s="160"/>
      <c r="G60" s="160"/>
      <c r="H60" s="160"/>
      <c r="I60" s="160"/>
      <c r="J60" s="160"/>
      <c r="K60" s="161"/>
    </row>
    <row r="61" spans="1:14" s="10" customFormat="1" ht="39" thickBot="1" x14ac:dyDescent="0.3">
      <c r="A61" s="79" t="s">
        <v>3</v>
      </c>
      <c r="B61" s="80" t="s">
        <v>4</v>
      </c>
      <c r="C61" s="81" t="s">
        <v>5</v>
      </c>
      <c r="D61" s="82" t="s">
        <v>6</v>
      </c>
      <c r="E61" s="83" t="s">
        <v>7</v>
      </c>
      <c r="F61" s="84" t="s">
        <v>8</v>
      </c>
      <c r="G61" s="82" t="s">
        <v>9</v>
      </c>
      <c r="H61" s="82" t="s">
        <v>10</v>
      </c>
      <c r="I61" s="82" t="s">
        <v>11</v>
      </c>
      <c r="J61" s="82" t="s">
        <v>12</v>
      </c>
      <c r="K61" s="83" t="s">
        <v>13</v>
      </c>
      <c r="M61" s="66">
        <v>9.19</v>
      </c>
      <c r="N61" s="3">
        <f>M61*1.1</f>
        <v>10.109</v>
      </c>
    </row>
    <row r="62" spans="1:14" ht="26.25" thickBot="1" x14ac:dyDescent="0.3">
      <c r="A62" s="33" t="s">
        <v>92</v>
      </c>
      <c r="B62" s="113" t="s">
        <v>93</v>
      </c>
      <c r="C62" s="85">
        <v>2352</v>
      </c>
      <c r="D62" s="66"/>
      <c r="E62" s="86">
        <f>+D62*1.1</f>
        <v>0</v>
      </c>
      <c r="F62" s="67">
        <f t="shared" ref="F62" si="31">ROUND(C62*D62,2)</f>
        <v>0</v>
      </c>
      <c r="G62" s="38">
        <f t="shared" ref="G62" si="32">ROUND(F62*10%,2)</f>
        <v>0</v>
      </c>
      <c r="H62" s="38">
        <f t="shared" ref="H62" si="33">F62+G62</f>
        <v>0</v>
      </c>
      <c r="I62" s="38">
        <f t="shared" ref="I62:K62" si="34">F62*2</f>
        <v>0</v>
      </c>
      <c r="J62" s="38">
        <f t="shared" si="34"/>
        <v>0</v>
      </c>
      <c r="K62" s="39">
        <f t="shared" si="34"/>
        <v>0</v>
      </c>
    </row>
    <row r="63" spans="1:14" ht="21.75" customHeight="1" thickBot="1" x14ac:dyDescent="0.3">
      <c r="A63" s="1"/>
      <c r="B63" s="147"/>
      <c r="C63" s="130" t="s">
        <v>94</v>
      </c>
      <c r="D63" s="131"/>
      <c r="E63" s="131"/>
      <c r="F63" s="40">
        <f>SUM(F62)</f>
        <v>0</v>
      </c>
      <c r="G63" s="41">
        <f t="shared" ref="G63:K63" si="35">SUM(G62)</f>
        <v>0</v>
      </c>
      <c r="H63" s="42">
        <f t="shared" si="35"/>
        <v>0</v>
      </c>
      <c r="I63" s="40">
        <f t="shared" si="35"/>
        <v>0</v>
      </c>
      <c r="J63" s="41">
        <f t="shared" si="35"/>
        <v>0</v>
      </c>
      <c r="K63" s="42">
        <f t="shared" si="35"/>
        <v>0</v>
      </c>
    </row>
    <row r="64" spans="1:14" x14ac:dyDescent="0.25">
      <c r="A64" s="1"/>
      <c r="B64" s="147"/>
      <c r="C64" s="43"/>
      <c r="D64" s="43"/>
      <c r="E64" s="87"/>
      <c r="F64" s="70"/>
      <c r="G64" s="70"/>
      <c r="H64" s="70"/>
      <c r="I64" s="70"/>
      <c r="J64" s="70"/>
      <c r="K64" s="70"/>
    </row>
    <row r="65" spans="1:14" ht="13.5" thickBot="1" x14ac:dyDescent="0.3">
      <c r="A65" s="1"/>
      <c r="B65" s="147"/>
      <c r="C65" s="43"/>
      <c r="D65" s="43"/>
      <c r="E65" s="87"/>
      <c r="F65" s="70"/>
      <c r="G65" s="70"/>
      <c r="H65" s="70"/>
      <c r="I65" s="70"/>
      <c r="J65" s="70"/>
      <c r="K65" s="70"/>
    </row>
    <row r="66" spans="1:14" s="7" customFormat="1" ht="31.5" customHeight="1" thickBot="1" x14ac:dyDescent="0.3">
      <c r="A66" s="9" t="s">
        <v>95</v>
      </c>
      <c r="B66" s="160" t="s">
        <v>96</v>
      </c>
      <c r="C66" s="160"/>
      <c r="D66" s="160"/>
      <c r="E66" s="160"/>
      <c r="F66" s="160"/>
      <c r="G66" s="160"/>
      <c r="H66" s="160"/>
      <c r="I66" s="160"/>
      <c r="J66" s="160"/>
      <c r="K66" s="161"/>
    </row>
    <row r="67" spans="1:14" s="10" customFormat="1" ht="39" thickBot="1" x14ac:dyDescent="0.3">
      <c r="A67" s="11" t="s">
        <v>3</v>
      </c>
      <c r="B67" s="88" t="s">
        <v>4</v>
      </c>
      <c r="C67" s="15" t="s">
        <v>5</v>
      </c>
      <c r="D67" s="13" t="s">
        <v>6</v>
      </c>
      <c r="E67" s="16" t="s">
        <v>7</v>
      </c>
      <c r="F67" s="15" t="s">
        <v>8</v>
      </c>
      <c r="G67" s="13" t="s">
        <v>9</v>
      </c>
      <c r="H67" s="16" t="s">
        <v>10</v>
      </c>
      <c r="I67" s="15" t="s">
        <v>11</v>
      </c>
      <c r="J67" s="13" t="s">
        <v>12</v>
      </c>
      <c r="K67" s="16" t="s">
        <v>13</v>
      </c>
      <c r="M67" s="89">
        <v>4.7901999999999996</v>
      </c>
      <c r="N67" s="3">
        <f t="shared" ref="N67:N68" si="36">M67*1.1</f>
        <v>5.2692199999999998</v>
      </c>
    </row>
    <row r="68" spans="1:14" ht="38.25" x14ac:dyDescent="0.25">
      <c r="A68" s="17" t="s">
        <v>97</v>
      </c>
      <c r="B68" s="152" t="s">
        <v>98</v>
      </c>
      <c r="C68" s="90">
        <v>372</v>
      </c>
      <c r="D68" s="89"/>
      <c r="E68" s="91">
        <f t="shared" ref="E68:E69" si="37">+D68*1.1</f>
        <v>0</v>
      </c>
      <c r="F68" s="75">
        <f t="shared" ref="F68:F69" si="38">ROUND(C68*D68,2)</f>
        <v>0</v>
      </c>
      <c r="G68" s="76">
        <f t="shared" ref="G68:G69" si="39">ROUND(F68*10%,2)</f>
        <v>0</v>
      </c>
      <c r="H68" s="77">
        <f t="shared" ref="H68:H69" si="40">F68+G68</f>
        <v>0</v>
      </c>
      <c r="I68" s="75">
        <f t="shared" ref="I68:I69" si="41">F68*2</f>
        <v>0</v>
      </c>
      <c r="J68" s="76">
        <f t="shared" ref="J68:J69" si="42">G68*2</f>
        <v>0</v>
      </c>
      <c r="K68" s="77">
        <f t="shared" ref="K68:K69" si="43">H68*2</f>
        <v>0</v>
      </c>
      <c r="M68" s="56">
        <v>5.3800999999999997</v>
      </c>
      <c r="N68" s="3">
        <f t="shared" si="36"/>
        <v>5.9181100000000004</v>
      </c>
    </row>
    <row r="69" spans="1:14" ht="26.25" thickBot="1" x14ac:dyDescent="0.3">
      <c r="A69" s="33" t="s">
        <v>99</v>
      </c>
      <c r="B69" s="113" t="s">
        <v>100</v>
      </c>
      <c r="C69" s="92">
        <v>36</v>
      </c>
      <c r="D69" s="56"/>
      <c r="E69" s="93">
        <f t="shared" si="37"/>
        <v>0</v>
      </c>
      <c r="F69" s="30">
        <f t="shared" si="38"/>
        <v>0</v>
      </c>
      <c r="G69" s="31">
        <f t="shared" si="39"/>
        <v>0</v>
      </c>
      <c r="H69" s="32">
        <f t="shared" si="40"/>
        <v>0</v>
      </c>
      <c r="I69" s="30">
        <f t="shared" si="41"/>
        <v>0</v>
      </c>
      <c r="J69" s="31">
        <f t="shared" si="42"/>
        <v>0</v>
      </c>
      <c r="K69" s="32">
        <f t="shared" si="43"/>
        <v>0</v>
      </c>
    </row>
    <row r="70" spans="1:14" ht="18" customHeight="1" thickBot="1" x14ac:dyDescent="0.3">
      <c r="A70" s="1"/>
      <c r="B70" s="147"/>
      <c r="C70" s="130" t="s">
        <v>101</v>
      </c>
      <c r="D70" s="131"/>
      <c r="E70" s="132"/>
      <c r="F70" s="40">
        <f>SUM(F68:F69)</f>
        <v>0</v>
      </c>
      <c r="G70" s="41">
        <f t="shared" ref="G70" si="44">H70-F70</f>
        <v>0</v>
      </c>
      <c r="H70" s="42">
        <f t="shared" ref="H70" si="45">F70*1.1</f>
        <v>0</v>
      </c>
      <c r="I70" s="40">
        <f t="shared" ref="I70:K70" si="46">F70*2</f>
        <v>0</v>
      </c>
      <c r="J70" s="41">
        <f t="shared" si="46"/>
        <v>0</v>
      </c>
      <c r="K70" s="42">
        <f t="shared" si="46"/>
        <v>0</v>
      </c>
    </row>
    <row r="71" spans="1:14" x14ac:dyDescent="0.25">
      <c r="A71" s="1"/>
      <c r="B71" s="147"/>
      <c r="C71" s="43"/>
      <c r="D71" s="43"/>
      <c r="E71" s="87"/>
      <c r="F71" s="70"/>
      <c r="G71" s="70"/>
      <c r="H71" s="70"/>
      <c r="I71" s="70"/>
      <c r="J71" s="70"/>
      <c r="K71" s="70"/>
    </row>
    <row r="72" spans="1:14" ht="13.5" thickBot="1" x14ac:dyDescent="0.3">
      <c r="A72" s="1"/>
      <c r="B72" s="147"/>
      <c r="C72" s="43"/>
      <c r="D72" s="43"/>
      <c r="E72" s="87"/>
      <c r="F72" s="70"/>
      <c r="G72" s="70"/>
      <c r="H72" s="70"/>
      <c r="I72" s="70"/>
      <c r="J72" s="70"/>
      <c r="K72" s="70"/>
    </row>
    <row r="73" spans="1:14" s="7" customFormat="1" ht="29.25" customHeight="1" thickBot="1" x14ac:dyDescent="0.3">
      <c r="A73" s="9" t="s">
        <v>102</v>
      </c>
      <c r="B73" s="160" t="s">
        <v>103</v>
      </c>
      <c r="C73" s="160"/>
      <c r="D73" s="160"/>
      <c r="E73" s="160"/>
      <c r="F73" s="160"/>
      <c r="G73" s="160"/>
      <c r="H73" s="160"/>
      <c r="I73" s="160"/>
      <c r="J73" s="160"/>
      <c r="K73" s="161"/>
    </row>
    <row r="74" spans="1:14" s="10" customFormat="1" ht="39" thickBot="1" x14ac:dyDescent="0.3">
      <c r="A74" s="11" t="s">
        <v>3</v>
      </c>
      <c r="B74" s="88" t="s">
        <v>4</v>
      </c>
      <c r="C74" s="15" t="s">
        <v>5</v>
      </c>
      <c r="D74" s="13" t="s">
        <v>6</v>
      </c>
      <c r="E74" s="16" t="s">
        <v>7</v>
      </c>
      <c r="F74" s="15" t="s">
        <v>8</v>
      </c>
      <c r="G74" s="13" t="s">
        <v>9</v>
      </c>
      <c r="H74" s="16" t="s">
        <v>10</v>
      </c>
      <c r="I74" s="15" t="s">
        <v>11</v>
      </c>
      <c r="J74" s="13" t="s">
        <v>12</v>
      </c>
      <c r="K74" s="16" t="s">
        <v>13</v>
      </c>
    </row>
    <row r="75" spans="1:14" ht="25.5" x14ac:dyDescent="0.25">
      <c r="A75" s="94" t="s">
        <v>104</v>
      </c>
      <c r="B75" s="153" t="s">
        <v>27</v>
      </c>
      <c r="C75" s="90">
        <v>180</v>
      </c>
      <c r="D75" s="89"/>
      <c r="E75" s="91">
        <f t="shared" ref="E75:E84" si="47">+D75*1.1</f>
        <v>0</v>
      </c>
      <c r="F75" s="75">
        <f>ROUND(C75*D75,2)</f>
        <v>0</v>
      </c>
      <c r="G75" s="76">
        <f t="shared" ref="G75:G84" si="48">H75-F75</f>
        <v>0</v>
      </c>
      <c r="H75" s="77">
        <f t="shared" ref="H75:H84" si="49">F75*1.1</f>
        <v>0</v>
      </c>
      <c r="I75" s="75">
        <f t="shared" ref="I75:K84" si="50">F75*2</f>
        <v>0</v>
      </c>
      <c r="J75" s="76">
        <f t="shared" si="50"/>
        <v>0</v>
      </c>
      <c r="K75" s="77">
        <f t="shared" si="50"/>
        <v>0</v>
      </c>
      <c r="M75" s="89">
        <v>3.8</v>
      </c>
      <c r="N75" s="3">
        <f t="shared" ref="N75:N84" si="51">M75*1.1</f>
        <v>4.18</v>
      </c>
    </row>
    <row r="76" spans="1:14" ht="38.25" x14ac:dyDescent="0.25">
      <c r="A76" s="26" t="s">
        <v>105</v>
      </c>
      <c r="B76" s="95" t="s">
        <v>106</v>
      </c>
      <c r="C76" s="92">
        <v>2952</v>
      </c>
      <c r="D76" s="56"/>
      <c r="E76" s="93">
        <f t="shared" si="47"/>
        <v>0</v>
      </c>
      <c r="F76" s="30">
        <f t="shared" ref="F76:F84" si="52">ROUND(C76*D76,2)</f>
        <v>0</v>
      </c>
      <c r="G76" s="31">
        <f t="shared" si="48"/>
        <v>0</v>
      </c>
      <c r="H76" s="32">
        <f t="shared" si="49"/>
        <v>0</v>
      </c>
      <c r="I76" s="30">
        <f t="shared" si="50"/>
        <v>0</v>
      </c>
      <c r="J76" s="31">
        <f t="shared" si="50"/>
        <v>0</v>
      </c>
      <c r="K76" s="32">
        <f t="shared" si="50"/>
        <v>0</v>
      </c>
      <c r="M76" s="56">
        <v>5.3300999999999998</v>
      </c>
      <c r="N76" s="3">
        <f t="shared" si="51"/>
        <v>5.8631100000000007</v>
      </c>
    </row>
    <row r="77" spans="1:14" ht="25.5" x14ac:dyDescent="0.25">
      <c r="A77" s="26" t="s">
        <v>107</v>
      </c>
      <c r="B77" s="95" t="s">
        <v>31</v>
      </c>
      <c r="C77" s="92">
        <v>1548</v>
      </c>
      <c r="D77" s="56"/>
      <c r="E77" s="93">
        <f t="shared" si="47"/>
        <v>0</v>
      </c>
      <c r="F77" s="30">
        <f t="shared" si="52"/>
        <v>0</v>
      </c>
      <c r="G77" s="31">
        <f t="shared" si="48"/>
        <v>0</v>
      </c>
      <c r="H77" s="32">
        <f t="shared" si="49"/>
        <v>0</v>
      </c>
      <c r="I77" s="30">
        <f t="shared" si="50"/>
        <v>0</v>
      </c>
      <c r="J77" s="31">
        <f t="shared" si="50"/>
        <v>0</v>
      </c>
      <c r="K77" s="32">
        <f t="shared" si="50"/>
        <v>0</v>
      </c>
      <c r="M77" s="56">
        <v>3.7101000000000002</v>
      </c>
      <c r="N77" s="3">
        <f t="shared" si="51"/>
        <v>4.0811100000000007</v>
      </c>
    </row>
    <row r="78" spans="1:14" ht="38.25" x14ac:dyDescent="0.25">
      <c r="A78" s="26" t="s">
        <v>108</v>
      </c>
      <c r="B78" s="95" t="s">
        <v>109</v>
      </c>
      <c r="C78" s="92">
        <v>408</v>
      </c>
      <c r="D78" s="56"/>
      <c r="E78" s="93">
        <f t="shared" si="47"/>
        <v>0</v>
      </c>
      <c r="F78" s="30">
        <f t="shared" si="52"/>
        <v>0</v>
      </c>
      <c r="G78" s="31">
        <f t="shared" si="48"/>
        <v>0</v>
      </c>
      <c r="H78" s="32">
        <f t="shared" si="49"/>
        <v>0</v>
      </c>
      <c r="I78" s="30">
        <f t="shared" si="50"/>
        <v>0</v>
      </c>
      <c r="J78" s="31">
        <f t="shared" si="50"/>
        <v>0</v>
      </c>
      <c r="K78" s="32">
        <f t="shared" si="50"/>
        <v>0</v>
      </c>
      <c r="M78" s="56">
        <v>4.1402000000000001</v>
      </c>
      <c r="N78" s="3">
        <f t="shared" si="51"/>
        <v>4.5542200000000008</v>
      </c>
    </row>
    <row r="79" spans="1:14" ht="25.5" x14ac:dyDescent="0.25">
      <c r="A79" s="26" t="s">
        <v>110</v>
      </c>
      <c r="B79" s="95" t="s">
        <v>111</v>
      </c>
      <c r="C79" s="92">
        <v>1188</v>
      </c>
      <c r="D79" s="56"/>
      <c r="E79" s="93">
        <f t="shared" si="47"/>
        <v>0</v>
      </c>
      <c r="F79" s="30">
        <f t="shared" si="52"/>
        <v>0</v>
      </c>
      <c r="G79" s="31">
        <f t="shared" si="48"/>
        <v>0</v>
      </c>
      <c r="H79" s="32">
        <f t="shared" si="49"/>
        <v>0</v>
      </c>
      <c r="I79" s="30">
        <f t="shared" si="50"/>
        <v>0</v>
      </c>
      <c r="J79" s="31">
        <f t="shared" si="50"/>
        <v>0</v>
      </c>
      <c r="K79" s="32">
        <f t="shared" si="50"/>
        <v>0</v>
      </c>
      <c r="M79" s="56">
        <v>3.7101000000000002</v>
      </c>
      <c r="N79" s="3">
        <f t="shared" si="51"/>
        <v>4.0811100000000007</v>
      </c>
    </row>
    <row r="80" spans="1:14" ht="25.5" x14ac:dyDescent="0.25">
      <c r="A80" s="26" t="s">
        <v>112</v>
      </c>
      <c r="B80" s="95" t="s">
        <v>113</v>
      </c>
      <c r="C80" s="92">
        <v>792</v>
      </c>
      <c r="D80" s="56"/>
      <c r="E80" s="93">
        <f t="shared" si="47"/>
        <v>0</v>
      </c>
      <c r="F80" s="30">
        <f t="shared" si="52"/>
        <v>0</v>
      </c>
      <c r="G80" s="31">
        <f t="shared" si="48"/>
        <v>0</v>
      </c>
      <c r="H80" s="32">
        <f t="shared" si="49"/>
        <v>0</v>
      </c>
      <c r="I80" s="30">
        <f t="shared" si="50"/>
        <v>0</v>
      </c>
      <c r="J80" s="31">
        <f t="shared" si="50"/>
        <v>0</v>
      </c>
      <c r="K80" s="32">
        <f t="shared" si="50"/>
        <v>0</v>
      </c>
      <c r="M80" s="56">
        <v>3.7</v>
      </c>
      <c r="N80" s="3">
        <f t="shared" si="51"/>
        <v>4.07</v>
      </c>
    </row>
    <row r="81" spans="1:14" s="96" customFormat="1" ht="25.5" x14ac:dyDescent="0.25">
      <c r="A81" s="58" t="s">
        <v>114</v>
      </c>
      <c r="B81" s="95" t="s">
        <v>115</v>
      </c>
      <c r="C81" s="92">
        <v>600</v>
      </c>
      <c r="D81" s="56"/>
      <c r="E81" s="93">
        <f t="shared" si="47"/>
        <v>0</v>
      </c>
      <c r="F81" s="30">
        <f t="shared" si="52"/>
        <v>0</v>
      </c>
      <c r="G81" s="31">
        <f t="shared" si="48"/>
        <v>0</v>
      </c>
      <c r="H81" s="32">
        <f t="shared" si="49"/>
        <v>0</v>
      </c>
      <c r="I81" s="30">
        <f t="shared" si="50"/>
        <v>0</v>
      </c>
      <c r="J81" s="31">
        <f t="shared" si="50"/>
        <v>0</v>
      </c>
      <c r="K81" s="32">
        <f t="shared" si="50"/>
        <v>0</v>
      </c>
      <c r="M81" s="56">
        <v>8.75</v>
      </c>
      <c r="N81" s="3">
        <f t="shared" si="51"/>
        <v>9.625</v>
      </c>
    </row>
    <row r="82" spans="1:14" ht="25.5" x14ac:dyDescent="0.25">
      <c r="A82" s="26" t="s">
        <v>116</v>
      </c>
      <c r="B82" s="95" t="s">
        <v>117</v>
      </c>
      <c r="C82" s="92">
        <v>612</v>
      </c>
      <c r="D82" s="56"/>
      <c r="E82" s="93">
        <f t="shared" si="47"/>
        <v>0</v>
      </c>
      <c r="F82" s="30">
        <f t="shared" si="52"/>
        <v>0</v>
      </c>
      <c r="G82" s="31">
        <f t="shared" si="48"/>
        <v>0</v>
      </c>
      <c r="H82" s="32">
        <f t="shared" si="49"/>
        <v>0</v>
      </c>
      <c r="I82" s="30">
        <f t="shared" si="50"/>
        <v>0</v>
      </c>
      <c r="J82" s="31">
        <f t="shared" si="50"/>
        <v>0</v>
      </c>
      <c r="K82" s="32">
        <f t="shared" si="50"/>
        <v>0</v>
      </c>
      <c r="M82" s="56">
        <v>5.7</v>
      </c>
      <c r="N82" s="3">
        <f t="shared" si="51"/>
        <v>6.2700000000000005</v>
      </c>
    </row>
    <row r="83" spans="1:14" ht="38.25" x14ac:dyDescent="0.25">
      <c r="A83" s="26" t="s">
        <v>118</v>
      </c>
      <c r="B83" s="95" t="s">
        <v>119</v>
      </c>
      <c r="C83" s="92">
        <v>36</v>
      </c>
      <c r="D83" s="56"/>
      <c r="E83" s="93">
        <f t="shared" si="47"/>
        <v>0</v>
      </c>
      <c r="F83" s="30">
        <f t="shared" si="52"/>
        <v>0</v>
      </c>
      <c r="G83" s="31">
        <f t="shared" si="48"/>
        <v>0</v>
      </c>
      <c r="H83" s="32">
        <f t="shared" si="49"/>
        <v>0</v>
      </c>
      <c r="I83" s="30">
        <f t="shared" si="50"/>
        <v>0</v>
      </c>
      <c r="J83" s="31">
        <f t="shared" si="50"/>
        <v>0</v>
      </c>
      <c r="K83" s="32">
        <f t="shared" si="50"/>
        <v>0</v>
      </c>
      <c r="M83" s="56">
        <v>6.6101000000000001</v>
      </c>
      <c r="N83" s="3">
        <f t="shared" si="51"/>
        <v>7.2711100000000011</v>
      </c>
    </row>
    <row r="84" spans="1:14" ht="26.25" thickBot="1" x14ac:dyDescent="0.3">
      <c r="A84" s="26" t="s">
        <v>120</v>
      </c>
      <c r="B84" s="95" t="s">
        <v>121</v>
      </c>
      <c r="C84" s="92">
        <v>36</v>
      </c>
      <c r="D84" s="56"/>
      <c r="E84" s="93">
        <f t="shared" si="47"/>
        <v>0</v>
      </c>
      <c r="F84" s="30">
        <f t="shared" si="52"/>
        <v>0</v>
      </c>
      <c r="G84" s="31">
        <f t="shared" si="48"/>
        <v>0</v>
      </c>
      <c r="H84" s="32">
        <f t="shared" si="49"/>
        <v>0</v>
      </c>
      <c r="I84" s="30">
        <f t="shared" si="50"/>
        <v>0</v>
      </c>
      <c r="J84" s="31">
        <f t="shared" si="50"/>
        <v>0</v>
      </c>
      <c r="K84" s="32">
        <f t="shared" si="50"/>
        <v>0</v>
      </c>
      <c r="M84" s="56">
        <v>6.5198999999999998</v>
      </c>
      <c r="N84" s="3">
        <f t="shared" si="51"/>
        <v>7.1718900000000003</v>
      </c>
    </row>
    <row r="85" spans="1:14" ht="21.75" customHeight="1" thickBot="1" x14ac:dyDescent="0.3">
      <c r="A85" s="1"/>
      <c r="B85" s="147"/>
      <c r="C85" s="130" t="s">
        <v>122</v>
      </c>
      <c r="D85" s="131"/>
      <c r="E85" s="132"/>
      <c r="F85" s="40">
        <f>SUM(F75:F84)</f>
        <v>0</v>
      </c>
      <c r="G85" s="41">
        <f>SUM(G75:G84)</f>
        <v>0</v>
      </c>
      <c r="H85" s="42">
        <f t="shared" ref="H85:I85" si="53">SUM(H75:H84)</f>
        <v>0</v>
      </c>
      <c r="I85" s="40">
        <f t="shared" si="53"/>
        <v>0</v>
      </c>
      <c r="J85" s="41">
        <v>8079.9940000000061</v>
      </c>
      <c r="K85" s="42">
        <v>88879.934000000008</v>
      </c>
    </row>
    <row r="86" spans="1:14" x14ac:dyDescent="0.25">
      <c r="A86" s="1"/>
      <c r="B86" s="147"/>
      <c r="C86" s="43"/>
      <c r="D86" s="43"/>
      <c r="E86" s="87"/>
      <c r="F86" s="70"/>
      <c r="G86" s="70"/>
      <c r="H86" s="70"/>
      <c r="I86" s="70"/>
      <c r="J86" s="70"/>
      <c r="K86" s="70"/>
    </row>
    <row r="87" spans="1:14" ht="13.5" thickBot="1" x14ac:dyDescent="0.3">
      <c r="A87" s="1"/>
      <c r="B87" s="147"/>
      <c r="C87" s="43"/>
      <c r="D87" s="43"/>
      <c r="E87" s="87"/>
      <c r="F87" s="70"/>
      <c r="G87" s="70"/>
      <c r="H87" s="70"/>
      <c r="I87" s="70"/>
      <c r="J87" s="70"/>
      <c r="K87" s="70"/>
    </row>
    <row r="88" spans="1:14" s="7" customFormat="1" ht="29.25" customHeight="1" thickBot="1" x14ac:dyDescent="0.3">
      <c r="A88" s="9" t="s">
        <v>123</v>
      </c>
      <c r="B88" s="160" t="s">
        <v>124</v>
      </c>
      <c r="C88" s="160"/>
      <c r="D88" s="160"/>
      <c r="E88" s="160"/>
      <c r="F88" s="160"/>
      <c r="G88" s="160"/>
      <c r="H88" s="160"/>
      <c r="I88" s="160"/>
      <c r="J88" s="160"/>
      <c r="K88" s="161"/>
    </row>
    <row r="89" spans="1:14" s="10" customFormat="1" ht="39" thickBot="1" x14ac:dyDescent="0.3">
      <c r="A89" s="11" t="s">
        <v>3</v>
      </c>
      <c r="B89" s="88" t="s">
        <v>4</v>
      </c>
      <c r="C89" s="15" t="s">
        <v>5</v>
      </c>
      <c r="D89" s="13" t="s">
        <v>6</v>
      </c>
      <c r="E89" s="16" t="s">
        <v>7</v>
      </c>
      <c r="F89" s="15" t="s">
        <v>8</v>
      </c>
      <c r="G89" s="13" t="s">
        <v>9</v>
      </c>
      <c r="H89" s="16" t="s">
        <v>10</v>
      </c>
      <c r="I89" s="15" t="s">
        <v>11</v>
      </c>
      <c r="J89" s="13" t="s">
        <v>12</v>
      </c>
      <c r="K89" s="16" t="s">
        <v>13</v>
      </c>
    </row>
    <row r="90" spans="1:14" ht="38.25" x14ac:dyDescent="0.25">
      <c r="A90" s="17" t="s">
        <v>125</v>
      </c>
      <c r="B90" s="152" t="s">
        <v>126</v>
      </c>
      <c r="C90" s="90">
        <v>144</v>
      </c>
      <c r="D90" s="89"/>
      <c r="E90" s="91">
        <f t="shared" ref="E90:E104" si="54">+D90*1.1</f>
        <v>0</v>
      </c>
      <c r="F90" s="75">
        <f>ROUND(C90*D90,2)</f>
        <v>0</v>
      </c>
      <c r="G90" s="76">
        <f t="shared" ref="G90:G105" si="55">H90-F90</f>
        <v>0</v>
      </c>
      <c r="H90" s="77">
        <f t="shared" ref="H90:H105" si="56">F90*1.1</f>
        <v>0</v>
      </c>
      <c r="I90" s="75">
        <f t="shared" ref="I90:K105" si="57">F90*2</f>
        <v>0</v>
      </c>
      <c r="J90" s="76">
        <f t="shared" si="57"/>
        <v>0</v>
      </c>
      <c r="K90" s="77">
        <f t="shared" si="57"/>
        <v>0</v>
      </c>
      <c r="M90" s="89">
        <v>6.5601000000000003</v>
      </c>
      <c r="N90" s="3">
        <f t="shared" ref="N90:N104" si="58">M90*1.1</f>
        <v>7.2161100000000005</v>
      </c>
    </row>
    <row r="91" spans="1:14" ht="38.25" x14ac:dyDescent="0.25">
      <c r="A91" s="25" t="s">
        <v>127</v>
      </c>
      <c r="B91" s="95" t="s">
        <v>128</v>
      </c>
      <c r="C91" s="92">
        <v>3312</v>
      </c>
      <c r="D91" s="56"/>
      <c r="E91" s="93">
        <f t="shared" si="54"/>
        <v>0</v>
      </c>
      <c r="F91" s="30">
        <f t="shared" ref="F91:F104" si="59">ROUND(C91*D91,2)</f>
        <v>0</v>
      </c>
      <c r="G91" s="31">
        <f t="shared" si="55"/>
        <v>0</v>
      </c>
      <c r="H91" s="32">
        <f t="shared" si="56"/>
        <v>0</v>
      </c>
      <c r="I91" s="30">
        <f t="shared" si="57"/>
        <v>0</v>
      </c>
      <c r="J91" s="31">
        <f t="shared" si="57"/>
        <v>0</v>
      </c>
      <c r="K91" s="32">
        <f t="shared" si="57"/>
        <v>0</v>
      </c>
      <c r="M91" s="56">
        <v>4.7697000000000003</v>
      </c>
      <c r="N91" s="3">
        <f t="shared" si="58"/>
        <v>5.2466700000000008</v>
      </c>
    </row>
    <row r="92" spans="1:14" ht="38.25" x14ac:dyDescent="0.25">
      <c r="A92" s="25" t="s">
        <v>129</v>
      </c>
      <c r="B92" s="95" t="s">
        <v>130</v>
      </c>
      <c r="C92" s="92">
        <v>1416</v>
      </c>
      <c r="D92" s="56"/>
      <c r="E92" s="93">
        <f t="shared" si="54"/>
        <v>0</v>
      </c>
      <c r="F92" s="30">
        <f t="shared" si="59"/>
        <v>0</v>
      </c>
      <c r="G92" s="31">
        <f t="shared" si="55"/>
        <v>0</v>
      </c>
      <c r="H92" s="32">
        <f t="shared" si="56"/>
        <v>0</v>
      </c>
      <c r="I92" s="30">
        <f t="shared" si="57"/>
        <v>0</v>
      </c>
      <c r="J92" s="31">
        <f t="shared" si="57"/>
        <v>0</v>
      </c>
      <c r="K92" s="32">
        <f t="shared" si="57"/>
        <v>0</v>
      </c>
      <c r="M92" s="56">
        <v>4.7</v>
      </c>
      <c r="N92" s="3">
        <f t="shared" si="58"/>
        <v>5.1700000000000008</v>
      </c>
    </row>
    <row r="93" spans="1:14" ht="38.25" x14ac:dyDescent="0.25">
      <c r="A93" s="25" t="s">
        <v>131</v>
      </c>
      <c r="B93" s="95" t="s">
        <v>132</v>
      </c>
      <c r="C93" s="92">
        <v>1944</v>
      </c>
      <c r="D93" s="56"/>
      <c r="E93" s="93">
        <f t="shared" si="54"/>
        <v>0</v>
      </c>
      <c r="F93" s="30">
        <f t="shared" si="59"/>
        <v>0</v>
      </c>
      <c r="G93" s="31">
        <f t="shared" si="55"/>
        <v>0</v>
      </c>
      <c r="H93" s="32">
        <f t="shared" si="56"/>
        <v>0</v>
      </c>
      <c r="I93" s="30">
        <f t="shared" si="57"/>
        <v>0</v>
      </c>
      <c r="J93" s="31">
        <f t="shared" si="57"/>
        <v>0</v>
      </c>
      <c r="K93" s="32">
        <f t="shared" si="57"/>
        <v>0</v>
      </c>
      <c r="M93" s="56">
        <v>3.9100999999999999</v>
      </c>
      <c r="N93" s="3">
        <f t="shared" si="58"/>
        <v>4.3011100000000004</v>
      </c>
    </row>
    <row r="94" spans="1:14" ht="38.25" x14ac:dyDescent="0.25">
      <c r="A94" s="25" t="s">
        <v>133</v>
      </c>
      <c r="B94" s="95" t="s">
        <v>134</v>
      </c>
      <c r="C94" s="92">
        <v>504</v>
      </c>
      <c r="D94" s="56"/>
      <c r="E94" s="93">
        <f t="shared" si="54"/>
        <v>0</v>
      </c>
      <c r="F94" s="30">
        <f t="shared" si="59"/>
        <v>0</v>
      </c>
      <c r="G94" s="31">
        <f t="shared" si="55"/>
        <v>0</v>
      </c>
      <c r="H94" s="32">
        <f t="shared" si="56"/>
        <v>0</v>
      </c>
      <c r="I94" s="30">
        <f t="shared" si="57"/>
        <v>0</v>
      </c>
      <c r="J94" s="31">
        <f t="shared" si="57"/>
        <v>0</v>
      </c>
      <c r="K94" s="32">
        <f t="shared" si="57"/>
        <v>0</v>
      </c>
      <c r="M94" s="56">
        <v>5.3</v>
      </c>
      <c r="N94" s="3">
        <f t="shared" si="58"/>
        <v>5.83</v>
      </c>
    </row>
    <row r="95" spans="1:14" ht="38.25" x14ac:dyDescent="0.25">
      <c r="A95" s="25" t="s">
        <v>135</v>
      </c>
      <c r="B95" s="95" t="s">
        <v>136</v>
      </c>
      <c r="C95" s="92">
        <v>180</v>
      </c>
      <c r="D95" s="56"/>
      <c r="E95" s="93">
        <f t="shared" si="54"/>
        <v>0</v>
      </c>
      <c r="F95" s="30">
        <f t="shared" si="59"/>
        <v>0</v>
      </c>
      <c r="G95" s="31">
        <f t="shared" si="55"/>
        <v>0</v>
      </c>
      <c r="H95" s="32">
        <f t="shared" si="56"/>
        <v>0</v>
      </c>
      <c r="I95" s="30">
        <f t="shared" si="57"/>
        <v>0</v>
      </c>
      <c r="J95" s="31">
        <f t="shared" si="57"/>
        <v>0</v>
      </c>
      <c r="K95" s="32">
        <f t="shared" si="57"/>
        <v>0</v>
      </c>
      <c r="M95" s="56">
        <v>4.3601000000000001</v>
      </c>
      <c r="N95" s="3">
        <f t="shared" si="58"/>
        <v>4.7961100000000005</v>
      </c>
    </row>
    <row r="96" spans="1:14" ht="38.25" x14ac:dyDescent="0.25">
      <c r="A96" s="25" t="s">
        <v>137</v>
      </c>
      <c r="B96" s="95" t="s">
        <v>138</v>
      </c>
      <c r="C96" s="92">
        <v>828</v>
      </c>
      <c r="D96" s="56"/>
      <c r="E96" s="93">
        <f t="shared" si="54"/>
        <v>0</v>
      </c>
      <c r="F96" s="30">
        <f t="shared" si="59"/>
        <v>0</v>
      </c>
      <c r="G96" s="31">
        <f t="shared" si="55"/>
        <v>0</v>
      </c>
      <c r="H96" s="32">
        <f t="shared" si="56"/>
        <v>0</v>
      </c>
      <c r="I96" s="30">
        <f t="shared" si="57"/>
        <v>0</v>
      </c>
      <c r="J96" s="31">
        <f t="shared" si="57"/>
        <v>0</v>
      </c>
      <c r="K96" s="32">
        <f t="shared" si="57"/>
        <v>0</v>
      </c>
      <c r="M96" s="56">
        <v>8.9499999999999993</v>
      </c>
      <c r="N96" s="3">
        <f t="shared" si="58"/>
        <v>9.8450000000000006</v>
      </c>
    </row>
    <row r="97" spans="1:14" ht="38.25" x14ac:dyDescent="0.25">
      <c r="A97" s="25" t="s">
        <v>139</v>
      </c>
      <c r="B97" s="95" t="s">
        <v>140</v>
      </c>
      <c r="C97" s="92">
        <v>36</v>
      </c>
      <c r="D97" s="56"/>
      <c r="E97" s="93">
        <f t="shared" si="54"/>
        <v>0</v>
      </c>
      <c r="F97" s="30">
        <f t="shared" si="59"/>
        <v>0</v>
      </c>
      <c r="G97" s="31">
        <f t="shared" si="55"/>
        <v>0</v>
      </c>
      <c r="H97" s="32">
        <f t="shared" si="56"/>
        <v>0</v>
      </c>
      <c r="I97" s="30">
        <f t="shared" si="57"/>
        <v>0</v>
      </c>
      <c r="J97" s="31">
        <f t="shared" si="57"/>
        <v>0</v>
      </c>
      <c r="K97" s="32">
        <f t="shared" si="57"/>
        <v>0</v>
      </c>
      <c r="M97" s="56">
        <v>9.6697000000000006</v>
      </c>
      <c r="N97" s="3">
        <f t="shared" si="58"/>
        <v>10.636670000000002</v>
      </c>
    </row>
    <row r="98" spans="1:14" ht="25.5" x14ac:dyDescent="0.25">
      <c r="A98" s="25" t="s">
        <v>141</v>
      </c>
      <c r="B98" s="95" t="s">
        <v>142</v>
      </c>
      <c r="C98" s="92">
        <v>288</v>
      </c>
      <c r="D98" s="56"/>
      <c r="E98" s="93">
        <f t="shared" si="54"/>
        <v>0</v>
      </c>
      <c r="F98" s="30">
        <f t="shared" si="59"/>
        <v>0</v>
      </c>
      <c r="G98" s="31">
        <f t="shared" si="55"/>
        <v>0</v>
      </c>
      <c r="H98" s="32">
        <f t="shared" si="56"/>
        <v>0</v>
      </c>
      <c r="I98" s="30">
        <f t="shared" si="57"/>
        <v>0</v>
      </c>
      <c r="J98" s="31">
        <f t="shared" si="57"/>
        <v>0</v>
      </c>
      <c r="K98" s="32">
        <f t="shared" si="57"/>
        <v>0</v>
      </c>
      <c r="M98" s="56">
        <v>2.1699000000000002</v>
      </c>
      <c r="N98" s="3">
        <f t="shared" si="58"/>
        <v>2.3868900000000002</v>
      </c>
    </row>
    <row r="99" spans="1:14" ht="38.25" x14ac:dyDescent="0.25">
      <c r="A99" s="25" t="s">
        <v>143</v>
      </c>
      <c r="B99" s="95" t="s">
        <v>144</v>
      </c>
      <c r="C99" s="92">
        <v>528</v>
      </c>
      <c r="D99" s="56"/>
      <c r="E99" s="93">
        <f t="shared" si="54"/>
        <v>0</v>
      </c>
      <c r="F99" s="30">
        <f t="shared" si="59"/>
        <v>0</v>
      </c>
      <c r="G99" s="31">
        <f t="shared" si="55"/>
        <v>0</v>
      </c>
      <c r="H99" s="32">
        <f t="shared" si="56"/>
        <v>0</v>
      </c>
      <c r="I99" s="30">
        <f t="shared" si="57"/>
        <v>0</v>
      </c>
      <c r="J99" s="31">
        <f t="shared" si="57"/>
        <v>0</v>
      </c>
      <c r="K99" s="32">
        <f t="shared" si="57"/>
        <v>0</v>
      </c>
      <c r="M99" s="56">
        <v>3.9098000000000002</v>
      </c>
      <c r="N99" s="3">
        <f t="shared" si="58"/>
        <v>4.3007800000000005</v>
      </c>
    </row>
    <row r="100" spans="1:14" ht="25.5" x14ac:dyDescent="0.25">
      <c r="A100" s="25" t="s">
        <v>145</v>
      </c>
      <c r="B100" s="95" t="s">
        <v>146</v>
      </c>
      <c r="C100" s="92">
        <v>24</v>
      </c>
      <c r="D100" s="56"/>
      <c r="E100" s="93">
        <f t="shared" si="54"/>
        <v>0</v>
      </c>
      <c r="F100" s="30">
        <f t="shared" si="59"/>
        <v>0</v>
      </c>
      <c r="G100" s="31">
        <f t="shared" si="55"/>
        <v>0</v>
      </c>
      <c r="H100" s="32">
        <f t="shared" si="56"/>
        <v>0</v>
      </c>
      <c r="I100" s="30">
        <f t="shared" si="57"/>
        <v>0</v>
      </c>
      <c r="J100" s="31">
        <f t="shared" si="57"/>
        <v>0</v>
      </c>
      <c r="K100" s="32">
        <f t="shared" si="57"/>
        <v>0</v>
      </c>
      <c r="M100" s="56">
        <v>3.25</v>
      </c>
      <c r="N100" s="3">
        <f t="shared" si="58"/>
        <v>3.5750000000000002</v>
      </c>
    </row>
    <row r="101" spans="1:14" ht="38.25" x14ac:dyDescent="0.25">
      <c r="A101" s="25" t="s">
        <v>147</v>
      </c>
      <c r="B101" s="95" t="s">
        <v>148</v>
      </c>
      <c r="C101" s="92">
        <v>1056</v>
      </c>
      <c r="D101" s="56"/>
      <c r="E101" s="93">
        <f t="shared" si="54"/>
        <v>0</v>
      </c>
      <c r="F101" s="30">
        <f t="shared" si="59"/>
        <v>0</v>
      </c>
      <c r="G101" s="31">
        <f t="shared" si="55"/>
        <v>0</v>
      </c>
      <c r="H101" s="32">
        <f t="shared" si="56"/>
        <v>0</v>
      </c>
      <c r="I101" s="30">
        <f t="shared" si="57"/>
        <v>0</v>
      </c>
      <c r="J101" s="31">
        <f t="shared" si="57"/>
        <v>0</v>
      </c>
      <c r="K101" s="32">
        <f t="shared" si="57"/>
        <v>0</v>
      </c>
      <c r="M101" s="56">
        <v>2.4401999999999999</v>
      </c>
      <c r="N101" s="3">
        <f t="shared" si="58"/>
        <v>2.6842200000000003</v>
      </c>
    </row>
    <row r="102" spans="1:14" ht="25.5" x14ac:dyDescent="0.25">
      <c r="A102" s="25" t="s">
        <v>149</v>
      </c>
      <c r="B102" s="95" t="s">
        <v>150</v>
      </c>
      <c r="C102" s="92">
        <v>2124</v>
      </c>
      <c r="D102" s="56"/>
      <c r="E102" s="93">
        <f t="shared" si="54"/>
        <v>0</v>
      </c>
      <c r="F102" s="30">
        <f t="shared" si="59"/>
        <v>0</v>
      </c>
      <c r="G102" s="31">
        <f t="shared" si="55"/>
        <v>0</v>
      </c>
      <c r="H102" s="32">
        <f t="shared" si="56"/>
        <v>0</v>
      </c>
      <c r="I102" s="30">
        <f t="shared" si="57"/>
        <v>0</v>
      </c>
      <c r="J102" s="31">
        <f t="shared" si="57"/>
        <v>0</v>
      </c>
      <c r="K102" s="32">
        <f t="shared" si="57"/>
        <v>0</v>
      </c>
      <c r="M102" s="56">
        <v>2.85</v>
      </c>
      <c r="N102" s="3">
        <f t="shared" si="58"/>
        <v>3.1350000000000002</v>
      </c>
    </row>
    <row r="103" spans="1:14" ht="25.5" x14ac:dyDescent="0.25">
      <c r="A103" s="25" t="s">
        <v>151</v>
      </c>
      <c r="B103" s="95" t="s">
        <v>152</v>
      </c>
      <c r="C103" s="92">
        <v>480</v>
      </c>
      <c r="D103" s="56"/>
      <c r="E103" s="93">
        <f t="shared" si="54"/>
        <v>0</v>
      </c>
      <c r="F103" s="30">
        <f t="shared" si="59"/>
        <v>0</v>
      </c>
      <c r="G103" s="31">
        <f t="shared" si="55"/>
        <v>0</v>
      </c>
      <c r="H103" s="32">
        <f t="shared" si="56"/>
        <v>0</v>
      </c>
      <c r="I103" s="30">
        <f t="shared" si="57"/>
        <v>0</v>
      </c>
      <c r="J103" s="31">
        <f t="shared" si="57"/>
        <v>0</v>
      </c>
      <c r="K103" s="32">
        <f t="shared" si="57"/>
        <v>0</v>
      </c>
      <c r="M103" s="56">
        <v>2.8197000000000001</v>
      </c>
      <c r="N103" s="3">
        <f t="shared" si="58"/>
        <v>3.1016700000000004</v>
      </c>
    </row>
    <row r="104" spans="1:14" ht="39" thickBot="1" x14ac:dyDescent="0.3">
      <c r="A104" s="33" t="s">
        <v>153</v>
      </c>
      <c r="B104" s="113" t="s">
        <v>154</v>
      </c>
      <c r="C104" s="92">
        <v>468</v>
      </c>
      <c r="D104" s="56"/>
      <c r="E104" s="93">
        <f t="shared" si="54"/>
        <v>0</v>
      </c>
      <c r="F104" s="30">
        <f t="shared" si="59"/>
        <v>0</v>
      </c>
      <c r="G104" s="31">
        <f t="shared" si="55"/>
        <v>0</v>
      </c>
      <c r="H104" s="32">
        <f t="shared" si="56"/>
        <v>0</v>
      </c>
      <c r="I104" s="37">
        <f t="shared" si="57"/>
        <v>0</v>
      </c>
      <c r="J104" s="38">
        <f t="shared" si="57"/>
        <v>0</v>
      </c>
      <c r="K104" s="39">
        <f t="shared" si="57"/>
        <v>0</v>
      </c>
      <c r="M104" s="56">
        <v>6.0902000000000003</v>
      </c>
      <c r="N104" s="3">
        <f t="shared" si="58"/>
        <v>6.6992200000000013</v>
      </c>
    </row>
    <row r="105" spans="1:14" ht="23.25" customHeight="1" thickBot="1" x14ac:dyDescent="0.3">
      <c r="A105" s="1"/>
      <c r="B105" s="147"/>
      <c r="C105" s="130" t="s">
        <v>155</v>
      </c>
      <c r="D105" s="131"/>
      <c r="E105" s="132"/>
      <c r="F105" s="40">
        <f t="shared" ref="F105" si="60">SUM(F90:F104)</f>
        <v>0</v>
      </c>
      <c r="G105" s="41">
        <f t="shared" si="55"/>
        <v>0</v>
      </c>
      <c r="H105" s="42">
        <f t="shared" si="56"/>
        <v>0</v>
      </c>
      <c r="I105" s="41">
        <f t="shared" si="57"/>
        <v>0</v>
      </c>
      <c r="J105" s="41">
        <f t="shared" si="57"/>
        <v>0</v>
      </c>
      <c r="K105" s="42">
        <f>H105*2</f>
        <v>0</v>
      </c>
    </row>
    <row r="106" spans="1:14" x14ac:dyDescent="0.25">
      <c r="A106" s="1"/>
      <c r="B106" s="147"/>
      <c r="C106" s="74"/>
      <c r="D106" s="74"/>
      <c r="E106" s="69"/>
      <c r="F106" s="70"/>
      <c r="G106" s="70"/>
      <c r="H106" s="70"/>
      <c r="I106" s="70"/>
      <c r="J106" s="70"/>
      <c r="K106" s="70"/>
    </row>
    <row r="107" spans="1:14" ht="13.5" thickBot="1" x14ac:dyDescent="0.3">
      <c r="A107" s="1"/>
      <c r="B107" s="147"/>
      <c r="C107" s="74"/>
      <c r="D107" s="74"/>
      <c r="E107" s="69"/>
      <c r="F107" s="70"/>
      <c r="G107" s="70"/>
      <c r="H107" s="70"/>
      <c r="I107" s="70"/>
      <c r="J107" s="70"/>
      <c r="K107" s="70"/>
    </row>
    <row r="108" spans="1:14" s="7" customFormat="1" ht="27" customHeight="1" thickBot="1" x14ac:dyDescent="0.3">
      <c r="A108" s="97" t="s">
        <v>156</v>
      </c>
      <c r="B108" s="160" t="s">
        <v>157</v>
      </c>
      <c r="C108" s="160"/>
      <c r="D108" s="160"/>
      <c r="E108" s="160"/>
      <c r="F108" s="160"/>
      <c r="G108" s="160"/>
      <c r="H108" s="160"/>
      <c r="I108" s="160"/>
      <c r="J108" s="160"/>
      <c r="K108" s="161"/>
    </row>
    <row r="109" spans="1:14" s="10" customFormat="1" ht="39" thickBot="1" x14ac:dyDescent="0.3">
      <c r="A109" s="11" t="s">
        <v>3</v>
      </c>
      <c r="B109" s="12" t="s">
        <v>4</v>
      </c>
      <c r="C109" s="13" t="s">
        <v>5</v>
      </c>
      <c r="D109" s="13" t="s">
        <v>6</v>
      </c>
      <c r="E109" s="13" t="s">
        <v>7</v>
      </c>
      <c r="F109" s="13" t="s">
        <v>8</v>
      </c>
      <c r="G109" s="13" t="s">
        <v>9</v>
      </c>
      <c r="H109" s="13" t="s">
        <v>10</v>
      </c>
      <c r="I109" s="13" t="s">
        <v>11</v>
      </c>
      <c r="J109" s="13" t="s">
        <v>12</v>
      </c>
      <c r="K109" s="16" t="s">
        <v>13</v>
      </c>
    </row>
    <row r="110" spans="1:14" ht="15" customHeight="1" x14ac:dyDescent="0.25">
      <c r="A110" s="17" t="s">
        <v>158</v>
      </c>
      <c r="B110" s="144" t="s">
        <v>159</v>
      </c>
      <c r="C110" s="18">
        <v>312</v>
      </c>
      <c r="D110" s="54"/>
      <c r="E110" s="98">
        <f t="shared" ref="E110:E113" si="61">+D110*1.1</f>
        <v>0</v>
      </c>
      <c r="F110" s="22">
        <f t="shared" ref="F110:F113" si="62">ROUND(C110*D110,2)</f>
        <v>0</v>
      </c>
      <c r="G110" s="22">
        <f t="shared" ref="G110:G113" si="63">ROUND(F110*10%,2)</f>
        <v>0</v>
      </c>
      <c r="H110" s="22">
        <f t="shared" ref="H110:H113" si="64">F110+G110</f>
        <v>0</v>
      </c>
      <c r="I110" s="22">
        <f t="shared" ref="I110:K113" si="65">F110*2</f>
        <v>0</v>
      </c>
      <c r="J110" s="22">
        <f t="shared" si="65"/>
        <v>0</v>
      </c>
      <c r="K110" s="23">
        <f t="shared" si="65"/>
        <v>0</v>
      </c>
      <c r="M110" s="3">
        <v>4.1303000000000001</v>
      </c>
      <c r="N110" s="3">
        <f t="shared" ref="N110:N113" si="66">M110*1.1</f>
        <v>4.5433300000000001</v>
      </c>
    </row>
    <row r="111" spans="1:14" ht="15" customHeight="1" x14ac:dyDescent="0.25">
      <c r="A111" s="25" t="s">
        <v>160</v>
      </c>
      <c r="B111" s="145" t="s">
        <v>161</v>
      </c>
      <c r="C111" s="27">
        <v>36</v>
      </c>
      <c r="D111" s="56"/>
      <c r="E111" s="99">
        <f t="shared" si="61"/>
        <v>0</v>
      </c>
      <c r="F111" s="31">
        <f t="shared" si="62"/>
        <v>0</v>
      </c>
      <c r="G111" s="31">
        <f t="shared" si="63"/>
        <v>0</v>
      </c>
      <c r="H111" s="31">
        <f t="shared" si="64"/>
        <v>0</v>
      </c>
      <c r="I111" s="31">
        <f t="shared" si="65"/>
        <v>0</v>
      </c>
      <c r="J111" s="31">
        <f t="shared" si="65"/>
        <v>0</v>
      </c>
      <c r="K111" s="32">
        <f t="shared" si="65"/>
        <v>0</v>
      </c>
      <c r="M111" s="3">
        <v>4.1303000000000001</v>
      </c>
      <c r="N111" s="3">
        <f t="shared" si="66"/>
        <v>4.5433300000000001</v>
      </c>
    </row>
    <row r="112" spans="1:14" ht="15" customHeight="1" x14ac:dyDescent="0.25">
      <c r="A112" s="25" t="s">
        <v>162</v>
      </c>
      <c r="B112" s="145" t="s">
        <v>163</v>
      </c>
      <c r="C112" s="27">
        <v>24</v>
      </c>
      <c r="D112" s="56"/>
      <c r="E112" s="99">
        <f t="shared" si="61"/>
        <v>0</v>
      </c>
      <c r="F112" s="31">
        <f t="shared" si="62"/>
        <v>0</v>
      </c>
      <c r="G112" s="31">
        <f t="shared" si="63"/>
        <v>0</v>
      </c>
      <c r="H112" s="31">
        <f t="shared" si="64"/>
        <v>0</v>
      </c>
      <c r="I112" s="31">
        <f t="shared" si="65"/>
        <v>0</v>
      </c>
      <c r="J112" s="31">
        <f t="shared" si="65"/>
        <v>0</v>
      </c>
      <c r="K112" s="32">
        <f t="shared" si="65"/>
        <v>0</v>
      </c>
      <c r="M112" s="3">
        <v>4.1303000000000001</v>
      </c>
      <c r="N112" s="3">
        <f t="shared" si="66"/>
        <v>4.5433300000000001</v>
      </c>
    </row>
    <row r="113" spans="1:14" ht="15" customHeight="1" thickBot="1" x14ac:dyDescent="0.3">
      <c r="A113" s="33" t="s">
        <v>164</v>
      </c>
      <c r="B113" s="146" t="s">
        <v>165</v>
      </c>
      <c r="C113" s="34">
        <v>24</v>
      </c>
      <c r="D113" s="66"/>
      <c r="E113" s="100">
        <f t="shared" si="61"/>
        <v>0</v>
      </c>
      <c r="F113" s="38">
        <f t="shared" si="62"/>
        <v>0</v>
      </c>
      <c r="G113" s="38">
        <f t="shared" si="63"/>
        <v>0</v>
      </c>
      <c r="H113" s="38">
        <f t="shared" si="64"/>
        <v>0</v>
      </c>
      <c r="I113" s="38">
        <f t="shared" si="65"/>
        <v>0</v>
      </c>
      <c r="J113" s="38">
        <f t="shared" si="65"/>
        <v>0</v>
      </c>
      <c r="K113" s="39">
        <f t="shared" si="65"/>
        <v>0</v>
      </c>
      <c r="M113" s="3">
        <v>4.1303000000000001</v>
      </c>
      <c r="N113" s="3">
        <f t="shared" si="66"/>
        <v>4.5433300000000001</v>
      </c>
    </row>
    <row r="114" spans="1:14" ht="18" customHeight="1" thickBot="1" x14ac:dyDescent="0.3">
      <c r="A114" s="1"/>
      <c r="B114" s="147"/>
      <c r="C114" s="130" t="s">
        <v>166</v>
      </c>
      <c r="D114" s="131"/>
      <c r="E114" s="132"/>
      <c r="F114" s="40">
        <f t="shared" ref="F114:K114" si="67">SUM(F110:F113)</f>
        <v>0</v>
      </c>
      <c r="G114" s="41">
        <f t="shared" si="67"/>
        <v>0</v>
      </c>
      <c r="H114" s="42">
        <f t="shared" si="67"/>
        <v>0</v>
      </c>
      <c r="I114" s="41">
        <f t="shared" si="67"/>
        <v>0</v>
      </c>
      <c r="J114" s="41">
        <f t="shared" si="67"/>
        <v>0</v>
      </c>
      <c r="K114" s="42">
        <f t="shared" si="67"/>
        <v>0</v>
      </c>
    </row>
    <row r="115" spans="1:14" x14ac:dyDescent="0.25">
      <c r="A115" s="1"/>
      <c r="B115" s="147"/>
      <c r="C115" s="68"/>
      <c r="D115" s="101"/>
      <c r="E115" s="69"/>
      <c r="F115" s="70"/>
      <c r="G115" s="70"/>
      <c r="H115" s="70"/>
      <c r="I115" s="70"/>
      <c r="J115" s="70"/>
      <c r="K115" s="70"/>
    </row>
    <row r="116" spans="1:14" ht="13.5" thickBot="1" x14ac:dyDescent="0.3">
      <c r="A116" s="1"/>
      <c r="B116" s="147"/>
      <c r="C116" s="68"/>
      <c r="D116" s="101"/>
      <c r="E116" s="69"/>
      <c r="F116" s="70"/>
      <c r="G116" s="70"/>
      <c r="H116" s="70"/>
      <c r="I116" s="70"/>
      <c r="J116" s="70"/>
      <c r="K116" s="70"/>
    </row>
    <row r="117" spans="1:14" s="7" customFormat="1" ht="24.75" customHeight="1" thickBot="1" x14ac:dyDescent="0.3">
      <c r="A117" s="97" t="s">
        <v>167</v>
      </c>
      <c r="B117" s="160" t="s">
        <v>168</v>
      </c>
      <c r="C117" s="160"/>
      <c r="D117" s="160"/>
      <c r="E117" s="160"/>
      <c r="F117" s="160"/>
      <c r="G117" s="160"/>
      <c r="H117" s="160"/>
      <c r="I117" s="160"/>
      <c r="J117" s="160"/>
      <c r="K117" s="161"/>
    </row>
    <row r="118" spans="1:14" s="10" customFormat="1" ht="39" thickBot="1" x14ac:dyDescent="0.3">
      <c r="A118" s="11" t="s">
        <v>3</v>
      </c>
      <c r="B118" s="88" t="s">
        <v>4</v>
      </c>
      <c r="C118" s="15" t="s">
        <v>5</v>
      </c>
      <c r="D118" s="13" t="s">
        <v>6</v>
      </c>
      <c r="E118" s="16" t="s">
        <v>7</v>
      </c>
      <c r="F118" s="15" t="s">
        <v>8</v>
      </c>
      <c r="G118" s="13" t="s">
        <v>9</v>
      </c>
      <c r="H118" s="16" t="s">
        <v>10</v>
      </c>
      <c r="I118" s="15" t="s">
        <v>11</v>
      </c>
      <c r="J118" s="13" t="s">
        <v>12</v>
      </c>
      <c r="K118" s="16" t="s">
        <v>13</v>
      </c>
    </row>
    <row r="119" spans="1:14" ht="25.5" x14ac:dyDescent="0.25">
      <c r="A119" s="17" t="s">
        <v>169</v>
      </c>
      <c r="B119" s="152" t="s">
        <v>170</v>
      </c>
      <c r="C119" s="102">
        <v>156</v>
      </c>
      <c r="D119" s="54"/>
      <c r="E119" s="103">
        <f t="shared" ref="E119:E122" si="68">+D119*1.1</f>
        <v>0</v>
      </c>
      <c r="F119" s="21">
        <f>ROUND(C119*D119,2)</f>
        <v>0</v>
      </c>
      <c r="G119" s="22">
        <f t="shared" ref="G119:G122" si="69">H119-F119</f>
        <v>0</v>
      </c>
      <c r="H119" s="23">
        <f t="shared" ref="H119:H122" si="70">F119*1.1</f>
        <v>0</v>
      </c>
      <c r="I119" s="21">
        <f t="shared" ref="I119:K122" si="71">F119*2</f>
        <v>0</v>
      </c>
      <c r="J119" s="22">
        <f t="shared" si="71"/>
        <v>0</v>
      </c>
      <c r="K119" s="23">
        <f t="shared" si="71"/>
        <v>0</v>
      </c>
      <c r="M119" s="3">
        <v>4.0098000000000003</v>
      </c>
      <c r="N119" s="3">
        <f t="shared" ref="N119:N122" si="72">M119*1.1</f>
        <v>4.4107800000000008</v>
      </c>
    </row>
    <row r="120" spans="1:14" s="106" customFormat="1" ht="38.25" x14ac:dyDescent="0.25">
      <c r="A120" s="25" t="s">
        <v>171</v>
      </c>
      <c r="B120" s="95" t="s">
        <v>172</v>
      </c>
      <c r="C120" s="104">
        <v>180</v>
      </c>
      <c r="D120" s="56"/>
      <c r="E120" s="105">
        <f t="shared" si="68"/>
        <v>0</v>
      </c>
      <c r="F120" s="30">
        <f t="shared" ref="F120:F122" si="73">ROUND(C120*D120,2)</f>
        <v>0</v>
      </c>
      <c r="G120" s="31">
        <f t="shared" si="69"/>
        <v>0</v>
      </c>
      <c r="H120" s="32">
        <f t="shared" si="70"/>
        <v>0</v>
      </c>
      <c r="I120" s="30">
        <f t="shared" si="71"/>
        <v>0</v>
      </c>
      <c r="J120" s="31">
        <f t="shared" si="71"/>
        <v>0</v>
      </c>
      <c r="K120" s="32">
        <f t="shared" si="71"/>
        <v>0</v>
      </c>
      <c r="M120" s="107">
        <v>7.5697000000000001</v>
      </c>
      <c r="N120" s="3">
        <f t="shared" si="72"/>
        <v>8.32667</v>
      </c>
    </row>
    <row r="121" spans="1:14" ht="38.25" x14ac:dyDescent="0.25">
      <c r="A121" s="25" t="s">
        <v>173</v>
      </c>
      <c r="B121" s="95" t="s">
        <v>174</v>
      </c>
      <c r="C121" s="92">
        <v>12</v>
      </c>
      <c r="D121" s="56"/>
      <c r="E121" s="108">
        <f t="shared" si="68"/>
        <v>0</v>
      </c>
      <c r="F121" s="30">
        <f t="shared" si="73"/>
        <v>0</v>
      </c>
      <c r="G121" s="31">
        <f t="shared" si="69"/>
        <v>0</v>
      </c>
      <c r="H121" s="32">
        <f t="shared" si="70"/>
        <v>0</v>
      </c>
      <c r="I121" s="30">
        <f t="shared" si="71"/>
        <v>0</v>
      </c>
      <c r="J121" s="31">
        <f t="shared" si="71"/>
        <v>0</v>
      </c>
      <c r="K121" s="32">
        <f t="shared" si="71"/>
        <v>0</v>
      </c>
      <c r="M121" s="3">
        <v>4.0098000000000003</v>
      </c>
      <c r="N121" s="3">
        <f t="shared" si="72"/>
        <v>4.4107800000000008</v>
      </c>
    </row>
    <row r="122" spans="1:14" ht="26.25" thickBot="1" x14ac:dyDescent="0.3">
      <c r="A122" s="33" t="s">
        <v>175</v>
      </c>
      <c r="B122" s="113" t="s">
        <v>176</v>
      </c>
      <c r="C122" s="85">
        <v>384</v>
      </c>
      <c r="D122" s="66"/>
      <c r="E122" s="109">
        <f t="shared" si="68"/>
        <v>0</v>
      </c>
      <c r="F122" s="37">
        <f t="shared" si="73"/>
        <v>0</v>
      </c>
      <c r="G122" s="38">
        <f t="shared" si="69"/>
        <v>0</v>
      </c>
      <c r="H122" s="39">
        <f t="shared" si="70"/>
        <v>0</v>
      </c>
      <c r="I122" s="37">
        <f t="shared" si="71"/>
        <v>0</v>
      </c>
      <c r="J122" s="38">
        <f t="shared" si="71"/>
        <v>0</v>
      </c>
      <c r="K122" s="39">
        <f t="shared" si="71"/>
        <v>0</v>
      </c>
      <c r="M122" s="3">
        <v>10.4697</v>
      </c>
      <c r="N122" s="3">
        <f t="shared" si="72"/>
        <v>11.516670000000001</v>
      </c>
    </row>
    <row r="123" spans="1:14" ht="19.5" customHeight="1" thickBot="1" x14ac:dyDescent="0.3">
      <c r="A123" s="110"/>
      <c r="B123" s="154"/>
      <c r="C123" s="130" t="s">
        <v>177</v>
      </c>
      <c r="D123" s="131"/>
      <c r="E123" s="132"/>
      <c r="F123" s="40">
        <f>SUM(F119:F122)</f>
        <v>0</v>
      </c>
      <c r="G123" s="41">
        <f t="shared" ref="G123:I123" si="74">SUM(G119:G122)</f>
        <v>0</v>
      </c>
      <c r="H123" s="42">
        <f>SUM(H119:H122)</f>
        <v>0</v>
      </c>
      <c r="I123" s="40">
        <f t="shared" si="74"/>
        <v>0</v>
      </c>
      <c r="J123" s="41">
        <v>1211.3120000000017</v>
      </c>
      <c r="K123" s="42">
        <v>13324.432000000001</v>
      </c>
    </row>
    <row r="124" spans="1:14" ht="27.75" customHeight="1" thickBot="1" x14ac:dyDescent="0.3">
      <c r="A124" s="1"/>
      <c r="B124" s="147"/>
      <c r="C124" s="111"/>
      <c r="D124" s="111"/>
      <c r="E124" s="111"/>
      <c r="F124" s="46"/>
      <c r="G124" s="46"/>
      <c r="H124" s="46"/>
      <c r="I124" s="46"/>
      <c r="J124" s="46"/>
      <c r="K124" s="46"/>
    </row>
    <row r="125" spans="1:14" s="7" customFormat="1" ht="23.25" customHeight="1" thickBot="1" x14ac:dyDescent="0.3">
      <c r="A125" s="9" t="s">
        <v>178</v>
      </c>
      <c r="B125" s="160" t="s">
        <v>179</v>
      </c>
      <c r="C125" s="160"/>
      <c r="D125" s="160"/>
      <c r="E125" s="160"/>
      <c r="F125" s="160"/>
      <c r="G125" s="160"/>
      <c r="H125" s="160"/>
      <c r="I125" s="160"/>
      <c r="J125" s="160"/>
      <c r="K125" s="161"/>
    </row>
    <row r="126" spans="1:14" s="10" customFormat="1" ht="39" thickBot="1" x14ac:dyDescent="0.3">
      <c r="A126" s="11" t="s">
        <v>3</v>
      </c>
      <c r="B126" s="88" t="s">
        <v>4</v>
      </c>
      <c r="C126" s="15" t="s">
        <v>5</v>
      </c>
      <c r="D126" s="13" t="s">
        <v>6</v>
      </c>
      <c r="E126" s="16" t="s">
        <v>7</v>
      </c>
      <c r="F126" s="15" t="s">
        <v>8</v>
      </c>
      <c r="G126" s="13" t="s">
        <v>9</v>
      </c>
      <c r="H126" s="16" t="s">
        <v>10</v>
      </c>
      <c r="I126" s="15" t="s">
        <v>11</v>
      </c>
      <c r="J126" s="13" t="s">
        <v>12</v>
      </c>
      <c r="K126" s="16" t="s">
        <v>13</v>
      </c>
    </row>
    <row r="127" spans="1:14" ht="15" customHeight="1" x14ac:dyDescent="0.25">
      <c r="A127" s="17" t="s">
        <v>180</v>
      </c>
      <c r="B127" s="152" t="s">
        <v>181</v>
      </c>
      <c r="C127" s="112">
        <v>12</v>
      </c>
      <c r="D127" s="89"/>
      <c r="E127" s="93">
        <f t="shared" ref="E127:E134" si="75">+D127*1.1</f>
        <v>0</v>
      </c>
      <c r="F127" s="75">
        <f t="shared" ref="F127:F134" si="76">ROUND(C127*D127,2)</f>
        <v>0</v>
      </c>
      <c r="G127" s="76">
        <f t="shared" ref="G127:G134" si="77">ROUND(F127*10%,2)</f>
        <v>0</v>
      </c>
      <c r="H127" s="77">
        <f>F127+G127</f>
        <v>0</v>
      </c>
      <c r="I127" s="75">
        <f t="shared" ref="I127:K134" si="78">F127*2</f>
        <v>0</v>
      </c>
      <c r="J127" s="76">
        <f t="shared" si="78"/>
        <v>0</v>
      </c>
      <c r="K127" s="77">
        <f t="shared" si="78"/>
        <v>0</v>
      </c>
      <c r="M127" s="3">
        <v>15.666600000000001</v>
      </c>
      <c r="N127" s="3">
        <f t="shared" ref="N127:N134" si="79">M127*1.1</f>
        <v>17.233260000000001</v>
      </c>
    </row>
    <row r="128" spans="1:14" ht="38.25" x14ac:dyDescent="0.25">
      <c r="A128" s="25" t="s">
        <v>182</v>
      </c>
      <c r="B128" s="95" t="s">
        <v>183</v>
      </c>
      <c r="C128" s="92">
        <v>36</v>
      </c>
      <c r="D128" s="56"/>
      <c r="E128" s="93">
        <f t="shared" si="75"/>
        <v>0</v>
      </c>
      <c r="F128" s="30">
        <f t="shared" si="76"/>
        <v>0</v>
      </c>
      <c r="G128" s="31">
        <f t="shared" si="77"/>
        <v>0</v>
      </c>
      <c r="H128" s="32">
        <f t="shared" ref="H128:H134" si="80">F128+G128</f>
        <v>0</v>
      </c>
      <c r="I128" s="30">
        <f t="shared" si="78"/>
        <v>0</v>
      </c>
      <c r="J128" s="31">
        <f t="shared" si="78"/>
        <v>0</v>
      </c>
      <c r="K128" s="32">
        <f t="shared" si="78"/>
        <v>0</v>
      </c>
      <c r="M128" s="3">
        <v>15.666600000000001</v>
      </c>
      <c r="N128" s="3">
        <f t="shared" si="79"/>
        <v>17.233260000000001</v>
      </c>
    </row>
    <row r="129" spans="1:14" ht="38.25" x14ac:dyDescent="0.25">
      <c r="A129" s="25" t="s">
        <v>184</v>
      </c>
      <c r="B129" s="95" t="s">
        <v>185</v>
      </c>
      <c r="C129" s="92">
        <v>36</v>
      </c>
      <c r="D129" s="56"/>
      <c r="E129" s="93">
        <f t="shared" si="75"/>
        <v>0</v>
      </c>
      <c r="F129" s="30">
        <f t="shared" si="76"/>
        <v>0</v>
      </c>
      <c r="G129" s="31">
        <f t="shared" si="77"/>
        <v>0</v>
      </c>
      <c r="H129" s="32">
        <f t="shared" si="80"/>
        <v>0</v>
      </c>
      <c r="I129" s="30">
        <f t="shared" si="78"/>
        <v>0</v>
      </c>
      <c r="J129" s="31">
        <f t="shared" si="78"/>
        <v>0</v>
      </c>
      <c r="K129" s="32">
        <f t="shared" si="78"/>
        <v>0</v>
      </c>
      <c r="M129" s="3">
        <v>15.666600000000001</v>
      </c>
      <c r="N129" s="3">
        <f t="shared" si="79"/>
        <v>17.233260000000001</v>
      </c>
    </row>
    <row r="130" spans="1:14" ht="38.25" x14ac:dyDescent="0.25">
      <c r="A130" s="25" t="s">
        <v>186</v>
      </c>
      <c r="B130" s="95" t="s">
        <v>187</v>
      </c>
      <c r="C130" s="92">
        <v>300</v>
      </c>
      <c r="D130" s="56"/>
      <c r="E130" s="93">
        <f t="shared" si="75"/>
        <v>0</v>
      </c>
      <c r="F130" s="30">
        <f t="shared" si="76"/>
        <v>0</v>
      </c>
      <c r="G130" s="31">
        <f t="shared" si="77"/>
        <v>0</v>
      </c>
      <c r="H130" s="32">
        <f t="shared" si="80"/>
        <v>0</v>
      </c>
      <c r="I130" s="30">
        <f t="shared" si="78"/>
        <v>0</v>
      </c>
      <c r="J130" s="31">
        <f t="shared" si="78"/>
        <v>0</v>
      </c>
      <c r="K130" s="32">
        <f t="shared" si="78"/>
        <v>0</v>
      </c>
      <c r="M130" s="3">
        <v>16.25</v>
      </c>
      <c r="N130" s="3">
        <f t="shared" si="79"/>
        <v>17.875</v>
      </c>
    </row>
    <row r="131" spans="1:14" ht="38.25" x14ac:dyDescent="0.25">
      <c r="A131" s="25" t="s">
        <v>188</v>
      </c>
      <c r="B131" s="95" t="s">
        <v>189</v>
      </c>
      <c r="C131" s="92">
        <v>24</v>
      </c>
      <c r="D131" s="56"/>
      <c r="E131" s="93">
        <f t="shared" si="75"/>
        <v>0</v>
      </c>
      <c r="F131" s="30">
        <f t="shared" si="76"/>
        <v>0</v>
      </c>
      <c r="G131" s="31">
        <f t="shared" si="77"/>
        <v>0</v>
      </c>
      <c r="H131" s="32">
        <f t="shared" si="80"/>
        <v>0</v>
      </c>
      <c r="I131" s="30">
        <f t="shared" si="78"/>
        <v>0</v>
      </c>
      <c r="J131" s="31">
        <f t="shared" si="78"/>
        <v>0</v>
      </c>
      <c r="K131" s="32">
        <f t="shared" si="78"/>
        <v>0</v>
      </c>
      <c r="M131" s="3">
        <v>10.5175</v>
      </c>
      <c r="N131" s="3">
        <f t="shared" si="79"/>
        <v>11.56925</v>
      </c>
    </row>
    <row r="132" spans="1:14" ht="29.25" customHeight="1" x14ac:dyDescent="0.25">
      <c r="A132" s="25" t="s">
        <v>190</v>
      </c>
      <c r="B132" s="95" t="s">
        <v>191</v>
      </c>
      <c r="C132" s="92">
        <v>408</v>
      </c>
      <c r="D132" s="56"/>
      <c r="E132" s="93">
        <f t="shared" si="75"/>
        <v>0</v>
      </c>
      <c r="F132" s="30">
        <f>ROUND(C132*D132,2)</f>
        <v>0</v>
      </c>
      <c r="G132" s="31">
        <f t="shared" si="77"/>
        <v>0</v>
      </c>
      <c r="H132" s="32">
        <f>F132+G132</f>
        <v>0</v>
      </c>
      <c r="I132" s="30">
        <f t="shared" si="78"/>
        <v>0</v>
      </c>
      <c r="J132" s="31">
        <f t="shared" si="78"/>
        <v>0</v>
      </c>
      <c r="K132" s="32">
        <f t="shared" si="78"/>
        <v>0</v>
      </c>
      <c r="M132" s="3">
        <v>16.25</v>
      </c>
      <c r="N132" s="3">
        <f t="shared" si="79"/>
        <v>17.875</v>
      </c>
    </row>
    <row r="133" spans="1:14" ht="38.25" x14ac:dyDescent="0.25">
      <c r="A133" s="25" t="s">
        <v>192</v>
      </c>
      <c r="B133" s="95" t="s">
        <v>193</v>
      </c>
      <c r="C133" s="92">
        <v>204</v>
      </c>
      <c r="D133" s="56"/>
      <c r="E133" s="93">
        <f t="shared" si="75"/>
        <v>0</v>
      </c>
      <c r="F133" s="30">
        <f t="shared" si="76"/>
        <v>0</v>
      </c>
      <c r="G133" s="31">
        <f t="shared" si="77"/>
        <v>0</v>
      </c>
      <c r="H133" s="32">
        <f t="shared" si="80"/>
        <v>0</v>
      </c>
      <c r="I133" s="30">
        <f t="shared" si="78"/>
        <v>0</v>
      </c>
      <c r="J133" s="31">
        <f t="shared" si="78"/>
        <v>0</v>
      </c>
      <c r="K133" s="32">
        <f t="shared" si="78"/>
        <v>0</v>
      </c>
      <c r="M133" s="3">
        <v>16.25</v>
      </c>
      <c r="N133" s="3">
        <f t="shared" si="79"/>
        <v>17.875</v>
      </c>
    </row>
    <row r="134" spans="1:14" ht="36" customHeight="1" thickBot="1" x14ac:dyDescent="0.3">
      <c r="A134" s="33" t="s">
        <v>194</v>
      </c>
      <c r="B134" s="113" t="s">
        <v>195</v>
      </c>
      <c r="C134" s="92">
        <v>228</v>
      </c>
      <c r="D134" s="56"/>
      <c r="E134" s="93">
        <f t="shared" si="75"/>
        <v>0</v>
      </c>
      <c r="F134" s="114">
        <f t="shared" si="76"/>
        <v>0</v>
      </c>
      <c r="G134" s="115">
        <f t="shared" si="77"/>
        <v>0</v>
      </c>
      <c r="H134" s="116">
        <f t="shared" si="80"/>
        <v>0</v>
      </c>
      <c r="I134" s="114">
        <f t="shared" si="78"/>
        <v>0</v>
      </c>
      <c r="J134" s="115">
        <f t="shared" si="78"/>
        <v>0</v>
      </c>
      <c r="K134" s="116">
        <f t="shared" si="78"/>
        <v>0</v>
      </c>
      <c r="M134" s="3">
        <v>18</v>
      </c>
      <c r="N134" s="3">
        <f t="shared" si="79"/>
        <v>19.8</v>
      </c>
    </row>
    <row r="135" spans="1:14" ht="21" customHeight="1" thickBot="1" x14ac:dyDescent="0.3">
      <c r="A135" s="1"/>
      <c r="B135" s="147"/>
      <c r="C135" s="130" t="s">
        <v>196</v>
      </c>
      <c r="D135" s="131"/>
      <c r="E135" s="132"/>
      <c r="F135" s="40">
        <f>SUM(F127:F134)</f>
        <v>0</v>
      </c>
      <c r="G135" s="41">
        <f t="shared" ref="G135:J135" si="81">SUM(G127:G134)</f>
        <v>0</v>
      </c>
      <c r="H135" s="42">
        <f>SUM(H127:H134)</f>
        <v>0</v>
      </c>
      <c r="I135" s="40">
        <f t="shared" si="81"/>
        <v>0</v>
      </c>
      <c r="J135" s="41">
        <f t="shared" si="81"/>
        <v>0</v>
      </c>
      <c r="K135" s="42">
        <f>SUM(K127:K134)</f>
        <v>0</v>
      </c>
    </row>
    <row r="136" spans="1:14" x14ac:dyDescent="0.25">
      <c r="A136" s="1"/>
      <c r="B136" s="147"/>
      <c r="C136" s="68"/>
      <c r="D136" s="68"/>
      <c r="E136" s="69"/>
      <c r="F136" s="70"/>
      <c r="G136" s="70"/>
      <c r="H136" s="70"/>
      <c r="I136" s="70"/>
      <c r="J136" s="70"/>
      <c r="K136" s="70"/>
    </row>
    <row r="137" spans="1:14" ht="13.5" thickBot="1" x14ac:dyDescent="0.3">
      <c r="A137" s="1"/>
      <c r="B137" s="147"/>
      <c r="C137" s="68"/>
      <c r="D137" s="68"/>
      <c r="E137" s="69"/>
      <c r="F137" s="70"/>
      <c r="G137" s="70"/>
      <c r="H137" s="70"/>
      <c r="I137" s="70"/>
      <c r="J137" s="70"/>
      <c r="K137" s="70"/>
    </row>
    <row r="138" spans="1:14" s="7" customFormat="1" ht="24.75" customHeight="1" thickBot="1" x14ac:dyDescent="0.3">
      <c r="A138" s="9" t="s">
        <v>197</v>
      </c>
      <c r="B138" s="160" t="s">
        <v>198</v>
      </c>
      <c r="C138" s="160"/>
      <c r="D138" s="160"/>
      <c r="E138" s="160"/>
      <c r="F138" s="160"/>
      <c r="G138" s="160"/>
      <c r="H138" s="160"/>
      <c r="I138" s="160"/>
      <c r="J138" s="160"/>
      <c r="K138" s="161"/>
    </row>
    <row r="139" spans="1:14" s="10" customFormat="1" ht="39" thickBot="1" x14ac:dyDescent="0.3">
      <c r="A139" s="47" t="s">
        <v>3</v>
      </c>
      <c r="B139" s="117" t="s">
        <v>4</v>
      </c>
      <c r="C139" s="51" t="s">
        <v>5</v>
      </c>
      <c r="D139" s="49" t="s">
        <v>6</v>
      </c>
      <c r="E139" s="52" t="s">
        <v>7</v>
      </c>
      <c r="F139" s="51" t="s">
        <v>8</v>
      </c>
      <c r="G139" s="49" t="s">
        <v>9</v>
      </c>
      <c r="H139" s="52" t="s">
        <v>10</v>
      </c>
      <c r="I139" s="51" t="s">
        <v>11</v>
      </c>
      <c r="J139" s="49" t="s">
        <v>12</v>
      </c>
      <c r="K139" s="52" t="s">
        <v>13</v>
      </c>
    </row>
    <row r="140" spans="1:14" ht="25.5" x14ac:dyDescent="0.25">
      <c r="A140" s="17" t="s">
        <v>199</v>
      </c>
      <c r="B140" s="155" t="s">
        <v>200</v>
      </c>
      <c r="C140" s="102">
        <v>324</v>
      </c>
      <c r="D140" s="54"/>
      <c r="E140" s="118">
        <f t="shared" ref="E140:E147" si="82">+D140*1.1</f>
        <v>0</v>
      </c>
      <c r="F140" s="21">
        <f t="shared" ref="F140:F165" si="83">ROUND(C140*D140,2)</f>
        <v>0</v>
      </c>
      <c r="G140" s="22">
        <f t="shared" ref="G140:G165" si="84">ROUND(F140*10%,2)</f>
        <v>0</v>
      </c>
      <c r="H140" s="23">
        <f>F140+G140</f>
        <v>0</v>
      </c>
      <c r="I140" s="21">
        <f t="shared" ref="I140:K147" si="85">F140*2</f>
        <v>0</v>
      </c>
      <c r="J140" s="22">
        <f t="shared" si="85"/>
        <v>0</v>
      </c>
      <c r="K140" s="23">
        <f t="shared" si="85"/>
        <v>0</v>
      </c>
      <c r="M140" s="3">
        <v>1.1000000000000001</v>
      </c>
      <c r="N140" s="3">
        <f t="shared" ref="N140:N165" si="86">M140*1.1</f>
        <v>1.2100000000000002</v>
      </c>
    </row>
    <row r="141" spans="1:14" ht="25.5" x14ac:dyDescent="0.25">
      <c r="A141" s="25" t="s">
        <v>201</v>
      </c>
      <c r="B141" s="156" t="s">
        <v>202</v>
      </c>
      <c r="C141" s="92">
        <v>132</v>
      </c>
      <c r="D141" s="56"/>
      <c r="E141" s="93">
        <f t="shared" si="82"/>
        <v>0</v>
      </c>
      <c r="F141" s="30">
        <f t="shared" si="83"/>
        <v>0</v>
      </c>
      <c r="G141" s="31">
        <f t="shared" si="84"/>
        <v>0</v>
      </c>
      <c r="H141" s="32">
        <f t="shared" ref="H141:H165" si="87">F141+G141</f>
        <v>0</v>
      </c>
      <c r="I141" s="30">
        <f t="shared" si="85"/>
        <v>0</v>
      </c>
      <c r="J141" s="31">
        <f t="shared" si="85"/>
        <v>0</v>
      </c>
      <c r="K141" s="32">
        <f t="shared" si="85"/>
        <v>0</v>
      </c>
      <c r="M141" s="3">
        <v>1.1000000000000001</v>
      </c>
      <c r="N141" s="3">
        <f t="shared" si="86"/>
        <v>1.2100000000000002</v>
      </c>
    </row>
    <row r="142" spans="1:14" ht="25.5" x14ac:dyDescent="0.25">
      <c r="A142" s="25" t="s">
        <v>203</v>
      </c>
      <c r="B142" s="156" t="s">
        <v>204</v>
      </c>
      <c r="C142" s="92">
        <v>192</v>
      </c>
      <c r="D142" s="56"/>
      <c r="E142" s="93">
        <f t="shared" si="82"/>
        <v>0</v>
      </c>
      <c r="F142" s="30">
        <f t="shared" si="83"/>
        <v>0</v>
      </c>
      <c r="G142" s="31">
        <f t="shared" si="84"/>
        <v>0</v>
      </c>
      <c r="H142" s="32">
        <f t="shared" si="87"/>
        <v>0</v>
      </c>
      <c r="I142" s="30">
        <f t="shared" si="85"/>
        <v>0</v>
      </c>
      <c r="J142" s="31">
        <f t="shared" si="85"/>
        <v>0</v>
      </c>
      <c r="K142" s="32">
        <f t="shared" si="85"/>
        <v>0</v>
      </c>
      <c r="M142" s="3">
        <v>1.1000000000000001</v>
      </c>
      <c r="N142" s="3">
        <f t="shared" si="86"/>
        <v>1.2100000000000002</v>
      </c>
    </row>
    <row r="143" spans="1:14" ht="25.5" x14ac:dyDescent="0.25">
      <c r="A143" s="25" t="s">
        <v>205</v>
      </c>
      <c r="B143" s="156" t="s">
        <v>206</v>
      </c>
      <c r="C143" s="92">
        <v>288</v>
      </c>
      <c r="D143" s="56"/>
      <c r="E143" s="93">
        <f t="shared" si="82"/>
        <v>0</v>
      </c>
      <c r="F143" s="30">
        <f t="shared" si="83"/>
        <v>0</v>
      </c>
      <c r="G143" s="31">
        <f t="shared" si="84"/>
        <v>0</v>
      </c>
      <c r="H143" s="32">
        <f t="shared" si="87"/>
        <v>0</v>
      </c>
      <c r="I143" s="30">
        <f t="shared" si="85"/>
        <v>0</v>
      </c>
      <c r="J143" s="31">
        <f t="shared" si="85"/>
        <v>0</v>
      </c>
      <c r="K143" s="32">
        <f t="shared" si="85"/>
        <v>0</v>
      </c>
      <c r="M143" s="3">
        <v>1.1000000000000001</v>
      </c>
      <c r="N143" s="3">
        <f t="shared" si="86"/>
        <v>1.2100000000000002</v>
      </c>
    </row>
    <row r="144" spans="1:14" ht="25.5" x14ac:dyDescent="0.25">
      <c r="A144" s="25" t="s">
        <v>207</v>
      </c>
      <c r="B144" s="156" t="s">
        <v>208</v>
      </c>
      <c r="C144" s="92">
        <v>408</v>
      </c>
      <c r="D144" s="56"/>
      <c r="E144" s="93">
        <f t="shared" si="82"/>
        <v>0</v>
      </c>
      <c r="F144" s="30">
        <f t="shared" si="83"/>
        <v>0</v>
      </c>
      <c r="G144" s="31">
        <f t="shared" si="84"/>
        <v>0</v>
      </c>
      <c r="H144" s="32">
        <f t="shared" si="87"/>
        <v>0</v>
      </c>
      <c r="I144" s="30">
        <f t="shared" si="85"/>
        <v>0</v>
      </c>
      <c r="J144" s="31">
        <f t="shared" si="85"/>
        <v>0</v>
      </c>
      <c r="K144" s="32">
        <f t="shared" si="85"/>
        <v>0</v>
      </c>
      <c r="M144" s="3">
        <v>1.1000000000000001</v>
      </c>
      <c r="N144" s="3">
        <f t="shared" si="86"/>
        <v>1.2100000000000002</v>
      </c>
    </row>
    <row r="145" spans="1:14" ht="25.5" x14ac:dyDescent="0.25">
      <c r="A145" s="25" t="s">
        <v>209</v>
      </c>
      <c r="B145" s="156" t="s">
        <v>210</v>
      </c>
      <c r="C145" s="92">
        <v>492</v>
      </c>
      <c r="D145" s="56"/>
      <c r="E145" s="93">
        <f t="shared" si="82"/>
        <v>0</v>
      </c>
      <c r="F145" s="30">
        <f t="shared" si="83"/>
        <v>0</v>
      </c>
      <c r="G145" s="31">
        <f t="shared" si="84"/>
        <v>0</v>
      </c>
      <c r="H145" s="32">
        <f t="shared" si="87"/>
        <v>0</v>
      </c>
      <c r="I145" s="30">
        <f t="shared" si="85"/>
        <v>0</v>
      </c>
      <c r="J145" s="31">
        <f t="shared" si="85"/>
        <v>0</v>
      </c>
      <c r="K145" s="32">
        <f t="shared" si="85"/>
        <v>0</v>
      </c>
      <c r="M145" s="3">
        <v>1.1000000000000001</v>
      </c>
      <c r="N145" s="3">
        <f t="shared" si="86"/>
        <v>1.2100000000000002</v>
      </c>
    </row>
    <row r="146" spans="1:14" ht="25.5" x14ac:dyDescent="0.25">
      <c r="A146" s="25" t="s">
        <v>211</v>
      </c>
      <c r="B146" s="156" t="s">
        <v>212</v>
      </c>
      <c r="C146" s="92">
        <v>384</v>
      </c>
      <c r="D146" s="56"/>
      <c r="E146" s="93">
        <f t="shared" si="82"/>
        <v>0</v>
      </c>
      <c r="F146" s="30">
        <f t="shared" si="83"/>
        <v>0</v>
      </c>
      <c r="G146" s="31">
        <f t="shared" si="84"/>
        <v>0</v>
      </c>
      <c r="H146" s="32">
        <f t="shared" si="87"/>
        <v>0</v>
      </c>
      <c r="I146" s="30">
        <f t="shared" si="85"/>
        <v>0</v>
      </c>
      <c r="J146" s="31">
        <f t="shared" si="85"/>
        <v>0</v>
      </c>
      <c r="K146" s="32">
        <f t="shared" si="85"/>
        <v>0</v>
      </c>
      <c r="M146" s="3">
        <v>1.1000000000000001</v>
      </c>
      <c r="N146" s="3">
        <f t="shared" si="86"/>
        <v>1.2100000000000002</v>
      </c>
    </row>
    <row r="147" spans="1:14" ht="25.5" x14ac:dyDescent="0.25">
      <c r="A147" s="25" t="s">
        <v>213</v>
      </c>
      <c r="B147" s="156" t="s">
        <v>214</v>
      </c>
      <c r="C147" s="92">
        <v>36</v>
      </c>
      <c r="D147" s="56"/>
      <c r="E147" s="93">
        <f t="shared" si="82"/>
        <v>0</v>
      </c>
      <c r="F147" s="30">
        <f t="shared" si="83"/>
        <v>0</v>
      </c>
      <c r="G147" s="31">
        <f t="shared" si="84"/>
        <v>0</v>
      </c>
      <c r="H147" s="32">
        <f t="shared" si="87"/>
        <v>0</v>
      </c>
      <c r="I147" s="30">
        <f t="shared" si="85"/>
        <v>0</v>
      </c>
      <c r="J147" s="31">
        <f t="shared" si="85"/>
        <v>0</v>
      </c>
      <c r="K147" s="32">
        <f t="shared" si="85"/>
        <v>0</v>
      </c>
      <c r="M147" s="3">
        <v>1.1000000000000001</v>
      </c>
      <c r="N147" s="3">
        <f t="shared" si="86"/>
        <v>1.2100000000000002</v>
      </c>
    </row>
    <row r="148" spans="1:14" ht="6.75" customHeight="1" x14ac:dyDescent="0.25">
      <c r="A148" s="59"/>
      <c r="B148" s="157"/>
      <c r="C148" s="59"/>
      <c r="D148" s="60"/>
      <c r="E148" s="119"/>
      <c r="F148" s="63"/>
      <c r="G148" s="64"/>
      <c r="H148" s="65"/>
      <c r="I148" s="63"/>
      <c r="J148" s="64"/>
      <c r="K148" s="65"/>
    </row>
    <row r="149" spans="1:14" ht="25.5" x14ac:dyDescent="0.25">
      <c r="A149" s="25" t="s">
        <v>215</v>
      </c>
      <c r="B149" s="156" t="s">
        <v>216</v>
      </c>
      <c r="C149" s="92">
        <v>1272</v>
      </c>
      <c r="D149" s="56"/>
      <c r="E149" s="93">
        <f t="shared" ref="E149:E165" si="88">+D149*1.1</f>
        <v>0</v>
      </c>
      <c r="F149" s="30">
        <f t="shared" si="83"/>
        <v>0</v>
      </c>
      <c r="G149" s="31">
        <f t="shared" si="84"/>
        <v>0</v>
      </c>
      <c r="H149" s="32">
        <f t="shared" si="87"/>
        <v>0</v>
      </c>
      <c r="I149" s="30">
        <f t="shared" ref="I149:K165" si="89">F149*2</f>
        <v>0</v>
      </c>
      <c r="J149" s="31">
        <f t="shared" si="89"/>
        <v>0</v>
      </c>
      <c r="K149" s="32">
        <f t="shared" si="89"/>
        <v>0</v>
      </c>
      <c r="M149" s="3">
        <v>1</v>
      </c>
      <c r="N149" s="3">
        <f t="shared" si="86"/>
        <v>1.1000000000000001</v>
      </c>
    </row>
    <row r="150" spans="1:14" ht="25.5" x14ac:dyDescent="0.25">
      <c r="A150" s="25" t="s">
        <v>217</v>
      </c>
      <c r="B150" s="156" t="s">
        <v>218</v>
      </c>
      <c r="C150" s="92">
        <v>4536</v>
      </c>
      <c r="D150" s="56"/>
      <c r="E150" s="93">
        <f t="shared" si="88"/>
        <v>0</v>
      </c>
      <c r="F150" s="30">
        <f t="shared" si="83"/>
        <v>0</v>
      </c>
      <c r="G150" s="31">
        <f t="shared" si="84"/>
        <v>0</v>
      </c>
      <c r="H150" s="32">
        <f t="shared" si="87"/>
        <v>0</v>
      </c>
      <c r="I150" s="30">
        <f t="shared" si="89"/>
        <v>0</v>
      </c>
      <c r="J150" s="31">
        <f t="shared" si="89"/>
        <v>0</v>
      </c>
      <c r="K150" s="32">
        <f t="shared" si="89"/>
        <v>0</v>
      </c>
      <c r="M150" s="3">
        <v>1</v>
      </c>
      <c r="N150" s="3">
        <f t="shared" si="86"/>
        <v>1.1000000000000001</v>
      </c>
    </row>
    <row r="151" spans="1:14" ht="25.5" x14ac:dyDescent="0.25">
      <c r="A151" s="25" t="s">
        <v>219</v>
      </c>
      <c r="B151" s="156" t="s">
        <v>220</v>
      </c>
      <c r="C151" s="92">
        <v>444</v>
      </c>
      <c r="D151" s="56"/>
      <c r="E151" s="93">
        <f t="shared" si="88"/>
        <v>0</v>
      </c>
      <c r="F151" s="30">
        <f t="shared" si="83"/>
        <v>0</v>
      </c>
      <c r="G151" s="31">
        <f t="shared" si="84"/>
        <v>0</v>
      </c>
      <c r="H151" s="32">
        <f t="shared" si="87"/>
        <v>0</v>
      </c>
      <c r="I151" s="30">
        <f t="shared" si="89"/>
        <v>0</v>
      </c>
      <c r="J151" s="31">
        <f t="shared" si="89"/>
        <v>0</v>
      </c>
      <c r="K151" s="32">
        <f t="shared" si="89"/>
        <v>0</v>
      </c>
      <c r="M151" s="3">
        <v>1</v>
      </c>
      <c r="N151" s="3">
        <f t="shared" si="86"/>
        <v>1.1000000000000001</v>
      </c>
    </row>
    <row r="152" spans="1:14" ht="25.5" x14ac:dyDescent="0.25">
      <c r="A152" s="25" t="s">
        <v>221</v>
      </c>
      <c r="B152" s="156" t="s">
        <v>222</v>
      </c>
      <c r="C152" s="92">
        <v>312</v>
      </c>
      <c r="D152" s="56"/>
      <c r="E152" s="93">
        <f t="shared" si="88"/>
        <v>0</v>
      </c>
      <c r="F152" s="30">
        <f t="shared" si="83"/>
        <v>0</v>
      </c>
      <c r="G152" s="31">
        <f t="shared" si="84"/>
        <v>0</v>
      </c>
      <c r="H152" s="32">
        <f t="shared" si="87"/>
        <v>0</v>
      </c>
      <c r="I152" s="30">
        <f t="shared" si="89"/>
        <v>0</v>
      </c>
      <c r="J152" s="31">
        <f t="shared" si="89"/>
        <v>0</v>
      </c>
      <c r="K152" s="32">
        <f t="shared" si="89"/>
        <v>0</v>
      </c>
      <c r="M152" s="3">
        <v>1</v>
      </c>
      <c r="N152" s="3">
        <f t="shared" si="86"/>
        <v>1.1000000000000001</v>
      </c>
    </row>
    <row r="153" spans="1:14" ht="25.5" x14ac:dyDescent="0.25">
      <c r="A153" s="25" t="s">
        <v>223</v>
      </c>
      <c r="B153" s="156" t="s">
        <v>224</v>
      </c>
      <c r="C153" s="92">
        <v>672</v>
      </c>
      <c r="D153" s="56"/>
      <c r="E153" s="93">
        <f t="shared" si="88"/>
        <v>0</v>
      </c>
      <c r="F153" s="30">
        <f t="shared" si="83"/>
        <v>0</v>
      </c>
      <c r="G153" s="31">
        <f t="shared" si="84"/>
        <v>0</v>
      </c>
      <c r="H153" s="32">
        <f t="shared" si="87"/>
        <v>0</v>
      </c>
      <c r="I153" s="30">
        <f t="shared" si="89"/>
        <v>0</v>
      </c>
      <c r="J153" s="31">
        <f t="shared" si="89"/>
        <v>0</v>
      </c>
      <c r="K153" s="32">
        <f t="shared" si="89"/>
        <v>0</v>
      </c>
      <c r="M153" s="3">
        <v>1</v>
      </c>
      <c r="N153" s="3">
        <f t="shared" si="86"/>
        <v>1.1000000000000001</v>
      </c>
    </row>
    <row r="154" spans="1:14" ht="25.5" x14ac:dyDescent="0.25">
      <c r="A154" s="25" t="s">
        <v>225</v>
      </c>
      <c r="B154" s="156" t="s">
        <v>226</v>
      </c>
      <c r="C154" s="92">
        <v>3264</v>
      </c>
      <c r="D154" s="56"/>
      <c r="E154" s="93">
        <f t="shared" si="88"/>
        <v>0</v>
      </c>
      <c r="F154" s="30">
        <f t="shared" si="83"/>
        <v>0</v>
      </c>
      <c r="G154" s="31">
        <f t="shared" si="84"/>
        <v>0</v>
      </c>
      <c r="H154" s="32">
        <f t="shared" si="87"/>
        <v>0</v>
      </c>
      <c r="I154" s="30">
        <f t="shared" si="89"/>
        <v>0</v>
      </c>
      <c r="J154" s="31">
        <f t="shared" si="89"/>
        <v>0</v>
      </c>
      <c r="K154" s="32">
        <f t="shared" si="89"/>
        <v>0</v>
      </c>
      <c r="M154" s="3">
        <v>1</v>
      </c>
      <c r="N154" s="3">
        <f t="shared" si="86"/>
        <v>1.1000000000000001</v>
      </c>
    </row>
    <row r="155" spans="1:14" ht="25.5" x14ac:dyDescent="0.25">
      <c r="A155" s="25" t="s">
        <v>227</v>
      </c>
      <c r="B155" s="156" t="s">
        <v>228</v>
      </c>
      <c r="C155" s="92">
        <v>96</v>
      </c>
      <c r="D155" s="56"/>
      <c r="E155" s="93">
        <f t="shared" si="88"/>
        <v>0</v>
      </c>
      <c r="F155" s="30">
        <f t="shared" si="83"/>
        <v>0</v>
      </c>
      <c r="G155" s="31">
        <f t="shared" si="84"/>
        <v>0</v>
      </c>
      <c r="H155" s="32">
        <f t="shared" si="87"/>
        <v>0</v>
      </c>
      <c r="I155" s="30">
        <f t="shared" si="89"/>
        <v>0</v>
      </c>
      <c r="J155" s="31">
        <f t="shared" si="89"/>
        <v>0</v>
      </c>
      <c r="K155" s="32">
        <f t="shared" si="89"/>
        <v>0</v>
      </c>
      <c r="M155" s="3">
        <v>1</v>
      </c>
      <c r="N155" s="3">
        <f t="shared" si="86"/>
        <v>1.1000000000000001</v>
      </c>
    </row>
    <row r="156" spans="1:14" ht="25.5" x14ac:dyDescent="0.25">
      <c r="A156" s="25" t="s">
        <v>229</v>
      </c>
      <c r="B156" s="156" t="s">
        <v>230</v>
      </c>
      <c r="C156" s="92">
        <v>84</v>
      </c>
      <c r="D156" s="56"/>
      <c r="E156" s="93">
        <f t="shared" si="88"/>
        <v>0</v>
      </c>
      <c r="F156" s="30">
        <f t="shared" si="83"/>
        <v>0</v>
      </c>
      <c r="G156" s="31">
        <f t="shared" si="84"/>
        <v>0</v>
      </c>
      <c r="H156" s="32">
        <f t="shared" si="87"/>
        <v>0</v>
      </c>
      <c r="I156" s="30">
        <f t="shared" si="89"/>
        <v>0</v>
      </c>
      <c r="J156" s="31">
        <f t="shared" si="89"/>
        <v>0</v>
      </c>
      <c r="K156" s="32">
        <f t="shared" si="89"/>
        <v>0</v>
      </c>
      <c r="M156" s="3">
        <v>1</v>
      </c>
      <c r="N156" s="3">
        <f t="shared" si="86"/>
        <v>1.1000000000000001</v>
      </c>
    </row>
    <row r="157" spans="1:14" ht="25.5" x14ac:dyDescent="0.25">
      <c r="A157" s="25" t="s">
        <v>231</v>
      </c>
      <c r="B157" s="156" t="s">
        <v>232</v>
      </c>
      <c r="C157" s="92">
        <v>336</v>
      </c>
      <c r="D157" s="56"/>
      <c r="E157" s="93">
        <f t="shared" si="88"/>
        <v>0</v>
      </c>
      <c r="F157" s="30">
        <f t="shared" si="83"/>
        <v>0</v>
      </c>
      <c r="G157" s="31">
        <f t="shared" si="84"/>
        <v>0</v>
      </c>
      <c r="H157" s="32">
        <f t="shared" si="87"/>
        <v>0</v>
      </c>
      <c r="I157" s="30">
        <f t="shared" si="89"/>
        <v>0</v>
      </c>
      <c r="J157" s="31">
        <f t="shared" si="89"/>
        <v>0</v>
      </c>
      <c r="K157" s="32">
        <f t="shared" si="89"/>
        <v>0</v>
      </c>
      <c r="M157" s="3">
        <v>1</v>
      </c>
      <c r="N157" s="3">
        <f t="shared" si="86"/>
        <v>1.1000000000000001</v>
      </c>
    </row>
    <row r="158" spans="1:14" ht="25.5" x14ac:dyDescent="0.25">
      <c r="A158" s="25" t="s">
        <v>233</v>
      </c>
      <c r="B158" s="156" t="s">
        <v>234</v>
      </c>
      <c r="C158" s="92">
        <v>540</v>
      </c>
      <c r="D158" s="56"/>
      <c r="E158" s="93">
        <f t="shared" si="88"/>
        <v>0</v>
      </c>
      <c r="F158" s="30">
        <f t="shared" si="83"/>
        <v>0</v>
      </c>
      <c r="G158" s="31">
        <f t="shared" si="84"/>
        <v>0</v>
      </c>
      <c r="H158" s="32">
        <f t="shared" si="87"/>
        <v>0</v>
      </c>
      <c r="I158" s="30">
        <f t="shared" si="89"/>
        <v>0</v>
      </c>
      <c r="J158" s="31">
        <f t="shared" si="89"/>
        <v>0</v>
      </c>
      <c r="K158" s="32">
        <f t="shared" si="89"/>
        <v>0</v>
      </c>
      <c r="M158" s="3">
        <v>1</v>
      </c>
      <c r="N158" s="3">
        <f t="shared" si="86"/>
        <v>1.1000000000000001</v>
      </c>
    </row>
    <row r="159" spans="1:14" ht="25.5" x14ac:dyDescent="0.25">
      <c r="A159" s="25" t="s">
        <v>235</v>
      </c>
      <c r="B159" s="156" t="s">
        <v>236</v>
      </c>
      <c r="C159" s="92">
        <v>48</v>
      </c>
      <c r="D159" s="56"/>
      <c r="E159" s="93">
        <f t="shared" si="88"/>
        <v>0</v>
      </c>
      <c r="F159" s="30">
        <f t="shared" si="83"/>
        <v>0</v>
      </c>
      <c r="G159" s="31">
        <f t="shared" si="84"/>
        <v>0</v>
      </c>
      <c r="H159" s="32">
        <f t="shared" si="87"/>
        <v>0</v>
      </c>
      <c r="I159" s="30">
        <f t="shared" si="89"/>
        <v>0</v>
      </c>
      <c r="J159" s="31">
        <f t="shared" si="89"/>
        <v>0</v>
      </c>
      <c r="K159" s="32">
        <f t="shared" si="89"/>
        <v>0</v>
      </c>
      <c r="M159" s="3">
        <v>1</v>
      </c>
      <c r="N159" s="3">
        <f t="shared" si="86"/>
        <v>1.1000000000000001</v>
      </c>
    </row>
    <row r="160" spans="1:14" ht="25.5" x14ac:dyDescent="0.25">
      <c r="A160" s="25" t="s">
        <v>237</v>
      </c>
      <c r="B160" s="156" t="s">
        <v>238</v>
      </c>
      <c r="C160" s="92">
        <v>2820</v>
      </c>
      <c r="D160" s="56"/>
      <c r="E160" s="93">
        <f t="shared" si="88"/>
        <v>0</v>
      </c>
      <c r="F160" s="30">
        <f t="shared" si="83"/>
        <v>0</v>
      </c>
      <c r="G160" s="31">
        <f t="shared" si="84"/>
        <v>0</v>
      </c>
      <c r="H160" s="32">
        <f t="shared" si="87"/>
        <v>0</v>
      </c>
      <c r="I160" s="30">
        <f t="shared" si="89"/>
        <v>0</v>
      </c>
      <c r="J160" s="31">
        <f t="shared" si="89"/>
        <v>0</v>
      </c>
      <c r="K160" s="32">
        <f t="shared" si="89"/>
        <v>0</v>
      </c>
      <c r="M160" s="3">
        <v>1</v>
      </c>
      <c r="N160" s="3">
        <f t="shared" si="86"/>
        <v>1.1000000000000001</v>
      </c>
    </row>
    <row r="161" spans="1:14" ht="25.5" x14ac:dyDescent="0.25">
      <c r="A161" s="25" t="s">
        <v>239</v>
      </c>
      <c r="B161" s="156" t="s">
        <v>240</v>
      </c>
      <c r="C161" s="92">
        <v>2292</v>
      </c>
      <c r="D161" s="56"/>
      <c r="E161" s="93">
        <f t="shared" si="88"/>
        <v>0</v>
      </c>
      <c r="F161" s="30">
        <f t="shared" si="83"/>
        <v>0</v>
      </c>
      <c r="G161" s="31">
        <f t="shared" si="84"/>
        <v>0</v>
      </c>
      <c r="H161" s="32">
        <f t="shared" si="87"/>
        <v>0</v>
      </c>
      <c r="I161" s="30">
        <f t="shared" si="89"/>
        <v>0</v>
      </c>
      <c r="J161" s="31">
        <f t="shared" si="89"/>
        <v>0</v>
      </c>
      <c r="K161" s="32">
        <f t="shared" si="89"/>
        <v>0</v>
      </c>
      <c r="M161" s="3">
        <v>1</v>
      </c>
      <c r="N161" s="3">
        <f t="shared" si="86"/>
        <v>1.1000000000000001</v>
      </c>
    </row>
    <row r="162" spans="1:14" ht="25.5" x14ac:dyDescent="0.25">
      <c r="A162" s="25" t="s">
        <v>241</v>
      </c>
      <c r="B162" s="156" t="s">
        <v>242</v>
      </c>
      <c r="C162" s="92">
        <v>72</v>
      </c>
      <c r="D162" s="56"/>
      <c r="E162" s="93">
        <f t="shared" si="88"/>
        <v>0</v>
      </c>
      <c r="F162" s="30">
        <f t="shared" si="83"/>
        <v>0</v>
      </c>
      <c r="G162" s="31">
        <f t="shared" si="84"/>
        <v>0</v>
      </c>
      <c r="H162" s="32">
        <f t="shared" si="87"/>
        <v>0</v>
      </c>
      <c r="I162" s="30">
        <f t="shared" si="89"/>
        <v>0</v>
      </c>
      <c r="J162" s="31">
        <f t="shared" si="89"/>
        <v>0</v>
      </c>
      <c r="K162" s="32">
        <f t="shared" si="89"/>
        <v>0</v>
      </c>
      <c r="M162" s="3">
        <v>1</v>
      </c>
      <c r="N162" s="3">
        <f t="shared" si="86"/>
        <v>1.1000000000000001</v>
      </c>
    </row>
    <row r="163" spans="1:14" ht="15" customHeight="1" x14ac:dyDescent="0.25">
      <c r="A163" s="25" t="s">
        <v>243</v>
      </c>
      <c r="B163" s="156" t="s">
        <v>244</v>
      </c>
      <c r="C163" s="92">
        <v>168</v>
      </c>
      <c r="D163" s="56"/>
      <c r="E163" s="93">
        <f t="shared" si="88"/>
        <v>0</v>
      </c>
      <c r="F163" s="30">
        <f t="shared" si="83"/>
        <v>0</v>
      </c>
      <c r="G163" s="31">
        <f t="shared" si="84"/>
        <v>0</v>
      </c>
      <c r="H163" s="32">
        <f t="shared" si="87"/>
        <v>0</v>
      </c>
      <c r="I163" s="30">
        <f t="shared" si="89"/>
        <v>0</v>
      </c>
      <c r="J163" s="31">
        <f t="shared" si="89"/>
        <v>0</v>
      </c>
      <c r="K163" s="32">
        <f t="shared" si="89"/>
        <v>0</v>
      </c>
      <c r="M163" s="3">
        <v>1</v>
      </c>
      <c r="N163" s="3">
        <f t="shared" si="86"/>
        <v>1.1000000000000001</v>
      </c>
    </row>
    <row r="164" spans="1:14" ht="25.5" x14ac:dyDescent="0.25">
      <c r="A164" s="25" t="s">
        <v>245</v>
      </c>
      <c r="B164" s="156" t="s">
        <v>246</v>
      </c>
      <c r="C164" s="92">
        <v>1296</v>
      </c>
      <c r="D164" s="56"/>
      <c r="E164" s="93">
        <f t="shared" si="88"/>
        <v>0</v>
      </c>
      <c r="F164" s="30">
        <f t="shared" si="83"/>
        <v>0</v>
      </c>
      <c r="G164" s="31">
        <f t="shared" si="84"/>
        <v>0</v>
      </c>
      <c r="H164" s="32">
        <f t="shared" si="87"/>
        <v>0</v>
      </c>
      <c r="I164" s="30">
        <f t="shared" si="89"/>
        <v>0</v>
      </c>
      <c r="J164" s="31">
        <f t="shared" si="89"/>
        <v>0</v>
      </c>
      <c r="K164" s="32">
        <f t="shared" si="89"/>
        <v>0</v>
      </c>
      <c r="M164" s="3">
        <v>1</v>
      </c>
      <c r="N164" s="3">
        <f t="shared" si="86"/>
        <v>1.1000000000000001</v>
      </c>
    </row>
    <row r="165" spans="1:14" ht="26.25" thickBot="1" x14ac:dyDescent="0.3">
      <c r="A165" s="33" t="s">
        <v>247</v>
      </c>
      <c r="B165" s="158" t="s">
        <v>248</v>
      </c>
      <c r="C165" s="85">
        <v>348</v>
      </c>
      <c r="D165" s="66"/>
      <c r="E165" s="86">
        <f t="shared" si="88"/>
        <v>0</v>
      </c>
      <c r="F165" s="37">
        <f t="shared" si="83"/>
        <v>0</v>
      </c>
      <c r="G165" s="38">
        <f t="shared" si="84"/>
        <v>0</v>
      </c>
      <c r="H165" s="39">
        <f t="shared" si="87"/>
        <v>0</v>
      </c>
      <c r="I165" s="37">
        <f t="shared" si="89"/>
        <v>0</v>
      </c>
      <c r="J165" s="38">
        <f t="shared" si="89"/>
        <v>0</v>
      </c>
      <c r="K165" s="39">
        <f t="shared" si="89"/>
        <v>0</v>
      </c>
      <c r="M165" s="3">
        <v>1</v>
      </c>
      <c r="N165" s="3">
        <f t="shared" si="86"/>
        <v>1.1000000000000001</v>
      </c>
    </row>
    <row r="166" spans="1:14" ht="19.5" customHeight="1" thickBot="1" x14ac:dyDescent="0.3">
      <c r="A166" s="1"/>
      <c r="B166" s="147"/>
      <c r="C166" s="136" t="s">
        <v>249</v>
      </c>
      <c r="D166" s="137"/>
      <c r="E166" s="138"/>
      <c r="F166" s="120">
        <f t="shared" ref="F166:K166" si="90">SUM(F140:F165)</f>
        <v>0</v>
      </c>
      <c r="G166" s="121">
        <f t="shared" si="90"/>
        <v>0</v>
      </c>
      <c r="H166" s="122">
        <f t="shared" si="90"/>
        <v>0</v>
      </c>
      <c r="I166" s="120">
        <f t="shared" si="90"/>
        <v>0</v>
      </c>
      <c r="J166" s="121">
        <f t="shared" si="90"/>
        <v>0</v>
      </c>
      <c r="K166" s="122">
        <f t="shared" si="90"/>
        <v>0</v>
      </c>
    </row>
    <row r="167" spans="1:14" x14ac:dyDescent="0.25">
      <c r="A167" s="1"/>
      <c r="B167" s="147"/>
      <c r="C167" s="74"/>
      <c r="D167" s="74"/>
      <c r="E167" s="69"/>
      <c r="F167" s="70"/>
      <c r="G167" s="70"/>
      <c r="H167" s="70"/>
      <c r="I167" s="70"/>
      <c r="J167" s="70"/>
      <c r="K167" s="70"/>
    </row>
    <row r="168" spans="1:14" ht="13.5" thickBot="1" x14ac:dyDescent="0.3">
      <c r="A168" s="1"/>
      <c r="B168" s="147"/>
      <c r="C168" s="74"/>
      <c r="D168" s="74"/>
      <c r="E168" s="69"/>
      <c r="F168" s="70"/>
      <c r="G168" s="70"/>
      <c r="H168" s="70"/>
      <c r="I168" s="70"/>
      <c r="J168" s="70"/>
      <c r="K168" s="70"/>
    </row>
    <row r="169" spans="1:14" ht="26.25" customHeight="1" thickBot="1" x14ac:dyDescent="0.3">
      <c r="A169" s="9" t="s">
        <v>250</v>
      </c>
      <c r="B169" s="162" t="s">
        <v>251</v>
      </c>
      <c r="C169" s="162"/>
      <c r="D169" s="162"/>
      <c r="E169" s="162"/>
      <c r="F169" s="162"/>
      <c r="G169" s="162"/>
      <c r="H169" s="162"/>
      <c r="I169" s="162"/>
      <c r="J169" s="162"/>
      <c r="K169" s="163"/>
    </row>
    <row r="170" spans="1:14" s="10" customFormat="1" ht="39" thickBot="1" x14ac:dyDescent="0.3">
      <c r="A170" s="11" t="s">
        <v>3</v>
      </c>
      <c r="B170" s="88" t="s">
        <v>4</v>
      </c>
      <c r="C170" s="15" t="s">
        <v>5</v>
      </c>
      <c r="D170" s="13" t="s">
        <v>6</v>
      </c>
      <c r="E170" s="16" t="s">
        <v>7</v>
      </c>
      <c r="F170" s="15" t="s">
        <v>8</v>
      </c>
      <c r="G170" s="13" t="s">
        <v>9</v>
      </c>
      <c r="H170" s="16" t="s">
        <v>10</v>
      </c>
      <c r="I170" s="15" t="s">
        <v>11</v>
      </c>
      <c r="J170" s="13" t="s">
        <v>12</v>
      </c>
      <c r="K170" s="16" t="s">
        <v>13</v>
      </c>
    </row>
    <row r="171" spans="1:14" ht="25.5" x14ac:dyDescent="0.25">
      <c r="A171" s="17" t="s">
        <v>252</v>
      </c>
      <c r="B171" s="152" t="s">
        <v>253</v>
      </c>
      <c r="C171" s="112">
        <v>288</v>
      </c>
      <c r="D171" s="89"/>
      <c r="E171" s="93">
        <f t="shared" ref="E171:E172" si="91">+D171*1.1</f>
        <v>0</v>
      </c>
      <c r="F171" s="75">
        <f>ROUND(C171*D171,2)</f>
        <v>0</v>
      </c>
      <c r="G171" s="76">
        <f>H171-F171</f>
        <v>0</v>
      </c>
      <c r="H171" s="77">
        <f>F171*1.1</f>
        <v>0</v>
      </c>
      <c r="I171" s="75">
        <f t="shared" ref="I171:K173" si="92">F171*2</f>
        <v>0</v>
      </c>
      <c r="J171" s="76">
        <f>G171*2</f>
        <v>0</v>
      </c>
      <c r="K171" s="77">
        <f t="shared" si="92"/>
        <v>0</v>
      </c>
      <c r="M171" s="3">
        <v>17.5197</v>
      </c>
      <c r="N171" s="3">
        <f t="shared" ref="N171:N172" si="93">M171*1.1</f>
        <v>19.27167</v>
      </c>
    </row>
    <row r="172" spans="1:14" ht="13.5" thickBot="1" x14ac:dyDescent="0.3">
      <c r="A172" s="33" t="s">
        <v>254</v>
      </c>
      <c r="B172" s="113" t="s">
        <v>255</v>
      </c>
      <c r="C172" s="123">
        <v>348</v>
      </c>
      <c r="D172" s="124"/>
      <c r="E172" s="93">
        <f t="shared" si="91"/>
        <v>0</v>
      </c>
      <c r="F172" s="114">
        <f>ROUND(C172*D172,2)</f>
        <v>0</v>
      </c>
      <c r="G172" s="115">
        <f t="shared" ref="G172:G173" si="94">H172-F172</f>
        <v>0</v>
      </c>
      <c r="H172" s="116">
        <f t="shared" ref="H172:H173" si="95">F172*1.1</f>
        <v>0</v>
      </c>
      <c r="I172" s="114">
        <f t="shared" si="92"/>
        <v>0</v>
      </c>
      <c r="J172" s="115">
        <f t="shared" si="92"/>
        <v>0</v>
      </c>
      <c r="K172" s="116">
        <f t="shared" si="92"/>
        <v>0</v>
      </c>
      <c r="M172" s="3">
        <v>17.5197</v>
      </c>
      <c r="N172" s="3">
        <f t="shared" si="93"/>
        <v>19.27167</v>
      </c>
    </row>
    <row r="173" spans="1:14" ht="17.25" customHeight="1" thickBot="1" x14ac:dyDescent="0.3">
      <c r="C173" s="130" t="s">
        <v>256</v>
      </c>
      <c r="D173" s="131"/>
      <c r="E173" s="132"/>
      <c r="F173" s="40">
        <f>SUM(F171:F172)</f>
        <v>0</v>
      </c>
      <c r="G173" s="41">
        <f t="shared" si="94"/>
        <v>0</v>
      </c>
      <c r="H173" s="42">
        <f t="shared" si="95"/>
        <v>0</v>
      </c>
      <c r="I173" s="40">
        <f t="shared" si="92"/>
        <v>0</v>
      </c>
      <c r="J173" s="41">
        <f t="shared" si="92"/>
        <v>0</v>
      </c>
      <c r="K173" s="42">
        <f t="shared" si="92"/>
        <v>0</v>
      </c>
    </row>
    <row r="174" spans="1:14" ht="13.5" thickBot="1" x14ac:dyDescent="0.3"/>
    <row r="175" spans="1:14" ht="21" customHeight="1" thickBot="1" x14ac:dyDescent="0.3">
      <c r="C175" s="139" t="s">
        <v>257</v>
      </c>
      <c r="D175" s="140"/>
      <c r="E175" s="141" t="s">
        <v>258</v>
      </c>
      <c r="F175" s="126">
        <f>SUM(F173,F166,F135,F123,F114,F105,F85,F70,F63,F57,F48,F39,F19)</f>
        <v>0</v>
      </c>
      <c r="G175" s="127">
        <f>H175-F175</f>
        <v>0</v>
      </c>
      <c r="H175" s="128">
        <f>F175*1.1</f>
        <v>0</v>
      </c>
      <c r="I175" s="126">
        <f>F175*2</f>
        <v>0</v>
      </c>
      <c r="J175" s="127">
        <f t="shared" ref="J175:K175" si="96">G175*2</f>
        <v>0</v>
      </c>
      <c r="K175" s="128">
        <f t="shared" si="96"/>
        <v>0</v>
      </c>
    </row>
    <row r="176" spans="1:14" x14ac:dyDescent="0.25">
      <c r="C176" s="129"/>
      <c r="D176" s="129"/>
    </row>
    <row r="177" spans="1:11" x14ac:dyDescent="0.25">
      <c r="C177" s="129"/>
      <c r="D177" s="129"/>
    </row>
    <row r="178" spans="1:11" s="7" customFormat="1" ht="51.75" customHeight="1" x14ac:dyDescent="0.25">
      <c r="A178" s="134" t="s">
        <v>259</v>
      </c>
      <c r="B178" s="135"/>
      <c r="C178" s="135"/>
      <c r="D178" s="135"/>
      <c r="E178" s="135"/>
      <c r="F178" s="135"/>
      <c r="G178" s="135"/>
      <c r="H178" s="135"/>
      <c r="I178" s="135"/>
      <c r="J178" s="135"/>
      <c r="K178" s="135"/>
    </row>
    <row r="179" spans="1:11" x14ac:dyDescent="0.25">
      <c r="C179" s="129"/>
      <c r="D179" s="129"/>
    </row>
    <row r="180" spans="1:11" x14ac:dyDescent="0.25">
      <c r="C180" s="129"/>
      <c r="D180" s="129"/>
    </row>
    <row r="181" spans="1:11" x14ac:dyDescent="0.25">
      <c r="C181" s="129"/>
      <c r="D181" s="129"/>
    </row>
    <row r="182" spans="1:11" x14ac:dyDescent="0.25">
      <c r="C182" s="129"/>
      <c r="D182" s="129"/>
    </row>
    <row r="183" spans="1:11" x14ac:dyDescent="0.25">
      <c r="C183" s="129"/>
      <c r="D183" s="129"/>
    </row>
    <row r="184" spans="1:11" x14ac:dyDescent="0.25">
      <c r="C184" s="129"/>
      <c r="D184" s="129"/>
    </row>
    <row r="185" spans="1:11" x14ac:dyDescent="0.25">
      <c r="C185" s="129"/>
      <c r="D185" s="129"/>
    </row>
    <row r="186" spans="1:11" x14ac:dyDescent="0.25">
      <c r="C186" s="129"/>
      <c r="D186" s="129"/>
    </row>
    <row r="187" spans="1:11" x14ac:dyDescent="0.25">
      <c r="C187" s="129"/>
      <c r="D187" s="129"/>
    </row>
    <row r="188" spans="1:11" x14ac:dyDescent="0.25">
      <c r="C188" s="129"/>
      <c r="D188" s="129"/>
    </row>
    <row r="189" spans="1:11" x14ac:dyDescent="0.25">
      <c r="C189" s="129"/>
      <c r="D189" s="129"/>
    </row>
  </sheetData>
  <mergeCells count="30">
    <mergeCell ref="B169:K169"/>
    <mergeCell ref="B88:K88"/>
    <mergeCell ref="B108:K108"/>
    <mergeCell ref="B117:K117"/>
    <mergeCell ref="B125:K125"/>
    <mergeCell ref="B138:K138"/>
    <mergeCell ref="B41:K41"/>
    <mergeCell ref="B50:K50"/>
    <mergeCell ref="B60:K60"/>
    <mergeCell ref="B66:K66"/>
    <mergeCell ref="B73:K73"/>
    <mergeCell ref="A178:K178"/>
    <mergeCell ref="C166:E166"/>
    <mergeCell ref="C173:E173"/>
    <mergeCell ref="C175:E175"/>
    <mergeCell ref="C70:E70"/>
    <mergeCell ref="C85:E85"/>
    <mergeCell ref="C105:E105"/>
    <mergeCell ref="C114:E114"/>
    <mergeCell ref="C123:E123"/>
    <mergeCell ref="C135:E135"/>
    <mergeCell ref="A1:K3"/>
    <mergeCell ref="C63:E63"/>
    <mergeCell ref="C19:E19"/>
    <mergeCell ref="C39:E39"/>
    <mergeCell ref="C48:E48"/>
    <mergeCell ref="C57:E57"/>
    <mergeCell ref="F5:H5"/>
    <mergeCell ref="B8:K8"/>
    <mergeCell ref="B21:K2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  <rowBreaks count="5" manualBreakCount="5">
    <brk id="40" max="16383" man="1"/>
    <brk id="72" max="10" man="1"/>
    <brk id="105" max="10" man="1"/>
    <brk id="131" max="10" man="1"/>
    <brk id="1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PE</vt:lpstr>
      <vt:lpstr>'Annex PE'!Área_de_impresión</vt:lpstr>
    </vt:vector>
  </TitlesOfParts>
  <Company>psmar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Georgina Miquel Soler</cp:lastModifiedBy>
  <dcterms:created xsi:type="dcterms:W3CDTF">2024-07-18T08:09:42Z</dcterms:created>
  <dcterms:modified xsi:type="dcterms:W3CDTF">2024-11-05T13:57:11Z</dcterms:modified>
</cp:coreProperties>
</file>