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ina\Desktop\"/>
    </mc:Choice>
  </mc:AlternateContent>
  <bookViews>
    <workbookView xWindow="0" yWindow="0" windowWidth="28800" windowHeight="11475"/>
  </bookViews>
  <sheets>
    <sheet name="Ofert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F9" i="3"/>
  <c r="H8" i="3"/>
  <c r="F8" i="3"/>
  <c r="D7" i="3"/>
  <c r="H7" i="3" s="1"/>
  <c r="D6" i="3"/>
  <c r="H6" i="3" s="1"/>
  <c r="H5" i="3"/>
  <c r="F5" i="3"/>
  <c r="H4" i="3"/>
  <c r="D4" i="3"/>
  <c r="F4" i="3" s="1"/>
  <c r="H3" i="3"/>
  <c r="F3" i="3"/>
  <c r="H11" i="3" l="1"/>
  <c r="H13" i="3" s="1"/>
  <c r="F6" i="3"/>
  <c r="F7" i="3"/>
  <c r="F11" i="3" s="1"/>
  <c r="H12" i="3" l="1"/>
  <c r="H14" i="3" s="1"/>
  <c r="F13" i="3"/>
  <c r="F12" i="3"/>
  <c r="H15" i="3" l="1"/>
  <c r="H17" i="3" s="1"/>
  <c r="F14" i="3"/>
  <c r="F15" i="3" s="1"/>
  <c r="F17" i="3" l="1"/>
</calcChain>
</file>

<file path=xl/sharedStrings.xml><?xml version="1.0" encoding="utf-8"?>
<sst xmlns="http://schemas.openxmlformats.org/spreadsheetml/2006/main" count="36" uniqueCount="34">
  <si>
    <t>PRESSUPOST ACTUACIÓ DE MANTENIMENT I CONSERVACIÓ DE LLERES A LA LLERA DEL RIU FOIX (SECTOR PONT CARRER DE LES FLORS)</t>
  </si>
  <si>
    <t>Codi</t>
  </si>
  <si>
    <t>unitat</t>
  </si>
  <si>
    <t>Descripció</t>
  </si>
  <si>
    <t>Amidament</t>
  </si>
  <si>
    <t>Preu unitari màxim</t>
  </si>
  <si>
    <t>Import màxim</t>
  </si>
  <si>
    <t>Preu unitari ofertat</t>
  </si>
  <si>
    <t>Import ofertat</t>
  </si>
  <si>
    <t>PREL1-VLEB</t>
  </si>
  <si>
    <r>
      <t>m</t>
    </r>
    <r>
      <rPr>
        <vertAlign val="superscript"/>
        <sz val="10"/>
        <color rgb="FF000000"/>
        <rFont val="Calibri"/>
        <family val="2"/>
      </rPr>
      <t>2</t>
    </r>
  </si>
  <si>
    <r>
      <t xml:space="preserve">Eliminació de nuclis de canya </t>
    </r>
    <r>
      <rPr>
        <sz val="10"/>
        <color rgb="FF000000"/>
        <rFont val="Calibri"/>
        <family val="2"/>
      </rPr>
      <t xml:space="preserve">a trams urbans de lleres (Arundo donax) en actuacions al medi natural i repàs manual, </t>
    </r>
    <r>
      <rPr>
        <b/>
        <sz val="10"/>
        <color rgb="FF000000"/>
        <rFont val="Calibri"/>
        <family val="2"/>
      </rPr>
      <t>arrencant el rizoma</t>
    </r>
    <r>
      <rPr>
        <sz val="10"/>
        <color rgb="FF000000"/>
        <rFont val="Calibri"/>
        <family val="2"/>
      </rPr>
      <t xml:space="preserve"> fins a un mínim de 50 cm de fondària, repàs manual i </t>
    </r>
    <r>
      <rPr>
        <b/>
        <sz val="10"/>
        <color rgb="FF000000"/>
        <rFont val="Calibri"/>
        <family val="2"/>
      </rPr>
      <t>gestió del rizoma mitjançant transport a instal·lació de gestió de residus</t>
    </r>
  </si>
  <si>
    <t>PRELZ-I7ZO</t>
  </si>
  <si>
    <r>
      <t>m</t>
    </r>
    <r>
      <rPr>
        <vertAlign val="superscript"/>
        <sz val="10"/>
        <color rgb="FF000000"/>
        <rFont val="Calibri"/>
        <family val="2"/>
      </rPr>
      <t>3</t>
    </r>
  </si>
  <si>
    <r>
      <rPr>
        <b/>
        <sz val="10"/>
        <color rgb="FF000000"/>
        <rFont val="Calibri"/>
        <family val="2"/>
      </rPr>
      <t>Realització de rampa d'accés a la llera</t>
    </r>
    <r>
      <rPr>
        <sz val="10"/>
        <color rgb="FF000000"/>
        <rFont val="Calibri"/>
        <family val="2"/>
      </rPr>
      <t>, amb pala excavadora giratòria sobre cadenes de 12 a 20 t</t>
    </r>
  </si>
  <si>
    <t>PR61-IAQN</t>
  </si>
  <si>
    <t>u</t>
  </si>
  <si>
    <r>
      <rPr>
        <b/>
        <sz val="10"/>
        <color rgb="FF000000"/>
        <rFont val="Calibri"/>
        <family val="2"/>
      </rPr>
      <t>Plantació d'arbust o arbre de petit format</t>
    </r>
    <r>
      <rPr>
        <sz val="10"/>
        <color rgb="FF000000"/>
        <rFont val="Calibri"/>
        <family val="2"/>
      </rPr>
      <t xml:space="preserve"> en contenidor de 1.5 a 3 l , excavació de clot de plantació de 30x30x30 cm amb mitjans manuals, en terreny no preparat, en un pendent inferior al 35 %, reblert del clot amb compost classe 1 i primer reg</t>
    </r>
  </si>
  <si>
    <t>PRA2-I7VT</t>
  </si>
  <si>
    <r>
      <rPr>
        <b/>
        <sz val="10"/>
        <color rgb="FF000000"/>
        <rFont val="Calibri"/>
        <family val="2"/>
      </rPr>
      <t>Sembra de barreja de llavors</t>
    </r>
    <r>
      <rPr>
        <sz val="10"/>
        <color rgb="FF000000"/>
        <rFont val="Calibri"/>
        <family val="2"/>
      </rPr>
      <t xml:space="preserve"> per a gespa tipus herbàcies autòctones de baix manteniment , segons NTJ 07N, amb mitjans manuals, en un pendent &lt; 30 %, superfície &lt; 500 m2, incloent el coronat posterior</t>
    </r>
  </si>
  <si>
    <t>P2RA-EU2C</t>
  </si>
  <si>
    <r>
      <rPr>
        <b/>
        <sz val="10"/>
        <color rgb="FF000000"/>
        <rFont val="Calibri"/>
        <family val="2"/>
      </rPr>
      <t>Disposició controlada en planta de compostage</t>
    </r>
    <r>
      <rPr>
        <sz val="10"/>
        <color rgb="FF000000"/>
        <rFont val="Calibri"/>
        <family val="2"/>
      </rPr>
      <t xml:space="preserve"> de residus vegetals nets no perillosos amb una densitat 0,5 t/m3, procedents de poda o sega, amb codi 20 02 01 segons la Llista Europea de Residus</t>
    </r>
  </si>
  <si>
    <t>K2111131</t>
  </si>
  <si>
    <t>m3</t>
  </si>
  <si>
    <t>Eliminació de deixalles, inclou taxa abocador</t>
  </si>
  <si>
    <t>FRI2U052
PRI9-HBDH</t>
  </si>
  <si>
    <t>ml</t>
  </si>
  <si>
    <t>Feixina viva</t>
  </si>
  <si>
    <t>DESPESES GENERALS (13%)</t>
  </si>
  <si>
    <t>BENEFICI INDUSTRIAL (6%)</t>
  </si>
  <si>
    <t>IVA (21%)</t>
  </si>
  <si>
    <t>PRESSUPOST TOTAL</t>
  </si>
  <si>
    <t>Pressupost d’Execució Material (PEM)</t>
  </si>
  <si>
    <t>Pressupost d’Execució per Contracta (PEC)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</si>
</sst>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.5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  <font>
      <i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F2DBDB"/>
      </patternFill>
    </fill>
    <fill>
      <patternFill patternType="solid">
        <fgColor theme="3" tint="0.89999084444715716"/>
        <bgColor rgb="FFF2F2F2"/>
      </patternFill>
    </fill>
    <fill>
      <patternFill patternType="solid">
        <fgColor theme="3" tint="0.89999084444715716"/>
        <bgColor rgb="FFCFDEAC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Border="0" applyAlignment="0"/>
  </cellStyleXfs>
  <cellXfs count="42">
    <xf numFmtId="0" fontId="0" fillId="0" borderId="0" xfId="0"/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43" fontId="3" fillId="5" borderId="2" xfId="1" applyFont="1" applyFill="1" applyBorder="1" applyAlignment="1" applyProtection="1">
      <alignment horizontal="center" vertical="center"/>
    </xf>
    <xf numFmtId="0" fontId="0" fillId="0" borderId="0" xfId="0" applyProtection="1"/>
    <xf numFmtId="0" fontId="3" fillId="5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 wrapText="1"/>
    </xf>
    <xf numFmtId="164" fontId="4" fillId="5" borderId="2" xfId="0" applyNumberFormat="1" applyFont="1" applyFill="1" applyBorder="1" applyAlignment="1" applyProtection="1">
      <alignment vertical="center"/>
    </xf>
    <xf numFmtId="165" fontId="4" fillId="3" borderId="2" xfId="0" applyNumberFormat="1" applyFont="1" applyFill="1" applyBorder="1" applyAlignment="1" applyProtection="1">
      <alignment horizontal="center" vertical="center"/>
    </xf>
    <xf numFmtId="165" fontId="4" fillId="3" borderId="2" xfId="0" applyNumberFormat="1" applyFont="1" applyFill="1" applyBorder="1" applyAlignment="1" applyProtection="1">
      <alignment horizontal="right" vertical="center"/>
    </xf>
    <xf numFmtId="165" fontId="4" fillId="4" borderId="2" xfId="0" applyNumberFormat="1" applyFont="1" applyFill="1" applyBorder="1" applyAlignment="1" applyProtection="1">
      <alignment horizontal="right" vertical="center"/>
    </xf>
    <xf numFmtId="0" fontId="4" fillId="7" borderId="3" xfId="0" applyFont="1" applyFill="1" applyBorder="1" applyAlignment="1" applyProtection="1">
      <alignment vertical="center" wrapText="1"/>
    </xf>
    <xf numFmtId="0" fontId="4" fillId="8" borderId="3" xfId="0" applyFont="1" applyFill="1" applyBorder="1" applyAlignment="1" applyProtection="1">
      <alignment vertical="center" wrapText="1"/>
    </xf>
    <xf numFmtId="0" fontId="6" fillId="5" borderId="2" xfId="0" applyFont="1" applyFill="1" applyBorder="1" applyAlignment="1" applyProtection="1">
      <alignment horizontal="center" vertical="center"/>
    </xf>
    <xf numFmtId="49" fontId="8" fillId="5" borderId="0" xfId="2" applyNumberFormat="1" applyFont="1" applyFill="1" applyAlignment="1" applyProtection="1">
      <alignment horizontal="center" vertical="top" wrapText="1"/>
    </xf>
    <xf numFmtId="0" fontId="4" fillId="5" borderId="2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0" fillId="4" borderId="0" xfId="0" applyFill="1" applyProtection="1"/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165" fontId="4" fillId="3" borderId="0" xfId="0" applyNumberFormat="1" applyFont="1" applyFill="1" applyAlignment="1" applyProtection="1">
      <alignment horizontal="right"/>
    </xf>
    <xf numFmtId="165" fontId="4" fillId="4" borderId="0" xfId="0" applyNumberFormat="1" applyFont="1" applyFill="1" applyAlignment="1" applyProtection="1">
      <alignment horizontal="right"/>
    </xf>
    <xf numFmtId="9" fontId="4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horizontal="right" vertical="center"/>
    </xf>
    <xf numFmtId="165" fontId="3" fillId="4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right"/>
    </xf>
    <xf numFmtId="165" fontId="4" fillId="4" borderId="1" xfId="0" applyNumberFormat="1" applyFont="1" applyFill="1" applyBorder="1" applyAlignment="1" applyProtection="1">
      <alignment horizontal="right"/>
    </xf>
    <xf numFmtId="0" fontId="9" fillId="0" borderId="0" xfId="0" applyFont="1" applyAlignment="1" applyProtection="1">
      <alignment vertical="center" wrapText="1"/>
    </xf>
    <xf numFmtId="0" fontId="4" fillId="0" borderId="0" xfId="0" applyFont="1" applyProtection="1"/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G3" sqref="G3"/>
    </sheetView>
  </sheetViews>
  <sheetFormatPr baseColWidth="10" defaultColWidth="9.125" defaultRowHeight="14.25"/>
  <cols>
    <col min="1" max="1" width="10.875" style="3" customWidth="1"/>
    <col min="2" max="2" width="9.125" style="3"/>
    <col min="3" max="3" width="68.25" style="3" customWidth="1"/>
    <col min="4" max="4" width="14.375" style="3" customWidth="1"/>
    <col min="5" max="5" width="9.125" style="3"/>
    <col min="6" max="6" width="12.375" style="3" customWidth="1"/>
    <col min="7" max="7" width="9.125" style="3"/>
    <col min="8" max="8" width="12.875" style="3" customWidth="1"/>
    <col min="9" max="16384" width="9.125" style="3"/>
  </cols>
  <sheetData>
    <row r="1" spans="1:8" ht="15">
      <c r="A1" s="40" t="s">
        <v>0</v>
      </c>
      <c r="B1" s="40"/>
      <c r="C1" s="40"/>
      <c r="D1" s="40"/>
      <c r="E1" s="40"/>
      <c r="F1" s="40"/>
    </row>
    <row r="2" spans="1:8" ht="25.5">
      <c r="A2" s="4" t="s">
        <v>1</v>
      </c>
      <c r="B2" s="4" t="s">
        <v>2</v>
      </c>
      <c r="C2" s="5" t="s">
        <v>3</v>
      </c>
      <c r="D2" s="2" t="s">
        <v>4</v>
      </c>
      <c r="E2" s="6" t="s">
        <v>5</v>
      </c>
      <c r="F2" s="7" t="s">
        <v>6</v>
      </c>
      <c r="G2" s="8" t="s">
        <v>7</v>
      </c>
      <c r="H2" s="9" t="s">
        <v>8</v>
      </c>
    </row>
    <row r="3" spans="1:8" ht="38.25">
      <c r="A3" s="10" t="s">
        <v>9</v>
      </c>
      <c r="B3" s="10" t="s">
        <v>10</v>
      </c>
      <c r="C3" s="11" t="s">
        <v>11</v>
      </c>
      <c r="D3" s="12">
        <v>2687.09</v>
      </c>
      <c r="E3" s="13">
        <v>13.73</v>
      </c>
      <c r="F3" s="14">
        <f t="shared" ref="F3:F9" si="0">+D3*E3</f>
        <v>36893.745700000007</v>
      </c>
      <c r="G3" s="1"/>
      <c r="H3" s="15">
        <f t="shared" ref="H3:H9" si="1">+D3*G3</f>
        <v>0</v>
      </c>
    </row>
    <row r="4" spans="1:8" ht="15">
      <c r="A4" s="10" t="s">
        <v>12</v>
      </c>
      <c r="B4" s="10" t="s">
        <v>13</v>
      </c>
      <c r="C4" s="16" t="s">
        <v>14</v>
      </c>
      <c r="D4" s="12">
        <f>72+19.8</f>
        <v>91.8</v>
      </c>
      <c r="E4" s="13">
        <v>8.48</v>
      </c>
      <c r="F4" s="14">
        <f t="shared" si="0"/>
        <v>778.46400000000006</v>
      </c>
      <c r="G4" s="1"/>
      <c r="H4" s="15">
        <f t="shared" si="1"/>
        <v>0</v>
      </c>
    </row>
    <row r="5" spans="1:8" ht="38.25">
      <c r="A5" s="10" t="s">
        <v>15</v>
      </c>
      <c r="B5" s="10" t="s">
        <v>16</v>
      </c>
      <c r="C5" s="17" t="s">
        <v>17</v>
      </c>
      <c r="D5" s="12">
        <v>250</v>
      </c>
      <c r="E5" s="13">
        <v>6.19</v>
      </c>
      <c r="F5" s="14">
        <f t="shared" si="0"/>
        <v>1547.5</v>
      </c>
      <c r="G5" s="1"/>
      <c r="H5" s="15">
        <f t="shared" si="1"/>
        <v>0</v>
      </c>
    </row>
    <row r="6" spans="1:8" ht="38.25">
      <c r="A6" s="10" t="s">
        <v>18</v>
      </c>
      <c r="B6" s="10" t="s">
        <v>10</v>
      </c>
      <c r="C6" s="17" t="s">
        <v>19</v>
      </c>
      <c r="D6" s="12">
        <f>D3+45+24.3</f>
        <v>2756.3900000000003</v>
      </c>
      <c r="E6" s="13">
        <v>1.67</v>
      </c>
      <c r="F6" s="14">
        <f t="shared" si="0"/>
        <v>4603.1713</v>
      </c>
      <c r="G6" s="1"/>
      <c r="H6" s="15">
        <f t="shared" si="1"/>
        <v>0</v>
      </c>
    </row>
    <row r="7" spans="1:8" ht="38.25">
      <c r="A7" s="10" t="s">
        <v>20</v>
      </c>
      <c r="B7" s="10" t="s">
        <v>13</v>
      </c>
      <c r="C7" s="17" t="s">
        <v>21</v>
      </c>
      <c r="D7" s="12">
        <f>+D3*0.26</f>
        <v>698.64340000000004</v>
      </c>
      <c r="E7" s="13">
        <v>25</v>
      </c>
      <c r="F7" s="14">
        <f t="shared" si="0"/>
        <v>17466.085000000003</v>
      </c>
      <c r="G7" s="1"/>
      <c r="H7" s="15">
        <f t="shared" si="1"/>
        <v>0</v>
      </c>
    </row>
    <row r="8" spans="1:8">
      <c r="A8" s="18" t="s">
        <v>22</v>
      </c>
      <c r="B8" s="19" t="s">
        <v>23</v>
      </c>
      <c r="C8" s="20" t="s">
        <v>24</v>
      </c>
      <c r="D8" s="12">
        <v>8.6999999999999993</v>
      </c>
      <c r="E8" s="13">
        <v>64.986500000000007</v>
      </c>
      <c r="F8" s="14">
        <f t="shared" si="0"/>
        <v>565.38255000000004</v>
      </c>
      <c r="G8" s="1"/>
      <c r="H8" s="15">
        <f t="shared" si="1"/>
        <v>0</v>
      </c>
    </row>
    <row r="9" spans="1:8" ht="25.5">
      <c r="A9" s="21" t="s">
        <v>25</v>
      </c>
      <c r="B9" s="10" t="s">
        <v>26</v>
      </c>
      <c r="C9" s="20" t="s">
        <v>27</v>
      </c>
      <c r="D9" s="12">
        <v>20.021239999999999</v>
      </c>
      <c r="E9" s="13">
        <v>47.06</v>
      </c>
      <c r="F9" s="14">
        <f t="shared" si="0"/>
        <v>942.19955440000001</v>
      </c>
      <c r="G9" s="1"/>
      <c r="H9" s="15">
        <f t="shared" si="1"/>
        <v>0</v>
      </c>
    </row>
    <row r="10" spans="1:8">
      <c r="F10" s="22"/>
      <c r="H10" s="23"/>
    </row>
    <row r="11" spans="1:8">
      <c r="C11" s="24" t="s">
        <v>32</v>
      </c>
      <c r="D11" s="24"/>
      <c r="E11" s="25"/>
      <c r="F11" s="26">
        <f>SUM(F3:F9)</f>
        <v>62796.548104400019</v>
      </c>
      <c r="G11" s="25"/>
      <c r="H11" s="27">
        <f>SUM(H3:H9)</f>
        <v>0</v>
      </c>
    </row>
    <row r="12" spans="1:8">
      <c r="C12" s="24" t="s">
        <v>28</v>
      </c>
      <c r="D12" s="24"/>
      <c r="E12" s="28"/>
      <c r="F12" s="26">
        <f>0.13*F11</f>
        <v>8163.5512535720027</v>
      </c>
      <c r="G12" s="28"/>
      <c r="H12" s="27">
        <f>0.13*H11</f>
        <v>0</v>
      </c>
    </row>
    <row r="13" spans="1:8">
      <c r="C13" s="24" t="s">
        <v>29</v>
      </c>
      <c r="D13" s="24"/>
      <c r="E13" s="28"/>
      <c r="F13" s="26">
        <f>0.06*F11</f>
        <v>3767.792886264001</v>
      </c>
      <c r="G13" s="28"/>
      <c r="H13" s="27">
        <f>0.06*H11</f>
        <v>0</v>
      </c>
    </row>
    <row r="14" spans="1:8">
      <c r="C14" s="29" t="s">
        <v>33</v>
      </c>
      <c r="D14" s="29"/>
      <c r="E14" s="30"/>
      <c r="F14" s="31">
        <f>F11+F12+F13</f>
        <v>74727.89224423602</v>
      </c>
      <c r="G14" s="30"/>
      <c r="H14" s="32">
        <f>H11+H12+H13</f>
        <v>0</v>
      </c>
    </row>
    <row r="15" spans="1:8">
      <c r="C15" s="33" t="s">
        <v>30</v>
      </c>
      <c r="D15" s="33"/>
      <c r="E15" s="34"/>
      <c r="F15" s="35">
        <f>F14*21%</f>
        <v>15692.857371289563</v>
      </c>
      <c r="G15" s="34"/>
      <c r="H15" s="36">
        <f>H14*21%</f>
        <v>0</v>
      </c>
    </row>
    <row r="16" spans="1:8">
      <c r="C16" s="24"/>
      <c r="D16" s="24"/>
      <c r="E16" s="25"/>
      <c r="F16" s="26"/>
      <c r="G16" s="25"/>
      <c r="H16" s="27"/>
    </row>
    <row r="17" spans="3:8">
      <c r="C17" s="33" t="s">
        <v>31</v>
      </c>
      <c r="D17" s="33"/>
      <c r="E17" s="34"/>
      <c r="F17" s="35">
        <f>F14+F15</f>
        <v>90420.749615525579</v>
      </c>
      <c r="G17" s="34"/>
      <c r="H17" s="36">
        <f>H14+H15</f>
        <v>0</v>
      </c>
    </row>
    <row r="18" spans="3:8">
      <c r="C18" s="37"/>
      <c r="D18" s="37"/>
      <c r="E18" s="25"/>
      <c r="F18" s="38"/>
      <c r="G18" s="25"/>
      <c r="H18" s="38"/>
    </row>
    <row r="19" spans="3:8">
      <c r="C19" s="24"/>
      <c r="D19" s="24"/>
      <c r="E19" s="25"/>
      <c r="F19" s="38"/>
      <c r="G19" s="25"/>
      <c r="H19" s="38"/>
    </row>
    <row r="20" spans="3:8">
      <c r="C20" s="37"/>
      <c r="D20" s="37"/>
    </row>
    <row r="21" spans="3:8">
      <c r="C21" s="41"/>
      <c r="D21" s="41"/>
      <c r="E21" s="41"/>
      <c r="F21" s="41"/>
    </row>
    <row r="24" spans="3:8">
      <c r="C24" s="39"/>
      <c r="D24" s="39"/>
    </row>
  </sheetData>
  <sheetProtection algorithmName="SHA-512" hashValue="HVNuIsC264qWX0Ljowx4csjJXVxUWEqewf+yT3obcLYoz+c+lUaWCTmHVvZXk5L9hzNS14+z3P6BRAGWt0aJ1w==" saltValue="fT5J34YhisAkjxKwfsOUaQ==" spinCount="100000" sheet="1" objects="1" scenarios="1"/>
  <mergeCells count="2">
    <mergeCell ref="A1:F1"/>
    <mergeCell ref="C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Calaf</dc:creator>
  <cp:lastModifiedBy>Bárbara Medina</cp:lastModifiedBy>
  <dcterms:created xsi:type="dcterms:W3CDTF">2025-06-17T12:43:34Z</dcterms:created>
  <dcterms:modified xsi:type="dcterms:W3CDTF">2025-06-20T07:20:30Z</dcterms:modified>
</cp:coreProperties>
</file>