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erver\DADES\DADESUSUARIS\diezvi\Contractació\Promo econòmica\Turisme\Visites guiades\Versió II\"/>
    </mc:Choice>
  </mc:AlternateContent>
  <xr:revisionPtr revIDLastSave="0" documentId="13_ncr:1_{0A30E099-FD2A-487F-AA7D-CBAD7A91FBA8}" xr6:coauthVersionLast="47" xr6:coauthVersionMax="47" xr10:uidLastSave="{00000000-0000-0000-0000-000000000000}"/>
  <bookViews>
    <workbookView xWindow="28680" yWindow="-120" windowWidth="29040" windowHeight="15720" xr2:uid="{93E48345-DD33-46EA-98A5-88A94E55B67B}"/>
  </bookViews>
  <sheets>
    <sheet name="Oferta econòmic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 r="D18" i="1"/>
  <c r="D7" i="1"/>
  <c r="C29" i="1"/>
  <c r="C33" i="1" s="1"/>
  <c r="E28" i="1"/>
  <c r="F28" i="1" s="1"/>
  <c r="D21" i="1"/>
  <c r="E21" i="1" s="1"/>
  <c r="F21" i="1" s="1"/>
  <c r="D20" i="1"/>
  <c r="E20" i="1" s="1"/>
  <c r="F20" i="1" s="1"/>
  <c r="D19" i="1"/>
  <c r="D30" i="1" s="1"/>
  <c r="C18" i="1"/>
  <c r="C22" i="1" s="1"/>
  <c r="E17" i="1"/>
  <c r="F17" i="1" s="1"/>
  <c r="E8" i="1"/>
  <c r="F8" i="1" s="1"/>
  <c r="E9" i="1"/>
  <c r="F9" i="1" s="1"/>
  <c r="E10" i="1"/>
  <c r="F10" i="1" s="1"/>
  <c r="C7" i="1"/>
  <c r="C11" i="1" s="1"/>
  <c r="E6" i="1"/>
  <c r="F6" i="1" s="1"/>
  <c r="D31" i="1" l="1"/>
  <c r="E31" i="1" s="1"/>
  <c r="F31" i="1" s="1"/>
  <c r="D32" i="1"/>
  <c r="E32" i="1" s="1"/>
  <c r="F32" i="1" s="1"/>
  <c r="E29" i="1"/>
  <c r="F29" i="1" s="1"/>
  <c r="E30" i="1"/>
  <c r="F30" i="1" s="1"/>
  <c r="D22" i="1"/>
  <c r="E19" i="1"/>
  <c r="F19" i="1" s="1"/>
  <c r="E18" i="1"/>
  <c r="F18" i="1" s="1"/>
  <c r="D11" i="1"/>
  <c r="C37" i="1" s="1"/>
  <c r="E7" i="1"/>
  <c r="F7" i="1" s="1"/>
  <c r="D37" i="1" l="1"/>
  <c r="E22" i="1"/>
  <c r="F22" i="1" s="1"/>
  <c r="C38" i="1"/>
  <c r="D33" i="1"/>
  <c r="E11" i="1"/>
  <c r="F11" i="1" s="1"/>
  <c r="D38" i="1" l="1"/>
  <c r="E33" i="1"/>
  <c r="F33" i="1" s="1"/>
  <c r="C39" i="1"/>
  <c r="E37" i="1" l="1"/>
  <c r="D39" i="1"/>
  <c r="E39" i="1" s="1"/>
  <c r="C40" i="1"/>
  <c r="E38" i="1" l="1"/>
  <c r="D40" i="1"/>
  <c r="E40" i="1" s="1"/>
</calcChain>
</file>

<file path=xl/sharedStrings.xml><?xml version="1.0" encoding="utf-8"?>
<sst xmlns="http://schemas.openxmlformats.org/spreadsheetml/2006/main" count="44" uniqueCount="18">
  <si>
    <t>TOTAL</t>
  </si>
  <si>
    <t xml:space="preserve">HORES DE VISITA </t>
  </si>
  <si>
    <t>Preu anual (8 h)</t>
  </si>
  <si>
    <t>Preu unitari, per hora i treballador</t>
  </si>
  <si>
    <t>IVA (21%)</t>
  </si>
  <si>
    <t>GESTIÓ DE RESERVES</t>
  </si>
  <si>
    <t>CREACIÓ DE CONTINGUTS</t>
  </si>
  <si>
    <t>PUBLICITAT</t>
  </si>
  <si>
    <t>Any 2025</t>
  </si>
  <si>
    <t>Any 2026</t>
  </si>
  <si>
    <t>Any 2027</t>
  </si>
  <si>
    <t>ANY 2025</t>
  </si>
  <si>
    <t>ANY 2026</t>
  </si>
  <si>
    <t>ANY 2027</t>
  </si>
  <si>
    <t>Preu màxim (sense IVA)</t>
  </si>
  <si>
    <t>Preu ofert (sense IVA)</t>
  </si>
  <si>
    <t>Preu total (amb IVA)</t>
  </si>
  <si>
    <t>Preu ofert sense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</si>
</sst>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 x14ac:knownFonts="1">
    <font>
      <sz val="11"/>
      <color theme="1"/>
      <name val="Aptos Narrow"/>
      <family val="2"/>
      <scheme val="minor"/>
    </font>
    <font>
      <b/>
      <sz val="11"/>
      <color theme="1"/>
      <name val="Aptos Narrow"/>
      <family val="2"/>
      <scheme val="minor"/>
    </font>
    <font>
      <b/>
      <sz val="11"/>
      <color theme="1"/>
      <name val="Arial"/>
      <family val="2"/>
    </font>
  </fonts>
  <fills count="5">
    <fill>
      <patternFill patternType="none"/>
    </fill>
    <fill>
      <patternFill patternType="gray125"/>
    </fill>
    <fill>
      <patternFill patternType="solid">
        <fgColor rgb="FF8EA9DB"/>
        <bgColor indexed="64"/>
      </patternFill>
    </fill>
    <fill>
      <patternFill patternType="solid">
        <fgColor theme="9" tint="0.79998168889431442"/>
        <bgColor indexed="64"/>
      </patternFill>
    </fill>
    <fill>
      <patternFill patternType="solid">
        <fgColor theme="3" tint="0.74999237037263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164" fontId="0" fillId="0" borderId="1" xfId="0" applyNumberFormat="1" applyBorder="1" applyAlignment="1">
      <alignment horizontal="center" vertical="center"/>
    </xf>
    <xf numFmtId="0" fontId="1" fillId="4"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xf numFmtId="0" fontId="2" fillId="0" borderId="0" xfId="0" applyFont="1"/>
    <xf numFmtId="164" fontId="0" fillId="0" borderId="8" xfId="0" applyNumberFormat="1" applyBorder="1" applyAlignment="1">
      <alignment horizontal="center" vertical="center"/>
    </xf>
    <xf numFmtId="164" fontId="0" fillId="0" borderId="4" xfId="0" applyNumberFormat="1" applyBorder="1" applyAlignment="1">
      <alignment horizontal="center" vertical="center"/>
    </xf>
    <xf numFmtId="164" fontId="0" fillId="0" borderId="9" xfId="0" applyNumberFormat="1" applyBorder="1" applyAlignment="1">
      <alignment horizontal="center" vertical="center"/>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1" fillId="2" borderId="1" xfId="0" applyFont="1" applyFill="1" applyBorder="1" applyAlignment="1">
      <alignment horizontal="center" vertical="center"/>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81643</xdr:rowOff>
    </xdr:from>
    <xdr:to>
      <xdr:col>4</xdr:col>
      <xdr:colOff>2163536</xdr:colOff>
      <xdr:row>2</xdr:row>
      <xdr:rowOff>136071</xdr:rowOff>
    </xdr:to>
    <xdr:sp macro="" textlink="">
      <xdr:nvSpPr>
        <xdr:cNvPr id="2" name="CuadroTexto 1">
          <a:extLst>
            <a:ext uri="{FF2B5EF4-FFF2-40B4-BE49-F238E27FC236}">
              <a16:creationId xmlns:a16="http://schemas.microsoft.com/office/drawing/2014/main" id="{931125A2-6EA9-93DE-1F62-BD9B9B8F2733}"/>
            </a:ext>
          </a:extLst>
        </xdr:cNvPr>
        <xdr:cNvSpPr txBox="1"/>
      </xdr:nvSpPr>
      <xdr:spPr>
        <a:xfrm>
          <a:off x="0" y="81643"/>
          <a:ext cx="11974286" cy="598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300" b="1">
              <a:solidFill>
                <a:sysClr val="windowText" lastClr="000000"/>
              </a:solidFill>
              <a:latin typeface="Arial" panose="020B0604020202020204" pitchFamily="34" charset="0"/>
              <a:cs typeface="Arial" panose="020B0604020202020204" pitchFamily="34" charset="0"/>
            </a:rPr>
            <a:t>OFERTA ECONÒMICA - Únicament completar aquelles caselles que estan en verd, si el valor fos superior al màxim establert, s'assenyalarà de forma automàtica amb la casella vermella, el qual indicarà l'exclusió de l'empresa licitadora.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96FF9-ACB8-4B16-B3A7-1A68635D0377}">
  <dimension ref="A1:F40"/>
  <sheetViews>
    <sheetView tabSelected="1" zoomScale="70" zoomScaleNormal="70" workbookViewId="0">
      <selection activeCell="B6" sqref="B6"/>
    </sheetView>
  </sheetViews>
  <sheetFormatPr baseColWidth="10" defaultRowHeight="15" x14ac:dyDescent="0.25"/>
  <cols>
    <col min="1" max="1" width="29.5703125" customWidth="1"/>
    <col min="2" max="2" width="52.5703125" customWidth="1"/>
    <col min="3" max="3" width="31.140625" customWidth="1"/>
    <col min="4" max="4" width="33.5703125" customWidth="1"/>
    <col min="5" max="5" width="36.5703125" customWidth="1"/>
    <col min="6" max="6" width="29.85546875" customWidth="1"/>
    <col min="8" max="8" width="48.140625" customWidth="1"/>
    <col min="9" max="9" width="30.42578125" customWidth="1"/>
    <col min="10" max="10" width="24.42578125" customWidth="1"/>
    <col min="11" max="11" width="18.140625" customWidth="1"/>
    <col min="13" max="13" width="20.42578125" customWidth="1"/>
  </cols>
  <sheetData>
    <row r="1" spans="1:6" ht="21.95" customHeight="1" x14ac:dyDescent="0.25">
      <c r="A1" s="7"/>
    </row>
    <row r="2" spans="1:6" ht="21.95" customHeight="1" x14ac:dyDescent="0.25">
      <c r="A2" s="7"/>
    </row>
    <row r="3" spans="1:6" x14ac:dyDescent="0.25">
      <c r="A3" s="6" t="s">
        <v>8</v>
      </c>
    </row>
    <row r="4" spans="1:6" ht="15" customHeight="1" x14ac:dyDescent="0.25"/>
    <row r="5" spans="1:6" x14ac:dyDescent="0.25">
      <c r="A5" s="1"/>
      <c r="B5" s="1"/>
      <c r="C5" s="2" t="s">
        <v>14</v>
      </c>
      <c r="D5" s="5" t="s">
        <v>15</v>
      </c>
      <c r="E5" s="2" t="s">
        <v>4</v>
      </c>
      <c r="F5" s="2" t="s">
        <v>16</v>
      </c>
    </row>
    <row r="6" spans="1:6" x14ac:dyDescent="0.25">
      <c r="A6" s="20" t="s">
        <v>1</v>
      </c>
      <c r="B6" s="4" t="s">
        <v>3</v>
      </c>
      <c r="C6" s="3">
        <v>20.99</v>
      </c>
      <c r="D6" s="19"/>
      <c r="E6" s="3">
        <f>ROUND((D6*0.21),2)</f>
        <v>0</v>
      </c>
      <c r="F6" s="3">
        <f>ROUND((D6+E6),2)</f>
        <v>0</v>
      </c>
    </row>
    <row r="7" spans="1:6" x14ac:dyDescent="0.25">
      <c r="A7" s="20"/>
      <c r="B7" s="4" t="s">
        <v>2</v>
      </c>
      <c r="C7" s="3">
        <f>ROUND((C6*8),2)</f>
        <v>167.92</v>
      </c>
      <c r="D7" s="3">
        <f>ROUND((D6*8),2)</f>
        <v>0</v>
      </c>
      <c r="E7" s="3">
        <f t="shared" ref="E7:E11" si="0">ROUND((D7*0.21),2)</f>
        <v>0</v>
      </c>
      <c r="F7" s="3">
        <f t="shared" ref="F7:F11" si="1">ROUND((D7+E7),2)</f>
        <v>0</v>
      </c>
    </row>
    <row r="8" spans="1:6" x14ac:dyDescent="0.25">
      <c r="A8" s="20" t="s">
        <v>5</v>
      </c>
      <c r="B8" s="20"/>
      <c r="C8" s="3">
        <v>307.5</v>
      </c>
      <c r="D8" s="19"/>
      <c r="E8" s="3">
        <f t="shared" si="0"/>
        <v>0</v>
      </c>
      <c r="F8" s="3">
        <f t="shared" si="1"/>
        <v>0</v>
      </c>
    </row>
    <row r="9" spans="1:6" x14ac:dyDescent="0.25">
      <c r="A9" s="20" t="s">
        <v>6</v>
      </c>
      <c r="B9" s="20"/>
      <c r="C9" s="3">
        <v>369</v>
      </c>
      <c r="D9" s="19"/>
      <c r="E9" s="3">
        <f t="shared" si="0"/>
        <v>0</v>
      </c>
      <c r="F9" s="3">
        <f t="shared" si="1"/>
        <v>0</v>
      </c>
    </row>
    <row r="10" spans="1:6" x14ac:dyDescent="0.25">
      <c r="A10" s="20" t="s">
        <v>7</v>
      </c>
      <c r="B10" s="20"/>
      <c r="C10" s="3">
        <v>184.5</v>
      </c>
      <c r="D10" s="19"/>
      <c r="E10" s="3">
        <f t="shared" si="0"/>
        <v>0</v>
      </c>
      <c r="F10" s="3">
        <f t="shared" si="1"/>
        <v>0</v>
      </c>
    </row>
    <row r="11" spans="1:6" x14ac:dyDescent="0.25">
      <c r="A11" s="20" t="s">
        <v>0</v>
      </c>
      <c r="B11" s="20"/>
      <c r="C11" s="3">
        <f>SUM(C7:C10)</f>
        <v>1028.92</v>
      </c>
      <c r="D11" s="3">
        <f>SUM(D7:D10)</f>
        <v>0</v>
      </c>
      <c r="E11" s="3">
        <f t="shared" si="0"/>
        <v>0</v>
      </c>
      <c r="F11" s="3">
        <f t="shared" si="1"/>
        <v>0</v>
      </c>
    </row>
    <row r="12" spans="1:6" ht="24" customHeight="1" x14ac:dyDescent="0.25"/>
    <row r="14" spans="1:6" x14ac:dyDescent="0.25">
      <c r="A14" s="6" t="s">
        <v>9</v>
      </c>
    </row>
    <row r="16" spans="1:6" x14ac:dyDescent="0.25">
      <c r="A16" s="1"/>
      <c r="B16" s="1"/>
      <c r="C16" s="2" t="s">
        <v>14</v>
      </c>
      <c r="D16" s="2" t="s">
        <v>15</v>
      </c>
      <c r="E16" s="2" t="s">
        <v>4</v>
      </c>
      <c r="F16" s="2" t="s">
        <v>16</v>
      </c>
    </row>
    <row r="17" spans="1:6" x14ac:dyDescent="0.25">
      <c r="A17" s="20" t="s">
        <v>1</v>
      </c>
      <c r="B17" s="4" t="s">
        <v>3</v>
      </c>
      <c r="C17" s="3">
        <v>21.84</v>
      </c>
      <c r="D17" s="19"/>
      <c r="E17" s="3">
        <f>ROUND((D17*0.21),2)</f>
        <v>0</v>
      </c>
      <c r="F17" s="3">
        <f>ROUND((D17+E17),2)</f>
        <v>0</v>
      </c>
    </row>
    <row r="18" spans="1:6" x14ac:dyDescent="0.25">
      <c r="A18" s="20"/>
      <c r="B18" s="4" t="s">
        <v>2</v>
      </c>
      <c r="C18" s="3">
        <f>ROUND((C17*8),2)</f>
        <v>174.72</v>
      </c>
      <c r="D18" s="3">
        <f>ROUND((D17*8),2)</f>
        <v>0</v>
      </c>
      <c r="E18" s="3">
        <f t="shared" ref="E18:E22" si="2">ROUND((D18*0.21),2)</f>
        <v>0</v>
      </c>
      <c r="F18" s="3">
        <f t="shared" ref="F18:F22" si="3">ROUND((D18+E18),2)</f>
        <v>0</v>
      </c>
    </row>
    <row r="19" spans="1:6" x14ac:dyDescent="0.25">
      <c r="A19" s="20" t="s">
        <v>5</v>
      </c>
      <c r="B19" s="20"/>
      <c r="C19" s="3">
        <v>307.5</v>
      </c>
      <c r="D19" s="3">
        <f>D8</f>
        <v>0</v>
      </c>
      <c r="E19" s="3">
        <f t="shared" si="2"/>
        <v>0</v>
      </c>
      <c r="F19" s="3">
        <f t="shared" si="3"/>
        <v>0</v>
      </c>
    </row>
    <row r="20" spans="1:6" x14ac:dyDescent="0.25">
      <c r="A20" s="20" t="s">
        <v>6</v>
      </c>
      <c r="B20" s="20"/>
      <c r="C20" s="3">
        <v>369</v>
      </c>
      <c r="D20" s="3">
        <f>D9</f>
        <v>0</v>
      </c>
      <c r="E20" s="3">
        <f t="shared" si="2"/>
        <v>0</v>
      </c>
      <c r="F20" s="3">
        <f t="shared" si="3"/>
        <v>0</v>
      </c>
    </row>
    <row r="21" spans="1:6" x14ac:dyDescent="0.25">
      <c r="A21" s="20" t="s">
        <v>7</v>
      </c>
      <c r="B21" s="20"/>
      <c r="C21" s="3">
        <v>184.5</v>
      </c>
      <c r="D21" s="3">
        <f>D10</f>
        <v>0</v>
      </c>
      <c r="E21" s="3">
        <f t="shared" si="2"/>
        <v>0</v>
      </c>
      <c r="F21" s="3">
        <f t="shared" si="3"/>
        <v>0</v>
      </c>
    </row>
    <row r="22" spans="1:6" x14ac:dyDescent="0.25">
      <c r="A22" s="20" t="s">
        <v>0</v>
      </c>
      <c r="B22" s="20"/>
      <c r="C22" s="3">
        <f>SUM(C18:C21)</f>
        <v>1035.72</v>
      </c>
      <c r="D22" s="3">
        <f>SUM(D18:D21)</f>
        <v>0</v>
      </c>
      <c r="E22" s="3">
        <f t="shared" si="2"/>
        <v>0</v>
      </c>
      <c r="F22" s="3">
        <f t="shared" si="3"/>
        <v>0</v>
      </c>
    </row>
    <row r="25" spans="1:6" x14ac:dyDescent="0.25">
      <c r="A25" s="6" t="s">
        <v>10</v>
      </c>
    </row>
    <row r="27" spans="1:6" x14ac:dyDescent="0.25">
      <c r="A27" s="1"/>
      <c r="B27" s="1"/>
      <c r="C27" s="2" t="s">
        <v>14</v>
      </c>
      <c r="D27" s="2" t="s">
        <v>15</v>
      </c>
      <c r="E27" s="2" t="s">
        <v>4</v>
      </c>
      <c r="F27" s="2" t="s">
        <v>16</v>
      </c>
    </row>
    <row r="28" spans="1:6" x14ac:dyDescent="0.25">
      <c r="A28" s="20" t="s">
        <v>1</v>
      </c>
      <c r="B28" s="4" t="s">
        <v>3</v>
      </c>
      <c r="C28" s="3">
        <v>22.77</v>
      </c>
      <c r="D28" s="19"/>
      <c r="E28" s="3">
        <f t="shared" ref="E28:E33" si="4">ROUND((D28*0.21),2)</f>
        <v>0</v>
      </c>
      <c r="F28" s="3">
        <f t="shared" ref="F28:F33" si="5">ROUND((D28+E28),2)</f>
        <v>0</v>
      </c>
    </row>
    <row r="29" spans="1:6" x14ac:dyDescent="0.25">
      <c r="A29" s="20"/>
      <c r="B29" s="4" t="s">
        <v>2</v>
      </c>
      <c r="C29" s="3">
        <f>ROUND((C28*8),2)</f>
        <v>182.16</v>
      </c>
      <c r="D29" s="3">
        <f>ROUND((D28*8),2)</f>
        <v>0</v>
      </c>
      <c r="E29" s="3">
        <f t="shared" si="4"/>
        <v>0</v>
      </c>
      <c r="F29" s="3">
        <f t="shared" si="5"/>
        <v>0</v>
      </c>
    </row>
    <row r="30" spans="1:6" x14ac:dyDescent="0.25">
      <c r="A30" s="20" t="s">
        <v>5</v>
      </c>
      <c r="B30" s="20"/>
      <c r="C30" s="3">
        <v>307.5</v>
      </c>
      <c r="D30" s="3">
        <f>D19</f>
        <v>0</v>
      </c>
      <c r="E30" s="3">
        <f t="shared" si="4"/>
        <v>0</v>
      </c>
      <c r="F30" s="3">
        <f t="shared" si="5"/>
        <v>0</v>
      </c>
    </row>
    <row r="31" spans="1:6" x14ac:dyDescent="0.25">
      <c r="A31" s="20" t="s">
        <v>6</v>
      </c>
      <c r="B31" s="20"/>
      <c r="C31" s="3">
        <v>369</v>
      </c>
      <c r="D31" s="3">
        <f>D20</f>
        <v>0</v>
      </c>
      <c r="E31" s="3">
        <f t="shared" si="4"/>
        <v>0</v>
      </c>
      <c r="F31" s="3">
        <f t="shared" si="5"/>
        <v>0</v>
      </c>
    </row>
    <row r="32" spans="1:6" x14ac:dyDescent="0.25">
      <c r="A32" s="20" t="s">
        <v>7</v>
      </c>
      <c r="B32" s="20"/>
      <c r="C32" s="3">
        <v>184.5</v>
      </c>
      <c r="D32" s="3">
        <f>D21</f>
        <v>0</v>
      </c>
      <c r="E32" s="3">
        <f t="shared" si="4"/>
        <v>0</v>
      </c>
      <c r="F32" s="3">
        <f t="shared" si="5"/>
        <v>0</v>
      </c>
    </row>
    <row r="33" spans="1:6" x14ac:dyDescent="0.25">
      <c r="A33" s="20" t="s">
        <v>0</v>
      </c>
      <c r="B33" s="20"/>
      <c r="C33" s="3">
        <f>SUM(C29:C32)</f>
        <v>1043.1599999999999</v>
      </c>
      <c r="D33" s="3">
        <f>SUM(D29:D32)</f>
        <v>0</v>
      </c>
      <c r="E33" s="3">
        <f t="shared" si="4"/>
        <v>0</v>
      </c>
      <c r="F33" s="3">
        <f t="shared" si="5"/>
        <v>0</v>
      </c>
    </row>
    <row r="35" spans="1:6" ht="15.75" thickBot="1" x14ac:dyDescent="0.3"/>
    <row r="36" spans="1:6" ht="15.75" thickBot="1" x14ac:dyDescent="0.3">
      <c r="A36" s="6" t="s">
        <v>0</v>
      </c>
      <c r="B36" s="1"/>
      <c r="C36" s="16" t="s">
        <v>17</v>
      </c>
      <c r="D36" s="17" t="s">
        <v>4</v>
      </c>
      <c r="E36" s="18" t="s">
        <v>16</v>
      </c>
    </row>
    <row r="37" spans="1:6" x14ac:dyDescent="0.25">
      <c r="B37" s="13" t="s">
        <v>11</v>
      </c>
      <c r="C37" s="8">
        <f>D11</f>
        <v>0</v>
      </c>
      <c r="D37" s="3">
        <f>ROUND((C37*0.21),2)</f>
        <v>0</v>
      </c>
      <c r="E37" s="9">
        <f>ROUND((SUM(C37:D37)),2)</f>
        <v>0</v>
      </c>
    </row>
    <row r="38" spans="1:6" x14ac:dyDescent="0.25">
      <c r="B38" s="14" t="s">
        <v>12</v>
      </c>
      <c r="C38" s="8">
        <f>D22</f>
        <v>0</v>
      </c>
      <c r="D38" s="3">
        <f>ROUND((C38*0.21),2)</f>
        <v>0</v>
      </c>
      <c r="E38" s="9">
        <f t="shared" ref="E38:E40" si="6">ROUND((SUM(C38:D38)),2)</f>
        <v>0</v>
      </c>
    </row>
    <row r="39" spans="1:6" x14ac:dyDescent="0.25">
      <c r="B39" s="14" t="s">
        <v>13</v>
      </c>
      <c r="C39" s="8">
        <f>D33</f>
        <v>0</v>
      </c>
      <c r="D39" s="3">
        <f>ROUND((C39*0.21),2)</f>
        <v>0</v>
      </c>
      <c r="E39" s="9">
        <f t="shared" si="6"/>
        <v>0</v>
      </c>
    </row>
    <row r="40" spans="1:6" ht="15.75" thickBot="1" x14ac:dyDescent="0.3">
      <c r="B40" s="15" t="s">
        <v>0</v>
      </c>
      <c r="C40" s="10">
        <f>ROUND(SUM(C37:C39),2)</f>
        <v>0</v>
      </c>
      <c r="D40" s="11">
        <f>ROUND((C40*0.21),2)</f>
        <v>0</v>
      </c>
      <c r="E40" s="12">
        <f t="shared" si="6"/>
        <v>0</v>
      </c>
    </row>
  </sheetData>
  <sheetProtection sheet="1" objects="1" scenarios="1"/>
  <mergeCells count="15">
    <mergeCell ref="A33:B33"/>
    <mergeCell ref="A21:B21"/>
    <mergeCell ref="A22:B22"/>
    <mergeCell ref="A28:A29"/>
    <mergeCell ref="A30:B30"/>
    <mergeCell ref="A31:B31"/>
    <mergeCell ref="A32:B32"/>
    <mergeCell ref="A20:B20"/>
    <mergeCell ref="A6:A7"/>
    <mergeCell ref="A8:B8"/>
    <mergeCell ref="A9:B9"/>
    <mergeCell ref="A10:B10"/>
    <mergeCell ref="A11:B11"/>
    <mergeCell ref="A17:A18"/>
    <mergeCell ref="A19:B19"/>
  </mergeCells>
  <conditionalFormatting sqref="D6">
    <cfRule type="cellIs" dxfId="8" priority="10" operator="greaterThan">
      <formula>20.99</formula>
    </cfRule>
    <cfRule type="cellIs" dxfId="7" priority="17" operator="greaterThan">
      <formula>20.99</formula>
    </cfRule>
  </conditionalFormatting>
  <conditionalFormatting sqref="D7">
    <cfRule type="cellIs" dxfId="6" priority="16" operator="greaterThan">
      <formula>167.92</formula>
    </cfRule>
  </conditionalFormatting>
  <conditionalFormatting sqref="D8">
    <cfRule type="cellIs" dxfId="5" priority="14" operator="greaterThan">
      <formula>307.5</formula>
    </cfRule>
  </conditionalFormatting>
  <conditionalFormatting sqref="D9">
    <cfRule type="cellIs" dxfId="4" priority="13" operator="greaterThan">
      <formula>369</formula>
    </cfRule>
  </conditionalFormatting>
  <conditionalFormatting sqref="D10">
    <cfRule type="cellIs" dxfId="3" priority="12" operator="greaterThan">
      <formula>184.5</formula>
    </cfRule>
  </conditionalFormatting>
  <conditionalFormatting sqref="D11">
    <cfRule type="cellIs" dxfId="2" priority="11" operator="greaterThan">
      <formula>1028.92</formula>
    </cfRule>
  </conditionalFormatting>
  <conditionalFormatting sqref="D17">
    <cfRule type="cellIs" dxfId="1" priority="8" operator="greaterThan">
      <formula>21.84</formula>
    </cfRule>
  </conditionalFormatting>
  <conditionalFormatting sqref="D28">
    <cfRule type="cellIs" dxfId="0" priority="1" operator="greaterThan">
      <formula>22.77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Oferta econòmica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Díez i Valls</dc:creator>
  <cp:lastModifiedBy>DÍEZ VALLS, Irina</cp:lastModifiedBy>
  <dcterms:created xsi:type="dcterms:W3CDTF">2025-05-04T14:52:28Z</dcterms:created>
  <dcterms:modified xsi:type="dcterms:W3CDTF">2025-05-14T12:11:11Z</dcterms:modified>
</cp:coreProperties>
</file>