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76" yWindow="60" windowWidth="18372" windowHeight="8232"/>
  </bookViews>
  <sheets>
    <sheet name="Hoja1" sheetId="1" r:id="rId1"/>
    <sheet name="Hoja2" sheetId="2" r:id="rId2"/>
    <sheet name="Hoja3" sheetId="3" r:id="rId3"/>
  </sheets>
  <calcPr calcId="145621"/>
</workbook>
</file>

<file path=xl/calcChain.xml><?xml version="1.0" encoding="utf-8"?>
<calcChain xmlns="http://schemas.openxmlformats.org/spreadsheetml/2006/main">
  <c r="F268" i="1" l="1"/>
  <c r="F193" i="1" s="1"/>
  <c r="G336" i="1"/>
  <c r="G309" i="1"/>
  <c r="G334" i="1"/>
  <c r="E309" i="1"/>
  <c r="F309" i="1"/>
  <c r="F334" i="1"/>
  <c r="G332" i="1"/>
  <c r="G330" i="1"/>
  <c r="G328" i="1"/>
  <c r="G326" i="1"/>
  <c r="G324" i="1"/>
  <c r="G322" i="1"/>
  <c r="G320" i="1"/>
  <c r="G318" i="1"/>
  <c r="G316" i="1"/>
  <c r="G314" i="1"/>
  <c r="G312" i="1"/>
  <c r="G310" i="1"/>
  <c r="G304" i="1"/>
  <c r="G307" i="1"/>
  <c r="E304" i="1"/>
  <c r="F304" i="1"/>
  <c r="F307" i="1"/>
  <c r="G305" i="1"/>
  <c r="E91" i="1"/>
  <c r="G297" i="1"/>
  <c r="G300" i="1"/>
  <c r="E297" i="1"/>
  <c r="F297" i="1"/>
  <c r="F300" i="1"/>
  <c r="G298" i="1"/>
  <c r="G280" i="1"/>
  <c r="G295" i="1"/>
  <c r="E280" i="1"/>
  <c r="F280" i="1"/>
  <c r="F295" i="1"/>
  <c r="G293" i="1"/>
  <c r="G291" i="1"/>
  <c r="G289" i="1"/>
  <c r="G287" i="1"/>
  <c r="G285" i="1"/>
  <c r="G283" i="1"/>
  <c r="G281" i="1"/>
  <c r="G275" i="1"/>
  <c r="G278" i="1"/>
  <c r="E275" i="1"/>
  <c r="F275" i="1"/>
  <c r="F278" i="1"/>
  <c r="G276" i="1"/>
  <c r="G270" i="1"/>
  <c r="G273" i="1"/>
  <c r="E270" i="1"/>
  <c r="F270" i="1"/>
  <c r="F273" i="1"/>
  <c r="G271" i="1"/>
  <c r="E193" i="1"/>
  <c r="G266" i="1"/>
  <c r="G264" i="1"/>
  <c r="G262" i="1"/>
  <c r="G260" i="1"/>
  <c r="G258" i="1"/>
  <c r="G256" i="1"/>
  <c r="G254" i="1"/>
  <c r="G252" i="1"/>
  <c r="G250" i="1"/>
  <c r="G248" i="1"/>
  <c r="G246" i="1"/>
  <c r="G244" i="1"/>
  <c r="G242" i="1"/>
  <c r="G240" i="1"/>
  <c r="G238" i="1"/>
  <c r="G236" i="1"/>
  <c r="G234" i="1"/>
  <c r="G232" i="1"/>
  <c r="G230" i="1"/>
  <c r="G228" i="1"/>
  <c r="G226" i="1"/>
  <c r="G224" i="1"/>
  <c r="G222" i="1"/>
  <c r="G221" i="1"/>
  <c r="G219" i="1"/>
  <c r="G217" i="1"/>
  <c r="G215" i="1"/>
  <c r="G213" i="1"/>
  <c r="G211" i="1"/>
  <c r="G209" i="1"/>
  <c r="G207" i="1"/>
  <c r="G205" i="1"/>
  <c r="G203" i="1"/>
  <c r="G201" i="1"/>
  <c r="G199" i="1"/>
  <c r="G197" i="1"/>
  <c r="G195" i="1"/>
  <c r="G99" i="1"/>
  <c r="G191" i="1"/>
  <c r="E99" i="1"/>
  <c r="F99" i="1"/>
  <c r="F191" i="1"/>
  <c r="G189" i="1"/>
  <c r="G187" i="1"/>
  <c r="G185" i="1"/>
  <c r="G183" i="1"/>
  <c r="G181" i="1"/>
  <c r="G179" i="1"/>
  <c r="G177" i="1"/>
  <c r="G175" i="1"/>
  <c r="G173" i="1"/>
  <c r="G171" i="1"/>
  <c r="G169" i="1"/>
  <c r="G167" i="1"/>
  <c r="G165" i="1"/>
  <c r="G163" i="1"/>
  <c r="G161" i="1"/>
  <c r="G159" i="1"/>
  <c r="G157" i="1"/>
  <c r="G155" i="1"/>
  <c r="G153" i="1"/>
  <c r="G151" i="1"/>
  <c r="G149" i="1"/>
  <c r="G147" i="1"/>
  <c r="G145" i="1"/>
  <c r="G143" i="1"/>
  <c r="G141" i="1"/>
  <c r="G139" i="1"/>
  <c r="G137" i="1"/>
  <c r="G135" i="1"/>
  <c r="G133" i="1"/>
  <c r="G131" i="1"/>
  <c r="G129" i="1"/>
  <c r="G127" i="1"/>
  <c r="G125" i="1"/>
  <c r="G123" i="1"/>
  <c r="G121" i="1"/>
  <c r="G119" i="1"/>
  <c r="G117" i="1"/>
  <c r="G115" i="1"/>
  <c r="G113" i="1"/>
  <c r="G111" i="1"/>
  <c r="G109" i="1"/>
  <c r="G107" i="1"/>
  <c r="G105" i="1"/>
  <c r="G103" i="1"/>
  <c r="G101" i="1"/>
  <c r="G92" i="1"/>
  <c r="G97" i="1"/>
  <c r="E92" i="1"/>
  <c r="F92" i="1"/>
  <c r="F97" i="1"/>
  <c r="G95" i="1"/>
  <c r="G93" i="1"/>
  <c r="G82" i="1"/>
  <c r="G89" i="1"/>
  <c r="E82" i="1"/>
  <c r="F82" i="1"/>
  <c r="F89" i="1"/>
  <c r="G87" i="1"/>
  <c r="G85" i="1"/>
  <c r="G83" i="1"/>
  <c r="G73" i="1"/>
  <c r="G80" i="1"/>
  <c r="E73" i="1"/>
  <c r="F73" i="1"/>
  <c r="F80" i="1"/>
  <c r="G78" i="1"/>
  <c r="G76" i="1"/>
  <c r="G74" i="1"/>
  <c r="G66" i="1"/>
  <c r="G71" i="1"/>
  <c r="E66" i="1"/>
  <c r="F66" i="1"/>
  <c r="F71" i="1"/>
  <c r="G69" i="1"/>
  <c r="G67" i="1"/>
  <c r="G57" i="1"/>
  <c r="G64" i="1"/>
  <c r="E57" i="1"/>
  <c r="F57" i="1"/>
  <c r="F64" i="1"/>
  <c r="G62" i="1"/>
  <c r="G60" i="1"/>
  <c r="G58" i="1"/>
  <c r="G44" i="1"/>
  <c r="G55" i="1"/>
  <c r="E44" i="1"/>
  <c r="F44" i="1"/>
  <c r="F55" i="1"/>
  <c r="G53" i="1"/>
  <c r="G51" i="1"/>
  <c r="G49" i="1"/>
  <c r="G47" i="1"/>
  <c r="G45" i="1"/>
  <c r="G37" i="1"/>
  <c r="G42" i="1"/>
  <c r="E37" i="1"/>
  <c r="F37" i="1"/>
  <c r="F42" i="1"/>
  <c r="G40" i="1"/>
  <c r="G38" i="1"/>
  <c r="G29" i="1"/>
  <c r="G35" i="1"/>
  <c r="E29" i="1"/>
  <c r="F29" i="1"/>
  <c r="F35" i="1"/>
  <c r="G30" i="1"/>
  <c r="G33" i="1"/>
  <c r="E30" i="1"/>
  <c r="F30" i="1"/>
  <c r="F33" i="1"/>
  <c r="G31" i="1"/>
  <c r="G21" i="1"/>
  <c r="G27" i="1"/>
  <c r="E21" i="1"/>
  <c r="F21" i="1"/>
  <c r="F27" i="1"/>
  <c r="G22" i="1"/>
  <c r="G25" i="1"/>
  <c r="E22" i="1"/>
  <c r="F22" i="1"/>
  <c r="F25" i="1"/>
  <c r="G23" i="1"/>
  <c r="G4" i="1"/>
  <c r="G19" i="1"/>
  <c r="E4" i="1"/>
  <c r="F4" i="1"/>
  <c r="F19" i="1"/>
  <c r="G17" i="1"/>
  <c r="G15" i="1"/>
  <c r="G13" i="1"/>
  <c r="G11" i="1"/>
  <c r="G9" i="1"/>
  <c r="G7" i="1"/>
  <c r="G5" i="1"/>
  <c r="G268" i="1" l="1"/>
  <c r="G193" i="1" l="1"/>
  <c r="F302" i="1"/>
  <c r="G302" i="1" l="1"/>
  <c r="F91" i="1"/>
  <c r="G91" i="1" l="1"/>
  <c r="F337" i="1"/>
  <c r="G337" i="1" s="1"/>
</calcChain>
</file>

<file path=xl/sharedStrings.xml><?xml version="1.0" encoding="utf-8"?>
<sst xmlns="http://schemas.openxmlformats.org/spreadsheetml/2006/main" count="790" uniqueCount="485">
  <si>
    <t>Projecte bàsic i executiu per la rehabilitació sala BT CCM3</t>
  </si>
  <si>
    <t>Presupuesto</t>
  </si>
  <si>
    <t>Código</t>
  </si>
  <si>
    <t>Resumen</t>
  </si>
  <si>
    <t>ImpPres</t>
  </si>
  <si>
    <t>Nat</t>
  </si>
  <si>
    <t>Ud</t>
  </si>
  <si>
    <t>CanPres</t>
  </si>
  <si>
    <t>PrPres</t>
  </si>
  <si>
    <t xml:space="preserve">01           </t>
  </si>
  <si>
    <t>DEMOLICIONS I TREBALLS PREVIS</t>
  </si>
  <si>
    <t>Capítulo</t>
  </si>
  <si>
    <t/>
  </si>
  <si>
    <t xml:space="preserve">P2140-4RRL01 </t>
  </si>
  <si>
    <t>Arrencada full i bastiment fusteria interior,mitjans manuals,càr</t>
  </si>
  <si>
    <t>Partida</t>
  </si>
  <si>
    <t>u</t>
  </si>
  <si>
    <t xml:space="preserve">Arrencada i desmuntatge de fulla de porta interior de fusteria de fusta, amb mitjans manuals, i càrrega manual sobre camió o contenidor.
</t>
  </si>
  <si>
    <t xml:space="preserve">P214I-AKZM   </t>
  </si>
  <si>
    <t>Enderroc cel ras i entramat de suport,m.manuals,càrrega manual s</t>
  </si>
  <si>
    <t>m2</t>
  </si>
  <si>
    <t xml:space="preserve">Demolició de cel ras de canyís lliscat amb guix, situat a una altura menor de 4 m, amb mitjans manuals, sense deteriorar els elements constructius contigus, i càrrega manual sobre camió o contenidor.
</t>
  </si>
  <si>
    <t xml:space="preserve">P214W-FEMD   </t>
  </si>
  <si>
    <t>Tall paviment formigó h&gt;=15cm</t>
  </si>
  <si>
    <t>m</t>
  </si>
  <si>
    <t>Tall en paviment de formigó de 15 cm de fondària com a mínim, amb màquina tallajunts amb disc de diamant, per a delimitar la zona a demolir</t>
  </si>
  <si>
    <t xml:space="preserve">P214Q-4RQ101 </t>
  </si>
  <si>
    <t>Arrencada canal penjada per l'interior de recollida d'aigües,mit</t>
  </si>
  <si>
    <t>Arrencada de canal acer prelacada penjada per l'interior de recollida d'aigües amb mitjans manuals i càrrega manual de runa sobre camió o contenidor</t>
  </si>
  <si>
    <t xml:space="preserve">P25-03DIP    </t>
  </si>
  <si>
    <t>Reitrada de dipòsit</t>
  </si>
  <si>
    <t xml:space="preserve">Retirada de dipòsit existent di part proporcional de canonades i elements auxiliars. Inclou càrrega sobre camió, transport a centre de gestió de residus qualsevol distància, inclou tot el procés de gestió de residus. 
</t>
  </si>
  <si>
    <t xml:space="preserve">P25-03MAQ    </t>
  </si>
  <si>
    <t>Reitirada de maquinària</t>
  </si>
  <si>
    <t xml:space="preserve">Retirada d'equip existent i part proporcional d'estructura metàl·lica. Inclou càrrega sobre camió, transport a centre de gestió de residus qualsevol distància, inclou tot el procés de gestió de residus. 
</t>
  </si>
  <si>
    <t xml:space="preserve">G2144301     </t>
  </si>
  <si>
    <t>Enderroc estruc.form.arm.,m.mec.,càrrega man/mec.</t>
  </si>
  <si>
    <t>m3</t>
  </si>
  <si>
    <t>Enderroc d'estructures de formigó armat, amb mitjans mecànics i càrrega manual i mecànica de runa sobre camió o contenidor</t>
  </si>
  <si>
    <t>01</t>
  </si>
  <si>
    <t xml:space="preserve">02           </t>
  </si>
  <si>
    <t>SANEJAMENT</t>
  </si>
  <si>
    <t xml:space="preserve">02.01        </t>
  </si>
  <si>
    <t>AIGÜES PLUVIAL</t>
  </si>
  <si>
    <t xml:space="preserve">PDAGGF       </t>
  </si>
  <si>
    <t>Tub de PVC-U de paret massissa, àrea d'aplicació B segons norma</t>
  </si>
  <si>
    <t xml:space="preserve">Tub de PVC-U de paret massissa, àrea d'aplicació B segons norma UNE-EN 1329-1, de DN 160 mm, incloses les peces especials i fixat mecànicament amb brides, inclos part proporcional d'elements i peces especials de connexió amb baixants existents. 
</t>
  </si>
  <si>
    <t>02.01</t>
  </si>
  <si>
    <t>02</t>
  </si>
  <si>
    <t xml:space="preserve">03           </t>
  </si>
  <si>
    <t>ESTRUCTURA</t>
  </si>
  <si>
    <t xml:space="preserve">03.01        </t>
  </si>
  <si>
    <t>ESTRUCTURA DE FORMIGÓ IN SITU</t>
  </si>
  <si>
    <t xml:space="preserve">P45C7-4TOK01 </t>
  </si>
  <si>
    <t>Llosa de formigó armat,horitzontal,g=30cm,muntatge i desmuntatge</t>
  </si>
  <si>
    <t>Llosa de formigó armat, horitzontal, de 30 cm de gruix amb muntatge i desmuntatge d'encofrat per a lloses, a una alçària &gt;= 3 m, amb tauler de fusta de pi, amb una quantia d'1,1 m2/m2, formigó HA-35/B/20/IV+Qc, abocat amb bomba i armadura B500 S d'acer en barres corrugades, malla inferior i superior #Ø12 c/15 i armat amb barres corrugades per negatius inferior i superior de Ø12 ancoratge de 30 cm dins de la llosa existent i 30 cm llosa nova, 3 barres per cara, per un total de 4 cares, inferior i superior = 24 barres de Ø12 de 60 cm. Separació entre barres 15 cm. Mateix acabat que l'existent en sala quades elèctrics P1 de CCM3.</t>
  </si>
  <si>
    <t>03.01</t>
  </si>
  <si>
    <t>03</t>
  </si>
  <si>
    <t xml:space="preserve">04           </t>
  </si>
  <si>
    <t>TANCAMENTS I DIVISÒRIES</t>
  </si>
  <si>
    <t xml:space="preserve">P6125-7BJ7   </t>
  </si>
  <si>
    <t>Paret divisòriarecolzada,14cm,maó calat,HD,290x140x100mm,per a r</t>
  </si>
  <si>
    <t>Paret divisòria recolzada de gruix 14 cm, de maó calat, HD, de 290x140x100 mm, per a revestir, categoria I, segons la norma UNE-EN 771-1, col·locat amb morter per a ram de paleta industrialitzat M 5 (5 N/mm2 ) de designació (G) segons norma UNE-EN 998-2</t>
  </si>
  <si>
    <t xml:space="preserve">P846-9JNB    </t>
  </si>
  <si>
    <t>Cel ras continu de plaques de guix laminat-estàndard (A) (12.5),</t>
  </si>
  <si>
    <t>Cel ras continu de plaques de guix laminat tipus estàndard (A), per a revestir, de 12,5 mm de gruix i vora afinada (BA), amb entramat estructura senzilla d'acer galvanitzat format per perfils col·locats cada 600 mm fixats al sostre mitjançant vareta de suspensió cada 1,2 m, per a una alçària de cel ras de 4 m com a màxim</t>
  </si>
  <si>
    <t>04</t>
  </si>
  <si>
    <t xml:space="preserve">05           </t>
  </si>
  <si>
    <t>REVESTIMENTS</t>
  </si>
  <si>
    <t xml:space="preserve">P811-3FFI    </t>
  </si>
  <si>
    <t>Arrebossat reglejat,parament vertical interior,h&gt;3m,morter mixt</t>
  </si>
  <si>
    <t>Arrebossat reglejat sobre parament vertical interior, a més de 3,00 m d'alçària, amb morter mixt 1:0,5:4, remolinat</t>
  </si>
  <si>
    <t xml:space="preserve">P815-3FM0    </t>
  </si>
  <si>
    <t>Enguixat reglejat,parament vertical interiorh&gt;3m,B1,lliscat C6</t>
  </si>
  <si>
    <t>Enguixat reglejat sobre parament vertical interior, a més de 3,00 m d'alçària, amb guix B1, acabat lliscat amb guix C6 segons la norma UNE-EN 13279-1</t>
  </si>
  <si>
    <t xml:space="preserve">P89H-4V6U    </t>
  </si>
  <si>
    <t>Pintat vertical interior ciment,pintura plàstica,llis,1fons+2aca</t>
  </si>
  <si>
    <t>Pintat de parament vertical interior de ciment, amb pintura plàstica amb acabat llis, amb una capa de fons diluïda i dues d'acabat</t>
  </si>
  <si>
    <t xml:space="preserve">P89I-4V8O    </t>
  </si>
  <si>
    <t>Pint.verticalguix,pintura a la cola llis 1fons+2acab.</t>
  </si>
  <si>
    <t>Pintat de parament vertical de guix, amb pintura a la cola amb acabat llis, amb una capa de fons diluïda i dues d'acabat</t>
  </si>
  <si>
    <t xml:space="preserve">P89I-4V8U    </t>
  </si>
  <si>
    <t>Pint.horitzontalguix,pintura amb baix contingut de disolvents, p</t>
  </si>
  <si>
    <t>Pintat de parament horitzontal de guix amb pintura amb baix contingut de disolvents, plàstica per a interiors, de color blanc, amb una capa d'imprimació específica i dues capes d' acabat</t>
  </si>
  <si>
    <t>05</t>
  </si>
  <si>
    <t xml:space="preserve">06           </t>
  </si>
  <si>
    <t>COBERTA</t>
  </si>
  <si>
    <t xml:space="preserve">P8J8-HAFW01  </t>
  </si>
  <si>
    <t>Coronament 28-32cm,planxa acer prelacat g=0.60mm,desen.&lt;=60cm,8</t>
  </si>
  <si>
    <t>Coronament de paret de 28 a 32 cm de gruix, amb planxa preformada d'acer prelacat d'0,6 mm de gruix, de 60 cm de desenvolupament, com a màxim, amb 8 plecs, col·locada amb fixacions mecàniques</t>
  </si>
  <si>
    <t xml:space="preserve">P542-900702  </t>
  </si>
  <si>
    <t>Peto per a coberta amb perfil nervat de planxa d'acer prelacat,3</t>
  </si>
  <si>
    <t>Formació de peto per a coberta amb perfil nervat de planxa d'acer prelacat, amb 3 nervis separats entre 245 i 255 mm i una alçària entre 100 i 110 mm, de 0,75 mm de gruix, amb una inèrcia entre 178 i 180 cm4 i una massa superficial entre 9 i 10 kg/m2, acabat llis, col·locat amb fixacions mecàniques</t>
  </si>
  <si>
    <t xml:space="preserve">P5ZD3-527B01 </t>
  </si>
  <si>
    <t>Minvell fixat al parament,planxa d'acer prelacat g=0,60mm,desenv</t>
  </si>
  <si>
    <t>Minvell fixat al parament, de planxa d'acer prelacat de 0,60 mm de gruix, preformada i de 40 cm de desenvolupament, col·locada amb fixacions mecàniques</t>
  </si>
  <si>
    <t>06</t>
  </si>
  <si>
    <t xml:space="preserve">07           </t>
  </si>
  <si>
    <t>PAVIMENTS</t>
  </si>
  <si>
    <t xml:space="preserve">PSDHDSFHLG   </t>
  </si>
  <si>
    <t>Preparació de superfície de formigó</t>
  </si>
  <si>
    <t xml:space="preserve">Preparació de superfície horitzontal de formigó estructural, per a la posterior aplicació de productes reparadors i protectors, eliminant capes antigues, beurades superficials, pintures o qualsevol altre tipus de greix o brutícia del suport, mitjançant escatat amb disc de diamant, i càrrega manual de les restes generades sobre camió o contenidor.
</t>
  </si>
  <si>
    <t xml:space="preserve">PDVAJDFVF    </t>
  </si>
  <si>
    <t>Pintura epoxi</t>
  </si>
  <si>
    <t xml:space="preserve">Subministrament i aplicació de revestiment de paviment amb dues mans de pintura epoxi, color a escollir, acabat brillant, textura llisa, rendiment 0,6 kg/m2 cada mà sobre parament de formigó segons especificacions del fabricant. Inclou picat i entregues a buneres, canalines, elements de protecció i tractaments de juntes.
</t>
  </si>
  <si>
    <t>07</t>
  </si>
  <si>
    <t xml:space="preserve">08           </t>
  </si>
  <si>
    <t>TANCAMENTS PRACTICABLES I SERRALLERIA</t>
  </si>
  <si>
    <t xml:space="preserve">P8K3-5TNS    </t>
  </si>
  <si>
    <t>Escopidor d'aluminianoditzat,g=1,2mm,desenv.=120mm,4plecs,col.am</t>
  </si>
  <si>
    <t>Escopidor de planxa preformada d'alumini anoditzat d'1,2 mm de gruix, de 120 mm de desenvolupament, amb 4 plecs, col·locat amb adhesiu i fixacions mecàniques</t>
  </si>
  <si>
    <t xml:space="preserve">PAF6-7JYQ02  </t>
  </si>
  <si>
    <t>Finestra alumini anoditzat natural,tres fulles corredisses sobre</t>
  </si>
  <si>
    <t>Finestra d'alumini anoditzat natural, col·locada sobre bastiment de base, amb tres fulles corredisses sobre dos carrils, per a un buit d'obra aproximat de 300x100 cm, elaborada amb perfils de preu alt, classificació mínima 2 de permeabilitat a l'aire segons UNE-EN 12207, classificació mínima 6A d'estanquitat a l'aigua segons UNE-EN 12208 i classificació mínima C2 de resistència al vent segons UNE-EN 12210, sense persiana</t>
  </si>
  <si>
    <t xml:space="preserve">PAF9-5T9201  </t>
  </si>
  <si>
    <t>Porta d'alumini anoditzat natural,amb una fulla batent,100x210cm</t>
  </si>
  <si>
    <t>Porta d'alumini anoditzat natural, col·locada sobre bastiment de base, amb una fulla batent, per a un buit d'obra aproximat de 100x210 cm, elaborada amb perfils de preu mitjà</t>
  </si>
  <si>
    <t>08</t>
  </si>
  <si>
    <t xml:space="preserve">09           </t>
  </si>
  <si>
    <t>VARIS</t>
  </si>
  <si>
    <t xml:space="preserve">ZY04001      </t>
  </si>
  <si>
    <t>Ajudes de paleta als industrials</t>
  </si>
  <si>
    <t>PA</t>
  </si>
  <si>
    <t>Ajudes de paleta als diferents industrials que participen en l'execució de les obres i per realitzar treballs diversos que no estiguin especificament contemplats als amidaments. Partida a justificar.</t>
  </si>
  <si>
    <t xml:space="preserve">08030550     </t>
  </si>
  <si>
    <t>Pintat i senyalització interior</t>
  </si>
  <si>
    <t>Pintat de línies i senyals sobre paviment interior amb pintura de poliuretà i subministrament i col·locació de senyalització vertical i cartelleria interior</t>
  </si>
  <si>
    <t xml:space="preserve">ZY0400101    </t>
  </si>
  <si>
    <t>Partida alçada a justificar a disposició de la DF per imprevisto</t>
  </si>
  <si>
    <t>Partida alçada a justificar a disposició de la Direcció Facultativa per imprevistos varis que puguin aparèixer durant l'execució de les obres</t>
  </si>
  <si>
    <t>09</t>
  </si>
  <si>
    <t xml:space="preserve">10           </t>
  </si>
  <si>
    <t>INSTAL·LACIONS</t>
  </si>
  <si>
    <t xml:space="preserve">01.10.01     </t>
  </si>
  <si>
    <t>LEGALITZACIÓ I INSPECCIÓ BT</t>
  </si>
  <si>
    <t xml:space="preserve">L01          </t>
  </si>
  <si>
    <t>Proyecto para la legalización de la ampliación BT</t>
  </si>
  <si>
    <t xml:space="preserve">Elaboración y redacción del proyecto de baja tensión de ampliación de la instalación eléctrica actual con las modificaciones que pertenecen a la obra objeto del presupuesto.
</t>
  </si>
  <si>
    <t xml:space="preserve">L02          </t>
  </si>
  <si>
    <t>Inspección inicial de la ampliación BT</t>
  </si>
  <si>
    <t xml:space="preserve">Inspección inicial de la ampliación o modificación de la instalación eléctrica de baixa tensió elaborada por un organismo de control autoritzado. Incluye las tasas de registro de la documentación en OGE y la tramitación. 
</t>
  </si>
  <si>
    <t>01.10.01</t>
  </si>
  <si>
    <t xml:space="preserve">01.10.02     </t>
  </si>
  <si>
    <t>QUADRE CCM3</t>
  </si>
  <si>
    <t xml:space="preserve">Subministrament i instal·lació de cublcle amb proteccions i aparamenta auxiliar de receptor trifàsic de 80A, magnetotèrmic 4p80A 25kA, equip de mesura PM5310 y relé diferencial RH99P.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</si>
  <si>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OKKBT001E    </t>
  </si>
  <si>
    <t>Subministrament i muntatge de quadre OKKEN 12 columnes</t>
  </si>
  <si>
    <t xml:space="preserve">SUMINISTRO NUEVO CCM3
Incluye:
- Suministro de armario de cubículos CCM OKKEN de Schneider
Electric para sustituir el armario CCM3 actual de la EDAR
Tarragona. Dimensiones totales del nuevo CCM:
2.350Hx5.760Ax600P mm
Configuración del armario:
· 1x Columna de acometida
· 3x columnas de cubículos + 3x columnas para entrada/salida decables. (Dejar preinstalado y equipado con carros de reserva el módulo de cubículos 3 hasta completarlo) 
· 2x Columnas para interruptores a fondo panel.
· 3x Columna para PLC y equipos de control.
Ventilación controlada por termostato e iluminación en las columnas de montajes a fondo placa.
El módulo 6 quedará con una reserva del 50% que se mecanizarà para 6 carros de diferentes tamaños.
Los módulos estarán senyalizados con placas de riesgo eléctrico.
</t>
  </si>
  <si>
    <t xml:space="preserve">BT.0901      </t>
  </si>
  <si>
    <t>Suport y muntatge telequick para la instalación de caixes connex</t>
  </si>
  <si>
    <t xml:space="preserve">Suministro e instalación de soporte Telequick 120x60 cm para el montaje de los inversores. Incluye pequeño material de sujeción y mano de obra para su montaje y la colocación de los inversores sobre el Telequick.
</t>
  </si>
  <si>
    <t xml:space="preserve">OKKBT100E    </t>
  </si>
  <si>
    <t>Treballs de substitució del CCM3</t>
  </si>
  <si>
    <t xml:space="preserve">TRABAJOS SUSTITUCION CCM3
Incluye:
- Trabajos de identificación y marcaje de mangueras y cables para
poder dejar documentado el estado actual de las conexiones ante
la desconexión de los equipos.
- Trabajos de desconexión de los cables de potencia y control
actuales.
- Trabajos de desmontaje y retirada del CCM actual. NO se incluye
el desguace y retirada de los restos del armario viejo.
- Descarga y colocación de los módulos del nuevo armario
mediante camión pluma.
- Trabajos de montaje y ensamblaje "in situ" del nuevo armario.
- Trabajos de recableado de las señales y de los equipos al nuevo
CCM.
- Trabajos de verificación y medida en puesta en marcha de la
correcta conexión de todas las mangueras y equipos al CCM.
</t>
  </si>
  <si>
    <t xml:space="preserve">OKKBT101E    </t>
  </si>
  <si>
    <t>Treballs enginyeria</t>
  </si>
  <si>
    <t xml:space="preserve">INGENIERIA
Incluye:
- Trabajos de confección y suministro de esquemas eléctricos del armario eléctrico y su conexión con todos los elementos de campo. Los esquemas contendrán layouts de los armarios, esquemas eléctricos de los cubículos, listados de materiales y listados de mangueras. La documentación se entregará en formato electrónico mediante archivos PDF inteligentes.
</t>
  </si>
  <si>
    <t xml:space="preserve">OKKBT103E    </t>
  </si>
  <si>
    <t>Treballs de programació i posada en marxa</t>
  </si>
  <si>
    <t xml:space="preserve">PROGRAMACION Y PUESTA MARCHA
Incluye:
- Trabajos de programación del PLC del CCM3 suministrado y programación del terminal de operario suministrado con el armario eléctrico para poder operar des de planta.
- Trabajos de programación para integrar el armario en el sistema Scada existente.
- Puesta en marcha del nuevo CCM y el terminal en el domicilio del Cliente (EDAR Tarragona) incluyendo la verificación del buen funcionamiento de todos los equipos y todos los procesos relacionados con dicho CCM.
</t>
  </si>
  <si>
    <t xml:space="preserve">OKKBT102E    </t>
  </si>
  <si>
    <t>Subministrament i muntatge de mòdul 90º OKKEN</t>
  </si>
  <si>
    <t xml:space="preserve">Subministrament i muntatge del modul 90º OKKEN amb continuació d'embarrat. Totalment muntat i certificat.
</t>
  </si>
  <si>
    <t xml:space="preserve">OKKBT104E    </t>
  </si>
  <si>
    <t>Subministrament i muntatge de mòdul de 800mm de conmutació</t>
  </si>
  <si>
    <t xml:space="preserve">Subministrament i muntatge del modul OKKEN de 800mm amb continuació d'embarrat que s'integrarà i ensamblarà a l'armari OKKEN disenyat, equipat amb bloc de conmutació Xarxa-Grup de 1000A. Totalment muntat i certificat.
</t>
  </si>
  <si>
    <t xml:space="preserve">BT.OK.101    </t>
  </si>
  <si>
    <t>Instal·lació CCM/ IGA 1000A 4P amb analitzador PM</t>
  </si>
  <si>
    <t xml:space="preserve">Suministro y montaje de la unidad funcional de la entrada de acometida desde QGBT de 1000A, relé diferencial regulable y analizador de red PM53. Totalmente instalado, incluirá el pequeño material y el cableado necesario. Equipado con:
- 1 Interruptor MTZ1 10HA 1000A 4P Compact nueva generación.
- 1 Unidad de control Micrologic 2.3 
- 1 Modulo interface de communication ModBus SL
- 1 Pantalla de visualizacion FDM 121 (96x96mm) modulo panta 
- 1 Mando electrico motorizado
- 1 Bobina de disparo
- 1 Contacto de defecto SD 
- 4 Contacto auxiliar 
- 1 Contacto position "Test" 
- 1 Contacto posicion "Enchufado" 
- 1 Contacto posicion "Desconectado"
- 1 Contacto Enclavamiento en posición "abierto"
- 3 TA Transformador de corriente
- 2 Disyuntor auxiliar C60N 2P
- 2 Pulsador 2 contactos
- 1 Interruptor auxiliar P25M 3P 
- 1 Contacto auxiliar OF para P25M
- 3 Piloto luminoso con LED
</t>
  </si>
  <si>
    <t xml:space="preserve">BT.OK.102    </t>
  </si>
  <si>
    <t>Instal·lació protecció general contra sobretensions tipus 1+2</t>
  </si>
  <si>
    <t xml:space="preserve">Subministrament i instal·lació de protecció contra sobretensions, NG125L  4P 50A "C" 50 kA  ++  iPRD1 12,5r Tipo 1+2 / 3P+N 400V 50kA 20kA 1,5kV
</t>
  </si>
  <si>
    <t xml:space="preserve">BT.OK.103    </t>
  </si>
  <si>
    <t>Analitzador PM en porta amb comunicació ethernet</t>
  </si>
  <si>
    <t xml:space="preserve">Subministrament i instal·lació de analitzador en porta PM amb comunicació ethernet, protecció magnetotérmica, trafos T.I. cablejat i petit material.
</t>
  </si>
  <si>
    <t xml:space="preserve">BT.OK.104    </t>
  </si>
  <si>
    <t>Subministrament i muntatge PLC, aparam. i cablejat moduls 8,9,10</t>
  </si>
  <si>
    <t xml:space="preserve">Subministrament, instal·lació i muntatge dels mòduls PLC 8, 9 i 10 del CCM amb el següent equipament:
	- Font d'alimentació 24Vcc per a alimentació i maniobra interna.
	- Switch per a la connexió de tots els equips amb comunicació Ethernet.
	- Passarel·les per a la conversió dels senyals Modbus RTU a Modbus/*TCP Ethernet.
	- Terminal a la porta de 10'', a color, tàctil i amb comunicació Ethernet.
	- PLC M580 amb recobriment protector contra la corrosió, amb la següent configuració:
		· 3x Bastidors de 12 posicions
		· 2x Mòdul FA 230Vca
		· 1x Mòdul CPU M580
		· 1x Mòdul comunicació ethernet (NOC).
		· 6x Mòdul 64ED 24Vcc.
		· 3x Mòdul 64SD Transistor 24Vcc.
		· 2x Mòdul 16SD Transistor 24Vcc.
		· 7x Mòdul 8EA 4-20mA.
		· 4x Mòdul 4SA 4-20mA.
		· 20x Bases Telefast 16ED.
		· 8x Bases Telefast 16SD Relé.
</t>
  </si>
  <si>
    <t xml:space="preserve">BT.OK.200    </t>
  </si>
  <si>
    <t>Circuit protecció trasquadre 4p50A+iEM+Dif.Vigi+Cont.Auxiliar</t>
  </si>
  <si>
    <t xml:space="preserve">Subministrament i instal·lació de proteccions i aparamenta auxiliar Schneider o equivalent per receptor trifàsic de 50A, magnetotèrmic 4p40A 25kA, equip de mesura, diferencial Vigi y contacte auxiliar. Completament cablejat i comprovat.
</t>
  </si>
  <si>
    <t xml:space="preserve">BT.OK.201    </t>
  </si>
  <si>
    <t>Circuit protecció trasquadre 4p40A+iEM+Dif.Vigi+Cont.Auxiliar</t>
  </si>
  <si>
    <t xml:space="preserve">Subministrament i instal·lació de proteccions i aparamenta auxiliar Schneider o equivalent per receptor trifàsic de 40A, magnetotèrmic 4p40A 25kA, equip de mesura, diferencial Vigi y contacte auxiliar. Completament cablejat i comprovat.
</t>
  </si>
  <si>
    <t xml:space="preserve">BT.OK.202    </t>
  </si>
  <si>
    <t>Circuit protecció trasquadre 4p25A+Dif.Vigi+Cont.Auxiliar</t>
  </si>
  <si>
    <t xml:space="preserve">Subministrament i instal·lació de proteccions i aparamenta auxiliar de receptor trifàsic de 25A, magnetotèrmic 4p25A 25kA, diferencial Vigi y contacte auxiliar. Completament cablejat i comprovat.
</t>
  </si>
  <si>
    <t xml:space="preserve">BT.OK.203    </t>
  </si>
  <si>
    <t>Circuit protecció trasquadre 4p16A+Dif.Vigi+Cont.Auxiliar</t>
  </si>
  <si>
    <t xml:space="preserve">Subministrament i instal·lació de proteccions i aparamenta auxiliar Schneider o equivalent per receptor trifàsic de 16A, magnetotèrmic 4p16A 25kA, diferencial Vigi y contacte auxiliar. Completament cablejat i comprovat.
</t>
  </si>
  <si>
    <t xml:space="preserve">BT.OK.2041   </t>
  </si>
  <si>
    <t>Circuit protecció trasquadre 4p10A+Dif.Vigi+Cont.Auxiliar</t>
  </si>
  <si>
    <t xml:space="preserve">Subministrament i instal·lació de proteccions i aparamenta auxiliar Schneider o equivalent per receptor trifàsic de 10A, magnetotèrmic 4p16A 25kA, diferencial Vigi y contacte auxiliar. Completament cablejat i comprovat.
</t>
  </si>
  <si>
    <t xml:space="preserve">BT.OK.2042   </t>
  </si>
  <si>
    <t>Circuit protecció trasquadre 2p16A+Dif.Vigi+Cont.Auxiliar</t>
  </si>
  <si>
    <t xml:space="preserve">Subministrament i instal·lació de proteccions i aparamenta auxiliar Schneider o equivalent per receptor monofàsic de 10A, magnetotèrmic 2p10A 10kA, diferencial Vigi y contacte auxiliar. Completament cablejat i comprovat.
</t>
  </si>
  <si>
    <t xml:space="preserve">BT.OK.204    </t>
  </si>
  <si>
    <t>Circuit protecció trasquadre 2p10A+Dif.Vigi+Cont.Auxiliar</t>
  </si>
  <si>
    <t xml:space="preserve">Subministrament i instal·lació de proteccions i aparamenta auxiliar Schneider o equivalent per receptor monofàsic de 10A, magnetotèrmic 2p10A 10kA, diferencial Vigi y contacte auxiliar. Completament cablejat i comprovat.
</t>
  </si>
  <si>
    <t xml:space="preserve">BT.OK.205    </t>
  </si>
  <si>
    <t>Circuit protecció trasquadre 2p4A+Dif.Vigi+Cont.Auxiliar</t>
  </si>
  <si>
    <t xml:space="preserve">Subministrament i instal·lació de proteccions i aparamenta auxiliar Schneider o equivalent per receptor monofàsic de 4A, magnetotèrmic 4p4A 25kA, diferencial Vigi y contacte auxiliar. Completament cablejat i comprovat.
</t>
  </si>
  <si>
    <t xml:space="preserve">BT.OK.206    </t>
  </si>
  <si>
    <t>Circuit protecció trasquadre 2p16A+Dif.Vigi+relé pres. tensió</t>
  </si>
  <si>
    <t xml:space="preserve">Subministrament i instal·lació de proteccions i aparamenta auxiliar Schneider o equivalent per receptor trifàsic de 16A 10kA, magnetotèrmic 2p16A 10kA, diferencial Vigi i relé de presència de tensió. Completament cablejat i comprovat.
</t>
  </si>
  <si>
    <t xml:space="preserve">BT.OK.207    </t>
  </si>
  <si>
    <t>Circuit protecció trasquadre 2p10A+Dif.Vigi. termostat, ilumin i</t>
  </si>
  <si>
    <t xml:space="preserve">Subministrament i instal·lació de proteccions i aparamenta auxiliar Schneider o equivalent per receptor trifàsic de 10A, magnetotèrmic 2p10A 10kA, diferencial Vigi i termostat per al control de temperatura, iluminació i ventilació interior. Completament cablejat i comprovat.
</t>
  </si>
  <si>
    <t xml:space="preserve">BT.OK.208    </t>
  </si>
  <si>
    <t>Circuit protecció trasquadre 2p10A+Dif.Vigi+FA24V+proteccions 1P</t>
  </si>
  <si>
    <t xml:space="preserve">Subministrament i instal·lació de proteccions i aparamenta auxiliar Schneider o equivalent per receptor trifàsic de 10A, magnetotèrmic 2p10A 10kA, diferencial Vigi. Inclou font d'alimentació 24V i proteccio sortides 1P segons indicacions de la propietat. Completament cablejat i comprovat.
</t>
  </si>
  <si>
    <t xml:space="preserve">BT.OK.209    </t>
  </si>
  <si>
    <t>Circuit protecció trasquadre 2p6A+Dif.Vigi PLC i maniobra</t>
  </si>
  <si>
    <t xml:space="preserve">Subministrament i instal·lació de proteccions i aparamenta auxiliar Schneider o equivalent per receptor trifàsic de 6A, magnetotèrmic 2p6A 10kA, alimentació PLC i maniobra columnes 1, 2, 3 i 4. Completament cablejat i comprovat.
</t>
  </si>
  <si>
    <t xml:space="preserve">BT.OK.301    </t>
  </si>
  <si>
    <t>Cubicle circuit protecció 4p80A+ReléDif+iEM</t>
  </si>
  <si>
    <t xml:space="preserve">Subministrament i instal·lació de cublcle amb proteccions i aparamenta auxiliar de receptor trifàsic de 80A, magnetotèrmic 4p80A 25kA, equip de mesura PM5310 y relé diferencial RH99P.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</si>
  <si>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BT.OK.302    </t>
  </si>
  <si>
    <t>Cubicle circuit protecció 1,5kW amb variador</t>
  </si>
  <si>
    <t xml:space="preserve">Subministrament i instal·lació de cublcle amb proteccions i aparamenta auxiliar de receptor trifàsic de 1,5kW, magnetotèrmic 25kA, Vigi o relé diferencial. Controlat amb variador.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</si>
  <si>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BT.OK.303    </t>
  </si>
  <si>
    <t>Cubicle circuit protecció 2,2kW amb variador</t>
  </si>
  <si>
    <t xml:space="preserve">Subministrament i instal·lació de cublcle amb proteccions i aparamenta auxiliar de receptor trifàsic de 2,2kW, magnetotèrmic 25kA,Vigi o relé diferencial. Controlat amb variador.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</si>
  <si>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BT.OK.304    </t>
  </si>
  <si>
    <t>Cubicle circuit protecció 7,5kW amb variador</t>
  </si>
  <si>
    <t xml:space="preserve">Subministrament i instal·lació de cublcle amb proteccions i aparamenta auxiliar de receptor trifàsic de 7,5kW, magnetotèrmic 25kA,Vigi o relé diferencial. Controlat amb variador.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</si>
  <si>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BT.OK.305    </t>
  </si>
  <si>
    <t>Cubicle circuit protecció 11kW amb variador</t>
  </si>
  <si>
    <t xml:space="preserve">Subministrament i instal·lació de cublcle amb proteccions i aparamenta auxiliar de receptor trifàsic de 11kW, magnetotèrmic 25kA,Vigi o relé diferencial. Controlat amb variador.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</si>
  <si>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BT.OK.306    </t>
  </si>
  <si>
    <t>Cubicle circuit protecció 15kW amb variador</t>
  </si>
  <si>
    <t xml:space="preserve">Subministrament i instal·lació de cublcle amb proteccions i aparamenta auxiliar de receptor trifàsic de 15kW, magnetotèrmic 25kA,Vigi o relé diferencial. Controlat amb variador.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</si>
  <si>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BT.OK.307    </t>
  </si>
  <si>
    <t>Cubicle circuit protecció 30kW amb variador</t>
  </si>
  <si>
    <t xml:space="preserve">Subministrament i instal·lació de cublcle amb proteccions i aparamenta auxiliar de receptor trifàsic de 30kW, magnetotèrmic 25kA, Vigi o relé diferencial. Controlat amb variador.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</si>
  <si>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BT.OK.401    </t>
  </si>
  <si>
    <t>Cubicle circuit protecció 0,37kW amb Tesys</t>
  </si>
  <si>
    <t xml:space="preserve">Subministrament i instal·lació de cublcle amb proteccions i aparamenta auxiliar de receptor trifàsic de 0,37kW, magnetotèrmic 25kA, 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</si>
  <si>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BT.OK.402    </t>
  </si>
  <si>
    <t>Cubicle circuit protecció 0,75kW amb Tesys</t>
  </si>
  <si>
    <t xml:space="preserve">Subministrament i instal·lació de cublcle amb proteccions i aparamenta auxiliar de receptor trifàsic de 0,75kW, magnetotèrmic 25kA,Vigi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</si>
  <si>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BT.OK.403    </t>
  </si>
  <si>
    <t>Cubicle circuit protecció 1,1kW amb Tesys</t>
  </si>
  <si>
    <t xml:space="preserve">Subministrament i instal·lació de cublcle amb proteccions i aparamenta auxiliar de receptor trifàsic de 1,1kW, magnetotèrmic 25kA,Vigi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</si>
  <si>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BT.OK.404    </t>
  </si>
  <si>
    <t>Cubicle circuit protecció 1,5kW amb Tesys</t>
  </si>
  <si>
    <t xml:space="preserve">Subministrament i instal·lació de cublcle amb proteccions i aparamenta auxiliar de receptor trifàsic de 1,5kW, magnetotèrmic 25kA,Vigi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</si>
  <si>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BT.OK.405    </t>
  </si>
  <si>
    <t>Cubicle circuit protecció 2,2kW amb Tesys</t>
  </si>
  <si>
    <t xml:space="preserve">Subministrament i instal·lació de cublcle amb proteccions i aparamenta auxiliar de receptor trifàsic de 2,2kW, magnetotèrmic 25kA,Vigi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</si>
  <si>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BT.OK.406    </t>
  </si>
  <si>
    <t>Cubicle circuit protecció 3kW amb Tesys</t>
  </si>
  <si>
    <t xml:space="preserve">Subministrament i instal·lació de cublcle amb proteccions i aparamenta auxiliar de receptor trifàsic de 3kW, magnetotèrmic 25kA, 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</si>
  <si>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BT.OK.407    </t>
  </si>
  <si>
    <t>Cubicle circuit protecció 4kW amb Tesys</t>
  </si>
  <si>
    <t xml:space="preserve">Subministrament i instal·lació de cublcle amb proteccions i aparamenta auxiliar de receptor trifàsic de 4kW, magnetotèrmic 25kA,Vigi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</si>
  <si>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BT.OK.408    </t>
  </si>
  <si>
    <t>Cubicle circuit protecció 7,5kW amb Tesys</t>
  </si>
  <si>
    <t xml:space="preserve">Subministrament i instal·lació de cublcle amb proteccions i aparamenta auxiliar de receptor trifàsic de 7,5kW, magnetotèrmic 25kA, 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</si>
  <si>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BT.OK.411    </t>
  </si>
  <si>
    <t>Cubicle circuit protecció 22kW amb Tesys</t>
  </si>
  <si>
    <t xml:space="preserve">Subministrament i instal·lació de cublcle amb proteccions i aparamenta auxiliar de receptor trifàsic de 22kW, magnetotèrmic 25kA, 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</si>
  <si>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BT.OK.412    </t>
  </si>
  <si>
    <t>Cubicle circuit protecció 37kW amb Tesys</t>
  </si>
  <si>
    <t xml:space="preserve">Subministrament i instal·lació de cublcle amb proteccions i aparamenta auxiliar de receptor trifàsic de 37kW, magnetotèrmic 25kA,Vigi o relé diferencial. Controlat amb Tesys-T.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</si>
  <si>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BT.OK.413    </t>
  </si>
  <si>
    <t>Cubicle circuit protecció 0,37kW amb Tesys inversió vàlvula</t>
  </si>
  <si>
    <t xml:space="preserve">Subministrament i instal·lació de cublcle amb proteccions i aparamenta auxiliar de receptor trifàsic de 0,37kW, magnetotèrmic 25kA, Vigi o relé diferencial.. Controlat amb Tesys-T. Vàlvula amb inversió de gir.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</si>
  <si>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BT.OK.414    </t>
  </si>
  <si>
    <t>Cubicle circuit protecció 40A</t>
  </si>
  <si>
    <t xml:space="preserve">Subministrament i instal·lació de cublcle amb proteccions i aparamenta auxiliar de receptor trifàsic de 40A, magnetotèrmic 25kA, Vigi o relé diferencial, equip de mesura IEM.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</si>
  <si>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BT.OK.415    </t>
  </si>
  <si>
    <t>Cubicle circuit protecció 2kW equip extern</t>
  </si>
  <si>
    <t xml:space="preserve">Subministrament i instal·lació de cublcle amb proteccions i aparamenta auxiliar de receptor trifàsic de 2kW, magnetotèrmic 25kA, Vigi o relé diferencial.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</si>
  <si>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BT.OK.416    </t>
  </si>
  <si>
    <t>Cubicle circuit protecció 1,5kW amb Tesys inversió vàlvula</t>
  </si>
  <si>
    <t xml:space="preserve">Subministrament i instal·lació de cublcle amb proteccions i aparamenta auxiliar de receptor trifàsic de 1,5kW, magnetotèrmic 25kA, Vigi o relé diferencial. Controlat amb Tesys-T. Vàlvula amb inversió de gir.
El cubicle es muntarà amb indicador d'avaría amb làmpada vermella i consola de control. Els cubicles SENSE pulsadors de comandament (Es comandarà des de la consola del Tesys o del variador que es muntarà al mateix cublicle)
Completament cablejat i comprovat.
</t>
  </si>
  <si>
    <t xml:space="preserve">BT.OK.417    </t>
  </si>
  <si>
    <t>Cubicle circuit protecció 160A Fotovoltaica</t>
  </si>
  <si>
    <t xml:space="preserve">Subministrament i instal·lació de cublcle amb proteccions i aparamenta auxiliar de receptor trifàsic de 160A, magnetotèrmic 25kAVigi o relé diferencial i analitzador de xarxa en porta.
El cubicle es muntarà amb indicador d'avaría amb làmpada vermella i consola de control. Els cubicles SENSE pulsadors de comandament (Es comandarà des de la consola del Tesys o del variador que es muntarà al mateix cublicle)
Completament cablejat i comprovat.
</t>
  </si>
  <si>
    <t>01.10.02</t>
  </si>
  <si>
    <t xml:space="preserve">01.10.03     </t>
  </si>
  <si>
    <t>ELECTRICITAT</t>
  </si>
  <si>
    <t xml:space="preserve">Subministrament i instal·lació de caixa de connexions 800x600 IP66 policarbonat amb regletes verticals de connexió 1,5mm2 tipus Phoenix per a cablejat de senyal. 
</t>
  </si>
  <si>
    <t xml:space="preserve">EG2DEM001    </t>
  </si>
  <si>
    <t>Retirada de safates existents, disposició a través d'un gestor d</t>
  </si>
  <si>
    <t>Retirada de safates existents per susbstitució de les mateixes, disposició a través d'un gestor de residus acreditat. Inclou: Desmuntantge, retirada i disposisició de safates i tot el material de suportació, fixació, mitjans d'elevació necessaris, sustentació del cablejat existent durant l'execució de la substitució de safates i taxa de residus.</t>
  </si>
  <si>
    <t xml:space="preserve">EG2DEM002    </t>
  </si>
  <si>
    <t>PA Desplaçament subquadres, safates, tubs, retirada material exi</t>
  </si>
  <si>
    <t xml:space="preserve">PA Desplaçament safates, tubs, cablejat, retirada material sobrer, disposició a través d'un gestor de residus acreditat. Inclou: Desmuntantge, muntatge a la nova ubicació, retirada i disposisició de material sobrer a través d'un gestor de residus.
</t>
  </si>
  <si>
    <t xml:space="preserve">EG2C100X600  </t>
  </si>
  <si>
    <t>Safata aïllant, coberta,100x600mm,col.susp/param.horitz. o vert.</t>
  </si>
  <si>
    <t xml:space="preserve">Subministrament i muntatge de safata d'escala aïllant metàl·lica Inox316 tipus escala o equivalent, amb tapa, de mides 100x600 mm. Construïda en termoplàstic tècnic aillant U23X, no propagador de la flama. Muntada sobre paraments verticals o horitzontals. Inclòs: Suports, fixacions i part proporcional d'accessoris.
</t>
  </si>
  <si>
    <t xml:space="preserve">EG2C100X400  </t>
  </si>
  <si>
    <t>Safata aïllant, coberta,100x400mm,col.susp/param.horitz. o vert.</t>
  </si>
  <si>
    <t xml:space="preserve">Subministrament i muntatge de safata d'escala aïllant No metàl·lica perforada Unex U23X o similar, amb tapa, de mides 100x400 mm. Construïda en termoplàstic tècnic aillant U23X, no propagador de la flama. Muntada sobre paraments verticals o horitzontals. Inclòs: Suports, fixacions i part proporcional d'accessoris.
</t>
  </si>
  <si>
    <t xml:space="preserve">EG2C100X300  </t>
  </si>
  <si>
    <t>Safata aïllant, coberta,100x300mm,col.susp/param.horitz. o vert.</t>
  </si>
  <si>
    <t xml:space="preserve">Subministrament i muntatge de safata d'escala aïllant No metàl·lica perforada Unex U23X o similar, amb tapa, de mides 100x300 mm. CoPartida  general de
</t>
  </si>
  <si>
    <t xml:space="preserve">EG2C100X200  </t>
  </si>
  <si>
    <t>Safata aïllant, coberta,100x200mm,col.susp/param.horitz. o vert.</t>
  </si>
  <si>
    <t xml:space="preserve">Subministrament i muntatge de safata d'escala aïllant No metàl·lica perforada Unex U23X o similar, amb tapa, de mides 100x200 mm. Construïda en termoplàstic tècnic aillant U13X, no propagador de la flama. Muntada sobre paraments verticals o horitzontals. Inclòs: Suports, fixacions i part proporcional d'accessoris.
</t>
  </si>
  <si>
    <t xml:space="preserve">EG2C60X100   </t>
  </si>
  <si>
    <t>Safata aïllant, coberta,60x100mm,col.susp/param.horitz. o vert.</t>
  </si>
  <si>
    <t>Subministrament i muntatge de safata No metàl·lica perforada Unex U23X o similar, amb tapa, de mides 60x100 mm. Construïda en termoplàstic tècnic aillant U23X, no propagador de la flama. Muntada sobre paraments verticals o horitzontals. Inclòs: Suports, fixacions i part proporcional d'accessoris.</t>
  </si>
  <si>
    <t xml:space="preserve">EG21281J     </t>
  </si>
  <si>
    <t>Tub rígid PVC,DN=25mm,impacte=2J,resist.compress.=1250N,unió end</t>
  </si>
  <si>
    <t xml:space="preserve">Tub rígid de PVC, de 25 mm de diàmetre nominal, aïllant, lliure d'hal·logens i no propagador de la flama, amb una resistència a l'impacte de 2 J, resistència a compressió de 1250 N i una rigidesa dielèctrica de 2000 V, amb unió endollada i muntat superficialment
</t>
  </si>
  <si>
    <t xml:space="preserve">EG21251J     </t>
  </si>
  <si>
    <t>Tub rígid PVC,DN=20mm,impacte=2J,resist.compress.=1250N,unió end</t>
  </si>
  <si>
    <t xml:space="preserve">Tub rígid de PVC, de 20 mm de diàmetre nominal, aïllant, lliure d'hal·logens i no propagador de la flama, amb una resistència a l'impacte de 2 J, resistència a compressió de 1250 N i una rigidesa dielèctrica de 2000 V, amb unió endollada i muntat superficialment
</t>
  </si>
  <si>
    <t xml:space="preserve">EG41C125P    </t>
  </si>
  <si>
    <t>Caixa de connexió potència per allargar cablejat escomesa i rece</t>
  </si>
  <si>
    <t xml:space="preserve">Subministrament i instal·lació de caixa de connexions 800x600 IP66 policarbonat amb regletes verticals de connexió de 95mm2 fins a 2,5mm2 tipus Phoenix per a cablejat de potència. 
</t>
  </si>
  <si>
    <t xml:space="preserve">EG41C125     </t>
  </si>
  <si>
    <t>Caixa de connexió senyal per allargar cablejat senyal</t>
  </si>
  <si>
    <t xml:space="preserve">Subministrament i instal·lació de caixa de connexions 800x600 IP66 policarbonat amb regletes verticals de connexió 1,5mm2 tipus Phoenix per a cablejat de senyal. 
</t>
  </si>
  <si>
    <t xml:space="preserve">EG31RV195    </t>
  </si>
  <si>
    <t>Cable 0,6/1 kV RZ1-K, Eca, 1x95mm2,col.tub/safata</t>
  </si>
  <si>
    <t xml:space="preserve">Subministrament i instal·lació de cable amb conductor de coure de 0,6/1 kV de tensió assignada, amb designació RV-K, Eca, unipolar, de secció 1x95 mm2, amb coberta del cable de PVC, col·locat en tub o safata.
</t>
  </si>
  <si>
    <t xml:space="preserve">EG31RV5010   </t>
  </si>
  <si>
    <t>Cable 0,6/1 kV RV-K, Eca, 5x10mm2,col.tub/safata</t>
  </si>
  <si>
    <t xml:space="preserve">Cable amb conductor de coure de 0,6/1 kV de tensió assignada, amb designació RV-K, Eca, unipolar, de secció 5x10 mm2, amb coberta del cable de PVC, col·locat en tub o safata
</t>
  </si>
  <si>
    <t xml:space="preserve">EG31RV5004   </t>
  </si>
  <si>
    <t>Cable 0,6/1 kV RV-K, Eca, 5x4mm2,col.tub/safata</t>
  </si>
  <si>
    <t xml:space="preserve">EG31RV5025   </t>
  </si>
  <si>
    <t>Cable 0,6/1 kV RV-K, Eca, 5x2,5mm2,col.tub/safata</t>
  </si>
  <si>
    <t>Cable amb conductor de coure de 0,6/1 kV de tensió assignada, amb designació RV-K, Eca, tetrapolar, de secció 5x2,5 mm2, amb coberta del cable de PVC, col·locat en tub o safata</t>
  </si>
  <si>
    <t xml:space="preserve">EG31RV4025   </t>
  </si>
  <si>
    <t>Cable 0,6/1 kV RV-K, Eca, 4x25mm2,col.tub/safata</t>
  </si>
  <si>
    <t xml:space="preserve">Cable amb conductor de coure de 0,6/1 kV de tensió assignada, amb designació RV-K, Eca, unipolar, de secció 4x25 mm2, amb coberta del cable de PVC, col·locat en tub o safata.
</t>
  </si>
  <si>
    <t xml:space="preserve">EG31RV4016   </t>
  </si>
  <si>
    <t>Cable 0,6/1 kV RV-K, Eca, 4x16mm2,col.tub/safata</t>
  </si>
  <si>
    <t xml:space="preserve">Cable amb conductor de coure de 0,6/1 kV de tensió assignada, amb designació RV-K, Eca, unipolar, de secció 4x16 mm2, amb coberta del cable de PVC, col·locat en tub o safata
</t>
  </si>
  <si>
    <t xml:space="preserve">EG31RV4010   </t>
  </si>
  <si>
    <t>Cable 0,6/1 kV RV-K, Eca, 4x10mm2,col.tub/safata</t>
  </si>
  <si>
    <t xml:space="preserve">Cable amb conductor de coure de 0,6/1 kV de tensió assignada, amb designació RV-K, Eca, unipolar, de secció 4x16 mm2, amb coberta del cable de PVC, col·locat en tub o safata
</t>
  </si>
  <si>
    <t xml:space="preserve">EG31RV4006   </t>
  </si>
  <si>
    <t>Cable 0,6/1 kV RV-K, Eca, 4x6mm2,col.tub/safata</t>
  </si>
  <si>
    <t xml:space="preserve">Cable amb conductor de coure de 0,6/1 kV de tensió assignada, amb designació RV-K, Eca, unipolar, de secció 4x6 mm2, amb coberta del cable de PVC, col·locat en tub o safata
</t>
  </si>
  <si>
    <t xml:space="preserve">EG31RV40025  </t>
  </si>
  <si>
    <t>Cable 0,6/1 kV RV-K, Eca, 4x2,5mm2,col.tub/safata</t>
  </si>
  <si>
    <t xml:space="preserve">Cable amb conductor de coure de 0,6/1 kV de tensió assignada, amb designació RV-K, Eca, unipolar, de secció 4x2,5 mm2, amb coberta del cable de PVC, col·locat en tub o safata
</t>
  </si>
  <si>
    <t xml:space="preserve">EG31RV3025   </t>
  </si>
  <si>
    <t>Cable 0,6/1 kV RV-K, Eca, 3x2,5mm2,col.tub/safata</t>
  </si>
  <si>
    <t xml:space="preserve">Cable amb conductor de coure de 0,6/1 kV de tensió assignada, amb designació RV-K, Eca, tetrapolar, de secció 3x2,5 mm2, amb coberta del cable de PVC, col·locat en tub o safata
</t>
  </si>
  <si>
    <t xml:space="preserve">EG31RV3015   </t>
  </si>
  <si>
    <t>Cable 0,6/1 kV RV-K, Eca, 3x1,5mm2,col.tub/safata</t>
  </si>
  <si>
    <t>Cable amb conductor de coure de 0,6/1 kV de tensió assignada, amb designació RV-K, Eca, tetrapolar, de secció 3x1,5 mm2, amb coberta del cable de PVC, col·locat en tub o safata</t>
  </si>
  <si>
    <t xml:space="preserve">EG31AP10015  </t>
  </si>
  <si>
    <t>Conductor Cu,UNE RVKV-K Eca 0,6/1 kV, apantallat, 10x1,5mm²</t>
  </si>
  <si>
    <t xml:space="preserve">Conductor de designació UNE RVKV-K Eca,  0,6/1 kV, apantallat, de secció 10x1,5 mm2, segons UNE-21123-2,  col·locat en safata i/o tub, inclos part proporcional de tub rigid i/o corrugat, regletes, caixes connexions i accesoris.
</t>
  </si>
  <si>
    <t xml:space="preserve">EG31AP425    </t>
  </si>
  <si>
    <t>Conductor Cu,UNE RVKV-K Eca 0,6/1 kV, apantallat, 4x2,5mm²</t>
  </si>
  <si>
    <t>Conductor de designació UNE RVKV-K Eca,  0,6/1 kV, apantallat, de secció 5x2,5 mm2, segons UNE-21123-2,  col·locat en safata i/o tub, inclos part proporcional de tub rigid i/o corrugat, regletes, caixes connexions i accesoris.</t>
  </si>
  <si>
    <t xml:space="preserve">EG31AP325    </t>
  </si>
  <si>
    <t>Conductor Cu,UNE RVKV-K Eca 0,6/1 kV, apantallat, 3x2,5mm²</t>
  </si>
  <si>
    <t xml:space="preserve">Conductor de designació UNE RVKV-K Eca,  0,6/1 kV, apantallat, de secció 3x1,5 mm2, segons UNE-21123-2,  col·locat en safata i/o tub, inclos part proporcional de tub rigid i/o corrugat, regletes, caixes connexions i accesoris.
</t>
  </si>
  <si>
    <t xml:space="preserve">EG621005     </t>
  </si>
  <si>
    <t>Interruptor, commutador,tipus univ.,(1P),10AX/250V,a/tecla,preu</t>
  </si>
  <si>
    <t>Interruptor, commutador, de tipus universal, unipolar (1P), 10 AX/250 V, amb tecla, preu alt, muntage superficial, marca: SIMON serie 44 o similar, IP55</t>
  </si>
  <si>
    <t xml:space="preserve">EG62EM001    </t>
  </si>
  <si>
    <t>PA Treballs per a retirada interruptor, commutador</t>
  </si>
  <si>
    <t>PA Treballs per a retirada interruptor, commutador. Desmuntar, retirar i instal·lar de nou a nova ubicació: interruptor, tubs de protecció, cablejat, posada en marxa, tot inclòs.</t>
  </si>
  <si>
    <t xml:space="preserve">EH2EP1500A   </t>
  </si>
  <si>
    <t>Pantalla Estanca SMD LED, Venalsol, mod: PTF8-050N 50W 4K 1440MM</t>
  </si>
  <si>
    <t xml:space="preserve">Pantalla estanca de superfície industrial, marca: Venalsol, model: PTF8-050N 50W 840 1440MM o similar, lluminaria tipus SMD LED, 6500 lm de flux lluminós,  potència 50 W,  temperatura de color 4000 K, Cos tubilar acer inox, difusor recobriment PCO policarbonat opal, mides 1440x120x84mm, IP69, IK08, muntatge superficial.
</t>
  </si>
  <si>
    <t xml:space="preserve">EH6EP01      </t>
  </si>
  <si>
    <t>Lluminària emerg.led,no permanent, 300 lúmens,auton&lt; 1h, LDN3</t>
  </si>
  <si>
    <t xml:space="preserve">Subministrament i muntatge de lluminària d'emergència amb làmpada led, no permanent, aïllament classe II, amb flux de 300 lúmens, 1 h d'autonomia, DAISALUX NOVA LDN3 o similar 300lm 1h, muntada en superfície o encastada.
</t>
  </si>
  <si>
    <t xml:space="preserve">EG7FMM30000  </t>
  </si>
  <si>
    <t>Variador freqüència entrada trif. 400V /sortida trif. 400V, 30k</t>
  </si>
  <si>
    <t xml:space="preserve">Variador de freqüència per a control de velocitat del motor, amb entrada trifasica 400 V i sortida trifàsica 400 V, de 30 kW de potència, SCHNEIDER Altivar ATV650D30N o equivalente, control amb display led i bus de dades integrat, amb grau de protecció IP 66, muntat superficialment o en quadre, connectat a línies elèctriques i de control i configurat.
</t>
  </si>
  <si>
    <t xml:space="preserve">EG7FMM15000  </t>
  </si>
  <si>
    <t>Variador freqüència entrada trif. 400V /sortida trif. 400V, 15k</t>
  </si>
  <si>
    <t xml:space="preserve">Variador de freqüència per a control de velocitat del motor, amb entrada trifasica 400 V i sortida trifàsica 400 V, de 15 kW de potència, SCHNEIDER Altivar ATV650D15N o equivalente, control amb display led i bus de dades integrat, amb grau de protecció IP 66, muntat superficialment o en quadre, connectat a línies elèctriques i de control i configurat.
</t>
  </si>
  <si>
    <t xml:space="preserve">EG7FMM7500   </t>
  </si>
  <si>
    <t>Variador freqüència entrada trif. 400V /sortida trif. 400V, 7,5k</t>
  </si>
  <si>
    <t xml:space="preserve">Variador de freqüència per a control de velocitat del motor, amb entrada trifasica 400 V i sortida trifàsica 400 V, de 7,5 kW de potència, SCHNEIDER Altivar ATV650U75N o equivalente, control amb display led i bus de dades integrat, amb grau de protecció IP 66, muntat superficialment o en quadre, connectat a línies elèctriques i de control i configurat.
</t>
  </si>
  <si>
    <t xml:space="preserve">EG7FMM2200   </t>
  </si>
  <si>
    <t>Variador freqüència entrada trif. 400V /sortida trif. 400V, 2,2k</t>
  </si>
  <si>
    <t xml:space="preserve">Variador de freqüència per a control de velocitat del motor, amb entrada trifasica 400 V i sortida trifàsica 400 V, de 2,2 kW de potència, SCHNEIDER Altivar ATV650U22N o equivalente, control amb display led i bus de dades integrat, amb grau de protecció IP 66, muntat superficialment o en quadre, connectat a línies elèctriques i de control i configurat.
</t>
  </si>
  <si>
    <t xml:space="preserve">EG7FMM1500   </t>
  </si>
  <si>
    <t>Variador freqüència entrada trif. 400V /sortida trif. 400V, 1,5k</t>
  </si>
  <si>
    <t xml:space="preserve">Variador de freqüència per a control de velocitat del motor, amb entrada trifasica 400 V i sortida trifàsica 400 V, de 1,5 kW de potència, SCHNEIDER Altivar ATV650U15N o equivalente, control amb display led i bus de dades integrat, amb grau de protecció IP 66, muntat superficialment o en quadre, connectat a línies elèctriques i de control i configurat.
</t>
  </si>
  <si>
    <t xml:space="preserve">KG31EM001    </t>
  </si>
  <si>
    <t>PA Treballs instal·lació elèctrica, i ctrl, per a desplaçament d</t>
  </si>
  <si>
    <t>PA Treballs instal·lació elèctrica i de control per a desplaçament dipòsits d'aigua i grup de bombes. Desmuntar, retirar i instal·lar de nou a nova ubicació: safates, tubs de protecció, cablejat, interruptors, polsadors, elements de control i maniobra, actuadors. Proves i posada en marxa, tot inclòs.</t>
  </si>
  <si>
    <t xml:space="preserve">KG31EM002    </t>
  </si>
  <si>
    <t>PA Treballs instal·lació elèctrica, i ctrl, per a desplaçament t</t>
  </si>
  <si>
    <t>PA Treballs instal·lació elèctrica i de control per a desplaçament tolva de reactius. Desmuntar, retirar i instal·lar de nou a nova ubicació: safates, tubs de protecció, cablejat, interruptors, polsadors, elements de control i maniobra, actuadors. Proves i posada en marxa, tot inclòs.</t>
  </si>
  <si>
    <t xml:space="preserve">BT.BAT.600   </t>
  </si>
  <si>
    <t>Batería de condensadors 600 kVAs</t>
  </si>
  <si>
    <t xml:space="preserve">Suministro e instal·lación de Batería de condensadores VarSet Premium Automática de 600 kVar con inductáncias antiarmónicas e Interruptor Automático. Se sustituirá por la batería actual en la misma ubicación.
</t>
  </si>
  <si>
    <t>01.10.03</t>
  </si>
  <si>
    <t xml:space="preserve">01.10.04     </t>
  </si>
  <si>
    <t>CLIMA I VENTILACIÓ</t>
  </si>
  <si>
    <t xml:space="preserve">EEDAUA1850   </t>
  </si>
  <si>
    <t>Climatitzador inverter Classe A,split mural,unitat 1x1,KOSNER sè</t>
  </si>
  <si>
    <t>Subministrament i muntatge de Condicionador inverter Classe energètica A, tipus split mural, unitat 1x1, KOSNER sèrie KSTI-18/50 F R32 o similar, de 4,6kW de potència frigorífica i 5,2kW calorífica, de 1,43 kW de potència elèctrica màxima absorbida, aproximadament, amb alimentació monofàsica de 230V, fluïd frigorífic R32, inclòs instal·lació frigorífica, cablejat d'interconnexió, bomba condensats amb part proporcional de tuberia de desguàs fins a xarxa de clavegueram, accessoris, suportacions, termòstat i comandament. Col·locada, provada i en funcionament.</t>
  </si>
  <si>
    <t>01.10.04</t>
  </si>
  <si>
    <t xml:space="preserve">01.10.05     </t>
  </si>
  <si>
    <t>INSTAL·LACIÓ HIDRÀULICA, TREBALLS LAMPISTERIA</t>
  </si>
  <si>
    <t xml:space="preserve">EEUET002     </t>
  </si>
  <si>
    <t>PA desplaçament grup de bombes d'aigua a nova ubicació</t>
  </si>
  <si>
    <t>PA desplaçament grup de bombes d'aigua a nova ubicació segons plànols. Desconnectar canonades, desplaçament bombes d'aigua a nova ubicació, connexió canonades, proves posta en marxa, tot inclòs.</t>
  </si>
  <si>
    <t>01.10.05</t>
  </si>
  <si>
    <t xml:space="preserve">01.10.06     </t>
  </si>
  <si>
    <t>INSTAL·LACIONS PROTECCIÓ CONTRA INCENDIS</t>
  </si>
  <si>
    <t xml:space="preserve">EM31261J     </t>
  </si>
  <si>
    <t>Extintor manual pols seca poliv.,6kg,eficàcia 21A-113B,pressió i</t>
  </si>
  <si>
    <t>Extintor manual de pols seca polivalent, de càrrega 6 kg, eficàcia 21A-113B, pressió incorporada, pintat, amb suport a paret</t>
  </si>
  <si>
    <t xml:space="preserve">EM31351J     </t>
  </si>
  <si>
    <t>Extintor manual CO2,5kg,pressió incorpo.,pintat,sup.paret</t>
  </si>
  <si>
    <t>Extintor manual de diòxid de carboni, de càrrega 5 kg, amb pressió incorporada, pintat, amb suport a paret</t>
  </si>
  <si>
    <t xml:space="preserve">EG3AUFV8     </t>
  </si>
  <si>
    <t>Cable 2x1,5 mm2,RZ1-K (AS+) Cca-s1b,d1,a1, multipolar,col.canal/</t>
  </si>
  <si>
    <t xml:space="preserve">Cableado de conexión eléctrica de unidad de aire acondicionado formado por cable multipolar RZ1-K (AS), siendo su tensión asignada de 0,6/1 kV, reacción al fuego clase Cca-s1b,d1,a1, con conductor de cobre clase 5 (-K) de 2x1,5 mm² de sección, con aislamiento de polietileno reticulado (R) y cubierta de compuesto termoplástico a base de poliolefina libre de halógenos con baja emisión de humos y gases corrosivos (Z1)
</t>
  </si>
  <si>
    <t xml:space="preserve">EM14UFV3     </t>
  </si>
  <si>
    <t>Polsador alarma,instal·lació analògic,manual+trencament,munt.sup</t>
  </si>
  <si>
    <t>Polsador d'alarma direccionable amb led indicador, incloent caixa de muntatge en superfície, tapa de protecció, vidre amb plàstic protector i clau per proves manuals</t>
  </si>
  <si>
    <t xml:space="preserve">EM31UFV2     </t>
  </si>
  <si>
    <t>Placa senyalització PCI</t>
  </si>
  <si>
    <t>Placa de senyalització fotoluminiscent de 297x210 mm, per a senyalització d'elements de protecció contra incendis (BIEs, polsadors i extintors)</t>
  </si>
  <si>
    <t xml:space="preserve">EM31CPIV1    </t>
  </si>
  <si>
    <t>PA desplaçament sistema de extinció contraincendis CCM i ampliac</t>
  </si>
  <si>
    <t xml:space="preserve">Partida alçada per al desplaçament i ampliació del sistema de extinció contraincendis del CCM03. Inclou el desmuntatge del sistema existent, el desplaçament, el muntatge en la nova ubicació i l'ampliació amb els dispositius/materials necessaris per protegir tots els mòduls del nou CCM03. Comprovat amb proves de funcionament.
</t>
  </si>
  <si>
    <t>01.10.06</t>
  </si>
  <si>
    <t xml:space="preserve">01.10.07     </t>
  </si>
  <si>
    <t>TELECOMUNICACIONS</t>
  </si>
  <si>
    <t xml:space="preserve">RAK          </t>
  </si>
  <si>
    <t>Partida RACK</t>
  </si>
  <si>
    <t xml:space="preserve">Suministrament i instal·lació d'armari rack de telecomunicacions 47U completament instal·lat amb els accessoris necessaris: switches, routers, latiguillos, safates i complements. Amb switch de fibra per substituir la caixa de connexions actual.
</t>
  </si>
  <si>
    <t>01.10.07</t>
  </si>
  <si>
    <t>10</t>
  </si>
  <si>
    <t xml:space="preserve">11           </t>
  </si>
  <si>
    <t>CONTROL DE QUALITAT</t>
  </si>
  <si>
    <t xml:space="preserve">ZZ11U005     </t>
  </si>
  <si>
    <t>Control de qualitat dels materials</t>
  </si>
  <si>
    <t>Control de qualitat dels materials complert per tots els elements de l'obra</t>
  </si>
  <si>
    <t>11</t>
  </si>
  <si>
    <t xml:space="preserve">12           </t>
  </si>
  <si>
    <t>SEGURETAT I SALUT</t>
  </si>
  <si>
    <t xml:space="preserve">P169-67C9    </t>
  </si>
  <si>
    <t>Partida  general de Seguretat i Salut per als riscos específics</t>
  </si>
  <si>
    <t>Partida  general de Seguretat i Salut per als riscos específics de l'obra</t>
  </si>
  <si>
    <t xml:space="preserve">HQU1E15001   </t>
  </si>
  <si>
    <t>Mes de lloguer de caseta de WC</t>
  </si>
  <si>
    <t>mes</t>
  </si>
  <si>
    <t>Mes de lloguer de caseta amb dos WC, un lavabo i zona de vestidors pels treballadors de l'obra segons les especificacions de l'estudi de seguretat i salut</t>
  </si>
  <si>
    <t xml:space="preserve">HQU1E150     </t>
  </si>
  <si>
    <t>Mes de lloguer de caseta d'oficines</t>
  </si>
  <si>
    <t>Mes de lloguer de caseta d'oficines segons especificacions de l'estudi de seguretat i salut</t>
  </si>
  <si>
    <t xml:space="preserve">HQUA1100     </t>
  </si>
  <si>
    <t>Farmaciola armari+contingut segons orden.SiS</t>
  </si>
  <si>
    <t>Farmaciola d'armari, amb el contingut establert a l'ordenança general de seguretat i salut en el treball</t>
  </si>
  <si>
    <t xml:space="preserve">H6452131     </t>
  </si>
  <si>
    <t>Tanca h=2m,planxa acer galv.+pals/3m,daus form.,desmunt.</t>
  </si>
  <si>
    <t>Subministrament i col·locació de tanca d'alçària 2 m, de planxa nervada d'acer galvanitzat, pals de tub d'acer galvanitzat col·locats cada 3 m sobre daus de formigó i amb el desmuntatge inclòs</t>
  </si>
  <si>
    <t xml:space="preserve">H64521310001 </t>
  </si>
  <si>
    <t>Tanca h=2m, malla simple electrosoldada provisional.+pals Ø50mm.</t>
  </si>
  <si>
    <t>Subministrament (lloguer) i col·locació de tanca provisioal d'obra d'alçària 2 m, de malla electrosoldada d'acer galvanitzat, pals de tub d'acer galvanitzat de Ø 50mm. col·locats cada 3m. sobre bases de formigó prefabricats i/o empotrats 30cm. al terreny natural (o amb barilla corrugada empotrada), per una durada de 6 mesos i amb el desmuntatge inclòs. Inclou també la reposició de la tanca de trams que es facin malbé durant les obres.</t>
  </si>
  <si>
    <t xml:space="preserve">H6AZ59A1     </t>
  </si>
  <si>
    <t>Porta planxa acer galv.ampl.=6m,h=2m +bast.tub,p/tanca mòbil,des</t>
  </si>
  <si>
    <t>Porta de planxa d'acer galvanitzat, d'amplària 6 m i alçària 2 m, amb bastiment de tub d'acer galvanitzat, per a tanca mòbil de malla metàl.lica, i amb el desmuntatge inclòs</t>
  </si>
  <si>
    <t xml:space="preserve">H152U000     </t>
  </si>
  <si>
    <t>Tanca advertència malla taronja polietilè</t>
  </si>
  <si>
    <t>Tanca d'advertència o abalisament  d'1 m d'alçada amb malla de polietilè taronja, fixada a 1 m del perímetre del forat.</t>
  </si>
  <si>
    <t xml:space="preserve">HBBA1511     </t>
  </si>
  <si>
    <t>Placa seguretat laboral,acer serigraf.,40x33cm,fix.mecànicament+</t>
  </si>
  <si>
    <t>Placa de senyalització de seguretat laboral, de planxa d'acer llisa serigrafiada, de 40x33 cm, fixada mecànicament i amb el desmuntatge inclòs</t>
  </si>
  <si>
    <t xml:space="preserve">HBBAF007     </t>
  </si>
  <si>
    <t>Senyal advert.normalitz.,pictogr.negre s/groc,triangular,cantell</t>
  </si>
  <si>
    <t>Senyal d'advertència, normalitzada amb pictograma negre sobre fons groc, de forma triangular amb el cantell negre, costat major 10 cm, amb cartell explicatiu rectangular, per ser vista fins 3 m de distància, fixada i amb el desmuntatge inclòs</t>
  </si>
  <si>
    <t xml:space="preserve">HM31161J     </t>
  </si>
  <si>
    <t>Extintor pols seca,6kg,pressió incorpo.pintat,suport/desmunt.inc</t>
  </si>
  <si>
    <t>Extintor de pols seca, de 6 kg de càrrega, amb pressió incorporada, pintat, amb suport a la paret i amb el desmuntatge inclòs</t>
  </si>
  <si>
    <t xml:space="preserve">PQUH-65LZ    </t>
  </si>
  <si>
    <t>Mà obra,neteja+conservació instal·lacions</t>
  </si>
  <si>
    <t>h</t>
  </si>
  <si>
    <t>Mà d'obra per a neteja i conservació de les instal·lacions</t>
  </si>
  <si>
    <t>12</t>
  </si>
  <si>
    <t xml:space="preserve">13           </t>
  </si>
  <si>
    <t>GESTIÓ DE RESIDUS</t>
  </si>
  <si>
    <t>24-029</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</si>
</sst>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
      <patternFill patternType="solid">
        <fgColor indexed="42"/>
        <bgColor indexed="64"/>
      </patternFill>
    </fill>
  </fills>
  <borders count="1">
    <border>
      <left/>
      <right/>
      <top/>
      <bottom/>
      <diagonal/>
    </border>
  </borders>
  <cellStyleXfs count="1">
    <xf numFmtId="0" fontId="0" fillId="0" borderId="0"/>
  </cellStyleXfs>
  <cellXfs count="26">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49" fontId="3" fillId="0" borderId="0" xfId="0" applyNumberFormat="1" applyFont="1" applyAlignment="1">
      <alignment vertical="top"/>
    </xf>
    <xf numFmtId="4"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xf>
    <xf numFmtId="0" fontId="3" fillId="0" borderId="0" xfId="0" applyFont="1" applyAlignment="1">
      <alignment vertical="top" wrapText="1"/>
    </xf>
    <xf numFmtId="3" fontId="3" fillId="0" borderId="0" xfId="0" applyNumberFormat="1" applyFont="1" applyAlignment="1">
      <alignment vertical="top"/>
    </xf>
    <xf numFmtId="0" fontId="3" fillId="4" borderId="0" xfId="0" applyFont="1" applyFill="1" applyAlignment="1">
      <alignment vertical="top"/>
    </xf>
    <xf numFmtId="49" fontId="4" fillId="5" borderId="0" xfId="0" applyNumberFormat="1" applyFont="1" applyFill="1" applyAlignment="1">
      <alignment vertical="top"/>
    </xf>
    <xf numFmtId="3" fontId="4" fillId="3" borderId="0" xfId="0" applyNumberFormat="1" applyFont="1" applyFill="1" applyAlignment="1">
      <alignment vertical="top"/>
    </xf>
    <xf numFmtId="4" fontId="4" fillId="3" borderId="0" xfId="0" applyNumberFormat="1" applyFont="1" applyFill="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49" fontId="4" fillId="0" borderId="0" xfId="0" applyNumberFormat="1" applyFont="1" applyAlignment="1">
      <alignment vertical="top" wrapText="1"/>
    </xf>
    <xf numFmtId="0" fontId="3" fillId="4" borderId="0" xfId="0" applyFont="1" applyFill="1" applyAlignment="1">
      <alignment vertical="top" wrapText="1"/>
    </xf>
    <xf numFmtId="49" fontId="4" fillId="5"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8"/>
  <sheetViews>
    <sheetView tabSelected="1" zoomScale="85" zoomScaleNormal="85" workbookViewId="0">
      <pane xSplit="4" ySplit="3" topLeftCell="E4" activePane="bottomRight" state="frozen"/>
      <selection pane="topRight" activeCell="E1" sqref="E1"/>
      <selection pane="bottomLeft" activeCell="A4" sqref="A4"/>
      <selection pane="bottomRight" activeCell="F269" sqref="F269"/>
    </sheetView>
  </sheetViews>
  <sheetFormatPr baseColWidth="10" defaultRowHeight="14.4" x14ac:dyDescent="0.3"/>
  <cols>
    <col min="1" max="1" width="14.109375" bestFit="1" customWidth="1"/>
    <col min="2" max="2" width="5.77734375" customWidth="1"/>
    <col min="3" max="3" width="3.88671875" customWidth="1"/>
    <col min="4" max="4" width="33.109375" customWidth="1"/>
    <col min="5" max="5" width="8" customWidth="1"/>
    <col min="6" max="7" width="9.77734375" customWidth="1"/>
  </cols>
  <sheetData>
    <row r="1" spans="1:7" x14ac:dyDescent="0.3">
      <c r="A1" s="1" t="s">
        <v>0</v>
      </c>
      <c r="B1" s="2"/>
      <c r="C1" s="2"/>
      <c r="D1" s="2"/>
      <c r="E1" s="2"/>
      <c r="F1" s="2"/>
      <c r="G1" s="2"/>
    </row>
    <row r="2" spans="1:7" ht="18" x14ac:dyDescent="0.3">
      <c r="A2" s="3" t="s">
        <v>1</v>
      </c>
      <c r="B2" s="4"/>
      <c r="C2" s="4"/>
      <c r="D2" s="4"/>
      <c r="E2" s="4"/>
      <c r="F2" s="4"/>
      <c r="G2" s="4"/>
    </row>
    <row r="3" spans="1:7" x14ac:dyDescent="0.3">
      <c r="A3" s="5" t="s">
        <v>2</v>
      </c>
      <c r="B3" s="5" t="s">
        <v>5</v>
      </c>
      <c r="C3" s="5" t="s">
        <v>6</v>
      </c>
      <c r="D3" s="20" t="s">
        <v>3</v>
      </c>
      <c r="E3" s="6" t="s">
        <v>7</v>
      </c>
      <c r="F3" s="6" t="s">
        <v>8</v>
      </c>
      <c r="G3" s="6" t="s">
        <v>4</v>
      </c>
    </row>
    <row r="4" spans="1:7" x14ac:dyDescent="0.3">
      <c r="A4" s="7" t="s">
        <v>9</v>
      </c>
      <c r="B4" s="7" t="s">
        <v>11</v>
      </c>
      <c r="C4" s="7" t="s">
        <v>12</v>
      </c>
      <c r="D4" s="21" t="s">
        <v>10</v>
      </c>
      <c r="E4" s="8">
        <f>E19</f>
        <v>1</v>
      </c>
      <c r="F4" s="9">
        <f>F19</f>
        <v>1565.73</v>
      </c>
      <c r="G4" s="9">
        <f>G19</f>
        <v>1565.73</v>
      </c>
    </row>
    <row r="5" spans="1:7" ht="20.399999999999999" x14ac:dyDescent="0.3">
      <c r="A5" s="10" t="s">
        <v>13</v>
      </c>
      <c r="B5" s="10" t="s">
        <v>15</v>
      </c>
      <c r="C5" s="10" t="s">
        <v>16</v>
      </c>
      <c r="D5" s="22" t="s">
        <v>14</v>
      </c>
      <c r="E5" s="11">
        <v>1</v>
      </c>
      <c r="F5" s="11">
        <v>24.53</v>
      </c>
      <c r="G5" s="12">
        <f>ROUND(E5*F5,2)</f>
        <v>24.53</v>
      </c>
    </row>
    <row r="6" spans="1:7" ht="40.799999999999997" x14ac:dyDescent="0.3">
      <c r="A6" s="13"/>
      <c r="B6" s="13"/>
      <c r="C6" s="13"/>
      <c r="D6" s="14" t="s">
        <v>17</v>
      </c>
      <c r="E6" s="13"/>
      <c r="F6" s="13"/>
      <c r="G6" s="13"/>
    </row>
    <row r="7" spans="1:7" ht="20.399999999999999" x14ac:dyDescent="0.3">
      <c r="A7" s="10" t="s">
        <v>18</v>
      </c>
      <c r="B7" s="10" t="s">
        <v>15</v>
      </c>
      <c r="C7" s="10" t="s">
        <v>20</v>
      </c>
      <c r="D7" s="22" t="s">
        <v>19</v>
      </c>
      <c r="E7" s="11">
        <v>21.49</v>
      </c>
      <c r="F7" s="11">
        <v>6.13</v>
      </c>
      <c r="G7" s="12">
        <f>ROUND(E7*F7,2)</f>
        <v>131.72999999999999</v>
      </c>
    </row>
    <row r="8" spans="1:7" ht="71.400000000000006" x14ac:dyDescent="0.3">
      <c r="A8" s="13"/>
      <c r="B8" s="13"/>
      <c r="C8" s="13"/>
      <c r="D8" s="14" t="s">
        <v>21</v>
      </c>
      <c r="E8" s="13"/>
      <c r="F8" s="13"/>
      <c r="G8" s="13"/>
    </row>
    <row r="9" spans="1:7" x14ac:dyDescent="0.3">
      <c r="A9" s="10" t="s">
        <v>22</v>
      </c>
      <c r="B9" s="10" t="s">
        <v>15</v>
      </c>
      <c r="C9" s="10" t="s">
        <v>24</v>
      </c>
      <c r="D9" s="22" t="s">
        <v>23</v>
      </c>
      <c r="E9" s="11">
        <v>1</v>
      </c>
      <c r="F9" s="11">
        <v>6.9</v>
      </c>
      <c r="G9" s="12">
        <f>ROUND(E9*F9,2)</f>
        <v>6.9</v>
      </c>
    </row>
    <row r="10" spans="1:7" ht="30.6" x14ac:dyDescent="0.3">
      <c r="A10" s="13"/>
      <c r="B10" s="13"/>
      <c r="C10" s="13"/>
      <c r="D10" s="14" t="s">
        <v>25</v>
      </c>
      <c r="E10" s="13"/>
      <c r="F10" s="13"/>
      <c r="G10" s="13"/>
    </row>
    <row r="11" spans="1:7" ht="20.399999999999999" x14ac:dyDescent="0.3">
      <c r="A11" s="10" t="s">
        <v>26</v>
      </c>
      <c r="B11" s="10" t="s">
        <v>15</v>
      </c>
      <c r="C11" s="10" t="s">
        <v>24</v>
      </c>
      <c r="D11" s="22" t="s">
        <v>27</v>
      </c>
      <c r="E11" s="11">
        <v>52.76</v>
      </c>
      <c r="F11" s="11">
        <v>7.25</v>
      </c>
      <c r="G11" s="12">
        <f>ROUND(E11*F11,2)</f>
        <v>382.51</v>
      </c>
    </row>
    <row r="12" spans="1:7" ht="40.799999999999997" x14ac:dyDescent="0.3">
      <c r="A12" s="13"/>
      <c r="B12" s="13"/>
      <c r="C12" s="13"/>
      <c r="D12" s="14" t="s">
        <v>28</v>
      </c>
      <c r="E12" s="13"/>
      <c r="F12" s="13"/>
      <c r="G12" s="13"/>
    </row>
    <row r="13" spans="1:7" x14ac:dyDescent="0.3">
      <c r="A13" s="10" t="s">
        <v>29</v>
      </c>
      <c r="B13" s="10" t="s">
        <v>15</v>
      </c>
      <c r="C13" s="10" t="s">
        <v>16</v>
      </c>
      <c r="D13" s="22" t="s">
        <v>30</v>
      </c>
      <c r="E13" s="11">
        <v>2</v>
      </c>
      <c r="F13" s="11">
        <v>129</v>
      </c>
      <c r="G13" s="12">
        <f>ROUND(E13*F13,2)</f>
        <v>258</v>
      </c>
    </row>
    <row r="14" spans="1:7" ht="71.400000000000006" x14ac:dyDescent="0.3">
      <c r="A14" s="13"/>
      <c r="B14" s="13"/>
      <c r="C14" s="13"/>
      <c r="D14" s="14" t="s">
        <v>31</v>
      </c>
      <c r="E14" s="13"/>
      <c r="F14" s="13"/>
      <c r="G14" s="13"/>
    </row>
    <row r="15" spans="1:7" x14ac:dyDescent="0.3">
      <c r="A15" s="10" t="s">
        <v>32</v>
      </c>
      <c r="B15" s="10" t="s">
        <v>15</v>
      </c>
      <c r="C15" s="10" t="s">
        <v>16</v>
      </c>
      <c r="D15" s="22" t="s">
        <v>33</v>
      </c>
      <c r="E15" s="11">
        <v>1</v>
      </c>
      <c r="F15" s="11">
        <v>184</v>
      </c>
      <c r="G15" s="12">
        <f>ROUND(E15*F15,2)</f>
        <v>184</v>
      </c>
    </row>
    <row r="16" spans="1:7" ht="51" x14ac:dyDescent="0.3">
      <c r="A16" s="13"/>
      <c r="B16" s="13"/>
      <c r="C16" s="13"/>
      <c r="D16" s="14" t="s">
        <v>34</v>
      </c>
      <c r="E16" s="13"/>
      <c r="F16" s="13"/>
      <c r="G16" s="13"/>
    </row>
    <row r="17" spans="1:7" x14ac:dyDescent="0.3">
      <c r="A17" s="10" t="s">
        <v>35</v>
      </c>
      <c r="B17" s="10" t="s">
        <v>15</v>
      </c>
      <c r="C17" s="10" t="s">
        <v>37</v>
      </c>
      <c r="D17" s="22" t="s">
        <v>36</v>
      </c>
      <c r="E17" s="11">
        <v>4.8</v>
      </c>
      <c r="F17" s="11">
        <v>120.43</v>
      </c>
      <c r="G17" s="12">
        <f>ROUND(E17*F17,2)</f>
        <v>578.05999999999995</v>
      </c>
    </row>
    <row r="18" spans="1:7" ht="30.6" x14ac:dyDescent="0.3">
      <c r="A18" s="13"/>
      <c r="B18" s="13"/>
      <c r="C18" s="13"/>
      <c r="D18" s="14" t="s">
        <v>38</v>
      </c>
      <c r="E18" s="13"/>
      <c r="F18" s="13"/>
      <c r="G18" s="13"/>
    </row>
    <row r="19" spans="1:7" x14ac:dyDescent="0.3">
      <c r="A19" s="13"/>
      <c r="B19" s="13"/>
      <c r="C19" s="13"/>
      <c r="D19" s="23" t="s">
        <v>39</v>
      </c>
      <c r="E19" s="15">
        <v>1</v>
      </c>
      <c r="F19" s="9">
        <f>G5+G7+G9+G11+G13+G15+G17</f>
        <v>1565.73</v>
      </c>
      <c r="G19" s="9">
        <f>ROUND(F19*E19,2)</f>
        <v>1565.73</v>
      </c>
    </row>
    <row r="20" spans="1:7" ht="1.05" customHeight="1" x14ac:dyDescent="0.3">
      <c r="A20" s="16"/>
      <c r="B20" s="16"/>
      <c r="C20" s="16"/>
      <c r="D20" s="24"/>
      <c r="E20" s="16"/>
      <c r="F20" s="16"/>
      <c r="G20" s="16"/>
    </row>
    <row r="21" spans="1:7" x14ac:dyDescent="0.3">
      <c r="A21" s="7" t="s">
        <v>40</v>
      </c>
      <c r="B21" s="7" t="s">
        <v>11</v>
      </c>
      <c r="C21" s="7" t="s">
        <v>12</v>
      </c>
      <c r="D21" s="21" t="s">
        <v>41</v>
      </c>
      <c r="E21" s="8">
        <f>E27</f>
        <v>1</v>
      </c>
      <c r="F21" s="9">
        <f>F27</f>
        <v>1036.21</v>
      </c>
      <c r="G21" s="9">
        <f>G27</f>
        <v>1036.21</v>
      </c>
    </row>
    <row r="22" spans="1:7" x14ac:dyDescent="0.3">
      <c r="A22" s="17" t="s">
        <v>42</v>
      </c>
      <c r="B22" s="17" t="s">
        <v>11</v>
      </c>
      <c r="C22" s="17" t="s">
        <v>12</v>
      </c>
      <c r="D22" s="25" t="s">
        <v>43</v>
      </c>
      <c r="E22" s="9">
        <f>E25</f>
        <v>1</v>
      </c>
      <c r="F22" s="9">
        <f>F25</f>
        <v>1036.21</v>
      </c>
      <c r="G22" s="9">
        <f>G25</f>
        <v>1036.21</v>
      </c>
    </row>
    <row r="23" spans="1:7" ht="20.399999999999999" x14ac:dyDescent="0.3">
      <c r="A23" s="10" t="s">
        <v>44</v>
      </c>
      <c r="B23" s="10" t="s">
        <v>15</v>
      </c>
      <c r="C23" s="10" t="s">
        <v>24</v>
      </c>
      <c r="D23" s="22" t="s">
        <v>45</v>
      </c>
      <c r="E23" s="11">
        <v>52.76</v>
      </c>
      <c r="F23" s="11">
        <v>19.64</v>
      </c>
      <c r="G23" s="12">
        <f>ROUND(E23*F23,2)</f>
        <v>1036.21</v>
      </c>
    </row>
    <row r="24" spans="1:7" ht="81.599999999999994" x14ac:dyDescent="0.3">
      <c r="A24" s="13"/>
      <c r="B24" s="13"/>
      <c r="C24" s="13"/>
      <c r="D24" s="14" t="s">
        <v>46</v>
      </c>
      <c r="E24" s="13"/>
      <c r="F24" s="13"/>
      <c r="G24" s="13"/>
    </row>
    <row r="25" spans="1:7" x14ac:dyDescent="0.3">
      <c r="A25" s="13"/>
      <c r="B25" s="13"/>
      <c r="C25" s="13"/>
      <c r="D25" s="23" t="s">
        <v>47</v>
      </c>
      <c r="E25" s="11">
        <v>1</v>
      </c>
      <c r="F25" s="9">
        <f>G23</f>
        <v>1036.21</v>
      </c>
      <c r="G25" s="9">
        <f>ROUND(F25*E25,2)</f>
        <v>1036.21</v>
      </c>
    </row>
    <row r="26" spans="1:7" ht="1.05" customHeight="1" x14ac:dyDescent="0.3">
      <c r="A26" s="16"/>
      <c r="B26" s="16"/>
      <c r="C26" s="16"/>
      <c r="D26" s="24"/>
      <c r="E26" s="16"/>
      <c r="F26" s="16"/>
      <c r="G26" s="16"/>
    </row>
    <row r="27" spans="1:7" x14ac:dyDescent="0.3">
      <c r="A27" s="13"/>
      <c r="B27" s="13"/>
      <c r="C27" s="13"/>
      <c r="D27" s="23" t="s">
        <v>48</v>
      </c>
      <c r="E27" s="15">
        <v>1</v>
      </c>
      <c r="F27" s="9">
        <f>G25</f>
        <v>1036.21</v>
      </c>
      <c r="G27" s="9">
        <f>ROUND(F27*E27,2)</f>
        <v>1036.21</v>
      </c>
    </row>
    <row r="28" spans="1:7" ht="1.05" customHeight="1" x14ac:dyDescent="0.3">
      <c r="A28" s="16"/>
      <c r="B28" s="16"/>
      <c r="C28" s="16"/>
      <c r="D28" s="24"/>
      <c r="E28" s="16"/>
      <c r="F28" s="16"/>
      <c r="G28" s="16"/>
    </row>
    <row r="29" spans="1:7" x14ac:dyDescent="0.3">
      <c r="A29" s="7" t="s">
        <v>49</v>
      </c>
      <c r="B29" s="7" t="s">
        <v>11</v>
      </c>
      <c r="C29" s="7" t="s">
        <v>12</v>
      </c>
      <c r="D29" s="21" t="s">
        <v>50</v>
      </c>
      <c r="E29" s="8">
        <f>E35</f>
        <v>1</v>
      </c>
      <c r="F29" s="9">
        <f>F35</f>
        <v>89.21</v>
      </c>
      <c r="G29" s="9">
        <f>G35</f>
        <v>89.21</v>
      </c>
    </row>
    <row r="30" spans="1:7" x14ac:dyDescent="0.3">
      <c r="A30" s="17" t="s">
        <v>51</v>
      </c>
      <c r="B30" s="17" t="s">
        <v>11</v>
      </c>
      <c r="C30" s="17" t="s">
        <v>12</v>
      </c>
      <c r="D30" s="25" t="s">
        <v>52</v>
      </c>
      <c r="E30" s="9">
        <f>E33</f>
        <v>1</v>
      </c>
      <c r="F30" s="9">
        <f>F33</f>
        <v>89.21</v>
      </c>
      <c r="G30" s="9">
        <f>G33</f>
        <v>89.21</v>
      </c>
    </row>
    <row r="31" spans="1:7" ht="20.399999999999999" x14ac:dyDescent="0.3">
      <c r="A31" s="10" t="s">
        <v>53</v>
      </c>
      <c r="B31" s="10" t="s">
        <v>15</v>
      </c>
      <c r="C31" s="10" t="s">
        <v>20</v>
      </c>
      <c r="D31" s="22" t="s">
        <v>54</v>
      </c>
      <c r="E31" s="11">
        <v>0.72</v>
      </c>
      <c r="F31" s="11">
        <v>123.9</v>
      </c>
      <c r="G31" s="12">
        <f>ROUND(E31*F31,2)</f>
        <v>89.21</v>
      </c>
    </row>
    <row r="32" spans="1:7" ht="132.6" x14ac:dyDescent="0.3">
      <c r="A32" s="13"/>
      <c r="B32" s="13"/>
      <c r="C32" s="13"/>
      <c r="D32" s="14" t="s">
        <v>55</v>
      </c>
      <c r="E32" s="13"/>
      <c r="F32" s="13"/>
      <c r="G32" s="13"/>
    </row>
    <row r="33" spans="1:7" x14ac:dyDescent="0.3">
      <c r="A33" s="13"/>
      <c r="B33" s="13"/>
      <c r="C33" s="13"/>
      <c r="D33" s="23" t="s">
        <v>56</v>
      </c>
      <c r="E33" s="11">
        <v>1</v>
      </c>
      <c r="F33" s="9">
        <f>G31</f>
        <v>89.21</v>
      </c>
      <c r="G33" s="9">
        <f>ROUND(F33*E33,2)</f>
        <v>89.21</v>
      </c>
    </row>
    <row r="34" spans="1:7" ht="1.05" customHeight="1" x14ac:dyDescent="0.3">
      <c r="A34" s="16"/>
      <c r="B34" s="16"/>
      <c r="C34" s="16"/>
      <c r="D34" s="24"/>
      <c r="E34" s="16"/>
      <c r="F34" s="16"/>
      <c r="G34" s="16"/>
    </row>
    <row r="35" spans="1:7" x14ac:dyDescent="0.3">
      <c r="A35" s="13"/>
      <c r="B35" s="13"/>
      <c r="C35" s="13"/>
      <c r="D35" s="23" t="s">
        <v>57</v>
      </c>
      <c r="E35" s="15">
        <v>1</v>
      </c>
      <c r="F35" s="9">
        <f>G33</f>
        <v>89.21</v>
      </c>
      <c r="G35" s="9">
        <f>ROUND(F35*E35,2)</f>
        <v>89.21</v>
      </c>
    </row>
    <row r="36" spans="1:7" ht="1.05" customHeight="1" x14ac:dyDescent="0.3">
      <c r="A36" s="16"/>
      <c r="B36" s="16"/>
      <c r="C36" s="16"/>
      <c r="D36" s="24"/>
      <c r="E36" s="16"/>
      <c r="F36" s="16"/>
      <c r="G36" s="16"/>
    </row>
    <row r="37" spans="1:7" x14ac:dyDescent="0.3">
      <c r="A37" s="7" t="s">
        <v>58</v>
      </c>
      <c r="B37" s="7" t="s">
        <v>11</v>
      </c>
      <c r="C37" s="7" t="s">
        <v>12</v>
      </c>
      <c r="D37" s="21" t="s">
        <v>59</v>
      </c>
      <c r="E37" s="8">
        <f>E42</f>
        <v>1</v>
      </c>
      <c r="F37" s="9">
        <f>F42</f>
        <v>4122.46</v>
      </c>
      <c r="G37" s="9">
        <f>G42</f>
        <v>4122.46</v>
      </c>
    </row>
    <row r="38" spans="1:7" ht="20.399999999999999" x14ac:dyDescent="0.3">
      <c r="A38" s="10" t="s">
        <v>60</v>
      </c>
      <c r="B38" s="10" t="s">
        <v>15</v>
      </c>
      <c r="C38" s="10" t="s">
        <v>20</v>
      </c>
      <c r="D38" s="22" t="s">
        <v>61</v>
      </c>
      <c r="E38" s="11">
        <v>57.24</v>
      </c>
      <c r="F38" s="11">
        <v>37.119999999999997</v>
      </c>
      <c r="G38" s="12">
        <f>ROUND(E38*F38,2)</f>
        <v>2124.75</v>
      </c>
    </row>
    <row r="39" spans="1:7" ht="61.2" x14ac:dyDescent="0.3">
      <c r="A39" s="13"/>
      <c r="B39" s="13"/>
      <c r="C39" s="13"/>
      <c r="D39" s="14" t="s">
        <v>62</v>
      </c>
      <c r="E39" s="13"/>
      <c r="F39" s="13"/>
      <c r="G39" s="13"/>
    </row>
    <row r="40" spans="1:7" ht="20.399999999999999" x14ac:dyDescent="0.3">
      <c r="A40" s="10" t="s">
        <v>63</v>
      </c>
      <c r="B40" s="10" t="s">
        <v>15</v>
      </c>
      <c r="C40" s="10" t="s">
        <v>20</v>
      </c>
      <c r="D40" s="22" t="s">
        <v>64</v>
      </c>
      <c r="E40" s="11">
        <v>60.5</v>
      </c>
      <c r="F40" s="11">
        <v>33.020000000000003</v>
      </c>
      <c r="G40" s="12">
        <f>ROUND(E40*F40,2)</f>
        <v>1997.71</v>
      </c>
    </row>
    <row r="41" spans="1:7" ht="71.400000000000006" x14ac:dyDescent="0.3">
      <c r="A41" s="13"/>
      <c r="B41" s="13"/>
      <c r="C41" s="13"/>
      <c r="D41" s="14" t="s">
        <v>65</v>
      </c>
      <c r="E41" s="13"/>
      <c r="F41" s="13"/>
      <c r="G41" s="13"/>
    </row>
    <row r="42" spans="1:7" x14ac:dyDescent="0.3">
      <c r="A42" s="13"/>
      <c r="B42" s="13"/>
      <c r="C42" s="13"/>
      <c r="D42" s="23" t="s">
        <v>66</v>
      </c>
      <c r="E42" s="15">
        <v>1</v>
      </c>
      <c r="F42" s="9">
        <f>G38+G40</f>
        <v>4122.46</v>
      </c>
      <c r="G42" s="9">
        <f>ROUND(F42*E42,2)</f>
        <v>4122.46</v>
      </c>
    </row>
    <row r="43" spans="1:7" ht="1.05" customHeight="1" x14ac:dyDescent="0.3">
      <c r="A43" s="16"/>
      <c r="B43" s="16"/>
      <c r="C43" s="16"/>
      <c r="D43" s="24"/>
      <c r="E43" s="16"/>
      <c r="F43" s="16"/>
      <c r="G43" s="16"/>
    </row>
    <row r="44" spans="1:7" x14ac:dyDescent="0.3">
      <c r="A44" s="7" t="s">
        <v>67</v>
      </c>
      <c r="B44" s="7" t="s">
        <v>11</v>
      </c>
      <c r="C44" s="7" t="s">
        <v>12</v>
      </c>
      <c r="D44" s="21" t="s">
        <v>68</v>
      </c>
      <c r="E44" s="8">
        <f>E55</f>
        <v>1</v>
      </c>
      <c r="F44" s="9">
        <f>F55</f>
        <v>3299.58</v>
      </c>
      <c r="G44" s="9">
        <f>G55</f>
        <v>3299.58</v>
      </c>
    </row>
    <row r="45" spans="1:7" ht="20.399999999999999" x14ac:dyDescent="0.3">
      <c r="A45" s="10" t="s">
        <v>69</v>
      </c>
      <c r="B45" s="10" t="s">
        <v>15</v>
      </c>
      <c r="C45" s="10" t="s">
        <v>20</v>
      </c>
      <c r="D45" s="22" t="s">
        <v>70</v>
      </c>
      <c r="E45" s="11">
        <v>23.9</v>
      </c>
      <c r="F45" s="11">
        <v>25.99</v>
      </c>
      <c r="G45" s="12">
        <f>ROUND(E45*F45,2)</f>
        <v>621.16</v>
      </c>
    </row>
    <row r="46" spans="1:7" ht="30.6" x14ac:dyDescent="0.3">
      <c r="A46" s="13"/>
      <c r="B46" s="13"/>
      <c r="C46" s="13"/>
      <c r="D46" s="14" t="s">
        <v>71</v>
      </c>
      <c r="E46" s="13"/>
      <c r="F46" s="13"/>
      <c r="G46" s="13"/>
    </row>
    <row r="47" spans="1:7" ht="20.399999999999999" x14ac:dyDescent="0.3">
      <c r="A47" s="10" t="s">
        <v>72</v>
      </c>
      <c r="B47" s="10" t="s">
        <v>15</v>
      </c>
      <c r="C47" s="10" t="s">
        <v>20</v>
      </c>
      <c r="D47" s="22" t="s">
        <v>73</v>
      </c>
      <c r="E47" s="11">
        <v>125.04</v>
      </c>
      <c r="F47" s="11">
        <v>14.72</v>
      </c>
      <c r="G47" s="12">
        <f>ROUND(E47*F47,2)</f>
        <v>1840.59</v>
      </c>
    </row>
    <row r="48" spans="1:7" ht="30.6" x14ac:dyDescent="0.3">
      <c r="A48" s="13"/>
      <c r="B48" s="13"/>
      <c r="C48" s="13"/>
      <c r="D48" s="14" t="s">
        <v>74</v>
      </c>
      <c r="E48" s="13"/>
      <c r="F48" s="13"/>
      <c r="G48" s="13"/>
    </row>
    <row r="49" spans="1:7" ht="20.399999999999999" x14ac:dyDescent="0.3">
      <c r="A49" s="10" t="s">
        <v>75</v>
      </c>
      <c r="B49" s="10" t="s">
        <v>15</v>
      </c>
      <c r="C49" s="10" t="s">
        <v>20</v>
      </c>
      <c r="D49" s="22" t="s">
        <v>76</v>
      </c>
      <c r="E49" s="11">
        <v>23.9</v>
      </c>
      <c r="F49" s="11">
        <v>6.72</v>
      </c>
      <c r="G49" s="12">
        <f>ROUND(E49*F49,2)</f>
        <v>160.61000000000001</v>
      </c>
    </row>
    <row r="50" spans="1:7" ht="30.6" x14ac:dyDescent="0.3">
      <c r="A50" s="13"/>
      <c r="B50" s="13"/>
      <c r="C50" s="13"/>
      <c r="D50" s="14" t="s">
        <v>77</v>
      </c>
      <c r="E50" s="13"/>
      <c r="F50" s="13"/>
      <c r="G50" s="13"/>
    </row>
    <row r="51" spans="1:7" x14ac:dyDescent="0.3">
      <c r="A51" s="10" t="s">
        <v>78</v>
      </c>
      <c r="B51" s="10" t="s">
        <v>15</v>
      </c>
      <c r="C51" s="10" t="s">
        <v>20</v>
      </c>
      <c r="D51" s="22" t="s">
        <v>79</v>
      </c>
      <c r="E51" s="11">
        <v>125.04</v>
      </c>
      <c r="F51" s="11">
        <v>2.9</v>
      </c>
      <c r="G51" s="12">
        <f>ROUND(E51*F51,2)</f>
        <v>362.62</v>
      </c>
    </row>
    <row r="52" spans="1:7" ht="30.6" x14ac:dyDescent="0.3">
      <c r="A52" s="13"/>
      <c r="B52" s="13"/>
      <c r="C52" s="13"/>
      <c r="D52" s="14" t="s">
        <v>80</v>
      </c>
      <c r="E52" s="13"/>
      <c r="F52" s="13"/>
      <c r="G52" s="13"/>
    </row>
    <row r="53" spans="1:7" ht="20.399999999999999" x14ac:dyDescent="0.3">
      <c r="A53" s="10" t="s">
        <v>81</v>
      </c>
      <c r="B53" s="10" t="s">
        <v>15</v>
      </c>
      <c r="C53" s="10" t="s">
        <v>20</v>
      </c>
      <c r="D53" s="22" t="s">
        <v>82</v>
      </c>
      <c r="E53" s="11">
        <v>60.5</v>
      </c>
      <c r="F53" s="11">
        <v>5.2</v>
      </c>
      <c r="G53" s="12">
        <f>ROUND(E53*F53,2)</f>
        <v>314.60000000000002</v>
      </c>
    </row>
    <row r="54" spans="1:7" ht="40.799999999999997" x14ac:dyDescent="0.3">
      <c r="A54" s="13"/>
      <c r="B54" s="13"/>
      <c r="C54" s="13"/>
      <c r="D54" s="14" t="s">
        <v>83</v>
      </c>
      <c r="E54" s="13"/>
      <c r="F54" s="13"/>
      <c r="G54" s="13"/>
    </row>
    <row r="55" spans="1:7" x14ac:dyDescent="0.3">
      <c r="A55" s="13"/>
      <c r="B55" s="13"/>
      <c r="C55" s="13"/>
      <c r="D55" s="23" t="s">
        <v>84</v>
      </c>
      <c r="E55" s="15">
        <v>1</v>
      </c>
      <c r="F55" s="9">
        <f>G45+G47+G49+G51+G53</f>
        <v>3299.58</v>
      </c>
      <c r="G55" s="9">
        <f>ROUND(F55*E55,2)</f>
        <v>3299.58</v>
      </c>
    </row>
    <row r="56" spans="1:7" ht="1.05" customHeight="1" x14ac:dyDescent="0.3">
      <c r="A56" s="16"/>
      <c r="B56" s="16"/>
      <c r="C56" s="16"/>
      <c r="D56" s="24"/>
      <c r="E56" s="16"/>
      <c r="F56" s="16"/>
      <c r="G56" s="16"/>
    </row>
    <row r="57" spans="1:7" x14ac:dyDescent="0.3">
      <c r="A57" s="7" t="s">
        <v>85</v>
      </c>
      <c r="B57" s="7" t="s">
        <v>11</v>
      </c>
      <c r="C57" s="7" t="s">
        <v>12</v>
      </c>
      <c r="D57" s="21" t="s">
        <v>86</v>
      </c>
      <c r="E57" s="8">
        <f>E64</f>
        <v>1</v>
      </c>
      <c r="F57" s="9">
        <f>F64</f>
        <v>762.5</v>
      </c>
      <c r="G57" s="9">
        <f>G64</f>
        <v>762.5</v>
      </c>
    </row>
    <row r="58" spans="1:7" ht="20.399999999999999" x14ac:dyDescent="0.3">
      <c r="A58" s="10" t="s">
        <v>87</v>
      </c>
      <c r="B58" s="10" t="s">
        <v>15</v>
      </c>
      <c r="C58" s="10" t="s">
        <v>24</v>
      </c>
      <c r="D58" s="22" t="s">
        <v>88</v>
      </c>
      <c r="E58" s="11">
        <v>17.38</v>
      </c>
      <c r="F58" s="11">
        <v>15.95</v>
      </c>
      <c r="G58" s="12">
        <f>ROUND(E58*F58,2)</f>
        <v>277.20999999999998</v>
      </c>
    </row>
    <row r="59" spans="1:7" ht="40.799999999999997" x14ac:dyDescent="0.3">
      <c r="A59" s="13"/>
      <c r="B59" s="13"/>
      <c r="C59" s="13"/>
      <c r="D59" s="14" t="s">
        <v>89</v>
      </c>
      <c r="E59" s="13"/>
      <c r="F59" s="13"/>
      <c r="G59" s="13"/>
    </row>
    <row r="60" spans="1:7" ht="20.399999999999999" x14ac:dyDescent="0.3">
      <c r="A60" s="10" t="s">
        <v>90</v>
      </c>
      <c r="B60" s="10" t="s">
        <v>15</v>
      </c>
      <c r="C60" s="10" t="s">
        <v>20</v>
      </c>
      <c r="D60" s="22" t="s">
        <v>91</v>
      </c>
      <c r="E60" s="11">
        <v>10.43</v>
      </c>
      <c r="F60" s="11">
        <v>19.95</v>
      </c>
      <c r="G60" s="12">
        <f>ROUND(E60*F60,2)</f>
        <v>208.08</v>
      </c>
    </row>
    <row r="61" spans="1:7" ht="61.2" x14ac:dyDescent="0.3">
      <c r="A61" s="13"/>
      <c r="B61" s="13"/>
      <c r="C61" s="13"/>
      <c r="D61" s="14" t="s">
        <v>92</v>
      </c>
      <c r="E61" s="13"/>
      <c r="F61" s="13"/>
      <c r="G61" s="13"/>
    </row>
    <row r="62" spans="1:7" ht="20.399999999999999" x14ac:dyDescent="0.3">
      <c r="A62" s="10" t="s">
        <v>93</v>
      </c>
      <c r="B62" s="10" t="s">
        <v>15</v>
      </c>
      <c r="C62" s="10" t="s">
        <v>24</v>
      </c>
      <c r="D62" s="22" t="s">
        <v>94</v>
      </c>
      <c r="E62" s="11">
        <v>17.38</v>
      </c>
      <c r="F62" s="11">
        <v>15.95</v>
      </c>
      <c r="G62" s="12">
        <f>ROUND(E62*F62,2)</f>
        <v>277.20999999999998</v>
      </c>
    </row>
    <row r="63" spans="1:7" ht="40.799999999999997" x14ac:dyDescent="0.3">
      <c r="A63" s="13"/>
      <c r="B63" s="13"/>
      <c r="C63" s="13"/>
      <c r="D63" s="14" t="s">
        <v>95</v>
      </c>
      <c r="E63" s="13"/>
      <c r="F63" s="13"/>
      <c r="G63" s="13"/>
    </row>
    <row r="64" spans="1:7" x14ac:dyDescent="0.3">
      <c r="A64" s="13"/>
      <c r="B64" s="13"/>
      <c r="C64" s="13"/>
      <c r="D64" s="23" t="s">
        <v>96</v>
      </c>
      <c r="E64" s="15">
        <v>1</v>
      </c>
      <c r="F64" s="9">
        <f>G58+G60+G62</f>
        <v>762.5</v>
      </c>
      <c r="G64" s="9">
        <f>ROUND(F64*E64,2)</f>
        <v>762.5</v>
      </c>
    </row>
    <row r="65" spans="1:7" ht="1.05" customHeight="1" x14ac:dyDescent="0.3">
      <c r="A65" s="16"/>
      <c r="B65" s="16"/>
      <c r="C65" s="16"/>
      <c r="D65" s="24"/>
      <c r="E65" s="16"/>
      <c r="F65" s="16"/>
      <c r="G65" s="16"/>
    </row>
    <row r="66" spans="1:7" x14ac:dyDescent="0.3">
      <c r="A66" s="7" t="s">
        <v>97</v>
      </c>
      <c r="B66" s="7" t="s">
        <v>11</v>
      </c>
      <c r="C66" s="7" t="s">
        <v>12</v>
      </c>
      <c r="D66" s="21" t="s">
        <v>98</v>
      </c>
      <c r="E66" s="8">
        <f>E71</f>
        <v>1</v>
      </c>
      <c r="F66" s="9">
        <f>F71</f>
        <v>2287.5699999999997</v>
      </c>
      <c r="G66" s="9">
        <f>G71</f>
        <v>2287.5700000000002</v>
      </c>
    </row>
    <row r="67" spans="1:7" x14ac:dyDescent="0.3">
      <c r="A67" s="10" t="s">
        <v>99</v>
      </c>
      <c r="B67" s="10" t="s">
        <v>15</v>
      </c>
      <c r="C67" s="10" t="s">
        <v>20</v>
      </c>
      <c r="D67" s="22" t="s">
        <v>100</v>
      </c>
      <c r="E67" s="11">
        <v>60.39</v>
      </c>
      <c r="F67" s="11">
        <v>10.28</v>
      </c>
      <c r="G67" s="12">
        <f>ROUND(E67*F67,2)</f>
        <v>620.80999999999995</v>
      </c>
    </row>
    <row r="68" spans="1:7" ht="91.8" x14ac:dyDescent="0.3">
      <c r="A68" s="13"/>
      <c r="B68" s="13"/>
      <c r="C68" s="13"/>
      <c r="D68" s="14" t="s">
        <v>101</v>
      </c>
      <c r="E68" s="13"/>
      <c r="F68" s="13"/>
      <c r="G68" s="13"/>
    </row>
    <row r="69" spans="1:7" x14ac:dyDescent="0.3">
      <c r="A69" s="10" t="s">
        <v>102</v>
      </c>
      <c r="B69" s="10" t="s">
        <v>15</v>
      </c>
      <c r="C69" s="10" t="s">
        <v>20</v>
      </c>
      <c r="D69" s="22" t="s">
        <v>103</v>
      </c>
      <c r="E69" s="11">
        <v>60.39</v>
      </c>
      <c r="F69" s="11">
        <v>27.6</v>
      </c>
      <c r="G69" s="12">
        <f>ROUND(E69*F69,2)</f>
        <v>1666.76</v>
      </c>
    </row>
    <row r="70" spans="1:7" ht="91.8" x14ac:dyDescent="0.3">
      <c r="A70" s="13"/>
      <c r="B70" s="13"/>
      <c r="C70" s="13"/>
      <c r="D70" s="14" t="s">
        <v>104</v>
      </c>
      <c r="E70" s="13"/>
      <c r="F70" s="13"/>
      <c r="G70" s="13"/>
    </row>
    <row r="71" spans="1:7" x14ac:dyDescent="0.3">
      <c r="A71" s="13"/>
      <c r="B71" s="13"/>
      <c r="C71" s="13"/>
      <c r="D71" s="23" t="s">
        <v>105</v>
      </c>
      <c r="E71" s="15">
        <v>1</v>
      </c>
      <c r="F71" s="9">
        <f>G67+G69</f>
        <v>2287.5699999999997</v>
      </c>
      <c r="G71" s="9">
        <f>ROUND(F71*E71,2)</f>
        <v>2287.5700000000002</v>
      </c>
    </row>
    <row r="72" spans="1:7" ht="1.05" customHeight="1" x14ac:dyDescent="0.3">
      <c r="A72" s="16"/>
      <c r="B72" s="16"/>
      <c r="C72" s="16"/>
      <c r="D72" s="24"/>
      <c r="E72" s="16"/>
      <c r="F72" s="16"/>
      <c r="G72" s="16"/>
    </row>
    <row r="73" spans="1:7" x14ac:dyDescent="0.3">
      <c r="A73" s="7" t="s">
        <v>106</v>
      </c>
      <c r="B73" s="7" t="s">
        <v>11</v>
      </c>
      <c r="C73" s="7" t="s">
        <v>12</v>
      </c>
      <c r="D73" s="21" t="s">
        <v>107</v>
      </c>
      <c r="E73" s="8">
        <f>E80</f>
        <v>1</v>
      </c>
      <c r="F73" s="9">
        <f>F80</f>
        <v>744.88</v>
      </c>
      <c r="G73" s="9">
        <f>G80</f>
        <v>744.88</v>
      </c>
    </row>
    <row r="74" spans="1:7" ht="30.6" x14ac:dyDescent="0.3">
      <c r="A74" s="10" t="s">
        <v>108</v>
      </c>
      <c r="B74" s="10" t="s">
        <v>15</v>
      </c>
      <c r="C74" s="10" t="s">
        <v>24</v>
      </c>
      <c r="D74" s="22" t="s">
        <v>109</v>
      </c>
      <c r="E74" s="11">
        <v>2</v>
      </c>
      <c r="F74" s="11">
        <v>14.92</v>
      </c>
      <c r="G74" s="12">
        <f>ROUND(E74*F74,2)</f>
        <v>29.84</v>
      </c>
    </row>
    <row r="75" spans="1:7" ht="40.799999999999997" x14ac:dyDescent="0.3">
      <c r="A75" s="13"/>
      <c r="B75" s="13"/>
      <c r="C75" s="13"/>
      <c r="D75" s="14" t="s">
        <v>110</v>
      </c>
      <c r="E75" s="13"/>
      <c r="F75" s="13"/>
      <c r="G75" s="13"/>
    </row>
    <row r="76" spans="1:7" ht="20.399999999999999" x14ac:dyDescent="0.3">
      <c r="A76" s="10" t="s">
        <v>111</v>
      </c>
      <c r="B76" s="10" t="s">
        <v>15</v>
      </c>
      <c r="C76" s="10" t="s">
        <v>16</v>
      </c>
      <c r="D76" s="22" t="s">
        <v>112</v>
      </c>
      <c r="E76" s="11">
        <v>0.66</v>
      </c>
      <c r="F76" s="11">
        <v>514.07000000000005</v>
      </c>
      <c r="G76" s="12">
        <f>ROUND(E76*F76,2)</f>
        <v>339.29</v>
      </c>
    </row>
    <row r="77" spans="1:7" ht="91.8" x14ac:dyDescent="0.3">
      <c r="A77" s="13"/>
      <c r="B77" s="13"/>
      <c r="C77" s="13"/>
      <c r="D77" s="14" t="s">
        <v>113</v>
      </c>
      <c r="E77" s="13"/>
      <c r="F77" s="13"/>
      <c r="G77" s="13"/>
    </row>
    <row r="78" spans="1:7" ht="20.399999999999999" x14ac:dyDescent="0.3">
      <c r="A78" s="10" t="s">
        <v>114</v>
      </c>
      <c r="B78" s="10" t="s">
        <v>15</v>
      </c>
      <c r="C78" s="10" t="s">
        <v>16</v>
      </c>
      <c r="D78" s="22" t="s">
        <v>115</v>
      </c>
      <c r="E78" s="11">
        <v>1</v>
      </c>
      <c r="F78" s="11">
        <v>375.75</v>
      </c>
      <c r="G78" s="12">
        <f>ROUND(E78*F78,2)</f>
        <v>375.75</v>
      </c>
    </row>
    <row r="79" spans="1:7" ht="40.799999999999997" x14ac:dyDescent="0.3">
      <c r="A79" s="13"/>
      <c r="B79" s="13"/>
      <c r="C79" s="13"/>
      <c r="D79" s="14" t="s">
        <v>116</v>
      </c>
      <c r="E79" s="13"/>
      <c r="F79" s="13"/>
      <c r="G79" s="13"/>
    </row>
    <row r="80" spans="1:7" x14ac:dyDescent="0.3">
      <c r="A80" s="13"/>
      <c r="B80" s="13"/>
      <c r="C80" s="13"/>
      <c r="D80" s="23" t="s">
        <v>117</v>
      </c>
      <c r="E80" s="15">
        <v>1</v>
      </c>
      <c r="F80" s="9">
        <f>G74+G76+G78</f>
        <v>744.88</v>
      </c>
      <c r="G80" s="9">
        <f>ROUND(F80*E80,2)</f>
        <v>744.88</v>
      </c>
    </row>
    <row r="81" spans="1:7" ht="1.05" customHeight="1" x14ac:dyDescent="0.3">
      <c r="A81" s="16"/>
      <c r="B81" s="16"/>
      <c r="C81" s="16"/>
      <c r="D81" s="24"/>
      <c r="E81" s="16"/>
      <c r="F81" s="16"/>
      <c r="G81" s="16"/>
    </row>
    <row r="82" spans="1:7" x14ac:dyDescent="0.3">
      <c r="A82" s="7" t="s">
        <v>118</v>
      </c>
      <c r="B82" s="7" t="s">
        <v>11</v>
      </c>
      <c r="C82" s="7" t="s">
        <v>12</v>
      </c>
      <c r="D82" s="21" t="s">
        <v>119</v>
      </c>
      <c r="E82" s="8">
        <f>E89</f>
        <v>1</v>
      </c>
      <c r="F82" s="9">
        <f>F89</f>
        <v>6562.66</v>
      </c>
      <c r="G82" s="9">
        <f>G89</f>
        <v>6562.66</v>
      </c>
    </row>
    <row r="83" spans="1:7" x14ac:dyDescent="0.3">
      <c r="A83" s="10" t="s">
        <v>120</v>
      </c>
      <c r="B83" s="10" t="s">
        <v>15</v>
      </c>
      <c r="C83" s="10" t="s">
        <v>122</v>
      </c>
      <c r="D83" s="22" t="s">
        <v>121</v>
      </c>
      <c r="E83" s="11">
        <v>1</v>
      </c>
      <c r="F83" s="11">
        <v>2000</v>
      </c>
      <c r="G83" s="12">
        <f>ROUND(E83*F83,2)</f>
        <v>2000</v>
      </c>
    </row>
    <row r="84" spans="1:7" ht="40.799999999999997" x14ac:dyDescent="0.3">
      <c r="A84" s="13"/>
      <c r="B84" s="13"/>
      <c r="C84" s="13"/>
      <c r="D84" s="14" t="s">
        <v>123</v>
      </c>
      <c r="E84" s="13"/>
      <c r="F84" s="13"/>
      <c r="G84" s="13"/>
    </row>
    <row r="85" spans="1:7" x14ac:dyDescent="0.3">
      <c r="A85" s="10" t="s">
        <v>124</v>
      </c>
      <c r="B85" s="10" t="s">
        <v>15</v>
      </c>
      <c r="C85" s="10" t="s">
        <v>122</v>
      </c>
      <c r="D85" s="22" t="s">
        <v>125</v>
      </c>
      <c r="E85" s="11">
        <v>1</v>
      </c>
      <c r="F85" s="11">
        <v>1062.6600000000001</v>
      </c>
      <c r="G85" s="12">
        <f>ROUND(E85*F85,2)</f>
        <v>1062.6600000000001</v>
      </c>
    </row>
    <row r="86" spans="1:7" ht="40.799999999999997" x14ac:dyDescent="0.3">
      <c r="A86" s="13"/>
      <c r="B86" s="13"/>
      <c r="C86" s="13"/>
      <c r="D86" s="14" t="s">
        <v>126</v>
      </c>
      <c r="E86" s="13"/>
      <c r="F86" s="13"/>
      <c r="G86" s="13"/>
    </row>
    <row r="87" spans="1:7" ht="20.399999999999999" x14ac:dyDescent="0.3">
      <c r="A87" s="10" t="s">
        <v>127</v>
      </c>
      <c r="B87" s="10" t="s">
        <v>15</v>
      </c>
      <c r="C87" s="10" t="s">
        <v>122</v>
      </c>
      <c r="D87" s="22" t="s">
        <v>128</v>
      </c>
      <c r="E87" s="11">
        <v>1</v>
      </c>
      <c r="F87" s="11">
        <v>3500</v>
      </c>
      <c r="G87" s="12">
        <f>ROUND(E87*F87,2)</f>
        <v>3500</v>
      </c>
    </row>
    <row r="88" spans="1:7" ht="30.6" x14ac:dyDescent="0.3">
      <c r="A88" s="13"/>
      <c r="B88" s="13"/>
      <c r="C88" s="13"/>
      <c r="D88" s="14" t="s">
        <v>129</v>
      </c>
      <c r="E88" s="13"/>
      <c r="F88" s="13"/>
      <c r="G88" s="13"/>
    </row>
    <row r="89" spans="1:7" x14ac:dyDescent="0.3">
      <c r="A89" s="13"/>
      <c r="B89" s="13"/>
      <c r="C89" s="13"/>
      <c r="D89" s="23" t="s">
        <v>130</v>
      </c>
      <c r="E89" s="15">
        <v>1</v>
      </c>
      <c r="F89" s="9">
        <f>G83+G85+G87</f>
        <v>6562.66</v>
      </c>
      <c r="G89" s="9">
        <f>ROUND(F89*E89,2)</f>
        <v>6562.66</v>
      </c>
    </row>
    <row r="90" spans="1:7" ht="1.05" customHeight="1" x14ac:dyDescent="0.3">
      <c r="A90" s="16"/>
      <c r="B90" s="16"/>
      <c r="C90" s="16"/>
      <c r="D90" s="24"/>
      <c r="E90" s="16"/>
      <c r="F90" s="16"/>
      <c r="G90" s="16"/>
    </row>
    <row r="91" spans="1:7" x14ac:dyDescent="0.3">
      <c r="A91" s="7" t="s">
        <v>131</v>
      </c>
      <c r="B91" s="7" t="s">
        <v>11</v>
      </c>
      <c r="C91" s="7" t="s">
        <v>12</v>
      </c>
      <c r="D91" s="21" t="s">
        <v>132</v>
      </c>
      <c r="E91" s="8">
        <f>E302</f>
        <v>1</v>
      </c>
      <c r="F91" s="9">
        <f>F302</f>
        <v>424653.7300000001</v>
      </c>
      <c r="G91" s="9">
        <f>G302</f>
        <v>424653.73</v>
      </c>
    </row>
    <row r="92" spans="1:7" x14ac:dyDescent="0.3">
      <c r="A92" s="17" t="s">
        <v>133</v>
      </c>
      <c r="B92" s="17" t="s">
        <v>11</v>
      </c>
      <c r="C92" s="17" t="s">
        <v>12</v>
      </c>
      <c r="D92" s="25" t="s">
        <v>134</v>
      </c>
      <c r="E92" s="9">
        <f>E97</f>
        <v>1</v>
      </c>
      <c r="F92" s="9">
        <f>F97</f>
        <v>3090</v>
      </c>
      <c r="G92" s="9">
        <f>G97</f>
        <v>3090</v>
      </c>
    </row>
    <row r="93" spans="1:7" x14ac:dyDescent="0.3">
      <c r="A93" s="10" t="s">
        <v>135</v>
      </c>
      <c r="B93" s="10" t="s">
        <v>15</v>
      </c>
      <c r="C93" s="10" t="s">
        <v>16</v>
      </c>
      <c r="D93" s="22" t="s">
        <v>136</v>
      </c>
      <c r="E93" s="11">
        <v>1</v>
      </c>
      <c r="F93" s="11">
        <v>2600</v>
      </c>
      <c r="G93" s="12">
        <f>ROUND(E93*F93,2)</f>
        <v>2600</v>
      </c>
    </row>
    <row r="94" spans="1:7" ht="51" x14ac:dyDescent="0.3">
      <c r="A94" s="13"/>
      <c r="B94" s="13"/>
      <c r="C94" s="13"/>
      <c r="D94" s="14" t="s">
        <v>137</v>
      </c>
      <c r="E94" s="13"/>
      <c r="F94" s="13"/>
      <c r="G94" s="13"/>
    </row>
    <row r="95" spans="1:7" x14ac:dyDescent="0.3">
      <c r="A95" s="10" t="s">
        <v>138</v>
      </c>
      <c r="B95" s="10" t="s">
        <v>15</v>
      </c>
      <c r="C95" s="10" t="s">
        <v>16</v>
      </c>
      <c r="D95" s="22" t="s">
        <v>139</v>
      </c>
      <c r="E95" s="11">
        <v>1</v>
      </c>
      <c r="F95" s="11">
        <v>490</v>
      </c>
      <c r="G95" s="12">
        <f>ROUND(E95*F95,2)</f>
        <v>490</v>
      </c>
    </row>
    <row r="96" spans="1:7" ht="61.2" x14ac:dyDescent="0.3">
      <c r="A96" s="13"/>
      <c r="B96" s="13"/>
      <c r="C96" s="13"/>
      <c r="D96" s="14" t="s">
        <v>140</v>
      </c>
      <c r="E96" s="13"/>
      <c r="F96" s="13"/>
      <c r="G96" s="13"/>
    </row>
    <row r="97" spans="1:7" x14ac:dyDescent="0.3">
      <c r="A97" s="13"/>
      <c r="B97" s="13"/>
      <c r="C97" s="13"/>
      <c r="D97" s="23" t="s">
        <v>141</v>
      </c>
      <c r="E97" s="11">
        <v>1</v>
      </c>
      <c r="F97" s="9">
        <f>G93+G95</f>
        <v>3090</v>
      </c>
      <c r="G97" s="9">
        <f>ROUND(F97*E97,2)</f>
        <v>3090</v>
      </c>
    </row>
    <row r="98" spans="1:7" ht="1.05" customHeight="1" x14ac:dyDescent="0.3">
      <c r="A98" s="16"/>
      <c r="B98" s="16"/>
      <c r="C98" s="16"/>
      <c r="D98" s="24"/>
      <c r="E98" s="16"/>
      <c r="F98" s="16"/>
      <c r="G98" s="16"/>
    </row>
    <row r="99" spans="1:7" x14ac:dyDescent="0.3">
      <c r="A99" s="17" t="s">
        <v>142</v>
      </c>
      <c r="B99" s="17" t="s">
        <v>11</v>
      </c>
      <c r="C99" s="17" t="s">
        <v>12</v>
      </c>
      <c r="D99" s="25" t="s">
        <v>143</v>
      </c>
      <c r="E99" s="9">
        <f>E191</f>
        <v>1</v>
      </c>
      <c r="F99" s="9">
        <f>F191</f>
        <v>337842.89000000007</v>
      </c>
      <c r="G99" s="9">
        <f>G191</f>
        <v>337842.89</v>
      </c>
    </row>
    <row r="100" spans="1:7" ht="112.2" x14ac:dyDescent="0.3">
      <c r="A100" s="13"/>
      <c r="B100" s="13"/>
      <c r="C100" s="13"/>
      <c r="D100" s="14" t="s">
        <v>144</v>
      </c>
      <c r="E100" s="13"/>
      <c r="F100" s="13"/>
      <c r="G100" s="13"/>
    </row>
    <row r="101" spans="1:7" ht="20.399999999999999" x14ac:dyDescent="0.3">
      <c r="A101" s="10" t="s">
        <v>145</v>
      </c>
      <c r="B101" s="10" t="s">
        <v>15</v>
      </c>
      <c r="C101" s="10" t="s">
        <v>16</v>
      </c>
      <c r="D101" s="22" t="s">
        <v>146</v>
      </c>
      <c r="E101" s="11">
        <v>1</v>
      </c>
      <c r="F101" s="11">
        <v>62464.34</v>
      </c>
      <c r="G101" s="12">
        <f>ROUND(E101*F101,2)</f>
        <v>62464.34</v>
      </c>
    </row>
    <row r="102" spans="1:7" ht="244.8" x14ac:dyDescent="0.3">
      <c r="A102" s="13"/>
      <c r="B102" s="13"/>
      <c r="C102" s="13"/>
      <c r="D102" s="14" t="s">
        <v>147</v>
      </c>
      <c r="E102" s="13"/>
      <c r="F102" s="13"/>
      <c r="G102" s="13"/>
    </row>
    <row r="103" spans="1:7" ht="20.399999999999999" x14ac:dyDescent="0.3">
      <c r="A103" s="10" t="s">
        <v>148</v>
      </c>
      <c r="B103" s="10" t="s">
        <v>15</v>
      </c>
      <c r="C103" s="10" t="s">
        <v>16</v>
      </c>
      <c r="D103" s="22" t="s">
        <v>149</v>
      </c>
      <c r="E103" s="11">
        <v>6</v>
      </c>
      <c r="F103" s="11">
        <v>264.33</v>
      </c>
      <c r="G103" s="12">
        <f>ROUND(E103*F103,2)</f>
        <v>1585.98</v>
      </c>
    </row>
    <row r="104" spans="1:7" ht="61.2" x14ac:dyDescent="0.3">
      <c r="A104" s="13"/>
      <c r="B104" s="13"/>
      <c r="C104" s="13"/>
      <c r="D104" s="14" t="s">
        <v>150</v>
      </c>
      <c r="E104" s="13"/>
      <c r="F104" s="13"/>
      <c r="G104" s="13"/>
    </row>
    <row r="105" spans="1:7" x14ac:dyDescent="0.3">
      <c r="A105" s="10" t="s">
        <v>151</v>
      </c>
      <c r="B105" s="10" t="s">
        <v>15</v>
      </c>
      <c r="C105" s="10" t="s">
        <v>16</v>
      </c>
      <c r="D105" s="22" t="s">
        <v>152</v>
      </c>
      <c r="E105" s="11">
        <v>1</v>
      </c>
      <c r="F105" s="11">
        <v>11533.25</v>
      </c>
      <c r="G105" s="12">
        <f>ROUND(E105*F105,2)</f>
        <v>11533.25</v>
      </c>
    </row>
    <row r="106" spans="1:7" ht="275.39999999999998" x14ac:dyDescent="0.3">
      <c r="A106" s="13"/>
      <c r="B106" s="13"/>
      <c r="C106" s="13"/>
      <c r="D106" s="14" t="s">
        <v>153</v>
      </c>
      <c r="E106" s="13"/>
      <c r="F106" s="13"/>
      <c r="G106" s="13"/>
    </row>
    <row r="107" spans="1:7" x14ac:dyDescent="0.3">
      <c r="A107" s="10" t="s">
        <v>154</v>
      </c>
      <c r="B107" s="10" t="s">
        <v>15</v>
      </c>
      <c r="C107" s="10" t="s">
        <v>16</v>
      </c>
      <c r="D107" s="22" t="s">
        <v>155</v>
      </c>
      <c r="E107" s="11">
        <v>1</v>
      </c>
      <c r="F107" s="11">
        <v>4850</v>
      </c>
      <c r="G107" s="12">
        <f>ROUND(E107*F107,2)</f>
        <v>4850</v>
      </c>
    </row>
    <row r="108" spans="1:7" ht="122.4" x14ac:dyDescent="0.3">
      <c r="A108" s="13"/>
      <c r="B108" s="13"/>
      <c r="C108" s="13"/>
      <c r="D108" s="14" t="s">
        <v>156</v>
      </c>
      <c r="E108" s="13"/>
      <c r="F108" s="13"/>
      <c r="G108" s="13"/>
    </row>
    <row r="109" spans="1:7" x14ac:dyDescent="0.3">
      <c r="A109" s="10" t="s">
        <v>157</v>
      </c>
      <c r="B109" s="10" t="s">
        <v>15</v>
      </c>
      <c r="C109" s="10" t="s">
        <v>16</v>
      </c>
      <c r="D109" s="22" t="s">
        <v>158</v>
      </c>
      <c r="E109" s="11">
        <v>1</v>
      </c>
      <c r="F109" s="11">
        <v>18660</v>
      </c>
      <c r="G109" s="12">
        <f>ROUND(E109*F109,2)</f>
        <v>18660</v>
      </c>
    </row>
    <row r="110" spans="1:7" ht="163.19999999999999" x14ac:dyDescent="0.3">
      <c r="A110" s="13"/>
      <c r="B110" s="13"/>
      <c r="C110" s="13"/>
      <c r="D110" s="14" t="s">
        <v>159</v>
      </c>
      <c r="E110" s="13"/>
      <c r="F110" s="13"/>
      <c r="G110" s="13"/>
    </row>
    <row r="111" spans="1:7" x14ac:dyDescent="0.3">
      <c r="A111" s="10" t="s">
        <v>160</v>
      </c>
      <c r="B111" s="10" t="s">
        <v>15</v>
      </c>
      <c r="C111" s="10" t="s">
        <v>16</v>
      </c>
      <c r="D111" s="22" t="s">
        <v>161</v>
      </c>
      <c r="E111" s="11">
        <v>1</v>
      </c>
      <c r="F111" s="11">
        <v>11905.44</v>
      </c>
      <c r="G111" s="12">
        <f>ROUND(E111*F111,2)</f>
        <v>11905.44</v>
      </c>
    </row>
    <row r="112" spans="1:7" ht="40.799999999999997" x14ac:dyDescent="0.3">
      <c r="A112" s="13"/>
      <c r="B112" s="13"/>
      <c r="C112" s="13"/>
      <c r="D112" s="14" t="s">
        <v>162</v>
      </c>
      <c r="E112" s="13"/>
      <c r="F112" s="13"/>
      <c r="G112" s="13"/>
    </row>
    <row r="113" spans="1:7" ht="20.399999999999999" x14ac:dyDescent="0.3">
      <c r="A113" s="10" t="s">
        <v>163</v>
      </c>
      <c r="B113" s="10" t="s">
        <v>15</v>
      </c>
      <c r="C113" s="10" t="s">
        <v>16</v>
      </c>
      <c r="D113" s="22" t="s">
        <v>164</v>
      </c>
      <c r="E113" s="11">
        <v>1</v>
      </c>
      <c r="F113" s="11">
        <v>14137.14</v>
      </c>
      <c r="G113" s="12">
        <f>ROUND(E113*F113,2)</f>
        <v>14137.14</v>
      </c>
    </row>
    <row r="114" spans="1:7" ht="71.400000000000006" x14ac:dyDescent="0.3">
      <c r="A114" s="13"/>
      <c r="B114" s="13"/>
      <c r="C114" s="13"/>
      <c r="D114" s="14" t="s">
        <v>165</v>
      </c>
      <c r="E114" s="13"/>
      <c r="F114" s="13"/>
      <c r="G114" s="13"/>
    </row>
    <row r="115" spans="1:7" ht="20.399999999999999" x14ac:dyDescent="0.3">
      <c r="A115" s="10" t="s">
        <v>166</v>
      </c>
      <c r="B115" s="10" t="s">
        <v>15</v>
      </c>
      <c r="C115" s="10" t="s">
        <v>16</v>
      </c>
      <c r="D115" s="22" t="s">
        <v>167</v>
      </c>
      <c r="E115" s="11">
        <v>1</v>
      </c>
      <c r="F115" s="11">
        <v>9739.0400000000009</v>
      </c>
      <c r="G115" s="12">
        <f>ROUND(E115*F115,2)</f>
        <v>9739.0400000000009</v>
      </c>
    </row>
    <row r="116" spans="1:7" ht="275.39999999999998" x14ac:dyDescent="0.3">
      <c r="A116" s="13"/>
      <c r="B116" s="13"/>
      <c r="C116" s="13"/>
      <c r="D116" s="14" t="s">
        <v>168</v>
      </c>
      <c r="E116" s="13"/>
      <c r="F116" s="13"/>
      <c r="G116" s="13"/>
    </row>
    <row r="117" spans="1:7" ht="20.399999999999999" x14ac:dyDescent="0.3">
      <c r="A117" s="10" t="s">
        <v>169</v>
      </c>
      <c r="B117" s="10" t="s">
        <v>15</v>
      </c>
      <c r="C117" s="10" t="s">
        <v>16</v>
      </c>
      <c r="D117" s="22" t="s">
        <v>170</v>
      </c>
      <c r="E117" s="11">
        <v>1</v>
      </c>
      <c r="F117" s="11">
        <v>1240.98</v>
      </c>
      <c r="G117" s="12">
        <f>ROUND(E117*F117,2)</f>
        <v>1240.98</v>
      </c>
    </row>
    <row r="118" spans="1:7" ht="40.799999999999997" x14ac:dyDescent="0.3">
      <c r="A118" s="13"/>
      <c r="B118" s="13"/>
      <c r="C118" s="13"/>
      <c r="D118" s="14" t="s">
        <v>171</v>
      </c>
      <c r="E118" s="13"/>
      <c r="F118" s="13"/>
      <c r="G118" s="13"/>
    </row>
    <row r="119" spans="1:7" x14ac:dyDescent="0.3">
      <c r="A119" s="10" t="s">
        <v>172</v>
      </c>
      <c r="B119" s="10" t="s">
        <v>15</v>
      </c>
      <c r="C119" s="10" t="s">
        <v>16</v>
      </c>
      <c r="D119" s="22" t="s">
        <v>173</v>
      </c>
      <c r="E119" s="11">
        <v>1</v>
      </c>
      <c r="F119" s="11">
        <v>1439.35</v>
      </c>
      <c r="G119" s="12">
        <f>ROUND(E119*F119,2)</f>
        <v>1439.35</v>
      </c>
    </row>
    <row r="120" spans="1:7" ht="40.799999999999997" x14ac:dyDescent="0.3">
      <c r="A120" s="13"/>
      <c r="B120" s="13"/>
      <c r="C120" s="13"/>
      <c r="D120" s="14" t="s">
        <v>174</v>
      </c>
      <c r="E120" s="13"/>
      <c r="F120" s="13"/>
      <c r="G120" s="13"/>
    </row>
    <row r="121" spans="1:7" ht="20.399999999999999" x14ac:dyDescent="0.3">
      <c r="A121" s="10" t="s">
        <v>175</v>
      </c>
      <c r="B121" s="10" t="s">
        <v>15</v>
      </c>
      <c r="C121" s="10" t="s">
        <v>16</v>
      </c>
      <c r="D121" s="22" t="s">
        <v>176</v>
      </c>
      <c r="E121" s="11">
        <v>1</v>
      </c>
      <c r="F121" s="11">
        <v>7469.94</v>
      </c>
      <c r="G121" s="12">
        <f>ROUND(E121*F121,2)</f>
        <v>7469.94</v>
      </c>
    </row>
    <row r="122" spans="1:7" ht="265.2" x14ac:dyDescent="0.3">
      <c r="A122" s="13"/>
      <c r="B122" s="13"/>
      <c r="C122" s="13"/>
      <c r="D122" s="14" t="s">
        <v>177</v>
      </c>
      <c r="E122" s="13"/>
      <c r="F122" s="13"/>
      <c r="G122" s="13"/>
    </row>
    <row r="123" spans="1:7" ht="20.399999999999999" x14ac:dyDescent="0.3">
      <c r="A123" s="10" t="s">
        <v>178</v>
      </c>
      <c r="B123" s="10" t="s">
        <v>15</v>
      </c>
      <c r="C123" s="10" t="s">
        <v>16</v>
      </c>
      <c r="D123" s="22" t="s">
        <v>179</v>
      </c>
      <c r="E123" s="11">
        <v>1</v>
      </c>
      <c r="F123" s="11">
        <v>969.91</v>
      </c>
      <c r="G123" s="12">
        <f>ROUND(E123*F123,2)</f>
        <v>969.91</v>
      </c>
    </row>
    <row r="124" spans="1:7" ht="61.2" x14ac:dyDescent="0.3">
      <c r="A124" s="13"/>
      <c r="B124" s="13"/>
      <c r="C124" s="13"/>
      <c r="D124" s="14" t="s">
        <v>180</v>
      </c>
      <c r="E124" s="13"/>
      <c r="F124" s="13"/>
      <c r="G124" s="13"/>
    </row>
    <row r="125" spans="1:7" ht="20.399999999999999" x14ac:dyDescent="0.3">
      <c r="A125" s="10" t="s">
        <v>181</v>
      </c>
      <c r="B125" s="10" t="s">
        <v>15</v>
      </c>
      <c r="C125" s="10" t="s">
        <v>16</v>
      </c>
      <c r="D125" s="22" t="s">
        <v>182</v>
      </c>
      <c r="E125" s="11">
        <v>4</v>
      </c>
      <c r="F125" s="11">
        <v>931.94</v>
      </c>
      <c r="G125" s="12">
        <f>ROUND(E125*F125,2)</f>
        <v>3727.76</v>
      </c>
    </row>
    <row r="126" spans="1:7" ht="71.400000000000006" x14ac:dyDescent="0.3">
      <c r="A126" s="13"/>
      <c r="B126" s="13"/>
      <c r="C126" s="13"/>
      <c r="D126" s="14" t="s">
        <v>183</v>
      </c>
      <c r="E126" s="13"/>
      <c r="F126" s="13"/>
      <c r="G126" s="13"/>
    </row>
    <row r="127" spans="1:7" ht="20.399999999999999" x14ac:dyDescent="0.3">
      <c r="A127" s="10" t="s">
        <v>184</v>
      </c>
      <c r="B127" s="10" t="s">
        <v>15</v>
      </c>
      <c r="C127" s="10" t="s">
        <v>16</v>
      </c>
      <c r="D127" s="22" t="s">
        <v>185</v>
      </c>
      <c r="E127" s="11">
        <v>2</v>
      </c>
      <c r="F127" s="11">
        <v>777.86</v>
      </c>
      <c r="G127" s="12">
        <f>ROUND(E127*F127,2)</f>
        <v>1555.72</v>
      </c>
    </row>
    <row r="128" spans="1:7" ht="71.400000000000006" x14ac:dyDescent="0.3">
      <c r="A128" s="13"/>
      <c r="B128" s="13"/>
      <c r="C128" s="13"/>
      <c r="D128" s="14" t="s">
        <v>186</v>
      </c>
      <c r="E128" s="13"/>
      <c r="F128" s="13"/>
      <c r="G128" s="13"/>
    </row>
    <row r="129" spans="1:7" ht="20.399999999999999" x14ac:dyDescent="0.3">
      <c r="A129" s="10" t="s">
        <v>187</v>
      </c>
      <c r="B129" s="10" t="s">
        <v>15</v>
      </c>
      <c r="C129" s="10" t="s">
        <v>16</v>
      </c>
      <c r="D129" s="22" t="s">
        <v>188</v>
      </c>
      <c r="E129" s="11">
        <v>4</v>
      </c>
      <c r="F129" s="11">
        <v>748.18</v>
      </c>
      <c r="G129" s="12">
        <f>ROUND(E129*F129,2)</f>
        <v>2992.72</v>
      </c>
    </row>
    <row r="130" spans="1:7" ht="81.599999999999994" x14ac:dyDescent="0.3">
      <c r="A130" s="13"/>
      <c r="B130" s="13"/>
      <c r="C130" s="13"/>
      <c r="D130" s="14" t="s">
        <v>189</v>
      </c>
      <c r="E130" s="13"/>
      <c r="F130" s="13"/>
      <c r="G130" s="13"/>
    </row>
    <row r="131" spans="1:7" ht="20.399999999999999" x14ac:dyDescent="0.3">
      <c r="A131" s="10" t="s">
        <v>190</v>
      </c>
      <c r="B131" s="10" t="s">
        <v>15</v>
      </c>
      <c r="C131" s="10" t="s">
        <v>16</v>
      </c>
      <c r="D131" s="22" t="s">
        <v>191</v>
      </c>
      <c r="E131" s="11">
        <v>3</v>
      </c>
      <c r="F131" s="11">
        <v>707.46</v>
      </c>
      <c r="G131" s="12">
        <f>ROUND(E131*F131,2)</f>
        <v>2122.38</v>
      </c>
    </row>
    <row r="132" spans="1:7" ht="61.2" x14ac:dyDescent="0.3">
      <c r="A132" s="13"/>
      <c r="B132" s="13"/>
      <c r="C132" s="13"/>
      <c r="D132" s="14" t="s">
        <v>192</v>
      </c>
      <c r="E132" s="13"/>
      <c r="F132" s="13"/>
      <c r="G132" s="13"/>
    </row>
    <row r="133" spans="1:7" ht="20.399999999999999" x14ac:dyDescent="0.3">
      <c r="A133" s="10" t="s">
        <v>193</v>
      </c>
      <c r="B133" s="10" t="s">
        <v>15</v>
      </c>
      <c r="C133" s="10" t="s">
        <v>16</v>
      </c>
      <c r="D133" s="22" t="s">
        <v>194</v>
      </c>
      <c r="E133" s="11">
        <v>2</v>
      </c>
      <c r="F133" s="11">
        <v>420.96</v>
      </c>
      <c r="G133" s="12">
        <f>ROUND(E133*F133,2)</f>
        <v>841.92</v>
      </c>
    </row>
    <row r="134" spans="1:7" ht="61.2" x14ac:dyDescent="0.3">
      <c r="A134" s="13"/>
      <c r="B134" s="13"/>
      <c r="C134" s="13"/>
      <c r="D134" s="14" t="s">
        <v>195</v>
      </c>
      <c r="E134" s="13"/>
      <c r="F134" s="13"/>
      <c r="G134" s="13"/>
    </row>
    <row r="135" spans="1:7" ht="20.399999999999999" x14ac:dyDescent="0.3">
      <c r="A135" s="10" t="s">
        <v>196</v>
      </c>
      <c r="B135" s="10" t="s">
        <v>15</v>
      </c>
      <c r="C135" s="10" t="s">
        <v>16</v>
      </c>
      <c r="D135" s="22" t="s">
        <v>197</v>
      </c>
      <c r="E135" s="11">
        <v>10</v>
      </c>
      <c r="F135" s="11">
        <v>401.17</v>
      </c>
      <c r="G135" s="12">
        <f>ROUND(E135*F135,2)</f>
        <v>4011.7</v>
      </c>
    </row>
    <row r="136" spans="1:7" ht="81.599999999999994" x14ac:dyDescent="0.3">
      <c r="A136" s="13"/>
      <c r="B136" s="13"/>
      <c r="C136" s="13"/>
      <c r="D136" s="14" t="s">
        <v>198</v>
      </c>
      <c r="E136" s="13"/>
      <c r="F136" s="13"/>
      <c r="G136" s="13"/>
    </row>
    <row r="137" spans="1:7" ht="20.399999999999999" x14ac:dyDescent="0.3">
      <c r="A137" s="10" t="s">
        <v>199</v>
      </c>
      <c r="B137" s="10" t="s">
        <v>15</v>
      </c>
      <c r="C137" s="10" t="s">
        <v>16</v>
      </c>
      <c r="D137" s="22" t="s">
        <v>200</v>
      </c>
      <c r="E137" s="11">
        <v>1</v>
      </c>
      <c r="F137" s="11">
        <v>431.12</v>
      </c>
      <c r="G137" s="12">
        <f>ROUND(E137*F137,2)</f>
        <v>431.12</v>
      </c>
    </row>
    <row r="138" spans="1:7" ht="61.2" x14ac:dyDescent="0.3">
      <c r="A138" s="13"/>
      <c r="B138" s="13"/>
      <c r="C138" s="13"/>
      <c r="D138" s="14" t="s">
        <v>201</v>
      </c>
      <c r="E138" s="13"/>
      <c r="F138" s="13"/>
      <c r="G138" s="13"/>
    </row>
    <row r="139" spans="1:7" ht="20.399999999999999" x14ac:dyDescent="0.3">
      <c r="A139" s="10" t="s">
        <v>202</v>
      </c>
      <c r="B139" s="10" t="s">
        <v>15</v>
      </c>
      <c r="C139" s="10" t="s">
        <v>16</v>
      </c>
      <c r="D139" s="22" t="s">
        <v>203</v>
      </c>
      <c r="E139" s="11">
        <v>1</v>
      </c>
      <c r="F139" s="11">
        <v>480.09</v>
      </c>
      <c r="G139" s="12">
        <f>ROUND(E139*F139,2)</f>
        <v>480.09</v>
      </c>
    </row>
    <row r="140" spans="1:7" ht="61.2" x14ac:dyDescent="0.3">
      <c r="A140" s="13"/>
      <c r="B140" s="13"/>
      <c r="C140" s="13"/>
      <c r="D140" s="14" t="s">
        <v>204</v>
      </c>
      <c r="E140" s="13"/>
      <c r="F140" s="13"/>
      <c r="G140" s="13"/>
    </row>
    <row r="141" spans="1:7" ht="20.399999999999999" x14ac:dyDescent="0.3">
      <c r="A141" s="10" t="s">
        <v>205</v>
      </c>
      <c r="B141" s="10" t="s">
        <v>15</v>
      </c>
      <c r="C141" s="10" t="s">
        <v>16</v>
      </c>
      <c r="D141" s="22" t="s">
        <v>206</v>
      </c>
      <c r="E141" s="11">
        <v>1</v>
      </c>
      <c r="F141" s="11">
        <v>941.5</v>
      </c>
      <c r="G141" s="12">
        <f>ROUND(E141*F141,2)</f>
        <v>941.5</v>
      </c>
    </row>
    <row r="142" spans="1:7" ht="81.599999999999994" x14ac:dyDescent="0.3">
      <c r="A142" s="13"/>
      <c r="B142" s="13"/>
      <c r="C142" s="13"/>
      <c r="D142" s="14" t="s">
        <v>207</v>
      </c>
      <c r="E142" s="13"/>
      <c r="F142" s="13"/>
      <c r="G142" s="13"/>
    </row>
    <row r="143" spans="1:7" ht="20.399999999999999" x14ac:dyDescent="0.3">
      <c r="A143" s="10" t="s">
        <v>208</v>
      </c>
      <c r="B143" s="10" t="s">
        <v>15</v>
      </c>
      <c r="C143" s="10" t="s">
        <v>16</v>
      </c>
      <c r="D143" s="22" t="s">
        <v>209</v>
      </c>
      <c r="E143" s="11">
        <v>1</v>
      </c>
      <c r="F143" s="11">
        <v>912.57</v>
      </c>
      <c r="G143" s="12">
        <f>ROUND(E143*F143,2)</f>
        <v>912.57</v>
      </c>
    </row>
    <row r="144" spans="1:7" ht="71.400000000000006" x14ac:dyDescent="0.3">
      <c r="A144" s="13"/>
      <c r="B144" s="13"/>
      <c r="C144" s="13"/>
      <c r="D144" s="14" t="s">
        <v>210</v>
      </c>
      <c r="E144" s="13"/>
      <c r="F144" s="13"/>
      <c r="G144" s="13"/>
    </row>
    <row r="145" spans="1:7" ht="20.399999999999999" x14ac:dyDescent="0.3">
      <c r="A145" s="10" t="s">
        <v>211</v>
      </c>
      <c r="B145" s="10" t="s">
        <v>15</v>
      </c>
      <c r="C145" s="10" t="s">
        <v>16</v>
      </c>
      <c r="D145" s="22" t="s">
        <v>212</v>
      </c>
      <c r="E145" s="11">
        <v>7</v>
      </c>
      <c r="F145" s="11">
        <v>421.22</v>
      </c>
      <c r="G145" s="12">
        <f>ROUND(E145*F145,2)</f>
        <v>2948.54</v>
      </c>
    </row>
    <row r="146" spans="1:7" ht="71.400000000000006" x14ac:dyDescent="0.3">
      <c r="A146" s="13"/>
      <c r="B146" s="13"/>
      <c r="C146" s="13"/>
      <c r="D146" s="14" t="s">
        <v>213</v>
      </c>
      <c r="E146" s="13"/>
      <c r="F146" s="13"/>
      <c r="G146" s="13"/>
    </row>
    <row r="147" spans="1:7" x14ac:dyDescent="0.3">
      <c r="A147" s="10" t="s">
        <v>214</v>
      </c>
      <c r="B147" s="10" t="s">
        <v>15</v>
      </c>
      <c r="C147" s="10" t="s">
        <v>16</v>
      </c>
      <c r="D147" s="22" t="s">
        <v>215</v>
      </c>
      <c r="E147" s="11">
        <v>3</v>
      </c>
      <c r="F147" s="11">
        <v>3364.66</v>
      </c>
      <c r="G147" s="12">
        <f>ROUND(E147*F147,2)</f>
        <v>10093.98</v>
      </c>
    </row>
    <row r="148" spans="1:7" ht="132.6" x14ac:dyDescent="0.3">
      <c r="A148" s="13"/>
      <c r="B148" s="13"/>
      <c r="C148" s="13"/>
      <c r="D148" s="14" t="s">
        <v>216</v>
      </c>
      <c r="E148" s="13"/>
      <c r="F148" s="13"/>
      <c r="G148" s="13"/>
    </row>
    <row r="149" spans="1:7" x14ac:dyDescent="0.3">
      <c r="A149" s="10" t="s">
        <v>217</v>
      </c>
      <c r="B149" s="10" t="s">
        <v>15</v>
      </c>
      <c r="C149" s="10" t="s">
        <v>16</v>
      </c>
      <c r="D149" s="22" t="s">
        <v>218</v>
      </c>
      <c r="E149" s="11">
        <v>2</v>
      </c>
      <c r="F149" s="11">
        <v>2870.12</v>
      </c>
      <c r="G149" s="12">
        <f>ROUND(E149*F149,2)</f>
        <v>5740.24</v>
      </c>
    </row>
    <row r="150" spans="1:7" ht="132.6" x14ac:dyDescent="0.3">
      <c r="A150" s="13"/>
      <c r="B150" s="13"/>
      <c r="C150" s="13"/>
      <c r="D150" s="14" t="s">
        <v>219</v>
      </c>
      <c r="E150" s="13"/>
      <c r="F150" s="13"/>
      <c r="G150" s="13"/>
    </row>
    <row r="151" spans="1:7" x14ac:dyDescent="0.3">
      <c r="A151" s="10" t="s">
        <v>220</v>
      </c>
      <c r="B151" s="10" t="s">
        <v>15</v>
      </c>
      <c r="C151" s="10" t="s">
        <v>16</v>
      </c>
      <c r="D151" s="22" t="s">
        <v>221</v>
      </c>
      <c r="E151" s="11">
        <v>3</v>
      </c>
      <c r="F151" s="11">
        <v>2989.58</v>
      </c>
      <c r="G151" s="12">
        <f>ROUND(E151*F151,2)</f>
        <v>8968.74</v>
      </c>
    </row>
    <row r="152" spans="1:7" ht="122.4" x14ac:dyDescent="0.3">
      <c r="A152" s="13"/>
      <c r="B152" s="13"/>
      <c r="C152" s="13"/>
      <c r="D152" s="14" t="s">
        <v>222</v>
      </c>
      <c r="E152" s="13"/>
      <c r="F152" s="13"/>
      <c r="G152" s="13"/>
    </row>
    <row r="153" spans="1:7" x14ac:dyDescent="0.3">
      <c r="A153" s="10" t="s">
        <v>223</v>
      </c>
      <c r="B153" s="10" t="s">
        <v>15</v>
      </c>
      <c r="C153" s="10" t="s">
        <v>16</v>
      </c>
      <c r="D153" s="22" t="s">
        <v>224</v>
      </c>
      <c r="E153" s="11">
        <v>3</v>
      </c>
      <c r="F153" s="11">
        <v>3203.2</v>
      </c>
      <c r="G153" s="12">
        <f>ROUND(E153*F153,2)</f>
        <v>9609.6</v>
      </c>
    </row>
    <row r="154" spans="1:7" ht="112.2" x14ac:dyDescent="0.3">
      <c r="A154" s="13"/>
      <c r="B154" s="13"/>
      <c r="C154" s="13"/>
      <c r="D154" s="14" t="s">
        <v>225</v>
      </c>
      <c r="E154" s="13"/>
      <c r="F154" s="13"/>
      <c r="G154" s="13"/>
    </row>
    <row r="155" spans="1:7" x14ac:dyDescent="0.3">
      <c r="A155" s="10" t="s">
        <v>226</v>
      </c>
      <c r="B155" s="10" t="s">
        <v>15</v>
      </c>
      <c r="C155" s="10" t="s">
        <v>16</v>
      </c>
      <c r="D155" s="22" t="s">
        <v>227</v>
      </c>
      <c r="E155" s="11">
        <v>1</v>
      </c>
      <c r="F155" s="11">
        <v>3403.88</v>
      </c>
      <c r="G155" s="12">
        <f>ROUND(E155*F155,2)</f>
        <v>3403.88</v>
      </c>
    </row>
    <row r="156" spans="1:7" ht="112.2" x14ac:dyDescent="0.3">
      <c r="A156" s="13"/>
      <c r="B156" s="13"/>
      <c r="C156" s="13"/>
      <c r="D156" s="14" t="s">
        <v>228</v>
      </c>
      <c r="E156" s="13"/>
      <c r="F156" s="13"/>
      <c r="G156" s="13"/>
    </row>
    <row r="157" spans="1:7" x14ac:dyDescent="0.3">
      <c r="A157" s="10" t="s">
        <v>229</v>
      </c>
      <c r="B157" s="10" t="s">
        <v>15</v>
      </c>
      <c r="C157" s="10" t="s">
        <v>16</v>
      </c>
      <c r="D157" s="22" t="s">
        <v>230</v>
      </c>
      <c r="E157" s="11">
        <v>4</v>
      </c>
      <c r="F157" s="11">
        <v>3734.19</v>
      </c>
      <c r="G157" s="12">
        <f>ROUND(E157*F157,2)</f>
        <v>14936.76</v>
      </c>
    </row>
    <row r="158" spans="1:7" ht="112.2" x14ac:dyDescent="0.3">
      <c r="A158" s="13"/>
      <c r="B158" s="13"/>
      <c r="C158" s="13"/>
      <c r="D158" s="14" t="s">
        <v>231</v>
      </c>
      <c r="E158" s="13"/>
      <c r="F158" s="13"/>
      <c r="G158" s="13"/>
    </row>
    <row r="159" spans="1:7" x14ac:dyDescent="0.3">
      <c r="A159" s="10" t="s">
        <v>232</v>
      </c>
      <c r="B159" s="10" t="s">
        <v>15</v>
      </c>
      <c r="C159" s="10" t="s">
        <v>16</v>
      </c>
      <c r="D159" s="22" t="s">
        <v>233</v>
      </c>
      <c r="E159" s="11">
        <v>1</v>
      </c>
      <c r="F159" s="11">
        <v>4025.75</v>
      </c>
      <c r="G159" s="12">
        <f>ROUND(E159*F159,2)</f>
        <v>4025.75</v>
      </c>
    </row>
    <row r="160" spans="1:7" ht="112.2" x14ac:dyDescent="0.3">
      <c r="A160" s="13"/>
      <c r="B160" s="13"/>
      <c r="C160" s="13"/>
      <c r="D160" s="14" t="s">
        <v>234</v>
      </c>
      <c r="E160" s="13"/>
      <c r="F160" s="13"/>
      <c r="G160" s="13"/>
    </row>
    <row r="161" spans="1:7" x14ac:dyDescent="0.3">
      <c r="A161" s="10" t="s">
        <v>235</v>
      </c>
      <c r="B161" s="10" t="s">
        <v>15</v>
      </c>
      <c r="C161" s="10" t="s">
        <v>16</v>
      </c>
      <c r="D161" s="22" t="s">
        <v>236</v>
      </c>
      <c r="E161" s="11">
        <v>2</v>
      </c>
      <c r="F161" s="11">
        <v>3586.58</v>
      </c>
      <c r="G161" s="12">
        <f>ROUND(E161*F161,2)</f>
        <v>7173.16</v>
      </c>
    </row>
    <row r="162" spans="1:7" ht="112.2" x14ac:dyDescent="0.3">
      <c r="A162" s="13"/>
      <c r="B162" s="13"/>
      <c r="C162" s="13"/>
      <c r="D162" s="14" t="s">
        <v>237</v>
      </c>
      <c r="E162" s="13"/>
      <c r="F162" s="13"/>
      <c r="G162" s="13"/>
    </row>
    <row r="163" spans="1:7" x14ac:dyDescent="0.3">
      <c r="A163" s="10" t="s">
        <v>238</v>
      </c>
      <c r="B163" s="10" t="s">
        <v>15</v>
      </c>
      <c r="C163" s="10" t="s">
        <v>16</v>
      </c>
      <c r="D163" s="22" t="s">
        <v>239</v>
      </c>
      <c r="E163" s="11">
        <v>2</v>
      </c>
      <c r="F163" s="11">
        <v>3605.43</v>
      </c>
      <c r="G163" s="12">
        <f>ROUND(E163*F163,2)</f>
        <v>7210.86</v>
      </c>
    </row>
    <row r="164" spans="1:7" ht="122.4" x14ac:dyDescent="0.3">
      <c r="A164" s="13"/>
      <c r="B164" s="13"/>
      <c r="C164" s="13"/>
      <c r="D164" s="14" t="s">
        <v>240</v>
      </c>
      <c r="E164" s="13"/>
      <c r="F164" s="13"/>
      <c r="G164" s="13"/>
    </row>
    <row r="165" spans="1:7" x14ac:dyDescent="0.3">
      <c r="A165" s="10" t="s">
        <v>241</v>
      </c>
      <c r="B165" s="10" t="s">
        <v>15</v>
      </c>
      <c r="C165" s="10" t="s">
        <v>16</v>
      </c>
      <c r="D165" s="22" t="s">
        <v>242</v>
      </c>
      <c r="E165" s="11">
        <v>2</v>
      </c>
      <c r="F165" s="11">
        <v>3626.39</v>
      </c>
      <c r="G165" s="12">
        <f>ROUND(E165*F165,2)</f>
        <v>7252.78</v>
      </c>
    </row>
    <row r="166" spans="1:7" ht="122.4" x14ac:dyDescent="0.3">
      <c r="A166" s="13"/>
      <c r="B166" s="13"/>
      <c r="C166" s="13"/>
      <c r="D166" s="14" t="s">
        <v>243</v>
      </c>
      <c r="E166" s="13"/>
      <c r="F166" s="13"/>
      <c r="G166" s="13"/>
    </row>
    <row r="167" spans="1:7" x14ac:dyDescent="0.3">
      <c r="A167" s="10" t="s">
        <v>244</v>
      </c>
      <c r="B167" s="10" t="s">
        <v>15</v>
      </c>
      <c r="C167" s="10" t="s">
        <v>16</v>
      </c>
      <c r="D167" s="22" t="s">
        <v>245</v>
      </c>
      <c r="E167" s="11">
        <v>3</v>
      </c>
      <c r="F167" s="11">
        <v>3681.68</v>
      </c>
      <c r="G167" s="12">
        <f>ROUND(E167*F167,2)</f>
        <v>11045.04</v>
      </c>
    </row>
    <row r="168" spans="1:7" ht="122.4" x14ac:dyDescent="0.3">
      <c r="A168" s="13"/>
      <c r="B168" s="13"/>
      <c r="C168" s="13"/>
      <c r="D168" s="14" t="s">
        <v>246</v>
      </c>
      <c r="E168" s="13"/>
      <c r="F168" s="13"/>
      <c r="G168" s="13"/>
    </row>
    <row r="169" spans="1:7" x14ac:dyDescent="0.3">
      <c r="A169" s="10" t="s">
        <v>247</v>
      </c>
      <c r="B169" s="10" t="s">
        <v>15</v>
      </c>
      <c r="C169" s="10" t="s">
        <v>16</v>
      </c>
      <c r="D169" s="22" t="s">
        <v>248</v>
      </c>
      <c r="E169" s="11">
        <v>1</v>
      </c>
      <c r="F169" s="11">
        <v>3688.19</v>
      </c>
      <c r="G169" s="12">
        <f>ROUND(E169*F169,2)</f>
        <v>3688.19</v>
      </c>
    </row>
    <row r="170" spans="1:7" ht="122.4" x14ac:dyDescent="0.3">
      <c r="A170" s="13"/>
      <c r="B170" s="13"/>
      <c r="C170" s="13"/>
      <c r="D170" s="14" t="s">
        <v>249</v>
      </c>
      <c r="E170" s="13"/>
      <c r="F170" s="13"/>
      <c r="G170" s="13"/>
    </row>
    <row r="171" spans="1:7" x14ac:dyDescent="0.3">
      <c r="A171" s="10" t="s">
        <v>250</v>
      </c>
      <c r="B171" s="10" t="s">
        <v>15</v>
      </c>
      <c r="C171" s="10" t="s">
        <v>16</v>
      </c>
      <c r="D171" s="22" t="s">
        <v>251</v>
      </c>
      <c r="E171" s="11">
        <v>2</v>
      </c>
      <c r="F171" s="11">
        <v>3708.6</v>
      </c>
      <c r="G171" s="12">
        <f>ROUND(E171*F171,2)</f>
        <v>7417.2</v>
      </c>
    </row>
    <row r="172" spans="1:7" ht="122.4" x14ac:dyDescent="0.3">
      <c r="A172" s="13"/>
      <c r="B172" s="13"/>
      <c r="C172" s="13"/>
      <c r="D172" s="14" t="s">
        <v>252</v>
      </c>
      <c r="E172" s="13"/>
      <c r="F172" s="13"/>
      <c r="G172" s="13"/>
    </row>
    <row r="173" spans="1:7" x14ac:dyDescent="0.3">
      <c r="A173" s="10" t="s">
        <v>253</v>
      </c>
      <c r="B173" s="10" t="s">
        <v>15</v>
      </c>
      <c r="C173" s="10" t="s">
        <v>16</v>
      </c>
      <c r="D173" s="22" t="s">
        <v>254</v>
      </c>
      <c r="E173" s="11">
        <v>2</v>
      </c>
      <c r="F173" s="11">
        <v>3725.02</v>
      </c>
      <c r="G173" s="12">
        <f>ROUND(E173*F173,2)</f>
        <v>7450.04</v>
      </c>
    </row>
    <row r="174" spans="1:7" ht="122.4" x14ac:dyDescent="0.3">
      <c r="A174" s="13"/>
      <c r="B174" s="13"/>
      <c r="C174" s="13"/>
      <c r="D174" s="14" t="s">
        <v>255</v>
      </c>
      <c r="E174" s="13"/>
      <c r="F174" s="13"/>
      <c r="G174" s="13"/>
    </row>
    <row r="175" spans="1:7" x14ac:dyDescent="0.3">
      <c r="A175" s="10" t="s">
        <v>256</v>
      </c>
      <c r="B175" s="10" t="s">
        <v>15</v>
      </c>
      <c r="C175" s="10" t="s">
        <v>16</v>
      </c>
      <c r="D175" s="22" t="s">
        <v>257</v>
      </c>
      <c r="E175" s="11">
        <v>4</v>
      </c>
      <c r="F175" s="11">
        <v>3850.51</v>
      </c>
      <c r="G175" s="12">
        <f>ROUND(E175*F175,2)</f>
        <v>15402.04</v>
      </c>
    </row>
    <row r="176" spans="1:7" ht="122.4" x14ac:dyDescent="0.3">
      <c r="A176" s="13"/>
      <c r="B176" s="13"/>
      <c r="C176" s="13"/>
      <c r="D176" s="14" t="s">
        <v>258</v>
      </c>
      <c r="E176" s="13"/>
      <c r="F176" s="13"/>
      <c r="G176" s="13"/>
    </row>
    <row r="177" spans="1:7" x14ac:dyDescent="0.3">
      <c r="A177" s="10" t="s">
        <v>259</v>
      </c>
      <c r="B177" s="10" t="s">
        <v>15</v>
      </c>
      <c r="C177" s="10" t="s">
        <v>16</v>
      </c>
      <c r="D177" s="22" t="s">
        <v>260</v>
      </c>
      <c r="E177" s="11">
        <v>3</v>
      </c>
      <c r="F177" s="11">
        <v>4125.2299999999996</v>
      </c>
      <c r="G177" s="12">
        <f>ROUND(E177*F177,2)</f>
        <v>12375.69</v>
      </c>
    </row>
    <row r="178" spans="1:7" ht="122.4" x14ac:dyDescent="0.3">
      <c r="A178" s="13"/>
      <c r="B178" s="13"/>
      <c r="C178" s="13"/>
      <c r="D178" s="14" t="s">
        <v>261</v>
      </c>
      <c r="E178" s="13"/>
      <c r="F178" s="13"/>
      <c r="G178" s="13"/>
    </row>
    <row r="179" spans="1:7" x14ac:dyDescent="0.3">
      <c r="A179" s="10" t="s">
        <v>262</v>
      </c>
      <c r="B179" s="10" t="s">
        <v>15</v>
      </c>
      <c r="C179" s="10" t="s">
        <v>16</v>
      </c>
      <c r="D179" s="22" t="s">
        <v>263</v>
      </c>
      <c r="E179" s="11">
        <v>2</v>
      </c>
      <c r="F179" s="11">
        <v>4371.45</v>
      </c>
      <c r="G179" s="12">
        <f>ROUND(E179*F179,2)</f>
        <v>8742.9</v>
      </c>
    </row>
    <row r="180" spans="1:7" ht="122.4" x14ac:dyDescent="0.3">
      <c r="A180" s="13"/>
      <c r="B180" s="13"/>
      <c r="C180" s="13"/>
      <c r="D180" s="14" t="s">
        <v>264</v>
      </c>
      <c r="E180" s="13"/>
      <c r="F180" s="13"/>
      <c r="G180" s="13"/>
    </row>
    <row r="181" spans="1:7" ht="20.399999999999999" x14ac:dyDescent="0.3">
      <c r="A181" s="10" t="s">
        <v>265</v>
      </c>
      <c r="B181" s="10" t="s">
        <v>15</v>
      </c>
      <c r="C181" s="10" t="s">
        <v>16</v>
      </c>
      <c r="D181" s="22" t="s">
        <v>266</v>
      </c>
      <c r="E181" s="11">
        <v>2</v>
      </c>
      <c r="F181" s="11">
        <v>3947.22</v>
      </c>
      <c r="G181" s="12">
        <f>ROUND(E181*F181,2)</f>
        <v>7894.44</v>
      </c>
    </row>
    <row r="182" spans="1:7" ht="132.6" x14ac:dyDescent="0.3">
      <c r="A182" s="13"/>
      <c r="B182" s="13"/>
      <c r="C182" s="13"/>
      <c r="D182" s="14" t="s">
        <v>267</v>
      </c>
      <c r="E182" s="13"/>
      <c r="F182" s="13"/>
      <c r="G182" s="13"/>
    </row>
    <row r="183" spans="1:7" x14ac:dyDescent="0.3">
      <c r="A183" s="10" t="s">
        <v>268</v>
      </c>
      <c r="B183" s="10" t="s">
        <v>15</v>
      </c>
      <c r="C183" s="10" t="s">
        <v>16</v>
      </c>
      <c r="D183" s="22" t="s">
        <v>269</v>
      </c>
      <c r="E183" s="11">
        <v>1</v>
      </c>
      <c r="F183" s="11">
        <v>3108.03</v>
      </c>
      <c r="G183" s="12">
        <f>ROUND(E183*F183,2)</f>
        <v>3108.03</v>
      </c>
    </row>
    <row r="184" spans="1:7" ht="122.4" x14ac:dyDescent="0.3">
      <c r="A184" s="13"/>
      <c r="B184" s="13"/>
      <c r="C184" s="13"/>
      <c r="D184" s="14" t="s">
        <v>270</v>
      </c>
      <c r="E184" s="13"/>
      <c r="F184" s="13"/>
      <c r="G184" s="13"/>
    </row>
    <row r="185" spans="1:7" x14ac:dyDescent="0.3">
      <c r="A185" s="10" t="s">
        <v>271</v>
      </c>
      <c r="B185" s="10" t="s">
        <v>15</v>
      </c>
      <c r="C185" s="10" t="s">
        <v>16</v>
      </c>
      <c r="D185" s="22" t="s">
        <v>272</v>
      </c>
      <c r="E185" s="11">
        <v>1</v>
      </c>
      <c r="F185" s="11">
        <v>3052.02</v>
      </c>
      <c r="G185" s="12">
        <f>ROUND(E185*F185,2)</f>
        <v>3052.02</v>
      </c>
    </row>
    <row r="186" spans="1:7" ht="122.4" x14ac:dyDescent="0.3">
      <c r="A186" s="13"/>
      <c r="B186" s="13"/>
      <c r="C186" s="13"/>
      <c r="D186" s="14" t="s">
        <v>273</v>
      </c>
      <c r="E186" s="13"/>
      <c r="F186" s="13"/>
      <c r="G186" s="13"/>
    </row>
    <row r="187" spans="1:7" ht="20.399999999999999" x14ac:dyDescent="0.3">
      <c r="A187" s="10" t="s">
        <v>274</v>
      </c>
      <c r="B187" s="10" t="s">
        <v>15</v>
      </c>
      <c r="C187" s="10" t="s">
        <v>16</v>
      </c>
      <c r="D187" s="22" t="s">
        <v>275</v>
      </c>
      <c r="E187" s="11">
        <v>2</v>
      </c>
      <c r="F187" s="11">
        <v>4052.9</v>
      </c>
      <c r="G187" s="12">
        <f>ROUND(E187*F187,2)</f>
        <v>8105.8</v>
      </c>
    </row>
    <row r="188" spans="1:7" ht="122.4" x14ac:dyDescent="0.3">
      <c r="A188" s="13"/>
      <c r="B188" s="13"/>
      <c r="C188" s="13"/>
      <c r="D188" s="14" t="s">
        <v>276</v>
      </c>
      <c r="E188" s="13"/>
      <c r="F188" s="13"/>
      <c r="G188" s="13"/>
    </row>
    <row r="189" spans="1:7" x14ac:dyDescent="0.3">
      <c r="A189" s="10" t="s">
        <v>277</v>
      </c>
      <c r="B189" s="10" t="s">
        <v>15</v>
      </c>
      <c r="C189" s="10" t="s">
        <v>16</v>
      </c>
      <c r="D189" s="22" t="s">
        <v>278</v>
      </c>
      <c r="E189" s="11">
        <v>1</v>
      </c>
      <c r="F189" s="11">
        <v>4184.3599999999997</v>
      </c>
      <c r="G189" s="12">
        <f>ROUND(E189*F189,2)</f>
        <v>4184.3599999999997</v>
      </c>
    </row>
    <row r="190" spans="1:7" ht="132.6" x14ac:dyDescent="0.3">
      <c r="A190" s="13"/>
      <c r="B190" s="13"/>
      <c r="C190" s="13"/>
      <c r="D190" s="14" t="s">
        <v>279</v>
      </c>
      <c r="E190" s="13"/>
      <c r="F190" s="13"/>
      <c r="G190" s="13"/>
    </row>
    <row r="191" spans="1:7" x14ac:dyDescent="0.3">
      <c r="A191" s="13"/>
      <c r="B191" s="13"/>
      <c r="C191" s="13"/>
      <c r="D191" s="23" t="s">
        <v>280</v>
      </c>
      <c r="E191" s="11">
        <v>1</v>
      </c>
      <c r="F191" s="9">
        <f>G101+G103+G105+G107+G109+G111+G113+G115+G117+G119+G121+G123+G125+G127+G129+G131+G133+G135+G137+G139+G141+G143+G145+G147+G149+G151+G153+G155+G157+G159+G161+G163+G165+G167+G169+G171+G173+G175+G177+G179+G181+G183+G185+G187+G189</f>
        <v>337842.89000000007</v>
      </c>
      <c r="G191" s="9">
        <f>ROUND(F191*E191,2)</f>
        <v>337842.89</v>
      </c>
    </row>
    <row r="192" spans="1:7" ht="1.05" customHeight="1" x14ac:dyDescent="0.3">
      <c r="A192" s="16"/>
      <c r="B192" s="16"/>
      <c r="C192" s="16"/>
      <c r="D192" s="24"/>
      <c r="E192" s="16"/>
      <c r="F192" s="16"/>
      <c r="G192" s="16"/>
    </row>
    <row r="193" spans="1:7" x14ac:dyDescent="0.3">
      <c r="A193" s="17" t="s">
        <v>281</v>
      </c>
      <c r="B193" s="17" t="s">
        <v>11</v>
      </c>
      <c r="C193" s="17" t="s">
        <v>12</v>
      </c>
      <c r="D193" s="25" t="s">
        <v>282</v>
      </c>
      <c r="E193" s="9">
        <f>E268</f>
        <v>1</v>
      </c>
      <c r="F193" s="9">
        <f>F268</f>
        <v>77055.69</v>
      </c>
      <c r="G193" s="9">
        <f>G268</f>
        <v>77055.69</v>
      </c>
    </row>
    <row r="194" spans="1:7" ht="61.2" x14ac:dyDescent="0.3">
      <c r="A194" s="13"/>
      <c r="B194" s="13"/>
      <c r="C194" s="13"/>
      <c r="D194" s="14" t="s">
        <v>283</v>
      </c>
      <c r="E194" s="13"/>
      <c r="F194" s="13"/>
      <c r="G194" s="13"/>
    </row>
    <row r="195" spans="1:7" ht="20.399999999999999" x14ac:dyDescent="0.3">
      <c r="A195" s="10" t="s">
        <v>284</v>
      </c>
      <c r="B195" s="10" t="s">
        <v>15</v>
      </c>
      <c r="C195" s="10" t="s">
        <v>24</v>
      </c>
      <c r="D195" s="22" t="s">
        <v>285</v>
      </c>
      <c r="E195" s="11">
        <v>50</v>
      </c>
      <c r="F195" s="11">
        <v>10.34</v>
      </c>
      <c r="G195" s="12">
        <f>ROUND(E195*F195,2)</f>
        <v>517</v>
      </c>
    </row>
    <row r="196" spans="1:7" ht="71.400000000000006" x14ac:dyDescent="0.3">
      <c r="A196" s="13"/>
      <c r="B196" s="13"/>
      <c r="C196" s="13"/>
      <c r="D196" s="14" t="s">
        <v>286</v>
      </c>
      <c r="E196" s="13"/>
      <c r="F196" s="13"/>
      <c r="G196" s="13"/>
    </row>
    <row r="197" spans="1:7" ht="20.399999999999999" x14ac:dyDescent="0.3">
      <c r="A197" s="10" t="s">
        <v>287</v>
      </c>
      <c r="B197" s="10" t="s">
        <v>15</v>
      </c>
      <c r="C197" s="10" t="s">
        <v>16</v>
      </c>
      <c r="D197" s="22" t="s">
        <v>288</v>
      </c>
      <c r="E197" s="11">
        <v>1</v>
      </c>
      <c r="F197" s="11">
        <v>573.29</v>
      </c>
      <c r="G197" s="12">
        <f>ROUND(E197*F197,2)</f>
        <v>573.29</v>
      </c>
    </row>
    <row r="198" spans="1:7" ht="61.2" x14ac:dyDescent="0.3">
      <c r="A198" s="13"/>
      <c r="B198" s="13"/>
      <c r="C198" s="13"/>
      <c r="D198" s="14" t="s">
        <v>289</v>
      </c>
      <c r="E198" s="13"/>
      <c r="F198" s="13"/>
      <c r="G198" s="13"/>
    </row>
    <row r="199" spans="1:7" ht="20.399999999999999" x14ac:dyDescent="0.3">
      <c r="A199" s="10" t="s">
        <v>290</v>
      </c>
      <c r="B199" s="10" t="s">
        <v>15</v>
      </c>
      <c r="C199" s="10" t="s">
        <v>24</v>
      </c>
      <c r="D199" s="22" t="s">
        <v>291</v>
      </c>
      <c r="E199" s="11">
        <v>24</v>
      </c>
      <c r="F199" s="11">
        <v>188.48</v>
      </c>
      <c r="G199" s="12">
        <f>ROUND(E199*F199,2)</f>
        <v>4523.5200000000004</v>
      </c>
    </row>
    <row r="200" spans="1:7" ht="81.599999999999994" x14ac:dyDescent="0.3">
      <c r="A200" s="13"/>
      <c r="B200" s="13"/>
      <c r="C200" s="13"/>
      <c r="D200" s="14" t="s">
        <v>292</v>
      </c>
      <c r="E200" s="13"/>
      <c r="F200" s="13"/>
      <c r="G200" s="13"/>
    </row>
    <row r="201" spans="1:7" ht="20.399999999999999" x14ac:dyDescent="0.3">
      <c r="A201" s="10" t="s">
        <v>293</v>
      </c>
      <c r="B201" s="10" t="s">
        <v>15</v>
      </c>
      <c r="C201" s="10" t="s">
        <v>24</v>
      </c>
      <c r="D201" s="22" t="s">
        <v>294</v>
      </c>
      <c r="E201" s="11">
        <v>8</v>
      </c>
      <c r="F201" s="11">
        <v>156.09</v>
      </c>
      <c r="G201" s="12">
        <f>ROUND(E201*F201,2)</f>
        <v>1248.72</v>
      </c>
    </row>
    <row r="202" spans="1:7" ht="91.8" x14ac:dyDescent="0.3">
      <c r="A202" s="13"/>
      <c r="B202" s="13"/>
      <c r="C202" s="13"/>
      <c r="D202" s="14" t="s">
        <v>295</v>
      </c>
      <c r="E202" s="13"/>
      <c r="F202" s="13"/>
      <c r="G202" s="13"/>
    </row>
    <row r="203" spans="1:7" ht="20.399999999999999" x14ac:dyDescent="0.3">
      <c r="A203" s="10" t="s">
        <v>296</v>
      </c>
      <c r="B203" s="10" t="s">
        <v>15</v>
      </c>
      <c r="C203" s="10" t="s">
        <v>24</v>
      </c>
      <c r="D203" s="22" t="s">
        <v>297</v>
      </c>
      <c r="E203" s="11">
        <v>1</v>
      </c>
      <c r="F203" s="11">
        <v>55.22</v>
      </c>
      <c r="G203" s="12">
        <f>ROUND(E203*F203,2)</f>
        <v>55.22</v>
      </c>
    </row>
    <row r="204" spans="1:7" ht="51" x14ac:dyDescent="0.3">
      <c r="A204" s="13"/>
      <c r="B204" s="13"/>
      <c r="C204" s="13"/>
      <c r="D204" s="14" t="s">
        <v>298</v>
      </c>
      <c r="E204" s="13"/>
      <c r="F204" s="13"/>
      <c r="G204" s="13"/>
    </row>
    <row r="205" spans="1:7" ht="20.399999999999999" x14ac:dyDescent="0.3">
      <c r="A205" s="10" t="s">
        <v>299</v>
      </c>
      <c r="B205" s="10" t="s">
        <v>15</v>
      </c>
      <c r="C205" s="10" t="s">
        <v>24</v>
      </c>
      <c r="D205" s="22" t="s">
        <v>300</v>
      </c>
      <c r="E205" s="11">
        <v>1</v>
      </c>
      <c r="F205" s="11">
        <v>48.66</v>
      </c>
      <c r="G205" s="12">
        <f>ROUND(E205*F205,2)</f>
        <v>48.66</v>
      </c>
    </row>
    <row r="206" spans="1:7" ht="81.599999999999994" x14ac:dyDescent="0.3">
      <c r="A206" s="13"/>
      <c r="B206" s="13"/>
      <c r="C206" s="13"/>
      <c r="D206" s="14" t="s">
        <v>301</v>
      </c>
      <c r="E206" s="13"/>
      <c r="F206" s="13"/>
      <c r="G206" s="13"/>
    </row>
    <row r="207" spans="1:7" ht="20.399999999999999" x14ac:dyDescent="0.3">
      <c r="A207" s="10" t="s">
        <v>302</v>
      </c>
      <c r="B207" s="10" t="s">
        <v>15</v>
      </c>
      <c r="C207" s="10" t="s">
        <v>24</v>
      </c>
      <c r="D207" s="22" t="s">
        <v>303</v>
      </c>
      <c r="E207" s="11">
        <v>1</v>
      </c>
      <c r="F207" s="11">
        <v>28.29</v>
      </c>
      <c r="G207" s="12">
        <f>ROUND(E207*F207,2)</f>
        <v>28.29</v>
      </c>
    </row>
    <row r="208" spans="1:7" ht="61.2" x14ac:dyDescent="0.3">
      <c r="A208" s="13"/>
      <c r="B208" s="13"/>
      <c r="C208" s="13"/>
      <c r="D208" s="14" t="s">
        <v>304</v>
      </c>
      <c r="E208" s="13"/>
      <c r="F208" s="13"/>
      <c r="G208" s="13"/>
    </row>
    <row r="209" spans="1:7" ht="30.6" x14ac:dyDescent="0.3">
      <c r="A209" s="10" t="s">
        <v>305</v>
      </c>
      <c r="B209" s="10" t="s">
        <v>15</v>
      </c>
      <c r="C209" s="10" t="s">
        <v>24</v>
      </c>
      <c r="D209" s="22" t="s">
        <v>306</v>
      </c>
      <c r="E209" s="11">
        <v>15</v>
      </c>
      <c r="F209" s="11">
        <v>3.4</v>
      </c>
      <c r="G209" s="12">
        <f>ROUND(E209*F209,2)</f>
        <v>51</v>
      </c>
    </row>
    <row r="210" spans="1:7" ht="71.400000000000006" x14ac:dyDescent="0.3">
      <c r="A210" s="13"/>
      <c r="B210" s="13"/>
      <c r="C210" s="13"/>
      <c r="D210" s="14" t="s">
        <v>307</v>
      </c>
      <c r="E210" s="13"/>
      <c r="F210" s="13"/>
      <c r="G210" s="13"/>
    </row>
    <row r="211" spans="1:7" ht="30.6" x14ac:dyDescent="0.3">
      <c r="A211" s="10" t="s">
        <v>308</v>
      </c>
      <c r="B211" s="10" t="s">
        <v>15</v>
      </c>
      <c r="C211" s="10" t="s">
        <v>24</v>
      </c>
      <c r="D211" s="22" t="s">
        <v>309</v>
      </c>
      <c r="E211" s="11">
        <v>20</v>
      </c>
      <c r="F211" s="11">
        <v>2.71</v>
      </c>
      <c r="G211" s="12">
        <f>ROUND(E211*F211,2)</f>
        <v>54.2</v>
      </c>
    </row>
    <row r="212" spans="1:7" ht="71.400000000000006" x14ac:dyDescent="0.3">
      <c r="A212" s="13"/>
      <c r="B212" s="13"/>
      <c r="C212" s="13"/>
      <c r="D212" s="14" t="s">
        <v>310</v>
      </c>
      <c r="E212" s="13"/>
      <c r="F212" s="13"/>
      <c r="G212" s="13"/>
    </row>
    <row r="213" spans="1:7" ht="20.399999999999999" x14ac:dyDescent="0.3">
      <c r="A213" s="10" t="s">
        <v>311</v>
      </c>
      <c r="B213" s="10" t="s">
        <v>15</v>
      </c>
      <c r="C213" s="10" t="s">
        <v>16</v>
      </c>
      <c r="D213" s="22" t="s">
        <v>312</v>
      </c>
      <c r="E213" s="11">
        <v>3</v>
      </c>
      <c r="F213" s="11">
        <v>476.01</v>
      </c>
      <c r="G213" s="12">
        <f>ROUND(E213*F213,2)</f>
        <v>1428.03</v>
      </c>
    </row>
    <row r="214" spans="1:7" ht="51" x14ac:dyDescent="0.3">
      <c r="A214" s="13"/>
      <c r="B214" s="13"/>
      <c r="C214" s="13"/>
      <c r="D214" s="14" t="s">
        <v>313</v>
      </c>
      <c r="E214" s="13"/>
      <c r="F214" s="13"/>
      <c r="G214" s="13"/>
    </row>
    <row r="215" spans="1:7" ht="20.399999999999999" x14ac:dyDescent="0.3">
      <c r="A215" s="10" t="s">
        <v>314</v>
      </c>
      <c r="B215" s="10" t="s">
        <v>15</v>
      </c>
      <c r="C215" s="10" t="s">
        <v>16</v>
      </c>
      <c r="D215" s="22" t="s">
        <v>315</v>
      </c>
      <c r="E215" s="11">
        <v>3</v>
      </c>
      <c r="F215" s="11">
        <v>371.61</v>
      </c>
      <c r="G215" s="12">
        <f>ROUND(E215*F215,2)</f>
        <v>1114.83</v>
      </c>
    </row>
    <row r="216" spans="1:7" ht="51" x14ac:dyDescent="0.3">
      <c r="A216" s="13"/>
      <c r="B216" s="13"/>
      <c r="C216" s="13"/>
      <c r="D216" s="14" t="s">
        <v>316</v>
      </c>
      <c r="E216" s="13"/>
      <c r="F216" s="13"/>
      <c r="G216" s="13"/>
    </row>
    <row r="217" spans="1:7" x14ac:dyDescent="0.3">
      <c r="A217" s="10" t="s">
        <v>317</v>
      </c>
      <c r="B217" s="10" t="s">
        <v>15</v>
      </c>
      <c r="C217" s="10" t="s">
        <v>16</v>
      </c>
      <c r="D217" s="22" t="s">
        <v>318</v>
      </c>
      <c r="E217" s="11">
        <v>1080</v>
      </c>
      <c r="F217" s="11">
        <v>19.940000000000001</v>
      </c>
      <c r="G217" s="12">
        <f>ROUND(E217*F217,2)</f>
        <v>21535.200000000001</v>
      </c>
    </row>
    <row r="218" spans="1:7" ht="71.400000000000006" x14ac:dyDescent="0.3">
      <c r="A218" s="13"/>
      <c r="B218" s="13"/>
      <c r="C218" s="13"/>
      <c r="D218" s="14" t="s">
        <v>319</v>
      </c>
      <c r="E218" s="13"/>
      <c r="F218" s="13"/>
      <c r="G218" s="13"/>
    </row>
    <row r="219" spans="1:7" x14ac:dyDescent="0.3">
      <c r="A219" s="10" t="s">
        <v>320</v>
      </c>
      <c r="B219" s="10" t="s">
        <v>15</v>
      </c>
      <c r="C219" s="10" t="s">
        <v>24</v>
      </c>
      <c r="D219" s="22" t="s">
        <v>321</v>
      </c>
      <c r="E219" s="11">
        <v>90</v>
      </c>
      <c r="F219" s="11">
        <v>11.56</v>
      </c>
      <c r="G219" s="12">
        <f>ROUND(E219*F219,2)</f>
        <v>1040.4000000000001</v>
      </c>
    </row>
    <row r="220" spans="1:7" ht="51" x14ac:dyDescent="0.3">
      <c r="A220" s="13"/>
      <c r="B220" s="13"/>
      <c r="C220" s="13"/>
      <c r="D220" s="14" t="s">
        <v>322</v>
      </c>
      <c r="E220" s="13"/>
      <c r="F220" s="13"/>
      <c r="G220" s="13"/>
    </row>
    <row r="221" spans="1:7" x14ac:dyDescent="0.3">
      <c r="A221" s="10" t="s">
        <v>323</v>
      </c>
      <c r="B221" s="10" t="s">
        <v>15</v>
      </c>
      <c r="C221" s="10" t="s">
        <v>24</v>
      </c>
      <c r="D221" s="22" t="s">
        <v>324</v>
      </c>
      <c r="E221" s="11">
        <v>36</v>
      </c>
      <c r="F221" s="11">
        <v>7.97</v>
      </c>
      <c r="G221" s="12">
        <f>ROUND(E221*F221,2)</f>
        <v>286.92</v>
      </c>
    </row>
    <row r="222" spans="1:7" x14ac:dyDescent="0.3">
      <c r="A222" s="10" t="s">
        <v>325</v>
      </c>
      <c r="B222" s="10" t="s">
        <v>15</v>
      </c>
      <c r="C222" s="10" t="s">
        <v>24</v>
      </c>
      <c r="D222" s="22" t="s">
        <v>326</v>
      </c>
      <c r="E222" s="11">
        <v>18</v>
      </c>
      <c r="F222" s="11">
        <v>5.38</v>
      </c>
      <c r="G222" s="12">
        <f>ROUND(E222*F222,2)</f>
        <v>96.84</v>
      </c>
    </row>
    <row r="223" spans="1:7" ht="40.799999999999997" x14ac:dyDescent="0.3">
      <c r="A223" s="13"/>
      <c r="B223" s="13"/>
      <c r="C223" s="13"/>
      <c r="D223" s="14" t="s">
        <v>327</v>
      </c>
      <c r="E223" s="13"/>
      <c r="F223" s="13"/>
      <c r="G223" s="13"/>
    </row>
    <row r="224" spans="1:7" x14ac:dyDescent="0.3">
      <c r="A224" s="10" t="s">
        <v>328</v>
      </c>
      <c r="B224" s="10" t="s">
        <v>15</v>
      </c>
      <c r="C224" s="10" t="s">
        <v>24</v>
      </c>
      <c r="D224" s="22" t="s">
        <v>329</v>
      </c>
      <c r="E224" s="11">
        <v>106</v>
      </c>
      <c r="F224" s="11">
        <v>15.93</v>
      </c>
      <c r="G224" s="12">
        <f>ROUND(E224*F224,2)</f>
        <v>1688.58</v>
      </c>
    </row>
    <row r="225" spans="1:7" ht="51" x14ac:dyDescent="0.3">
      <c r="A225" s="13"/>
      <c r="B225" s="13"/>
      <c r="C225" s="13"/>
      <c r="D225" s="14" t="s">
        <v>330</v>
      </c>
      <c r="E225" s="13"/>
      <c r="F225" s="13"/>
      <c r="G225" s="13"/>
    </row>
    <row r="226" spans="1:7" x14ac:dyDescent="0.3">
      <c r="A226" s="10" t="s">
        <v>331</v>
      </c>
      <c r="B226" s="10" t="s">
        <v>15</v>
      </c>
      <c r="C226" s="10" t="s">
        <v>24</v>
      </c>
      <c r="D226" s="22" t="s">
        <v>332</v>
      </c>
      <c r="E226" s="11">
        <v>54</v>
      </c>
      <c r="F226" s="11">
        <v>11.22</v>
      </c>
      <c r="G226" s="12">
        <f>ROUND(E226*F226,2)</f>
        <v>605.88</v>
      </c>
    </row>
    <row r="227" spans="1:7" ht="51" x14ac:dyDescent="0.3">
      <c r="A227" s="13"/>
      <c r="B227" s="13"/>
      <c r="C227" s="13"/>
      <c r="D227" s="14" t="s">
        <v>333</v>
      </c>
      <c r="E227" s="13"/>
      <c r="F227" s="13"/>
      <c r="G227" s="13"/>
    </row>
    <row r="228" spans="1:7" x14ac:dyDescent="0.3">
      <c r="A228" s="10" t="s">
        <v>334</v>
      </c>
      <c r="B228" s="10" t="s">
        <v>15</v>
      </c>
      <c r="C228" s="10" t="s">
        <v>24</v>
      </c>
      <c r="D228" s="22" t="s">
        <v>335</v>
      </c>
      <c r="E228" s="11">
        <v>64</v>
      </c>
      <c r="F228" s="11">
        <v>8.75</v>
      </c>
      <c r="G228" s="12">
        <f>ROUND(E228*F228,2)</f>
        <v>560</v>
      </c>
    </row>
    <row r="229" spans="1:7" ht="61.2" x14ac:dyDescent="0.3">
      <c r="A229" s="13"/>
      <c r="B229" s="13"/>
      <c r="C229" s="13"/>
      <c r="D229" s="14" t="s">
        <v>336</v>
      </c>
      <c r="E229" s="13"/>
      <c r="F229" s="13"/>
      <c r="G229" s="13"/>
    </row>
    <row r="230" spans="1:7" x14ac:dyDescent="0.3">
      <c r="A230" s="10" t="s">
        <v>337</v>
      </c>
      <c r="B230" s="10" t="s">
        <v>15</v>
      </c>
      <c r="C230" s="10" t="s">
        <v>24</v>
      </c>
      <c r="D230" s="22" t="s">
        <v>338</v>
      </c>
      <c r="E230" s="11">
        <v>136</v>
      </c>
      <c r="F230" s="11">
        <v>7.31</v>
      </c>
      <c r="G230" s="12">
        <f>ROUND(E230*F230,2)</f>
        <v>994.16</v>
      </c>
    </row>
    <row r="231" spans="1:7" ht="51" x14ac:dyDescent="0.3">
      <c r="A231" s="13"/>
      <c r="B231" s="13"/>
      <c r="C231" s="13"/>
      <c r="D231" s="14" t="s">
        <v>339</v>
      </c>
      <c r="E231" s="13"/>
      <c r="F231" s="13"/>
      <c r="G231" s="13"/>
    </row>
    <row r="232" spans="1:7" x14ac:dyDescent="0.3">
      <c r="A232" s="10" t="s">
        <v>340</v>
      </c>
      <c r="B232" s="10" t="s">
        <v>15</v>
      </c>
      <c r="C232" s="10" t="s">
        <v>24</v>
      </c>
      <c r="D232" s="22" t="s">
        <v>341</v>
      </c>
      <c r="E232" s="11">
        <v>222</v>
      </c>
      <c r="F232" s="11">
        <v>4.78</v>
      </c>
      <c r="G232" s="12">
        <f>ROUND(E232*F232,2)</f>
        <v>1061.1600000000001</v>
      </c>
    </row>
    <row r="233" spans="1:7" ht="61.2" x14ac:dyDescent="0.3">
      <c r="A233" s="13"/>
      <c r="B233" s="13"/>
      <c r="C233" s="13"/>
      <c r="D233" s="14" t="s">
        <v>342</v>
      </c>
      <c r="E233" s="13"/>
      <c r="F233" s="13"/>
      <c r="G233" s="13"/>
    </row>
    <row r="234" spans="1:7" x14ac:dyDescent="0.3">
      <c r="A234" s="10" t="s">
        <v>343</v>
      </c>
      <c r="B234" s="10" t="s">
        <v>15</v>
      </c>
      <c r="C234" s="10" t="s">
        <v>24</v>
      </c>
      <c r="D234" s="22" t="s">
        <v>344</v>
      </c>
      <c r="E234" s="11">
        <v>162</v>
      </c>
      <c r="F234" s="11">
        <v>4.92</v>
      </c>
      <c r="G234" s="12">
        <f>ROUND(E234*F234,2)</f>
        <v>797.04</v>
      </c>
    </row>
    <row r="235" spans="1:7" ht="61.2" x14ac:dyDescent="0.3">
      <c r="A235" s="13"/>
      <c r="B235" s="13"/>
      <c r="C235" s="13"/>
      <c r="D235" s="14" t="s">
        <v>345</v>
      </c>
      <c r="E235" s="13"/>
      <c r="F235" s="13"/>
      <c r="G235" s="13"/>
    </row>
    <row r="236" spans="1:7" x14ac:dyDescent="0.3">
      <c r="A236" s="10" t="s">
        <v>346</v>
      </c>
      <c r="B236" s="10" t="s">
        <v>15</v>
      </c>
      <c r="C236" s="10" t="s">
        <v>24</v>
      </c>
      <c r="D236" s="22" t="s">
        <v>347</v>
      </c>
      <c r="E236" s="11">
        <v>204</v>
      </c>
      <c r="F236" s="11">
        <v>3.88</v>
      </c>
      <c r="G236" s="12">
        <f>ROUND(E236*F236,2)</f>
        <v>791.52</v>
      </c>
    </row>
    <row r="237" spans="1:7" ht="40.799999999999997" x14ac:dyDescent="0.3">
      <c r="A237" s="13"/>
      <c r="B237" s="13"/>
      <c r="C237" s="13"/>
      <c r="D237" s="14" t="s">
        <v>348</v>
      </c>
      <c r="E237" s="13"/>
      <c r="F237" s="13"/>
      <c r="G237" s="13"/>
    </row>
    <row r="238" spans="1:7" ht="20.399999999999999" x14ac:dyDescent="0.3">
      <c r="A238" s="10" t="s">
        <v>349</v>
      </c>
      <c r="B238" s="10" t="s">
        <v>15</v>
      </c>
      <c r="C238" s="10" t="s">
        <v>24</v>
      </c>
      <c r="D238" s="22" t="s">
        <v>350</v>
      </c>
      <c r="E238" s="11">
        <v>100</v>
      </c>
      <c r="F238" s="11">
        <v>14.75</v>
      </c>
      <c r="G238" s="12">
        <f>ROUND(E238*F238,2)</f>
        <v>1475</v>
      </c>
    </row>
    <row r="239" spans="1:7" ht="61.2" x14ac:dyDescent="0.3">
      <c r="A239" s="13"/>
      <c r="B239" s="13"/>
      <c r="C239" s="13"/>
      <c r="D239" s="14" t="s">
        <v>351</v>
      </c>
      <c r="E239" s="13"/>
      <c r="F239" s="13"/>
      <c r="G239" s="13"/>
    </row>
    <row r="240" spans="1:7" ht="20.399999999999999" x14ac:dyDescent="0.3">
      <c r="A240" s="10" t="s">
        <v>352</v>
      </c>
      <c r="B240" s="10" t="s">
        <v>15</v>
      </c>
      <c r="C240" s="10" t="s">
        <v>24</v>
      </c>
      <c r="D240" s="22" t="s">
        <v>353</v>
      </c>
      <c r="E240" s="11">
        <v>1</v>
      </c>
      <c r="F240" s="11">
        <v>4.87</v>
      </c>
      <c r="G240" s="12">
        <f>ROUND(E240*F240,2)</f>
        <v>4.87</v>
      </c>
    </row>
    <row r="241" spans="1:7" ht="51" x14ac:dyDescent="0.3">
      <c r="A241" s="13"/>
      <c r="B241" s="13"/>
      <c r="C241" s="13"/>
      <c r="D241" s="14" t="s">
        <v>354</v>
      </c>
      <c r="E241" s="13"/>
      <c r="F241" s="13"/>
      <c r="G241" s="13"/>
    </row>
    <row r="242" spans="1:7" ht="20.399999999999999" x14ac:dyDescent="0.3">
      <c r="A242" s="10" t="s">
        <v>355</v>
      </c>
      <c r="B242" s="10" t="s">
        <v>15</v>
      </c>
      <c r="C242" s="10" t="s">
        <v>24</v>
      </c>
      <c r="D242" s="22" t="s">
        <v>356</v>
      </c>
      <c r="E242" s="11">
        <v>100</v>
      </c>
      <c r="F242" s="11">
        <v>3.61</v>
      </c>
      <c r="G242" s="12">
        <f>ROUND(E242*F242,2)</f>
        <v>361</v>
      </c>
    </row>
    <row r="243" spans="1:7" ht="61.2" x14ac:dyDescent="0.3">
      <c r="A243" s="13"/>
      <c r="B243" s="13"/>
      <c r="C243" s="13"/>
      <c r="D243" s="14" t="s">
        <v>357</v>
      </c>
      <c r="E243" s="13"/>
      <c r="F243" s="13"/>
      <c r="G243" s="13"/>
    </row>
    <row r="244" spans="1:7" ht="20.399999999999999" x14ac:dyDescent="0.3">
      <c r="A244" s="10" t="s">
        <v>358</v>
      </c>
      <c r="B244" s="10" t="s">
        <v>15</v>
      </c>
      <c r="C244" s="10" t="s">
        <v>16</v>
      </c>
      <c r="D244" s="22" t="s">
        <v>359</v>
      </c>
      <c r="E244" s="11">
        <v>2</v>
      </c>
      <c r="F244" s="11">
        <v>13.53</v>
      </c>
      <c r="G244" s="12">
        <f>ROUND(E244*F244,2)</f>
        <v>27.06</v>
      </c>
    </row>
    <row r="245" spans="1:7" ht="40.799999999999997" x14ac:dyDescent="0.3">
      <c r="A245" s="13"/>
      <c r="B245" s="13"/>
      <c r="C245" s="13"/>
      <c r="D245" s="14" t="s">
        <v>360</v>
      </c>
      <c r="E245" s="13"/>
      <c r="F245" s="13"/>
      <c r="G245" s="13"/>
    </row>
    <row r="246" spans="1:7" x14ac:dyDescent="0.3">
      <c r="A246" s="10" t="s">
        <v>361</v>
      </c>
      <c r="B246" s="10" t="s">
        <v>15</v>
      </c>
      <c r="C246" s="10" t="s">
        <v>16</v>
      </c>
      <c r="D246" s="22" t="s">
        <v>362</v>
      </c>
      <c r="E246" s="11">
        <v>1</v>
      </c>
      <c r="F246" s="11">
        <v>89.29</v>
      </c>
      <c r="G246" s="12">
        <f>ROUND(E246*F246,2)</f>
        <v>89.29</v>
      </c>
    </row>
    <row r="247" spans="1:7" ht="40.799999999999997" x14ac:dyDescent="0.3">
      <c r="A247" s="13"/>
      <c r="B247" s="13"/>
      <c r="C247" s="13"/>
      <c r="D247" s="14" t="s">
        <v>363</v>
      </c>
      <c r="E247" s="13"/>
      <c r="F247" s="13"/>
      <c r="G247" s="13"/>
    </row>
    <row r="248" spans="1:7" ht="20.399999999999999" x14ac:dyDescent="0.3">
      <c r="A248" s="10" t="s">
        <v>364</v>
      </c>
      <c r="B248" s="10" t="s">
        <v>15</v>
      </c>
      <c r="C248" s="10" t="s">
        <v>16</v>
      </c>
      <c r="D248" s="22" t="s">
        <v>365</v>
      </c>
      <c r="E248" s="11">
        <v>7</v>
      </c>
      <c r="F248" s="11">
        <v>168.63</v>
      </c>
      <c r="G248" s="12">
        <f>ROUND(E248*F248,2)</f>
        <v>1180.4100000000001</v>
      </c>
    </row>
    <row r="249" spans="1:7" ht="81.599999999999994" x14ac:dyDescent="0.3">
      <c r="A249" s="13"/>
      <c r="B249" s="13"/>
      <c r="C249" s="13"/>
      <c r="D249" s="14" t="s">
        <v>366</v>
      </c>
      <c r="E249" s="13"/>
      <c r="F249" s="13"/>
      <c r="G249" s="13"/>
    </row>
    <row r="250" spans="1:7" ht="20.399999999999999" x14ac:dyDescent="0.3">
      <c r="A250" s="10" t="s">
        <v>367</v>
      </c>
      <c r="B250" s="10" t="s">
        <v>15</v>
      </c>
      <c r="C250" s="10" t="s">
        <v>16</v>
      </c>
      <c r="D250" s="22" t="s">
        <v>368</v>
      </c>
      <c r="E250" s="11">
        <v>3</v>
      </c>
      <c r="F250" s="11">
        <v>68.95</v>
      </c>
      <c r="G250" s="12">
        <f>ROUND(E250*F250,2)</f>
        <v>206.85</v>
      </c>
    </row>
    <row r="251" spans="1:7" ht="61.2" x14ac:dyDescent="0.3">
      <c r="A251" s="13"/>
      <c r="B251" s="13"/>
      <c r="C251" s="13"/>
      <c r="D251" s="14" t="s">
        <v>369</v>
      </c>
      <c r="E251" s="13"/>
      <c r="F251" s="13"/>
      <c r="G251" s="13"/>
    </row>
    <row r="252" spans="1:7" ht="20.399999999999999" x14ac:dyDescent="0.3">
      <c r="A252" s="10" t="s">
        <v>370</v>
      </c>
      <c r="B252" s="10" t="s">
        <v>15</v>
      </c>
      <c r="C252" s="10" t="s">
        <v>16</v>
      </c>
      <c r="D252" s="22" t="s">
        <v>371</v>
      </c>
      <c r="E252" s="11">
        <v>1</v>
      </c>
      <c r="F252" s="11">
        <v>2246.48</v>
      </c>
      <c r="G252" s="12">
        <f>ROUND(E252*F252,2)</f>
        <v>2246.48</v>
      </c>
    </row>
    <row r="253" spans="1:7" ht="102" x14ac:dyDescent="0.3">
      <c r="A253" s="13"/>
      <c r="B253" s="13"/>
      <c r="C253" s="13"/>
      <c r="D253" s="14" t="s">
        <v>372</v>
      </c>
      <c r="E253" s="13"/>
      <c r="F253" s="13"/>
      <c r="G253" s="13"/>
    </row>
    <row r="254" spans="1:7" ht="20.399999999999999" x14ac:dyDescent="0.3">
      <c r="A254" s="10" t="s">
        <v>373</v>
      </c>
      <c r="B254" s="10" t="s">
        <v>15</v>
      </c>
      <c r="C254" s="10" t="s">
        <v>16</v>
      </c>
      <c r="D254" s="22" t="s">
        <v>374</v>
      </c>
      <c r="E254" s="11">
        <v>5</v>
      </c>
      <c r="F254" s="11">
        <v>1785.16</v>
      </c>
      <c r="G254" s="12">
        <f>ROUND(E254*F254,2)</f>
        <v>8925.7999999999993</v>
      </c>
    </row>
    <row r="255" spans="1:7" ht="91.8" x14ac:dyDescent="0.3">
      <c r="A255" s="13"/>
      <c r="B255" s="13"/>
      <c r="C255" s="13"/>
      <c r="D255" s="14" t="s">
        <v>375</v>
      </c>
      <c r="E255" s="13"/>
      <c r="F255" s="13"/>
      <c r="G255" s="13"/>
    </row>
    <row r="256" spans="1:7" ht="20.399999999999999" x14ac:dyDescent="0.3">
      <c r="A256" s="10" t="s">
        <v>376</v>
      </c>
      <c r="B256" s="10" t="s">
        <v>15</v>
      </c>
      <c r="C256" s="10" t="s">
        <v>16</v>
      </c>
      <c r="D256" s="22" t="s">
        <v>377</v>
      </c>
      <c r="E256" s="11">
        <v>3</v>
      </c>
      <c r="F256" s="11">
        <v>1206</v>
      </c>
      <c r="G256" s="12">
        <f>ROUND(E256*F256,2)</f>
        <v>3618</v>
      </c>
    </row>
    <row r="257" spans="1:7" ht="102" x14ac:dyDescent="0.3">
      <c r="A257" s="13"/>
      <c r="B257" s="13"/>
      <c r="C257" s="13"/>
      <c r="D257" s="14" t="s">
        <v>378</v>
      </c>
      <c r="E257" s="13"/>
      <c r="F257" s="13"/>
      <c r="G257" s="13"/>
    </row>
    <row r="258" spans="1:7" ht="20.399999999999999" x14ac:dyDescent="0.3">
      <c r="A258" s="10" t="s">
        <v>379</v>
      </c>
      <c r="B258" s="10" t="s">
        <v>15</v>
      </c>
      <c r="C258" s="10" t="s">
        <v>16</v>
      </c>
      <c r="D258" s="22" t="s">
        <v>380</v>
      </c>
      <c r="E258" s="11">
        <v>3</v>
      </c>
      <c r="F258" s="11">
        <v>816.37</v>
      </c>
      <c r="G258" s="12">
        <f>ROUND(E258*F258,2)</f>
        <v>2449.11</v>
      </c>
    </row>
    <row r="259" spans="1:7" ht="91.8" x14ac:dyDescent="0.3">
      <c r="A259" s="13"/>
      <c r="B259" s="13"/>
      <c r="C259" s="13"/>
      <c r="D259" s="14" t="s">
        <v>381</v>
      </c>
      <c r="E259" s="13"/>
      <c r="F259" s="13"/>
      <c r="G259" s="13"/>
    </row>
    <row r="260" spans="1:7" ht="20.399999999999999" x14ac:dyDescent="0.3">
      <c r="A260" s="10" t="s">
        <v>382</v>
      </c>
      <c r="B260" s="10" t="s">
        <v>15</v>
      </c>
      <c r="C260" s="10" t="s">
        <v>16</v>
      </c>
      <c r="D260" s="22" t="s">
        <v>383</v>
      </c>
      <c r="E260" s="11">
        <v>2</v>
      </c>
      <c r="F260" s="11">
        <v>710.62</v>
      </c>
      <c r="G260" s="12">
        <f>ROUND(E260*F260,2)</f>
        <v>1421.24</v>
      </c>
    </row>
    <row r="261" spans="1:7" ht="102" x14ac:dyDescent="0.3">
      <c r="A261" s="13"/>
      <c r="B261" s="13"/>
      <c r="C261" s="13"/>
      <c r="D261" s="14" t="s">
        <v>384</v>
      </c>
      <c r="E261" s="13"/>
      <c r="F261" s="13"/>
      <c r="G261" s="13"/>
    </row>
    <row r="262" spans="1:7" ht="20.399999999999999" x14ac:dyDescent="0.3">
      <c r="A262" s="10" t="s">
        <v>385</v>
      </c>
      <c r="B262" s="10" t="s">
        <v>15</v>
      </c>
      <c r="C262" s="10" t="s">
        <v>122</v>
      </c>
      <c r="D262" s="22" t="s">
        <v>386</v>
      </c>
      <c r="E262" s="11">
        <v>1</v>
      </c>
      <c r="F262" s="11">
        <v>1010.57</v>
      </c>
      <c r="G262" s="12">
        <f>ROUND(E262*F262,2)</f>
        <v>1010.57</v>
      </c>
    </row>
    <row r="263" spans="1:7" ht="71.400000000000006" x14ac:dyDescent="0.3">
      <c r="A263" s="13"/>
      <c r="B263" s="13"/>
      <c r="C263" s="13"/>
      <c r="D263" s="14" t="s">
        <v>387</v>
      </c>
      <c r="E263" s="13"/>
      <c r="F263" s="13"/>
      <c r="G263" s="13"/>
    </row>
    <row r="264" spans="1:7" ht="20.399999999999999" x14ac:dyDescent="0.3">
      <c r="A264" s="10" t="s">
        <v>388</v>
      </c>
      <c r="B264" s="10" t="s">
        <v>15</v>
      </c>
      <c r="C264" s="10" t="s">
        <v>122</v>
      </c>
      <c r="D264" s="22" t="s">
        <v>389</v>
      </c>
      <c r="E264" s="11">
        <v>1</v>
      </c>
      <c r="F264" s="11">
        <v>1000.77</v>
      </c>
      <c r="G264" s="12">
        <f>ROUND(E264*F264,2)</f>
        <v>1000.77</v>
      </c>
    </row>
    <row r="265" spans="1:7" ht="61.2" x14ac:dyDescent="0.3">
      <c r="A265" s="13"/>
      <c r="B265" s="13"/>
      <c r="C265" s="13"/>
      <c r="D265" s="14" t="s">
        <v>390</v>
      </c>
      <c r="E265" s="13"/>
      <c r="F265" s="13"/>
      <c r="G265" s="13"/>
    </row>
    <row r="266" spans="1:7" x14ac:dyDescent="0.3">
      <c r="A266" s="10" t="s">
        <v>391</v>
      </c>
      <c r="B266" s="10" t="s">
        <v>15</v>
      </c>
      <c r="C266" s="10" t="s">
        <v>16</v>
      </c>
      <c r="D266" s="22" t="s">
        <v>392</v>
      </c>
      <c r="E266" s="11">
        <v>1</v>
      </c>
      <c r="F266" s="11">
        <v>13938.78</v>
      </c>
      <c r="G266" s="12">
        <f>ROUND(E266*F266,2)</f>
        <v>13938.78</v>
      </c>
    </row>
    <row r="267" spans="1:7" ht="61.2" x14ac:dyDescent="0.3">
      <c r="A267" s="13"/>
      <c r="B267" s="13"/>
      <c r="C267" s="13"/>
      <c r="D267" s="14" t="s">
        <v>393</v>
      </c>
      <c r="E267" s="13"/>
      <c r="F267" s="13"/>
      <c r="G267" s="13"/>
    </row>
    <row r="268" spans="1:7" x14ac:dyDescent="0.3">
      <c r="A268" s="13"/>
      <c r="B268" s="13"/>
      <c r="C268" s="13"/>
      <c r="D268" s="23" t="s">
        <v>394</v>
      </c>
      <c r="E268" s="11">
        <v>1</v>
      </c>
      <c r="F268" s="9">
        <f>G195+G197+G199+G201+G203+G205+G207+G209+G211+G213+G215+G217+G219+G222+G224+G226+G228+G230+G232+G234+G236+G238+G240+G242+G244+G246+G248+G250+G252+G254+G256+G258+G260+G262+G264+G266+G221</f>
        <v>77055.69</v>
      </c>
      <c r="G268" s="9">
        <f>ROUND(F268*E268,2)</f>
        <v>77055.69</v>
      </c>
    </row>
    <row r="269" spans="1:7" ht="1.05" customHeight="1" x14ac:dyDescent="0.3">
      <c r="A269" s="16"/>
      <c r="B269" s="16"/>
      <c r="C269" s="16"/>
      <c r="D269" s="24"/>
      <c r="E269" s="16"/>
      <c r="F269" s="16"/>
      <c r="G269" s="16"/>
    </row>
    <row r="270" spans="1:7" x14ac:dyDescent="0.3">
      <c r="A270" s="17" t="s">
        <v>395</v>
      </c>
      <c r="B270" s="17" t="s">
        <v>11</v>
      </c>
      <c r="C270" s="17" t="s">
        <v>12</v>
      </c>
      <c r="D270" s="25" t="s">
        <v>396</v>
      </c>
      <c r="E270" s="9">
        <f>E273</f>
        <v>1</v>
      </c>
      <c r="F270" s="9">
        <f>F273</f>
        <v>1173.77</v>
      </c>
      <c r="G270" s="9">
        <f>G273</f>
        <v>1173.77</v>
      </c>
    </row>
    <row r="271" spans="1:7" ht="20.399999999999999" x14ac:dyDescent="0.3">
      <c r="A271" s="10" t="s">
        <v>397</v>
      </c>
      <c r="B271" s="10" t="s">
        <v>15</v>
      </c>
      <c r="C271" s="10" t="s">
        <v>16</v>
      </c>
      <c r="D271" s="22" t="s">
        <v>398</v>
      </c>
      <c r="E271" s="11">
        <v>1</v>
      </c>
      <c r="F271" s="11">
        <v>1173.77</v>
      </c>
      <c r="G271" s="12">
        <f>ROUND(E271*F271,2)</f>
        <v>1173.77</v>
      </c>
    </row>
    <row r="272" spans="1:7" ht="132.6" x14ac:dyDescent="0.3">
      <c r="A272" s="13"/>
      <c r="B272" s="13"/>
      <c r="C272" s="13"/>
      <c r="D272" s="14" t="s">
        <v>399</v>
      </c>
      <c r="E272" s="13"/>
      <c r="F272" s="13"/>
      <c r="G272" s="13"/>
    </row>
    <row r="273" spans="1:7" x14ac:dyDescent="0.3">
      <c r="A273" s="13"/>
      <c r="B273" s="13"/>
      <c r="C273" s="13"/>
      <c r="D273" s="23" t="s">
        <v>400</v>
      </c>
      <c r="E273" s="11">
        <v>1</v>
      </c>
      <c r="F273" s="9">
        <f>G271</f>
        <v>1173.77</v>
      </c>
      <c r="G273" s="9">
        <f>ROUND(F273*E273,2)</f>
        <v>1173.77</v>
      </c>
    </row>
    <row r="274" spans="1:7" ht="1.05" customHeight="1" x14ac:dyDescent="0.3">
      <c r="A274" s="16"/>
      <c r="B274" s="16"/>
      <c r="C274" s="16"/>
      <c r="D274" s="24"/>
      <c r="E274" s="16"/>
      <c r="F274" s="16"/>
      <c r="G274" s="16"/>
    </row>
    <row r="275" spans="1:7" x14ac:dyDescent="0.3">
      <c r="A275" s="17" t="s">
        <v>401</v>
      </c>
      <c r="B275" s="17" t="s">
        <v>11</v>
      </c>
      <c r="C275" s="17" t="s">
        <v>12</v>
      </c>
      <c r="D275" s="25" t="s">
        <v>402</v>
      </c>
      <c r="E275" s="9">
        <f>E278</f>
        <v>1</v>
      </c>
      <c r="F275" s="9">
        <f>F278</f>
        <v>754.08</v>
      </c>
      <c r="G275" s="9">
        <f>G278</f>
        <v>754.08</v>
      </c>
    </row>
    <row r="276" spans="1:7" ht="20.399999999999999" x14ac:dyDescent="0.3">
      <c r="A276" s="10" t="s">
        <v>403</v>
      </c>
      <c r="B276" s="10" t="s">
        <v>15</v>
      </c>
      <c r="C276" s="10" t="s">
        <v>122</v>
      </c>
      <c r="D276" s="22" t="s">
        <v>404</v>
      </c>
      <c r="E276" s="11">
        <v>1</v>
      </c>
      <c r="F276" s="11">
        <v>754.08</v>
      </c>
      <c r="G276" s="12">
        <f>ROUND(E276*F276,2)</f>
        <v>754.08</v>
      </c>
    </row>
    <row r="277" spans="1:7" ht="51" x14ac:dyDescent="0.3">
      <c r="A277" s="13"/>
      <c r="B277" s="13"/>
      <c r="C277" s="13"/>
      <c r="D277" s="14" t="s">
        <v>405</v>
      </c>
      <c r="E277" s="13"/>
      <c r="F277" s="13"/>
      <c r="G277" s="13"/>
    </row>
    <row r="278" spans="1:7" x14ac:dyDescent="0.3">
      <c r="A278" s="13"/>
      <c r="B278" s="13"/>
      <c r="C278" s="13"/>
      <c r="D278" s="23" t="s">
        <v>406</v>
      </c>
      <c r="E278" s="11">
        <v>1</v>
      </c>
      <c r="F278" s="9">
        <f>G276</f>
        <v>754.08</v>
      </c>
      <c r="G278" s="9">
        <f>ROUND(F278*E278,2)</f>
        <v>754.08</v>
      </c>
    </row>
    <row r="279" spans="1:7" ht="1.05" customHeight="1" x14ac:dyDescent="0.3">
      <c r="A279" s="16"/>
      <c r="B279" s="16"/>
      <c r="C279" s="16"/>
      <c r="D279" s="24"/>
      <c r="E279" s="16"/>
      <c r="F279" s="16"/>
      <c r="G279" s="16"/>
    </row>
    <row r="280" spans="1:7" x14ac:dyDescent="0.3">
      <c r="A280" s="17" t="s">
        <v>407</v>
      </c>
      <c r="B280" s="17" t="s">
        <v>11</v>
      </c>
      <c r="C280" s="17" t="s">
        <v>12</v>
      </c>
      <c r="D280" s="25" t="s">
        <v>408</v>
      </c>
      <c r="E280" s="9">
        <f>E295</f>
        <v>1</v>
      </c>
      <c r="F280" s="9">
        <f>F295</f>
        <v>2449.4</v>
      </c>
      <c r="G280" s="9">
        <f>G295</f>
        <v>2449.4</v>
      </c>
    </row>
    <row r="281" spans="1:7" ht="20.399999999999999" x14ac:dyDescent="0.3">
      <c r="A281" s="10" t="s">
        <v>409</v>
      </c>
      <c r="B281" s="10" t="s">
        <v>15</v>
      </c>
      <c r="C281" s="10" t="s">
        <v>16</v>
      </c>
      <c r="D281" s="22" t="s">
        <v>410</v>
      </c>
      <c r="E281" s="11">
        <v>1</v>
      </c>
      <c r="F281" s="11">
        <v>45.84</v>
      </c>
      <c r="G281" s="12">
        <f>ROUND(E281*F281,2)</f>
        <v>45.84</v>
      </c>
    </row>
    <row r="282" spans="1:7" ht="30.6" x14ac:dyDescent="0.3">
      <c r="A282" s="13"/>
      <c r="B282" s="13"/>
      <c r="C282" s="13"/>
      <c r="D282" s="14" t="s">
        <v>411</v>
      </c>
      <c r="E282" s="13"/>
      <c r="F282" s="13"/>
      <c r="G282" s="13"/>
    </row>
    <row r="283" spans="1:7" ht="20.399999999999999" x14ac:dyDescent="0.3">
      <c r="A283" s="10" t="s">
        <v>412</v>
      </c>
      <c r="B283" s="10" t="s">
        <v>15</v>
      </c>
      <c r="C283" s="10" t="s">
        <v>16</v>
      </c>
      <c r="D283" s="22" t="s">
        <v>413</v>
      </c>
      <c r="E283" s="11">
        <v>1</v>
      </c>
      <c r="F283" s="11">
        <v>77.03</v>
      </c>
      <c r="G283" s="12">
        <f>ROUND(E283*F283,2)</f>
        <v>77.03</v>
      </c>
    </row>
    <row r="284" spans="1:7" ht="30.6" x14ac:dyDescent="0.3">
      <c r="A284" s="13"/>
      <c r="B284" s="13"/>
      <c r="C284" s="13"/>
      <c r="D284" s="14" t="s">
        <v>414</v>
      </c>
      <c r="E284" s="13"/>
      <c r="F284" s="13"/>
      <c r="G284" s="13"/>
    </row>
    <row r="285" spans="1:7" ht="30.6" x14ac:dyDescent="0.3">
      <c r="A285" s="10" t="s">
        <v>308</v>
      </c>
      <c r="B285" s="10" t="s">
        <v>15</v>
      </c>
      <c r="C285" s="10" t="s">
        <v>24</v>
      </c>
      <c r="D285" s="22" t="s">
        <v>309</v>
      </c>
      <c r="E285" s="11">
        <v>15</v>
      </c>
      <c r="F285" s="11">
        <v>2.71</v>
      </c>
      <c r="G285" s="12">
        <f>ROUND(E285*F285,2)</f>
        <v>40.65</v>
      </c>
    </row>
    <row r="286" spans="1:7" ht="71.400000000000006" x14ac:dyDescent="0.3">
      <c r="A286" s="13"/>
      <c r="B286" s="13"/>
      <c r="C286" s="13"/>
      <c r="D286" s="14" t="s">
        <v>310</v>
      </c>
      <c r="E286" s="13"/>
      <c r="F286" s="13"/>
      <c r="G286" s="13"/>
    </row>
    <row r="287" spans="1:7" ht="20.399999999999999" x14ac:dyDescent="0.3">
      <c r="A287" s="10" t="s">
        <v>415</v>
      </c>
      <c r="B287" s="10" t="s">
        <v>15</v>
      </c>
      <c r="C287" s="10" t="s">
        <v>24</v>
      </c>
      <c r="D287" s="22" t="s">
        <v>416</v>
      </c>
      <c r="E287" s="11">
        <v>15</v>
      </c>
      <c r="F287" s="11">
        <v>4.28</v>
      </c>
      <c r="G287" s="12">
        <f>ROUND(E287*F287,2)</f>
        <v>64.2</v>
      </c>
    </row>
    <row r="288" spans="1:7" ht="102" x14ac:dyDescent="0.3">
      <c r="A288" s="13"/>
      <c r="B288" s="13"/>
      <c r="C288" s="13"/>
      <c r="D288" s="14" t="s">
        <v>417</v>
      </c>
      <c r="E288" s="13"/>
      <c r="F288" s="13"/>
      <c r="G288" s="13"/>
    </row>
    <row r="289" spans="1:7" ht="20.399999999999999" x14ac:dyDescent="0.3">
      <c r="A289" s="10" t="s">
        <v>418</v>
      </c>
      <c r="B289" s="10" t="s">
        <v>15</v>
      </c>
      <c r="C289" s="10" t="s">
        <v>16</v>
      </c>
      <c r="D289" s="22" t="s">
        <v>419</v>
      </c>
      <c r="E289" s="11">
        <v>1</v>
      </c>
      <c r="F289" s="11">
        <v>79.7</v>
      </c>
      <c r="G289" s="12">
        <f>ROUND(E289*F289,2)</f>
        <v>79.7</v>
      </c>
    </row>
    <row r="290" spans="1:7" ht="40.799999999999997" x14ac:dyDescent="0.3">
      <c r="A290" s="13"/>
      <c r="B290" s="13"/>
      <c r="C290" s="13"/>
      <c r="D290" s="14" t="s">
        <v>420</v>
      </c>
      <c r="E290" s="13"/>
      <c r="F290" s="13"/>
      <c r="G290" s="13"/>
    </row>
    <row r="291" spans="1:7" x14ac:dyDescent="0.3">
      <c r="A291" s="10" t="s">
        <v>421</v>
      </c>
      <c r="B291" s="10" t="s">
        <v>15</v>
      </c>
      <c r="C291" s="10" t="s">
        <v>16</v>
      </c>
      <c r="D291" s="22" t="s">
        <v>422</v>
      </c>
      <c r="E291" s="11">
        <v>3</v>
      </c>
      <c r="F291" s="11">
        <v>18</v>
      </c>
      <c r="G291" s="12">
        <f>ROUND(E291*F291,2)</f>
        <v>54</v>
      </c>
    </row>
    <row r="292" spans="1:7" ht="30.6" x14ac:dyDescent="0.3">
      <c r="A292" s="13"/>
      <c r="B292" s="13"/>
      <c r="C292" s="13"/>
      <c r="D292" s="14" t="s">
        <v>423</v>
      </c>
      <c r="E292" s="13"/>
      <c r="F292" s="13"/>
      <c r="G292" s="13"/>
    </row>
    <row r="293" spans="1:7" ht="20.399999999999999" x14ac:dyDescent="0.3">
      <c r="A293" s="10" t="s">
        <v>424</v>
      </c>
      <c r="B293" s="10" t="s">
        <v>15</v>
      </c>
      <c r="C293" s="10" t="s">
        <v>16</v>
      </c>
      <c r="D293" s="22" t="s">
        <v>425</v>
      </c>
      <c r="E293" s="11">
        <v>1</v>
      </c>
      <c r="F293" s="11">
        <v>2087.98</v>
      </c>
      <c r="G293" s="12">
        <f>ROUND(E293*F293,2)</f>
        <v>2087.98</v>
      </c>
    </row>
    <row r="294" spans="1:7" ht="81.599999999999994" x14ac:dyDescent="0.3">
      <c r="A294" s="13"/>
      <c r="B294" s="13"/>
      <c r="C294" s="13"/>
      <c r="D294" s="14" t="s">
        <v>426</v>
      </c>
      <c r="E294" s="13"/>
      <c r="F294" s="13"/>
      <c r="G294" s="13"/>
    </row>
    <row r="295" spans="1:7" x14ac:dyDescent="0.3">
      <c r="A295" s="13"/>
      <c r="B295" s="13"/>
      <c r="C295" s="13"/>
      <c r="D295" s="23" t="s">
        <v>427</v>
      </c>
      <c r="E295" s="11">
        <v>1</v>
      </c>
      <c r="F295" s="9">
        <f>G281+G283+G285+G287+G289+G291+G293</f>
        <v>2449.4</v>
      </c>
      <c r="G295" s="9">
        <f>ROUND(F295*E295,2)</f>
        <v>2449.4</v>
      </c>
    </row>
    <row r="296" spans="1:7" ht="1.05" customHeight="1" x14ac:dyDescent="0.3">
      <c r="A296" s="16"/>
      <c r="B296" s="16"/>
      <c r="C296" s="16"/>
      <c r="D296" s="24"/>
      <c r="E296" s="16"/>
      <c r="F296" s="16"/>
      <c r="G296" s="16"/>
    </row>
    <row r="297" spans="1:7" x14ac:dyDescent="0.3">
      <c r="A297" s="17" t="s">
        <v>428</v>
      </c>
      <c r="B297" s="17" t="s">
        <v>11</v>
      </c>
      <c r="C297" s="17" t="s">
        <v>12</v>
      </c>
      <c r="D297" s="25" t="s">
        <v>429</v>
      </c>
      <c r="E297" s="9">
        <f>E300</f>
        <v>1</v>
      </c>
      <c r="F297" s="9">
        <f>F300</f>
        <v>2287.9</v>
      </c>
      <c r="G297" s="9">
        <f>G300</f>
        <v>2287.9</v>
      </c>
    </row>
    <row r="298" spans="1:7" x14ac:dyDescent="0.3">
      <c r="A298" s="10" t="s">
        <v>430</v>
      </c>
      <c r="B298" s="10" t="s">
        <v>15</v>
      </c>
      <c r="C298" s="10" t="s">
        <v>16</v>
      </c>
      <c r="D298" s="22" t="s">
        <v>431</v>
      </c>
      <c r="E298" s="11">
        <v>1</v>
      </c>
      <c r="F298" s="11">
        <v>2287.9</v>
      </c>
      <c r="G298" s="12">
        <f>ROUND(E298*F298,2)</f>
        <v>2287.9</v>
      </c>
    </row>
    <row r="299" spans="1:7" ht="61.2" x14ac:dyDescent="0.3">
      <c r="A299" s="13"/>
      <c r="B299" s="13"/>
      <c r="C299" s="13"/>
      <c r="D299" s="14" t="s">
        <v>432</v>
      </c>
      <c r="E299" s="13"/>
      <c r="F299" s="13"/>
      <c r="G299" s="13"/>
    </row>
    <row r="300" spans="1:7" x14ac:dyDescent="0.3">
      <c r="A300" s="13"/>
      <c r="B300" s="13"/>
      <c r="C300" s="13"/>
      <c r="D300" s="23" t="s">
        <v>433</v>
      </c>
      <c r="E300" s="11">
        <v>1</v>
      </c>
      <c r="F300" s="9">
        <f>G298</f>
        <v>2287.9</v>
      </c>
      <c r="G300" s="9">
        <f>ROUND(F300*E300,2)</f>
        <v>2287.9</v>
      </c>
    </row>
    <row r="301" spans="1:7" ht="1.05" customHeight="1" x14ac:dyDescent="0.3">
      <c r="A301" s="16"/>
      <c r="B301" s="16"/>
      <c r="C301" s="16"/>
      <c r="D301" s="24"/>
      <c r="E301" s="16"/>
      <c r="F301" s="16"/>
      <c r="G301" s="16"/>
    </row>
    <row r="302" spans="1:7" x14ac:dyDescent="0.3">
      <c r="A302" s="13"/>
      <c r="B302" s="13"/>
      <c r="C302" s="13"/>
      <c r="D302" s="23" t="s">
        <v>434</v>
      </c>
      <c r="E302" s="15">
        <v>1</v>
      </c>
      <c r="F302" s="9">
        <f>G97+G191+G268+G273+G278+G295+G300</f>
        <v>424653.7300000001</v>
      </c>
      <c r="G302" s="9">
        <f>ROUND(F302*E302,2)</f>
        <v>424653.73</v>
      </c>
    </row>
    <row r="303" spans="1:7" ht="1.05" customHeight="1" x14ac:dyDescent="0.3">
      <c r="A303" s="16"/>
      <c r="B303" s="16"/>
      <c r="C303" s="16"/>
      <c r="D303" s="24"/>
      <c r="E303" s="16"/>
      <c r="F303" s="16"/>
      <c r="G303" s="16"/>
    </row>
    <row r="304" spans="1:7" x14ac:dyDescent="0.3">
      <c r="A304" s="7" t="s">
        <v>435</v>
      </c>
      <c r="B304" s="7" t="s">
        <v>11</v>
      </c>
      <c r="C304" s="7" t="s">
        <v>12</v>
      </c>
      <c r="D304" s="21" t="s">
        <v>436</v>
      </c>
      <c r="E304" s="8">
        <f>E307</f>
        <v>1</v>
      </c>
      <c r="F304" s="9">
        <f>F307</f>
        <v>1000</v>
      </c>
      <c r="G304" s="9">
        <f>G307</f>
        <v>1000</v>
      </c>
    </row>
    <row r="305" spans="1:7" x14ac:dyDescent="0.3">
      <c r="A305" s="10" t="s">
        <v>437</v>
      </c>
      <c r="B305" s="10" t="s">
        <v>15</v>
      </c>
      <c r="C305" s="10" t="s">
        <v>122</v>
      </c>
      <c r="D305" s="22" t="s">
        <v>438</v>
      </c>
      <c r="E305" s="11">
        <v>1</v>
      </c>
      <c r="F305" s="11">
        <v>1000</v>
      </c>
      <c r="G305" s="12">
        <f>ROUND(E305*F305,2)</f>
        <v>1000</v>
      </c>
    </row>
    <row r="306" spans="1:7" ht="20.399999999999999" x14ac:dyDescent="0.3">
      <c r="A306" s="13"/>
      <c r="B306" s="13"/>
      <c r="C306" s="13"/>
      <c r="D306" s="14" t="s">
        <v>439</v>
      </c>
      <c r="E306" s="13"/>
      <c r="F306" s="13"/>
      <c r="G306" s="13"/>
    </row>
    <row r="307" spans="1:7" x14ac:dyDescent="0.3">
      <c r="A307" s="13"/>
      <c r="B307" s="13"/>
      <c r="C307" s="13"/>
      <c r="D307" s="23" t="s">
        <v>440</v>
      </c>
      <c r="E307" s="15">
        <v>1</v>
      </c>
      <c r="F307" s="9">
        <f>G305</f>
        <v>1000</v>
      </c>
      <c r="G307" s="9">
        <f>ROUND(F307*E307,2)</f>
        <v>1000</v>
      </c>
    </row>
    <row r="308" spans="1:7" ht="1.05" customHeight="1" x14ac:dyDescent="0.3">
      <c r="A308" s="16"/>
      <c r="B308" s="16"/>
      <c r="C308" s="16"/>
      <c r="D308" s="24"/>
      <c r="E308" s="16"/>
      <c r="F308" s="16"/>
      <c r="G308" s="16"/>
    </row>
    <row r="309" spans="1:7" x14ac:dyDescent="0.3">
      <c r="A309" s="7" t="s">
        <v>441</v>
      </c>
      <c r="B309" s="7" t="s">
        <v>11</v>
      </c>
      <c r="C309" s="7" t="s">
        <v>12</v>
      </c>
      <c r="D309" s="21" t="s">
        <v>442</v>
      </c>
      <c r="E309" s="8">
        <f>E334</f>
        <v>1</v>
      </c>
      <c r="F309" s="9">
        <f>F334</f>
        <v>2897.6099999999997</v>
      </c>
      <c r="G309" s="9">
        <f>G334</f>
        <v>2897.61</v>
      </c>
    </row>
    <row r="310" spans="1:7" ht="20.399999999999999" x14ac:dyDescent="0.3">
      <c r="A310" s="10" t="s">
        <v>443</v>
      </c>
      <c r="B310" s="10" t="s">
        <v>15</v>
      </c>
      <c r="C310" s="10" t="s">
        <v>122</v>
      </c>
      <c r="D310" s="22" t="s">
        <v>444</v>
      </c>
      <c r="E310" s="11">
        <v>1</v>
      </c>
      <c r="F310" s="11">
        <v>2000</v>
      </c>
      <c r="G310" s="12">
        <f>ROUND(E310*F310,2)</f>
        <v>2000</v>
      </c>
    </row>
    <row r="311" spans="1:7" ht="20.399999999999999" x14ac:dyDescent="0.3">
      <c r="A311" s="13"/>
      <c r="B311" s="13"/>
      <c r="C311" s="13"/>
      <c r="D311" s="14" t="s">
        <v>445</v>
      </c>
      <c r="E311" s="13"/>
      <c r="F311" s="13"/>
      <c r="G311" s="13"/>
    </row>
    <row r="312" spans="1:7" x14ac:dyDescent="0.3">
      <c r="A312" s="10" t="s">
        <v>446</v>
      </c>
      <c r="B312" s="10" t="s">
        <v>15</v>
      </c>
      <c r="C312" s="10" t="s">
        <v>448</v>
      </c>
      <c r="D312" s="22" t="s">
        <v>447</v>
      </c>
      <c r="E312" s="11">
        <v>2</v>
      </c>
      <c r="F312" s="11">
        <v>120</v>
      </c>
      <c r="G312" s="12">
        <f>ROUND(E312*F312,2)</f>
        <v>240</v>
      </c>
    </row>
    <row r="313" spans="1:7" ht="30.6" x14ac:dyDescent="0.3">
      <c r="A313" s="13"/>
      <c r="B313" s="13"/>
      <c r="C313" s="13"/>
      <c r="D313" s="14" t="s">
        <v>449</v>
      </c>
      <c r="E313" s="13"/>
      <c r="F313" s="13"/>
      <c r="G313" s="13"/>
    </row>
    <row r="314" spans="1:7" x14ac:dyDescent="0.3">
      <c r="A314" s="10" t="s">
        <v>450</v>
      </c>
      <c r="B314" s="10" t="s">
        <v>15</v>
      </c>
      <c r="C314" s="10" t="s">
        <v>448</v>
      </c>
      <c r="D314" s="22" t="s">
        <v>451</v>
      </c>
      <c r="E314" s="11">
        <v>2</v>
      </c>
      <c r="F314" s="11">
        <v>120</v>
      </c>
      <c r="G314" s="12">
        <f>ROUND(E314*F314,2)</f>
        <v>240</v>
      </c>
    </row>
    <row r="315" spans="1:7" ht="20.399999999999999" x14ac:dyDescent="0.3">
      <c r="A315" s="13"/>
      <c r="B315" s="13"/>
      <c r="C315" s="13"/>
      <c r="D315" s="14" t="s">
        <v>452</v>
      </c>
      <c r="E315" s="13"/>
      <c r="F315" s="13"/>
      <c r="G315" s="13"/>
    </row>
    <row r="316" spans="1:7" x14ac:dyDescent="0.3">
      <c r="A316" s="10" t="s">
        <v>453</v>
      </c>
      <c r="B316" s="10" t="s">
        <v>15</v>
      </c>
      <c r="C316" s="10" t="s">
        <v>16</v>
      </c>
      <c r="D316" s="22" t="s">
        <v>454</v>
      </c>
      <c r="E316" s="11">
        <v>1</v>
      </c>
      <c r="F316" s="11">
        <v>0.85</v>
      </c>
      <c r="G316" s="12">
        <f>ROUND(E316*F316,2)</f>
        <v>0.85</v>
      </c>
    </row>
    <row r="317" spans="1:7" ht="20.399999999999999" x14ac:dyDescent="0.3">
      <c r="A317" s="13"/>
      <c r="B317" s="13"/>
      <c r="C317" s="13"/>
      <c r="D317" s="14" t="s">
        <v>455</v>
      </c>
      <c r="E317" s="13"/>
      <c r="F317" s="13"/>
      <c r="G317" s="13"/>
    </row>
    <row r="318" spans="1:7" ht="20.399999999999999" x14ac:dyDescent="0.3">
      <c r="A318" s="10" t="s">
        <v>456</v>
      </c>
      <c r="B318" s="10" t="s">
        <v>15</v>
      </c>
      <c r="C318" s="10" t="s">
        <v>24</v>
      </c>
      <c r="D318" s="22" t="s">
        <v>457</v>
      </c>
      <c r="E318" s="11">
        <v>35</v>
      </c>
      <c r="F318" s="11">
        <v>8.5</v>
      </c>
      <c r="G318" s="12">
        <f>ROUND(E318*F318,2)</f>
        <v>297.5</v>
      </c>
    </row>
    <row r="319" spans="1:7" ht="40.799999999999997" x14ac:dyDescent="0.3">
      <c r="A319" s="13"/>
      <c r="B319" s="13"/>
      <c r="C319" s="13"/>
      <c r="D319" s="14" t="s">
        <v>458</v>
      </c>
      <c r="E319" s="13"/>
      <c r="F319" s="13"/>
      <c r="G319" s="13"/>
    </row>
    <row r="320" spans="1:7" ht="20.399999999999999" x14ac:dyDescent="0.3">
      <c r="A320" s="10" t="s">
        <v>459</v>
      </c>
      <c r="B320" s="10" t="s">
        <v>15</v>
      </c>
      <c r="C320" s="10" t="s">
        <v>24</v>
      </c>
      <c r="D320" s="22" t="s">
        <v>460</v>
      </c>
      <c r="E320" s="11">
        <v>35</v>
      </c>
      <c r="F320" s="11">
        <v>1.7</v>
      </c>
      <c r="G320" s="12">
        <f>ROUND(E320*F320,2)</f>
        <v>59.5</v>
      </c>
    </row>
    <row r="321" spans="1:7" ht="91.8" x14ac:dyDescent="0.3">
      <c r="A321" s="13"/>
      <c r="B321" s="13"/>
      <c r="C321" s="13"/>
      <c r="D321" s="14" t="s">
        <v>461</v>
      </c>
      <c r="E321" s="13"/>
      <c r="F321" s="13"/>
      <c r="G321" s="13"/>
    </row>
    <row r="322" spans="1:7" ht="20.399999999999999" x14ac:dyDescent="0.3">
      <c r="A322" s="10" t="s">
        <v>462</v>
      </c>
      <c r="B322" s="10" t="s">
        <v>15</v>
      </c>
      <c r="C322" s="10" t="s">
        <v>16</v>
      </c>
      <c r="D322" s="22" t="s">
        <v>463</v>
      </c>
      <c r="E322" s="11">
        <v>2</v>
      </c>
      <c r="F322" s="11">
        <v>0.85</v>
      </c>
      <c r="G322" s="12">
        <f>ROUND(E322*F322,2)</f>
        <v>1.7</v>
      </c>
    </row>
    <row r="323" spans="1:7" ht="40.799999999999997" x14ac:dyDescent="0.3">
      <c r="A323" s="13"/>
      <c r="B323" s="13"/>
      <c r="C323" s="13"/>
      <c r="D323" s="14" t="s">
        <v>464</v>
      </c>
      <c r="E323" s="13"/>
      <c r="F323" s="13"/>
      <c r="G323" s="13"/>
    </row>
    <row r="324" spans="1:7" x14ac:dyDescent="0.3">
      <c r="A324" s="10" t="s">
        <v>465</v>
      </c>
      <c r="B324" s="10" t="s">
        <v>15</v>
      </c>
      <c r="C324" s="10" t="s">
        <v>24</v>
      </c>
      <c r="D324" s="22" t="s">
        <v>466</v>
      </c>
      <c r="E324" s="11">
        <v>10</v>
      </c>
      <c r="F324" s="11">
        <v>0.85</v>
      </c>
      <c r="G324" s="12">
        <f>ROUND(E324*F324,2)</f>
        <v>8.5</v>
      </c>
    </row>
    <row r="325" spans="1:7" ht="30.6" x14ac:dyDescent="0.3">
      <c r="A325" s="13"/>
      <c r="B325" s="13"/>
      <c r="C325" s="13"/>
      <c r="D325" s="14" t="s">
        <v>467</v>
      </c>
      <c r="E325" s="13"/>
      <c r="F325" s="13"/>
      <c r="G325" s="13"/>
    </row>
    <row r="326" spans="1:7" ht="20.399999999999999" x14ac:dyDescent="0.3">
      <c r="A326" s="10" t="s">
        <v>468</v>
      </c>
      <c r="B326" s="10" t="s">
        <v>15</v>
      </c>
      <c r="C326" s="10" t="s">
        <v>16</v>
      </c>
      <c r="D326" s="22" t="s">
        <v>469</v>
      </c>
      <c r="E326" s="11">
        <v>2</v>
      </c>
      <c r="F326" s="11">
        <v>0.85</v>
      </c>
      <c r="G326" s="12">
        <f>ROUND(E326*F326,2)</f>
        <v>1.7</v>
      </c>
    </row>
    <row r="327" spans="1:7" ht="30.6" x14ac:dyDescent="0.3">
      <c r="A327" s="13"/>
      <c r="B327" s="13"/>
      <c r="C327" s="13"/>
      <c r="D327" s="14" t="s">
        <v>470</v>
      </c>
      <c r="E327" s="13"/>
      <c r="F327" s="13"/>
      <c r="G327" s="13"/>
    </row>
    <row r="328" spans="1:7" ht="20.399999999999999" x14ac:dyDescent="0.3">
      <c r="A328" s="10" t="s">
        <v>471</v>
      </c>
      <c r="B328" s="10" t="s">
        <v>15</v>
      </c>
      <c r="C328" s="10" t="s">
        <v>16</v>
      </c>
      <c r="D328" s="22" t="s">
        <v>472</v>
      </c>
      <c r="E328" s="11">
        <v>4</v>
      </c>
      <c r="F328" s="11">
        <v>0.85</v>
      </c>
      <c r="G328" s="12">
        <f>ROUND(E328*F328,2)</f>
        <v>3.4</v>
      </c>
    </row>
    <row r="329" spans="1:7" ht="51" x14ac:dyDescent="0.3">
      <c r="A329" s="13"/>
      <c r="B329" s="13"/>
      <c r="C329" s="13"/>
      <c r="D329" s="14" t="s">
        <v>473</v>
      </c>
      <c r="E329" s="13"/>
      <c r="F329" s="13"/>
      <c r="G329" s="13"/>
    </row>
    <row r="330" spans="1:7" ht="20.399999999999999" x14ac:dyDescent="0.3">
      <c r="A330" s="10" t="s">
        <v>474</v>
      </c>
      <c r="B330" s="10" t="s">
        <v>15</v>
      </c>
      <c r="C330" s="10" t="s">
        <v>16</v>
      </c>
      <c r="D330" s="22" t="s">
        <v>475</v>
      </c>
      <c r="E330" s="11">
        <v>2</v>
      </c>
      <c r="F330" s="11">
        <v>0.85</v>
      </c>
      <c r="G330" s="12">
        <f>ROUND(E330*F330,2)</f>
        <v>1.7</v>
      </c>
    </row>
    <row r="331" spans="1:7" ht="30.6" x14ac:dyDescent="0.3">
      <c r="A331" s="13"/>
      <c r="B331" s="13"/>
      <c r="C331" s="13"/>
      <c r="D331" s="14" t="s">
        <v>476</v>
      </c>
      <c r="E331" s="13"/>
      <c r="F331" s="13"/>
      <c r="G331" s="13"/>
    </row>
    <row r="332" spans="1:7" x14ac:dyDescent="0.3">
      <c r="A332" s="10" t="s">
        <v>477</v>
      </c>
      <c r="B332" s="10" t="s">
        <v>15</v>
      </c>
      <c r="C332" s="10" t="s">
        <v>479</v>
      </c>
      <c r="D332" s="22" t="s">
        <v>478</v>
      </c>
      <c r="E332" s="11">
        <v>2</v>
      </c>
      <c r="F332" s="11">
        <v>21.38</v>
      </c>
      <c r="G332" s="12">
        <f>ROUND(E332*F332,2)</f>
        <v>42.76</v>
      </c>
    </row>
    <row r="333" spans="1:7" ht="20.399999999999999" x14ac:dyDescent="0.3">
      <c r="A333" s="13"/>
      <c r="B333" s="13"/>
      <c r="C333" s="13"/>
      <c r="D333" s="14" t="s">
        <v>480</v>
      </c>
      <c r="E333" s="13"/>
      <c r="F333" s="13"/>
      <c r="G333" s="13"/>
    </row>
    <row r="334" spans="1:7" x14ac:dyDescent="0.3">
      <c r="A334" s="13"/>
      <c r="B334" s="13"/>
      <c r="C334" s="13"/>
      <c r="D334" s="23" t="s">
        <v>481</v>
      </c>
      <c r="E334" s="15">
        <v>1</v>
      </c>
      <c r="F334" s="9">
        <f>G310+G312+G314+G316+G318+G320+G322+G324+G326+G328+G330+G332</f>
        <v>2897.6099999999997</v>
      </c>
      <c r="G334" s="9">
        <f>ROUND(F334*E334,2)</f>
        <v>2897.61</v>
      </c>
    </row>
    <row r="335" spans="1:7" ht="1.05" customHeight="1" x14ac:dyDescent="0.3">
      <c r="A335" s="16"/>
      <c r="B335" s="16"/>
      <c r="C335" s="16"/>
      <c r="D335" s="24"/>
      <c r="E335" s="16"/>
      <c r="F335" s="16"/>
      <c r="G335" s="16"/>
    </row>
    <row r="336" spans="1:7" x14ac:dyDescent="0.3">
      <c r="A336" s="7" t="s">
        <v>482</v>
      </c>
      <c r="B336" s="7" t="s">
        <v>11</v>
      </c>
      <c r="C336" s="7" t="s">
        <v>12</v>
      </c>
      <c r="D336" s="21" t="s">
        <v>483</v>
      </c>
      <c r="E336" s="18">
        <v>1</v>
      </c>
      <c r="F336" s="19">
        <v>3093.6</v>
      </c>
      <c r="G336" s="19">
        <f>ROUND(E336*F336,2)</f>
        <v>3093.6</v>
      </c>
    </row>
    <row r="337" spans="1:7" x14ac:dyDescent="0.3">
      <c r="A337" s="13"/>
      <c r="B337" s="13"/>
      <c r="C337" s="13"/>
      <c r="D337" s="23" t="s">
        <v>484</v>
      </c>
      <c r="E337" s="15">
        <v>1</v>
      </c>
      <c r="F337" s="9">
        <f>G19+G27+G35+G42+G55+G64+G71+G80+G89+G302+G307+G334+G336</f>
        <v>452115.73999999993</v>
      </c>
      <c r="G337" s="9">
        <f>ROUND(F337*E337,2)</f>
        <v>452115.74</v>
      </c>
    </row>
    <row r="338" spans="1:7" x14ac:dyDescent="0.3">
      <c r="A338" s="13"/>
      <c r="B338" s="13"/>
      <c r="C338" s="13"/>
      <c r="D338" s="14"/>
      <c r="E338" s="13"/>
      <c r="F338" s="13"/>
      <c r="G338" s="13"/>
    </row>
  </sheetData>
  <dataValidations disablePrompts="1" count="1">
    <dataValidation type="list" allowBlank="1" showInputMessage="1" showErrorMessage="1" sqref="B4:B338">
      <formula1>"Capítulo,Partida,Mano de obra,Maquinaria,Material,Otros,"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Luffi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Emilio Pérez</dc:creator>
  <cp:lastModifiedBy>Emilio Pérez</cp:lastModifiedBy>
  <dcterms:created xsi:type="dcterms:W3CDTF">2025-06-17T12:24:32Z</dcterms:created>
  <dcterms:modified xsi:type="dcterms:W3CDTF">2025-06-17T12:30:28Z</dcterms:modified>
</cp:coreProperties>
</file>