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T:\administracio\00 Exp Contractacio\2025\049 Subst.ascensor Edif.Margalef_rp\"/>
    </mc:Choice>
  </mc:AlternateContent>
  <xr:revisionPtr revIDLastSave="0" documentId="8_{4834741F-3DDE-4E12-9731-17CDF9A5AAEF}" xr6:coauthVersionLast="36" xr6:coauthVersionMax="36" xr10:uidLastSave="{00000000-0000-0000-0000-000000000000}"/>
  <bookViews>
    <workbookView xWindow="0" yWindow="0" windowWidth="28800" windowHeight="12225" xr2:uid="{B288B401-9562-469F-9297-0D3AB563FBEB}"/>
  </bookViews>
  <sheets>
    <sheet name="Full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1" i="1" l="1"/>
  <c r="I47" i="1"/>
  <c r="I40" i="1"/>
  <c r="I35" i="1"/>
  <c r="I38" i="1" l="1"/>
  <c r="I37" i="1"/>
  <c r="I49" i="1" l="1"/>
</calcChain>
</file>

<file path=xl/sharedStrings.xml><?xml version="1.0" encoding="utf-8"?>
<sst xmlns="http://schemas.openxmlformats.org/spreadsheetml/2006/main" count="37" uniqueCount="33">
  <si>
    <t>RESUM DEL PRESSUPOST</t>
  </si>
  <si>
    <t>CAP.</t>
  </si>
  <si>
    <t>RESUM</t>
  </si>
  <si>
    <t>IMPORT</t>
  </si>
  <si>
    <t>Especificacions tècniques segons quadre de característiques tècniques descrites en l’apartat - “2.-  Descripció de la instal·lació actual i descripcions tècniques de les solucions adoptades”</t>
  </si>
  <si>
    <t>Segons descripció en l’apartat “3.- Treballs Addicionals Inclosos”.</t>
  </si>
  <si>
    <t>PRESSUPOST EXECUCIÓ DE MATERIALS</t>
  </si>
  <si>
    <t>13,00% Despeses Generals....................................................</t>
  </si>
  <si>
    <t>6,00% Benefici Industrial.........................................................</t>
  </si>
  <si>
    <t>Suma de D.G. i B.I..................................................................</t>
  </si>
  <si>
    <t>MANTENIMENT DE LA INSTAL·LACIÓ</t>
  </si>
  <si>
    <t>Segons descripció en l’apartat “4.- Manteniment”.</t>
  </si>
  <si>
    <t>BASE DE LIQUIDACIÓ (SENSE IVA)</t>
  </si>
  <si>
    <t>21% IVA.................................................................................</t>
  </si>
  <si>
    <t>BASE LICITACIÓ</t>
  </si>
  <si>
    <t>Contracte de manteniment dels 4 ascensor, a tot risc, durant 2 anys.</t>
  </si>
  <si>
    <t>PROJECTE DE SUBSTITUCIÓ DELS ASCENSORS AMB RAE 42700-B, 42701-B, 42702-B I 42703-B DE L’EDIFICI MARGALEF DE LA FACULTAT DE BIOLOGIA</t>
  </si>
  <si>
    <t>Instal·lació d'un nou ascensor amb grup tractor tipus gearless, nou quadre de maniobra amb Variador de Freqüència VVF, amb Encoder Absolut, nous cables de tracció, nova cabina, nous operadors de porta, i noves portes de cabina i noves portes de replà. L'ascensor amb RAE 47200-B serà per 6 parades.</t>
  </si>
  <si>
    <t>Instal·lació d'un nou ascensor amb grup tractor tipus gearless, nou quadre de maniobra amb Variador de Freqüència VVF, amb Encoder Absolut, nous cables de tracció, nova cabina, nous operadors de porta, i noves portes de cabina i noves portes de replà. L'ascensor amb RAE 47201-B serà per 7 parades.</t>
  </si>
  <si>
    <t>Instal·lació d'un ascensor amb grup tractor tipus gearless, nou quadre de maniobra amb Variador de Freqüència VVF, amb Encoder Absolut, nous cables de tracció, nova cabina, nous operadors de porta, i noves portes de cabina i noves portes de replà. L'ascensor amb RAE 47202-B serà per 6 parades.</t>
  </si>
  <si>
    <t>NOU ASCENSORS AMB RAE 47203-B</t>
  </si>
  <si>
    <t>NOU ASCENSOR AMB RAE 47202-B</t>
  </si>
  <si>
    <t>NOU ASCENSOR AMB RAE 47201-B</t>
  </si>
  <si>
    <t>NOU ASCENSOR AMB RAE 47200-B</t>
  </si>
  <si>
    <t>Instal·lació d'un nou ascensor amb grup tractor tipus gearless, nou quadre de maniobra amb Variador de Freqüència VVF, amb Encoder Absolut, nous cables de tracció, nova cabina, nous operadors de porta, i noves portes de cabina i noves portes de replà. L'ascensor amb RAE 47203-B serà per 7 parades.</t>
  </si>
  <si>
    <t>Desmuntatge i retirada de les quatre instal·lacions actuals</t>
  </si>
  <si>
    <t>3.1</t>
  </si>
  <si>
    <t>TREBALLS ADICIONALS - OBRA CIVIL</t>
  </si>
  <si>
    <t>3.2</t>
  </si>
  <si>
    <t>TREBALLS ADICIONALS - ELECTRICITAT</t>
  </si>
  <si>
    <t>Treballs d’obra civil complementaris, instal·lació del nou tancament entre bucs dels ascensors, treballs de pintura a les zones afectades, adaptacions dels roda peus, acabats de pintura, etc.</t>
  </si>
  <si>
    <t>Treballs tècnics per a una nova instal·lació elèctrica, escomesa, quadres elèctrics nous, pressa de terra, etc.</t>
  </si>
  <si>
    <t>RETIRAR ANTICS ASCENSORS RAE 47200-B, 47201-B, 47202-B I 47203-B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</si>
</sst>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5" x14ac:knownFonts="1">
    <font>
      <sz val="11"/>
      <color theme="1"/>
      <name val="Calibri"/>
      <family val="2"/>
      <scheme val="minor"/>
    </font>
    <font>
      <sz val="10"/>
      <color theme="1"/>
      <name val="Arial"/>
      <family val="2"/>
    </font>
    <font>
      <b/>
      <sz val="10"/>
      <color theme="1"/>
      <name val="Arial"/>
      <family val="2"/>
    </font>
    <font>
      <b/>
      <sz val="11"/>
      <color theme="1"/>
      <name val="Arial"/>
      <family val="2"/>
    </font>
    <font>
      <sz val="11"/>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8">
    <xf numFmtId="0" fontId="0" fillId="0" borderId="0" xfId="0"/>
    <xf numFmtId="0" fontId="1" fillId="0" borderId="0" xfId="0" applyFont="1" applyAlignment="1">
      <alignment horizontal="justify" vertical="center" wrapText="1"/>
    </xf>
    <xf numFmtId="0" fontId="2" fillId="0" borderId="0" xfId="0" applyFont="1" applyAlignment="1">
      <alignment horizontal="justify" vertical="center" wrapText="1"/>
    </xf>
    <xf numFmtId="0" fontId="1" fillId="0" borderId="0" xfId="0" applyFont="1" applyAlignment="1">
      <alignment horizontal="justify" vertical="center" wrapText="1"/>
    </xf>
    <xf numFmtId="0" fontId="1" fillId="0" borderId="0" xfId="0" applyFont="1" applyAlignment="1">
      <alignment horizontal="justify" vertical="center" wrapText="1"/>
    </xf>
    <xf numFmtId="0" fontId="1" fillId="0" borderId="0" xfId="0" applyFont="1" applyAlignment="1">
      <alignment vertical="center" wrapText="1"/>
    </xf>
    <xf numFmtId="0" fontId="2" fillId="0" borderId="0" xfId="0" applyFont="1" applyAlignment="1">
      <alignment horizontal="justify"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xf>
    <xf numFmtId="0" fontId="4" fillId="0" borderId="0" xfId="0" applyFont="1" applyAlignment="1">
      <alignment horizontal="justify"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8" fontId="1" fillId="0" borderId="0" xfId="0" applyNumberFormat="1" applyFont="1" applyAlignment="1">
      <alignment horizontal="center" vertical="center" wrapText="1"/>
    </xf>
    <xf numFmtId="8" fontId="2" fillId="0" borderId="0" xfId="0" applyNumberFormat="1" applyFont="1" applyAlignment="1">
      <alignment horizontal="center" vertical="center" wrapText="1"/>
    </xf>
    <xf numFmtId="0" fontId="3" fillId="0" borderId="0" xfId="0" applyFont="1" applyAlignment="1">
      <alignment horizontal="center" vertical="center" wrapText="1"/>
    </xf>
    <xf numFmtId="8"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xf>
    <xf numFmtId="8" fontId="1" fillId="0" borderId="0" xfId="0" applyNumberFormat="1" applyFont="1" applyAlignment="1">
      <alignment horizontal="right" vertical="center" wrapText="1"/>
    </xf>
    <xf numFmtId="0" fontId="1" fillId="0" borderId="0" xfId="0" applyFont="1" applyAlignment="1">
      <alignment horizontal="justify" vertical="center" wrapText="1"/>
    </xf>
    <xf numFmtId="8" fontId="0" fillId="0" borderId="0" xfId="0" applyNumberFormat="1" applyAlignment="1">
      <alignment horizontal="center" vertical="center"/>
    </xf>
    <xf numFmtId="0" fontId="0" fillId="0" borderId="0" xfId="0" applyAlignment="1">
      <alignment horizontal="center" vertical="center"/>
    </xf>
    <xf numFmtId="0" fontId="2" fillId="0" borderId="0" xfId="0" applyFont="1" applyAlignment="1">
      <alignment horizontal="right" vertical="center" wrapText="1"/>
    </xf>
    <xf numFmtId="0" fontId="1" fillId="0" borderId="0" xfId="0" applyFont="1" applyAlignment="1">
      <alignment horizontal="left" vertical="center" wrapText="1"/>
    </xf>
    <xf numFmtId="8" fontId="1"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5526B-EB74-4FFB-9E18-F52EAFF0813C}">
  <dimension ref="A2:M51"/>
  <sheetViews>
    <sheetView tabSelected="1" topLeftCell="A4" zoomScaleNormal="100" workbookViewId="0">
      <selection activeCell="I52" sqref="I52"/>
    </sheetView>
  </sheetViews>
  <sheetFormatPr defaultRowHeight="15" x14ac:dyDescent="0.25"/>
  <cols>
    <col min="1" max="1" width="7.42578125" customWidth="1"/>
    <col min="5" max="5" width="12.42578125" customWidth="1"/>
    <col min="7" max="7" width="15.7109375" customWidth="1"/>
    <col min="8" max="8" width="3.42578125" customWidth="1"/>
    <col min="9" max="9" width="14.28515625" style="10" customWidth="1"/>
    <col min="11" max="11" width="12.42578125" customWidth="1"/>
    <col min="12" max="12" width="13.85546875" customWidth="1"/>
    <col min="13" max="13" width="12.7109375" customWidth="1"/>
  </cols>
  <sheetData>
    <row r="2" spans="1:12" ht="25.5" customHeight="1" x14ac:dyDescent="0.25">
      <c r="A2" s="16" t="s">
        <v>16</v>
      </c>
      <c r="B2" s="16"/>
      <c r="C2" s="16"/>
      <c r="D2" s="16"/>
      <c r="E2" s="16"/>
      <c r="F2" s="16"/>
      <c r="G2" s="16"/>
      <c r="H2" s="16"/>
      <c r="I2" s="16"/>
    </row>
    <row r="3" spans="1:12" x14ac:dyDescent="0.25">
      <c r="A3" s="11"/>
      <c r="B3" s="11"/>
      <c r="C3" s="11"/>
      <c r="D3" s="11"/>
      <c r="E3" s="11"/>
      <c r="F3" s="11"/>
      <c r="G3" s="11"/>
      <c r="H3" s="11"/>
      <c r="I3" s="13"/>
    </row>
    <row r="4" spans="1:12" ht="15" customHeight="1" x14ac:dyDescent="0.25">
      <c r="A4" s="16" t="s">
        <v>0</v>
      </c>
      <c r="B4" s="16"/>
      <c r="C4" s="16"/>
      <c r="D4" s="16"/>
      <c r="E4" s="16"/>
      <c r="F4" s="16"/>
      <c r="G4" s="16"/>
      <c r="H4" s="16"/>
      <c r="I4" s="16"/>
    </row>
    <row r="5" spans="1:12" x14ac:dyDescent="0.25">
      <c r="A5" s="11"/>
      <c r="B5" s="11"/>
      <c r="C5" s="11"/>
      <c r="D5" s="11"/>
      <c r="E5" s="11"/>
      <c r="F5" s="11"/>
      <c r="G5" s="11"/>
      <c r="H5" s="11"/>
      <c r="I5" s="13"/>
    </row>
    <row r="6" spans="1:12" x14ac:dyDescent="0.25">
      <c r="A6" s="12" t="s">
        <v>1</v>
      </c>
      <c r="B6" s="16" t="s">
        <v>2</v>
      </c>
      <c r="C6" s="16"/>
      <c r="D6" s="16"/>
      <c r="E6" s="16"/>
      <c r="F6" s="16"/>
      <c r="G6" s="16"/>
      <c r="H6" s="12"/>
      <c r="I6" s="12" t="s">
        <v>3</v>
      </c>
    </row>
    <row r="7" spans="1:12" x14ac:dyDescent="0.25">
      <c r="A7" s="1"/>
      <c r="B7" s="22"/>
      <c r="C7" s="22"/>
      <c r="D7" s="22"/>
      <c r="E7" s="22"/>
      <c r="F7" s="22"/>
      <c r="G7" s="22"/>
      <c r="H7" s="22"/>
      <c r="I7" s="22"/>
    </row>
    <row r="8" spans="1:12" x14ac:dyDescent="0.25">
      <c r="A8" s="1">
        <v>1</v>
      </c>
      <c r="B8" s="22" t="s">
        <v>23</v>
      </c>
      <c r="C8" s="22"/>
      <c r="D8" s="22"/>
      <c r="E8" s="22"/>
      <c r="F8" s="22"/>
      <c r="G8" s="22"/>
      <c r="H8" s="22"/>
      <c r="I8" s="22"/>
    </row>
    <row r="9" spans="1:12" ht="63.75" customHeight="1" x14ac:dyDescent="0.25">
      <c r="A9" s="22"/>
      <c r="B9" s="22" t="s">
        <v>17</v>
      </c>
      <c r="C9" s="22"/>
      <c r="D9" s="22"/>
      <c r="E9" s="22"/>
      <c r="F9" s="22"/>
      <c r="G9" s="22"/>
      <c r="H9" s="4"/>
      <c r="I9" s="17">
        <v>79687.12</v>
      </c>
      <c r="L9" s="21"/>
    </row>
    <row r="10" spans="1:12" ht="38.25" customHeight="1" x14ac:dyDescent="0.25">
      <c r="A10" s="22"/>
      <c r="B10" s="22" t="s">
        <v>4</v>
      </c>
      <c r="C10" s="22"/>
      <c r="D10" s="22"/>
      <c r="E10" s="22"/>
      <c r="F10" s="22"/>
      <c r="G10" s="22"/>
      <c r="H10" s="4"/>
      <c r="I10" s="18"/>
      <c r="L10" s="21"/>
    </row>
    <row r="11" spans="1:12" x14ac:dyDescent="0.25">
      <c r="A11" s="4"/>
      <c r="B11" s="4"/>
      <c r="C11" s="4"/>
      <c r="D11" s="4"/>
      <c r="E11" s="4"/>
      <c r="F11" s="4"/>
      <c r="G11" s="4"/>
      <c r="H11" s="4"/>
      <c r="I11" s="14"/>
    </row>
    <row r="12" spans="1:12" x14ac:dyDescent="0.25">
      <c r="A12" s="4">
        <v>1</v>
      </c>
      <c r="B12" s="22" t="s">
        <v>22</v>
      </c>
      <c r="C12" s="22"/>
      <c r="D12" s="22"/>
      <c r="E12" s="22"/>
      <c r="F12" s="22"/>
      <c r="G12" s="22"/>
      <c r="H12" s="22"/>
      <c r="I12" s="22"/>
    </row>
    <row r="13" spans="1:12" ht="63.75" customHeight="1" x14ac:dyDescent="0.25">
      <c r="A13" s="22"/>
      <c r="B13" s="22" t="s">
        <v>18</v>
      </c>
      <c r="C13" s="22"/>
      <c r="D13" s="22"/>
      <c r="E13" s="22"/>
      <c r="F13" s="22"/>
      <c r="G13" s="22"/>
      <c r="H13" s="4"/>
      <c r="I13" s="17">
        <v>84869.73</v>
      </c>
      <c r="L13" s="21"/>
    </row>
    <row r="14" spans="1:12" ht="38.25" customHeight="1" x14ac:dyDescent="0.25">
      <c r="A14" s="22"/>
      <c r="B14" s="22" t="s">
        <v>4</v>
      </c>
      <c r="C14" s="22"/>
      <c r="D14" s="22"/>
      <c r="E14" s="22"/>
      <c r="F14" s="22"/>
      <c r="G14" s="22"/>
      <c r="H14" s="4"/>
      <c r="I14" s="18"/>
      <c r="L14" s="21"/>
    </row>
    <row r="15" spans="1:12" x14ac:dyDescent="0.25">
      <c r="A15" s="4"/>
      <c r="B15" s="19"/>
      <c r="C15" s="19"/>
      <c r="D15" s="19"/>
      <c r="E15" s="19"/>
      <c r="F15" s="19"/>
      <c r="G15" s="19"/>
      <c r="H15" s="19"/>
      <c r="I15" s="19"/>
    </row>
    <row r="16" spans="1:12" ht="15" customHeight="1" x14ac:dyDescent="0.25">
      <c r="A16" s="4">
        <v>1</v>
      </c>
      <c r="B16" s="22" t="s">
        <v>21</v>
      </c>
      <c r="C16" s="22"/>
      <c r="D16" s="22"/>
      <c r="E16" s="22"/>
      <c r="F16" s="22"/>
      <c r="G16" s="22"/>
      <c r="H16" s="22"/>
      <c r="I16" s="22"/>
    </row>
    <row r="17" spans="1:12" ht="63.75" customHeight="1" x14ac:dyDescent="0.25">
      <c r="A17" s="22"/>
      <c r="B17" s="22" t="s">
        <v>19</v>
      </c>
      <c r="C17" s="22"/>
      <c r="D17" s="22"/>
      <c r="E17" s="22"/>
      <c r="F17" s="22"/>
      <c r="G17" s="22"/>
      <c r="H17" s="4"/>
      <c r="I17" s="17">
        <v>80388.210000000006</v>
      </c>
      <c r="L17" s="21"/>
    </row>
    <row r="18" spans="1:12" ht="38.25" customHeight="1" x14ac:dyDescent="0.25">
      <c r="A18" s="22"/>
      <c r="B18" s="22" t="s">
        <v>4</v>
      </c>
      <c r="C18" s="22"/>
      <c r="D18" s="22"/>
      <c r="E18" s="22"/>
      <c r="F18" s="22"/>
      <c r="G18" s="22"/>
      <c r="H18" s="4"/>
      <c r="I18" s="18"/>
      <c r="L18" s="21"/>
    </row>
    <row r="19" spans="1:12" x14ac:dyDescent="0.25">
      <c r="A19" s="4"/>
      <c r="B19" s="4"/>
      <c r="C19" s="4"/>
      <c r="D19" s="4"/>
      <c r="E19" s="4"/>
      <c r="F19" s="4"/>
      <c r="G19" s="4"/>
      <c r="H19" s="4"/>
      <c r="I19" s="14"/>
    </row>
    <row r="20" spans="1:12" ht="15" customHeight="1" x14ac:dyDescent="0.25">
      <c r="A20" s="4">
        <v>1</v>
      </c>
      <c r="B20" s="22" t="s">
        <v>20</v>
      </c>
      <c r="C20" s="22"/>
      <c r="D20" s="22"/>
      <c r="E20" s="22"/>
      <c r="F20" s="22"/>
      <c r="G20" s="22"/>
      <c r="H20" s="22"/>
      <c r="I20" s="22"/>
    </row>
    <row r="21" spans="1:12" ht="63.75" customHeight="1" x14ac:dyDescent="0.25">
      <c r="A21" s="22"/>
      <c r="B21" s="22" t="s">
        <v>24</v>
      </c>
      <c r="C21" s="22"/>
      <c r="D21" s="22"/>
      <c r="E21" s="22"/>
      <c r="F21" s="22"/>
      <c r="G21" s="22"/>
      <c r="H21" s="4"/>
      <c r="I21" s="17">
        <v>78670.73</v>
      </c>
      <c r="L21" s="21"/>
    </row>
    <row r="22" spans="1:12" ht="38.25" customHeight="1" x14ac:dyDescent="0.25">
      <c r="A22" s="22"/>
      <c r="B22" s="22" t="s">
        <v>4</v>
      </c>
      <c r="C22" s="22"/>
      <c r="D22" s="22"/>
      <c r="E22" s="22"/>
      <c r="F22" s="22"/>
      <c r="G22" s="22"/>
      <c r="H22" s="4"/>
      <c r="I22" s="18"/>
      <c r="L22" s="21"/>
    </row>
    <row r="23" spans="1:12" ht="15.75" customHeight="1" x14ac:dyDescent="0.25">
      <c r="A23" s="3"/>
      <c r="B23" s="3"/>
      <c r="C23" s="3"/>
      <c r="D23" s="3"/>
      <c r="E23" s="3"/>
      <c r="F23" s="3"/>
      <c r="G23" s="3"/>
      <c r="H23" s="4"/>
      <c r="I23" s="14"/>
    </row>
    <row r="24" spans="1:12" x14ac:dyDescent="0.25">
      <c r="A24" s="1">
        <v>2</v>
      </c>
      <c r="B24" s="20" t="s">
        <v>32</v>
      </c>
      <c r="C24" s="20"/>
      <c r="D24" s="20"/>
      <c r="E24" s="20"/>
      <c r="F24" s="20"/>
      <c r="G24" s="20"/>
      <c r="H24" s="5"/>
      <c r="I24" s="5"/>
    </row>
    <row r="25" spans="1:12" x14ac:dyDescent="0.25">
      <c r="A25" s="1"/>
      <c r="B25" s="22" t="s">
        <v>25</v>
      </c>
      <c r="C25" s="22"/>
      <c r="D25" s="22"/>
      <c r="E25" s="22"/>
      <c r="F25" s="22"/>
      <c r="G25" s="22"/>
      <c r="H25" s="4"/>
      <c r="I25" s="14">
        <v>13293.54</v>
      </c>
    </row>
    <row r="26" spans="1:12" x14ac:dyDescent="0.25">
      <c r="A26" s="1"/>
      <c r="B26" s="19"/>
      <c r="C26" s="19"/>
      <c r="D26" s="19"/>
      <c r="E26" s="19"/>
      <c r="F26" s="19"/>
      <c r="G26" s="19"/>
      <c r="H26" s="19"/>
      <c r="I26" s="19"/>
    </row>
    <row r="27" spans="1:12" x14ac:dyDescent="0.25">
      <c r="A27" s="1" t="s">
        <v>26</v>
      </c>
      <c r="B27" s="19" t="s">
        <v>27</v>
      </c>
      <c r="C27" s="19"/>
      <c r="D27" s="19"/>
      <c r="E27" s="19"/>
      <c r="F27" s="19"/>
      <c r="G27" s="19"/>
      <c r="H27" s="19"/>
      <c r="I27" s="19"/>
    </row>
    <row r="28" spans="1:12" ht="51" customHeight="1" x14ac:dyDescent="0.25">
      <c r="A28" s="22"/>
      <c r="B28" s="26" t="s">
        <v>30</v>
      </c>
      <c r="C28" s="26"/>
      <c r="D28" s="26"/>
      <c r="E28" s="26"/>
      <c r="F28" s="26"/>
      <c r="G28" s="26"/>
      <c r="H28" s="7"/>
      <c r="I28" s="27">
        <v>10541.83</v>
      </c>
    </row>
    <row r="29" spans="1:12" ht="25.5" customHeight="1" x14ac:dyDescent="0.25">
      <c r="A29" s="22"/>
      <c r="B29" s="26" t="s">
        <v>5</v>
      </c>
      <c r="C29" s="26"/>
      <c r="D29" s="26"/>
      <c r="E29" s="26"/>
      <c r="F29" s="26"/>
      <c r="G29" s="26"/>
      <c r="H29" s="7"/>
      <c r="I29" s="27"/>
    </row>
    <row r="30" spans="1:12" x14ac:dyDescent="0.25">
      <c r="A30" s="4"/>
      <c r="B30" s="7"/>
      <c r="C30" s="7"/>
      <c r="D30" s="7"/>
      <c r="E30" s="7"/>
      <c r="F30" s="7"/>
      <c r="G30" s="7"/>
      <c r="H30" s="7"/>
      <c r="I30" s="14"/>
    </row>
    <row r="31" spans="1:12" x14ac:dyDescent="0.25">
      <c r="A31" s="4" t="s">
        <v>28</v>
      </c>
      <c r="B31" s="19" t="s">
        <v>29</v>
      </c>
      <c r="C31" s="19"/>
      <c r="D31" s="19"/>
      <c r="E31" s="19"/>
      <c r="F31" s="19"/>
      <c r="G31" s="19"/>
      <c r="H31" s="19"/>
      <c r="I31" s="19"/>
    </row>
    <row r="32" spans="1:12" ht="31.5" customHeight="1" x14ac:dyDescent="0.25">
      <c r="A32" s="22"/>
      <c r="B32" s="26" t="s">
        <v>31</v>
      </c>
      <c r="C32" s="26"/>
      <c r="D32" s="26"/>
      <c r="E32" s="26"/>
      <c r="F32" s="26"/>
      <c r="G32" s="26"/>
      <c r="H32" s="7"/>
      <c r="I32" s="27">
        <v>6395.05</v>
      </c>
    </row>
    <row r="33" spans="1:13" ht="25.5" customHeight="1" x14ac:dyDescent="0.25">
      <c r="A33" s="22"/>
      <c r="B33" s="26" t="s">
        <v>5</v>
      </c>
      <c r="C33" s="26"/>
      <c r="D33" s="26"/>
      <c r="E33" s="26"/>
      <c r="F33" s="26"/>
      <c r="G33" s="26"/>
      <c r="H33" s="7"/>
      <c r="I33" s="27"/>
    </row>
    <row r="34" spans="1:13" x14ac:dyDescent="0.25">
      <c r="A34" s="1"/>
      <c r="B34" s="1"/>
      <c r="C34" s="25"/>
      <c r="D34" s="25"/>
      <c r="E34" s="25"/>
      <c r="F34" s="25"/>
      <c r="G34" s="2"/>
      <c r="H34" s="6"/>
      <c r="I34" s="8"/>
    </row>
    <row r="35" spans="1:13" x14ac:dyDescent="0.25">
      <c r="A35" s="1"/>
      <c r="B35" s="1"/>
      <c r="C35" s="16" t="s">
        <v>6</v>
      </c>
      <c r="D35" s="16"/>
      <c r="E35" s="16"/>
      <c r="F35" s="16"/>
      <c r="G35" s="16"/>
      <c r="H35" s="12"/>
      <c r="I35" s="15">
        <f>SUM(I9,I25,I17,I21,I32,I28,I13)</f>
        <v>353846.20999999996</v>
      </c>
    </row>
    <row r="36" spans="1:13" x14ac:dyDescent="0.25">
      <c r="A36" s="1"/>
      <c r="B36" s="1"/>
      <c r="C36" s="22"/>
      <c r="D36" s="22"/>
      <c r="E36" s="22"/>
      <c r="F36" s="22"/>
      <c r="G36" s="1"/>
      <c r="H36" s="4"/>
      <c r="I36" s="9"/>
    </row>
    <row r="37" spans="1:13" ht="25.5" customHeight="1" x14ac:dyDescent="0.25">
      <c r="A37" s="1"/>
      <c r="B37" s="1"/>
      <c r="C37" s="22" t="s">
        <v>7</v>
      </c>
      <c r="D37" s="22"/>
      <c r="E37" s="22"/>
      <c r="F37" s="22"/>
      <c r="G37" s="22"/>
      <c r="H37" s="4"/>
      <c r="I37" s="14">
        <f>I35*0.13</f>
        <v>46000.007299999997</v>
      </c>
    </row>
    <row r="38" spans="1:13" ht="25.5" customHeight="1" x14ac:dyDescent="0.25">
      <c r="A38" s="1"/>
      <c r="B38" s="1"/>
      <c r="C38" s="22" t="s">
        <v>8</v>
      </c>
      <c r="D38" s="22"/>
      <c r="E38" s="22"/>
      <c r="F38" s="22"/>
      <c r="G38" s="22"/>
      <c r="H38" s="4"/>
      <c r="I38" s="14">
        <f>I35*0.06</f>
        <v>21230.772599999997</v>
      </c>
    </row>
    <row r="39" spans="1:13" x14ac:dyDescent="0.25">
      <c r="A39" s="1"/>
      <c r="B39" s="1"/>
      <c r="C39" s="22"/>
      <c r="D39" s="22"/>
      <c r="E39" s="22"/>
      <c r="F39" s="22"/>
      <c r="G39" s="1"/>
      <c r="H39" s="4"/>
      <c r="I39" s="9"/>
    </row>
    <row r="40" spans="1:13" ht="25.5" customHeight="1" x14ac:dyDescent="0.25">
      <c r="A40" s="1"/>
      <c r="B40" s="1"/>
      <c r="C40" s="22" t="s">
        <v>9</v>
      </c>
      <c r="D40" s="22"/>
      <c r="E40" s="22"/>
      <c r="F40" s="22"/>
      <c r="G40" s="22"/>
      <c r="H40" s="4"/>
      <c r="I40" s="14">
        <f>SUM(I37+I38)</f>
        <v>67230.779899999994</v>
      </c>
    </row>
    <row r="41" spans="1:13" x14ac:dyDescent="0.25">
      <c r="A41" s="1"/>
      <c r="B41" s="19"/>
      <c r="C41" s="19"/>
      <c r="D41" s="19"/>
      <c r="E41" s="19"/>
      <c r="F41" s="19"/>
      <c r="G41" s="19"/>
      <c r="H41" s="19"/>
      <c r="I41" s="19"/>
    </row>
    <row r="42" spans="1:13" x14ac:dyDescent="0.25">
      <c r="A42" s="1">
        <v>4</v>
      </c>
      <c r="B42" s="19" t="s">
        <v>10</v>
      </c>
      <c r="C42" s="19"/>
      <c r="D42" s="19"/>
      <c r="E42" s="19"/>
      <c r="F42" s="19"/>
      <c r="G42" s="19"/>
      <c r="H42" s="19"/>
      <c r="I42" s="19"/>
    </row>
    <row r="43" spans="1:13" ht="25.5" customHeight="1" x14ac:dyDescent="0.25">
      <c r="A43" s="22"/>
      <c r="B43" s="22" t="s">
        <v>15</v>
      </c>
      <c r="C43" s="22"/>
      <c r="D43" s="22"/>
      <c r="E43" s="22"/>
      <c r="F43" s="22"/>
      <c r="G43" s="22"/>
      <c r="H43" s="4"/>
      <c r="I43" s="17">
        <v>9917.36</v>
      </c>
      <c r="K43" s="23"/>
      <c r="M43" s="21"/>
    </row>
    <row r="44" spans="1:13" x14ac:dyDescent="0.25">
      <c r="A44" s="22"/>
      <c r="B44" s="22" t="s">
        <v>11</v>
      </c>
      <c r="C44" s="22"/>
      <c r="D44" s="22"/>
      <c r="E44" s="22"/>
      <c r="F44" s="22"/>
      <c r="G44" s="22"/>
      <c r="H44" s="4"/>
      <c r="I44" s="18"/>
      <c r="K44" s="24"/>
      <c r="M44" s="21"/>
    </row>
    <row r="45" spans="1:13" x14ac:dyDescent="0.25">
      <c r="A45" s="1"/>
      <c r="B45" s="1"/>
      <c r="C45" s="22"/>
      <c r="D45" s="22"/>
      <c r="E45" s="22"/>
      <c r="F45" s="22"/>
      <c r="G45" s="1"/>
      <c r="H45" s="4"/>
      <c r="I45" s="9"/>
    </row>
    <row r="46" spans="1:13" x14ac:dyDescent="0.25">
      <c r="A46" s="1"/>
      <c r="B46" s="1"/>
      <c r="C46" s="22"/>
      <c r="D46" s="22"/>
      <c r="E46" s="22"/>
      <c r="F46" s="22"/>
      <c r="G46" s="1"/>
      <c r="H46" s="4"/>
      <c r="I46" s="9"/>
    </row>
    <row r="47" spans="1:13" ht="15" customHeight="1" x14ac:dyDescent="0.25">
      <c r="A47" s="1"/>
      <c r="B47" s="1"/>
      <c r="C47" s="16" t="s">
        <v>12</v>
      </c>
      <c r="D47" s="16"/>
      <c r="E47" s="16"/>
      <c r="F47" s="16"/>
      <c r="G47" s="16"/>
      <c r="H47" s="12"/>
      <c r="I47" s="15">
        <f>SUM(I35+I40+I43)</f>
        <v>430994.34989999991</v>
      </c>
    </row>
    <row r="48" spans="1:13" x14ac:dyDescent="0.25">
      <c r="A48" s="1"/>
      <c r="B48" s="1"/>
      <c r="C48" s="22"/>
      <c r="D48" s="22"/>
      <c r="E48" s="22"/>
      <c r="F48" s="22"/>
      <c r="G48" s="1"/>
      <c r="H48" s="4"/>
      <c r="I48" s="9"/>
    </row>
    <row r="49" spans="1:9" ht="38.25" customHeight="1" x14ac:dyDescent="0.25">
      <c r="A49" s="1"/>
      <c r="B49" s="1"/>
      <c r="C49" s="22" t="s">
        <v>13</v>
      </c>
      <c r="D49" s="22"/>
      <c r="E49" s="22"/>
      <c r="F49" s="22"/>
      <c r="G49" s="22"/>
      <c r="H49" s="4"/>
      <c r="I49" s="14">
        <f>I47*0.21</f>
        <v>90508.813478999975</v>
      </c>
    </row>
    <row r="50" spans="1:9" x14ac:dyDescent="0.25">
      <c r="A50" s="1"/>
      <c r="B50" s="1"/>
      <c r="C50" s="25"/>
      <c r="D50" s="25"/>
      <c r="E50" s="25"/>
      <c r="F50" s="25"/>
      <c r="G50" s="2"/>
      <c r="H50" s="6"/>
      <c r="I50" s="8"/>
    </row>
    <row r="51" spans="1:9" ht="15" customHeight="1" x14ac:dyDescent="0.25">
      <c r="A51" s="1"/>
      <c r="B51" s="1"/>
      <c r="C51" s="16" t="s">
        <v>14</v>
      </c>
      <c r="D51" s="16"/>
      <c r="E51" s="16"/>
      <c r="F51" s="16"/>
      <c r="G51" s="16"/>
      <c r="H51" s="12"/>
      <c r="I51" s="15">
        <f>I49+I47</f>
        <v>521503.16337899992</v>
      </c>
    </row>
  </sheetData>
  <mergeCells count="64">
    <mergeCell ref="A2:I2"/>
    <mergeCell ref="B6:G6"/>
    <mergeCell ref="B7:I7"/>
    <mergeCell ref="B8:I8"/>
    <mergeCell ref="A4:I4"/>
    <mergeCell ref="L21:L22"/>
    <mergeCell ref="B22:G22"/>
    <mergeCell ref="A32:A33"/>
    <mergeCell ref="A9:A10"/>
    <mergeCell ref="B9:G9"/>
    <mergeCell ref="B10:G10"/>
    <mergeCell ref="L9:L10"/>
    <mergeCell ref="B16:I16"/>
    <mergeCell ref="B15:I15"/>
    <mergeCell ref="B12:I12"/>
    <mergeCell ref="A13:A14"/>
    <mergeCell ref="B13:G13"/>
    <mergeCell ref="L13:L14"/>
    <mergeCell ref="B14:G14"/>
    <mergeCell ref="L17:L18"/>
    <mergeCell ref="B18:G18"/>
    <mergeCell ref="A17:A18"/>
    <mergeCell ref="B17:G17"/>
    <mergeCell ref="A28:A29"/>
    <mergeCell ref="I28:I29"/>
    <mergeCell ref="C34:F34"/>
    <mergeCell ref="B20:I20"/>
    <mergeCell ref="A21:A22"/>
    <mergeCell ref="B21:G21"/>
    <mergeCell ref="B28:G28"/>
    <mergeCell ref="B29:G29"/>
    <mergeCell ref="B25:G25"/>
    <mergeCell ref="B26:I26"/>
    <mergeCell ref="A43:A44"/>
    <mergeCell ref="B43:G43"/>
    <mergeCell ref="B44:G44"/>
    <mergeCell ref="C36:F36"/>
    <mergeCell ref="C37:G37"/>
    <mergeCell ref="C38:G38"/>
    <mergeCell ref="M43:M44"/>
    <mergeCell ref="C45:F45"/>
    <mergeCell ref="K43:K44"/>
    <mergeCell ref="I43:I44"/>
    <mergeCell ref="C50:F50"/>
    <mergeCell ref="C46:F46"/>
    <mergeCell ref="C48:F48"/>
    <mergeCell ref="C49:G49"/>
    <mergeCell ref="C47:G47"/>
    <mergeCell ref="C51:G51"/>
    <mergeCell ref="I9:I10"/>
    <mergeCell ref="I13:I14"/>
    <mergeCell ref="I17:I18"/>
    <mergeCell ref="I21:I22"/>
    <mergeCell ref="B31:I31"/>
    <mergeCell ref="B24:G24"/>
    <mergeCell ref="C39:F39"/>
    <mergeCell ref="C40:G40"/>
    <mergeCell ref="B41:I41"/>
    <mergeCell ref="B42:I42"/>
    <mergeCell ref="B27:I27"/>
    <mergeCell ref="B32:G32"/>
    <mergeCell ref="I32:I33"/>
    <mergeCell ref="B33:G33"/>
    <mergeCell ref="C35:G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0449CF9413A94F924777302210390E" ma:contentTypeVersion="14" ma:contentTypeDescription="Crea un document nou" ma:contentTypeScope="" ma:versionID="aafd4001dbc8bc3ee855a654793cb6c1">
  <xsd:schema xmlns:xsd="http://www.w3.org/2001/XMLSchema" xmlns:xs="http://www.w3.org/2001/XMLSchema" xmlns:p="http://schemas.microsoft.com/office/2006/metadata/properties" xmlns:ns2="5e4dc06b-59c9-47e3-9302-669ad46a2181" xmlns:ns3="68cb4363-918d-453c-8b30-1fd54e7d67c8" targetNamespace="http://schemas.microsoft.com/office/2006/metadata/properties" ma:root="true" ma:fieldsID="61608c6294c3746754baf861fa574777" ns2:_="" ns3:_="">
    <xsd:import namespace="5e4dc06b-59c9-47e3-9302-669ad46a2181"/>
    <xsd:import namespace="68cb4363-918d-453c-8b30-1fd54e7d67c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dc06b-59c9-47e3-9302-669ad46a21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es de la imatge" ma:readOnly="false" ma:fieldId="{5cf76f15-5ced-4ddc-b409-7134ff3c332f}" ma:taxonomyMulti="true" ma:sspId="87c5a2b0-51b2-40d4-af1d-8383668458f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cb4363-918d-453c-8b30-1fd54e7d67c8" elementFormDefault="qualified">
    <xsd:import namespace="http://schemas.microsoft.com/office/2006/documentManagement/types"/>
    <xsd:import namespace="http://schemas.microsoft.com/office/infopath/2007/PartnerControls"/>
    <xsd:element name="SharedWithUsers" ma:index="13"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 compartit amb detalls" ma:internalName="SharedWithDetails" ma:readOnly="true">
      <xsd:simpleType>
        <xsd:restriction base="dms:Note">
          <xsd:maxLength value="255"/>
        </xsd:restriction>
      </xsd:simpleType>
    </xsd:element>
    <xsd:element name="TaxCatchAll" ma:index="17" nillable="true" ma:displayName="Taxonomy Catch All Column" ma:hidden="true" ma:list="{2defb9e8-2e84-4931-8d7d-9b01ee04da50}" ma:internalName="TaxCatchAll" ma:showField="CatchAllData" ma:web="68cb4363-918d-453c-8b30-1fd54e7d67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8cb4363-918d-453c-8b30-1fd54e7d67c8" xsi:nil="true"/>
    <lcf76f155ced4ddcb4097134ff3c332f xmlns="5e4dc06b-59c9-47e3-9302-669ad46a21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11DD17-79B1-4E76-BB6A-B55B3EAB37B8}"/>
</file>

<file path=customXml/itemProps2.xml><?xml version="1.0" encoding="utf-8"?>
<ds:datastoreItem xmlns:ds="http://schemas.openxmlformats.org/officeDocument/2006/customXml" ds:itemID="{BF874476-E9F7-4C5D-B6F3-46BA634A3681}"/>
</file>

<file path=customXml/itemProps3.xml><?xml version="1.0" encoding="utf-8"?>
<ds:datastoreItem xmlns:ds="http://schemas.openxmlformats.org/officeDocument/2006/customXml" ds:itemID="{8F863157-5617-477C-9243-6A638D0C4A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Universitat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 PRAT PUEYO</dc:creator>
  <cp:lastModifiedBy>Ester Molano Vigueras</cp:lastModifiedBy>
  <dcterms:created xsi:type="dcterms:W3CDTF">2023-06-30T09:32:30Z</dcterms:created>
  <dcterms:modified xsi:type="dcterms:W3CDTF">2025-04-01T07:11:17Z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0x010100DF0449CF9413A94F924777302210390E</vt:lpwstr>
  </property>
</Properties>
</file>