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ROCEDIMENTS OBERTS\ANY 2025\0006 - 2025 AM TREBALLS DIVERSOS\BASATS\2025 - 0309 Adequació DA\2 DOCUMENTACIÓ ADMINISTRATIVA\"/>
    </mc:Choice>
  </mc:AlternateContent>
  <bookViews>
    <workbookView xWindow="0" yWindow="0" windowWidth="23040" windowHeight="9190"/>
  </bookViews>
  <sheets>
    <sheet name="DA" sheetId="1" r:id="rId1"/>
  </sheets>
  <definedNames>
    <definedName name="_xlnm.Print_Area" localSheetId="0">DA!$A$1:$N$184</definedName>
    <definedName name="director" localSheetId="0">#REF!</definedName>
    <definedName name="titol" localSheetId="0">#REF!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1" l="1"/>
  <c r="K145" i="1" l="1"/>
  <c r="C137" i="1"/>
  <c r="C136" i="1"/>
  <c r="C135" i="1"/>
  <c r="C134" i="1"/>
  <c r="C133" i="1"/>
  <c r="C132" i="1"/>
  <c r="C131" i="1"/>
  <c r="C130" i="1"/>
  <c r="C129" i="1"/>
  <c r="C128" i="1"/>
  <c r="C127" i="1"/>
  <c r="C126" i="1"/>
  <c r="C125" i="1"/>
  <c r="C124" i="1"/>
  <c r="N76" i="1"/>
  <c r="N74" i="1"/>
  <c r="N72" i="1"/>
  <c r="N90" i="1"/>
  <c r="N92" i="1" s="1"/>
  <c r="N135" i="1" s="1"/>
  <c r="N84" i="1"/>
  <c r="N86" i="1" s="1"/>
  <c r="N134" i="1" s="1"/>
  <c r="N78" i="1"/>
  <c r="N66" i="1"/>
  <c r="N68" i="1" s="1"/>
  <c r="N132" i="1" s="1"/>
  <c r="N60" i="1"/>
  <c r="N62" i="1" s="1"/>
  <c r="N131" i="1" s="1"/>
  <c r="N54" i="1"/>
  <c r="N52" i="1"/>
  <c r="N46" i="1"/>
  <c r="N48" i="1" s="1"/>
  <c r="N129" i="1" s="1"/>
  <c r="N40" i="1"/>
  <c r="N42" i="1" s="1"/>
  <c r="N128" i="1" s="1"/>
  <c r="N34" i="1"/>
  <c r="N36" i="1" s="1"/>
  <c r="N127" i="1" s="1"/>
  <c r="N18" i="1" l="1"/>
  <c r="N124" i="1" s="1"/>
  <c r="N80" i="1"/>
  <c r="N133" i="1" s="1"/>
  <c r="N56" i="1"/>
  <c r="N130" i="1" s="1"/>
  <c r="N22" i="1"/>
  <c r="N24" i="1" s="1"/>
  <c r="N125" i="1" s="1"/>
  <c r="N145" i="1"/>
  <c r="N143" i="1"/>
  <c r="N28" i="1" l="1"/>
  <c r="N30" i="1" l="1"/>
  <c r="N126" i="1" s="1"/>
  <c r="M96" i="1" l="1"/>
  <c r="N96" i="1" s="1"/>
  <c r="N98" i="1" s="1"/>
  <c r="M102" i="1" l="1"/>
  <c r="N102" i="1" s="1"/>
  <c r="N104" i="1" s="1"/>
  <c r="N137" i="1" s="1"/>
  <c r="N136" i="1"/>
  <c r="N138" i="1" l="1"/>
  <c r="N144" i="1" s="1"/>
  <c r="N176" i="1" s="1"/>
  <c r="N107" i="1"/>
</calcChain>
</file>

<file path=xl/sharedStrings.xml><?xml version="1.0" encoding="utf-8"?>
<sst xmlns="http://schemas.openxmlformats.org/spreadsheetml/2006/main" count="120" uniqueCount="103">
  <si>
    <t>VALORACIÓ</t>
  </si>
  <si>
    <t>Adreça:</t>
  </si>
  <si>
    <t>CAPÍTOL</t>
  </si>
  <si>
    <t>UT.</t>
  </si>
  <si>
    <t>DESCRIPCIÓ</t>
  </si>
  <si>
    <t>AMID.</t>
  </si>
  <si>
    <t>PREU</t>
  </si>
  <si>
    <t>IMPORT</t>
  </si>
  <si>
    <t>1.1</t>
  </si>
  <si>
    <t>ut</t>
  </si>
  <si>
    <t>CAPÍTOL 1</t>
  </si>
  <si>
    <t>PREVENCIÓ RISCOS LABORALS</t>
  </si>
  <si>
    <t>2.1</t>
  </si>
  <si>
    <t>%</t>
  </si>
  <si>
    <t>Equipaments  i elements de protecció de seguretat i salut</t>
  </si>
  <si>
    <t>CAPÍTOL 2</t>
  </si>
  <si>
    <t>CONTROL DE QUALITAT</t>
  </si>
  <si>
    <t>3.1</t>
  </si>
  <si>
    <t>Control de qualitat</t>
  </si>
  <si>
    <t>CAPÍTOL 3</t>
  </si>
  <si>
    <t>A descomptar de l'ADHESIÓ CONTRACTE PROGRAMA</t>
  </si>
  <si>
    <t>h</t>
  </si>
  <si>
    <t>DESPESES PERSONAL LABORAL</t>
  </si>
  <si>
    <t>pa</t>
  </si>
  <si>
    <t>DESPESES BÉNS CORRENTS</t>
  </si>
  <si>
    <t>DESPESES PERSONES INTERNES I SERVEIS</t>
  </si>
  <si>
    <t>A tenir en compte:</t>
  </si>
  <si>
    <t>Forma de pagament : condicions habituals</t>
  </si>
  <si>
    <t>altres:</t>
  </si>
  <si>
    <t>Lliurament previst:</t>
  </si>
  <si>
    <t>CIRE</t>
  </si>
  <si>
    <t>Juan José Romero Bazan</t>
  </si>
  <si>
    <t>Director Serveis Exteriors</t>
  </si>
  <si>
    <t>ACCEPTACIÓ DEL CLIENT</t>
  </si>
  <si>
    <t>P.O.</t>
  </si>
  <si>
    <t>C/Foc núm. 57 de Barcelona</t>
  </si>
  <si>
    <t>4.1</t>
  </si>
  <si>
    <t>CAPÍTOL 4</t>
  </si>
  <si>
    <t>IMPORT BASE</t>
  </si>
  <si>
    <t>RESUM CAPÍTOLS</t>
  </si>
  <si>
    <t>Any 2025</t>
  </si>
  <si>
    <t>Adequació dels armaris de les sales de la Planta Baixa, treure els travessers dels armaris, per tal de que el paviment de la sala estigui al mateix nivell que el paviment de l'interior de l'armari, col·locació de topall per a les portes. I reposició de la moqueta (subministrada per la Propietat)</t>
  </si>
  <si>
    <t>ARMARI SALA 13 PLANTA BAIXA</t>
  </si>
  <si>
    <t>5.1</t>
  </si>
  <si>
    <t>CAPÍTOL 5</t>
  </si>
  <si>
    <t>REPARAR MOBILIARI OAC</t>
  </si>
  <si>
    <t>6.1</t>
  </si>
  <si>
    <t>CAPÍTOL 6</t>
  </si>
  <si>
    <t>MOBLE AMPLIACIÓ MICROONES OFFICE PLANTA BAIXA</t>
  </si>
  <si>
    <t>7.1</t>
  </si>
  <si>
    <t>CAPÍTOL 7</t>
  </si>
  <si>
    <t>7.2</t>
  </si>
  <si>
    <t>Adequació elèctrica de l'espai i muntatge dels microones integrats. Microones subministrats per la Propietat, model 3CP5002N3 de Balay.</t>
  </si>
  <si>
    <t>PORTA QUARTET NETEJA EN ZONA OFFICE</t>
  </si>
  <si>
    <t>8.1</t>
  </si>
  <si>
    <t>CAPÍTOL 8</t>
  </si>
  <si>
    <t>MOBLE FORAT MÀQUINES VENDING PLANTA BAIXA</t>
  </si>
  <si>
    <t>9.1</t>
  </si>
  <si>
    <t>Subministrament i muntatge de porta interior abatible cega d'una fulla de 220x92,50x3,5 cm de taulell d'aglomerat DM pintat amb esmalt blanc mate a l'aigua. Incloent-hi tapetes i accessoris necessaris.</t>
  </si>
  <si>
    <t>CAPÍTOL 9</t>
  </si>
  <si>
    <t>Desmuntatge de panys existents, substituint-los i adaptant-hi panys tipus CERR. 4 RULINAS ESQ. De 13 a 21 mm, no electrònics.</t>
  </si>
  <si>
    <t>10.1</t>
  </si>
  <si>
    <t>CAPÍTOL 10</t>
  </si>
  <si>
    <t>CANVI PANY ARMARIS MOBLE C VESTÍBUL A PANY ELECTRÒNIC</t>
  </si>
  <si>
    <t>Desmuntatge de panys existents, substituint-los i adaptant-hi panys electrònics tipus TRONIC + MUTRONIC PLUS - MULTIUSUARIO - KEYA, incloent-hi xapes identificadores noves.</t>
  </si>
  <si>
    <t>11.1</t>
  </si>
  <si>
    <t>CANVI PANY ARMARIS SINDICATS</t>
  </si>
  <si>
    <t>12.1</t>
  </si>
  <si>
    <t>13.1</t>
  </si>
  <si>
    <t>14.1</t>
  </si>
  <si>
    <t>CAPÍTOL 12</t>
  </si>
  <si>
    <t>CAPÍTOL 11</t>
  </si>
  <si>
    <t>CAPÍTOL 13</t>
  </si>
  <si>
    <t>CAPÍTOL 14</t>
  </si>
  <si>
    <t>10.2</t>
  </si>
  <si>
    <t>10.3</t>
  </si>
  <si>
    <t>CONVERSIÓ ARMARI - ARMARIETS EN PLANTA 0</t>
  </si>
  <si>
    <t>PISSARRES DE VIDRE SALES REUNIONS PLANTA PIS</t>
  </si>
  <si>
    <t>Subministrament i muntatge de panell de 150x250 cm tipus Lacobel o similar, col·locat sobre estructura de fusta i resultant enrassat a panelat de fusta, remats laterals i accessoris per a penjar retoladors i borrador a mesura, segons detall adjunt (2). Incloent-hi treballs previs necessaris.</t>
  </si>
  <si>
    <t>Treballs de fusteria per a la transformació d'armaris en conjunt de taquilles. Sent aquestes d'estructura i forma similar a les existents: melamina blanca, tirador en mitja canya de fusta, 2 panys electrònics, 16 panys mecànics i placa identificadora. Incloent‐hi desmuntatge de les parts no necessàries dels armaris actuals (18 armariets)</t>
  </si>
  <si>
    <t>ADAPTACIÓ ARMARIS SALES REUNIONS PL. BAIXA</t>
  </si>
  <si>
    <t>ml</t>
  </si>
  <si>
    <t>Subministrament i muntatge d'armari a mida de mesures 250 cm d'alt x 980 cm de llarg x 105 cm de profunditat, 10 portes de panelat de fusta com existent de 250x90 cm, segons detall adjunt (5). Incloent-hi tapa superior de l'armari i tirador d'inox.</t>
  </si>
  <si>
    <t>Reparació puntual sobre armari en mal estat, subministrant-hi i col·locant una nova peça de fusta igual a l'existent de 120x40 cm.</t>
  </si>
  <si>
    <t>Mobiliari complet per espai vending per un espai de 228x187 cm format per mobles alts i baixos amb sòcol inferior, color roure per a ús en ambient humits de 19 mm de gruix, amb cantonera vista, acabats en vernís de poliuterà, muntats sobre base de nucli de taulell de partícules tipus P2 de 16 mm de gruix, xapa trassera de 6 mm de gruix en blanc, impregnat amb resina melamínica i cantonera termoplàstica. Incloent-hi baldes del mateix material que el cos, bisagres i accessoris necessaris per a completar el muntatge, segons detall adjunt (7)</t>
  </si>
  <si>
    <t>Tancament vertical en taulell d'aglomerat DM pintat amb esmalt blanc mate a l'aigua, estructura interior en fusta de pi, passos d'instal·lacions necessaris, porta doble de pas de 70 cm, deixant-ho tot enrassat a paret existent. Incloent-hi elements i accessoris per a dur-ho a terme, segons detall adjunt (9)</t>
  </si>
  <si>
    <t>PISSARRES DE VIDRE SALES PLANTA BAIXA</t>
  </si>
  <si>
    <t>TAQUILLES PLANTES</t>
  </si>
  <si>
    <t>Treballs de fusteria per a la transformació d'armaris de 80x125 cm en conjunt de taquilles. Sent aquestes d'estructura i forma similar a les existents: melamina blanca, lleixa interior horitzontal, tirador en mitja canya de fusta, pany mecànic i placa identificadora. Incloent‐hi desmuntatge de les parts no necessàries dels armaris actuals (4 armariets)</t>
  </si>
  <si>
    <t>Treballs de fusteria per a la transformació d'armaris de 80x125 cm en conjunt de taquilles. Sent aquestes d'estructura i forma similar a les existents: melamina blanca, lleixa interior horitzontal, barra d'inox com a penjarobes, tirador en mitja canya de fusta, pany electrònic i placa identificadora. Incloent‐hi desmuntatge de les parts no necessàries dels armaris actuals (2 armariets)</t>
  </si>
  <si>
    <t>Treballs de fusteria per a la transformació d’armaris a armariets, segons el Detall 10.1_Armariets_PB. Modificació 12 armaris per fer 4 armariets a cadascun, amb pany mecànic, tirador i placa identificadora. Incloent-hi preparació prèvia dels armaris origen.</t>
  </si>
  <si>
    <t>Subministrament i muntatge de 2 panells per sala tipus Lacobel o similar de mides segons detall adjunt (1) col·locat sobre estructura de fusta i resultant enrassat a panelat de fusta, remats laterals i accessoris per a penjar retoladors i borrador a mesura. Incloent-hi treballs previs necessaris. Amidament segons nombre de sales.</t>
  </si>
  <si>
    <t>Treballs de fusteria per a la transformació d'armaris en conjunt de taquilles. Sent aquestes d'estructura i forma similar a les existents: melamina blanca, tirador en mitja canya de fusta, pany mecànic i placa identificadora. Incloent‐hi desmuntatge de les parts no necessàries dels armaris actuals (8 armariets)</t>
  </si>
  <si>
    <t>Objecte:</t>
  </si>
  <si>
    <t>AMIDAMENTS A VALORAR</t>
  </si>
  <si>
    <t>Departament d'Economia i Finances</t>
  </si>
  <si>
    <t>Treballs de fusteria</t>
  </si>
  <si>
    <t xml:space="preserve">Totes les partides són amb el material inclòs. </t>
  </si>
  <si>
    <t>Subministrat i muntat.</t>
  </si>
  <si>
    <t>IMPORT MÀXIM LICITACIÓ</t>
  </si>
  <si>
    <t>10.4</t>
  </si>
  <si>
    <t>IMPORTS OFERTS PEL LICITADOR</t>
  </si>
  <si>
    <t>Personal intern obligatòri: 2 operaris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</si>
</sst>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6">
    <font>
      <sz val="11"/>
      <color theme="1"/>
      <name val="Calibri"/>
      <family val="2"/>
      <scheme val="minor"/>
    </font>
    <font>
      <sz val="11"/>
      <color theme="1"/>
      <name val="Calibri"/>
      <family val="2"/>
      <scheme val="minor"/>
    </font>
    <font>
      <b/>
      <sz val="10"/>
      <color indexed="9"/>
      <name val="Artifakt Element Book"/>
      <family val="2"/>
    </font>
    <font>
      <sz val="10"/>
      <color indexed="9"/>
      <name val="Artifakt Element Book"/>
      <family val="2"/>
    </font>
    <font>
      <sz val="10"/>
      <color indexed="8"/>
      <name val="Artifakt Element Book"/>
      <family val="2"/>
    </font>
    <font>
      <b/>
      <sz val="10"/>
      <color indexed="8"/>
      <name val="Artifakt Element Book"/>
      <family val="2"/>
    </font>
    <font>
      <b/>
      <sz val="10"/>
      <name val="Artifakt Element Book"/>
      <family val="2"/>
    </font>
    <font>
      <b/>
      <sz val="10"/>
      <color theme="1"/>
      <name val="Artifakt Element Book"/>
      <family val="2"/>
    </font>
    <font>
      <b/>
      <i/>
      <sz val="10"/>
      <color indexed="8"/>
      <name val="Artifakt Element Book"/>
      <family val="2"/>
    </font>
    <font>
      <sz val="10"/>
      <color theme="1"/>
      <name val="Artifakt Element Book"/>
      <family val="2"/>
    </font>
    <font>
      <u/>
      <sz val="10"/>
      <color indexed="8"/>
      <name val="Artifakt Element Book"/>
      <family val="2"/>
    </font>
    <font>
      <b/>
      <sz val="10"/>
      <color rgb="FF33CCCC"/>
      <name val="Artifakt Element Book"/>
      <family val="2"/>
    </font>
    <font>
      <sz val="11"/>
      <color rgb="FF000000"/>
      <name val="Artifakt Element Book"/>
      <family val="2"/>
    </font>
    <font>
      <b/>
      <sz val="10"/>
      <color rgb="FFFF0000"/>
      <name val="Artifakt Element Book"/>
      <family val="2"/>
    </font>
    <font>
      <sz val="10"/>
      <color rgb="FFFF0000"/>
      <name val="Artifakt Element Book"/>
      <family val="2"/>
    </font>
    <font>
      <b/>
      <sz val="10"/>
      <color indexed="8"/>
      <name val="Artifakt Element Book"/>
    </font>
  </fonts>
  <fills count="6">
    <fill>
      <patternFill patternType="none"/>
    </fill>
    <fill>
      <patternFill patternType="gray125"/>
    </fill>
    <fill>
      <patternFill patternType="solid">
        <fgColor theme="4" tint="-0.2499465926084170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theme="4" tint="-0.24994659260841701"/>
      </left>
      <right/>
      <top/>
      <bottom/>
      <diagonal/>
    </border>
    <border>
      <left/>
      <right style="medium">
        <color theme="4" tint="-0.24994659260841701"/>
      </right>
      <top/>
      <bottom/>
      <diagonal/>
    </border>
    <border>
      <left/>
      <right/>
      <top/>
      <bottom style="hair">
        <color indexed="64"/>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right/>
      <top style="thin">
        <color indexed="64"/>
      </top>
      <bottom style="thin">
        <color indexed="64"/>
      </bottom>
      <diagonal/>
    </border>
    <border>
      <left/>
      <right/>
      <top/>
      <bottom style="thin">
        <color indexed="64"/>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65">
    <xf numFmtId="0" fontId="0" fillId="0" borderId="0" xfId="0"/>
    <xf numFmtId="0" fontId="4" fillId="0" borderId="0" xfId="0" applyFont="1"/>
    <xf numFmtId="0" fontId="4" fillId="0" borderId="0" xfId="0" applyFont="1" applyBorder="1"/>
    <xf numFmtId="2" fontId="4" fillId="0" borderId="0" xfId="0" applyNumberFormat="1" applyFont="1" applyBorder="1"/>
    <xf numFmtId="2" fontId="4" fillId="0" borderId="0" xfId="0" applyNumberFormat="1" applyFont="1"/>
    <xf numFmtId="0" fontId="2" fillId="2" borderId="1" xfId="2" applyFont="1" applyFill="1" applyBorder="1" applyAlignment="1">
      <alignment vertical="center"/>
    </xf>
    <xf numFmtId="0" fontId="2" fillId="2" borderId="2" xfId="2" applyFont="1" applyFill="1" applyBorder="1" applyAlignment="1">
      <alignment vertical="center"/>
    </xf>
    <xf numFmtId="0" fontId="2" fillId="2" borderId="2" xfId="2" applyFont="1" applyFill="1" applyBorder="1"/>
    <xf numFmtId="0" fontId="3" fillId="2" borderId="2" xfId="2" applyFont="1" applyFill="1" applyBorder="1"/>
    <xf numFmtId="2" fontId="3" fillId="2" borderId="3" xfId="2" applyNumberFormat="1" applyFont="1" applyFill="1" applyBorder="1"/>
    <xf numFmtId="0" fontId="4" fillId="0" borderId="0" xfId="0" applyFont="1" applyAlignment="1">
      <alignment vertical="center"/>
    </xf>
    <xf numFmtId="0" fontId="4" fillId="0" borderId="0" xfId="0" applyFont="1" applyAlignment="1"/>
    <xf numFmtId="2" fontId="4" fillId="0" borderId="0" xfId="0" applyNumberFormat="1" applyFont="1" applyAlignment="1"/>
    <xf numFmtId="0" fontId="4" fillId="0" borderId="0" xfId="0" applyFont="1" applyFill="1" applyBorder="1"/>
    <xf numFmtId="2" fontId="6" fillId="0" borderId="13" xfId="0" applyNumberFormat="1" applyFont="1" applyBorder="1" applyAlignment="1">
      <alignment horizontal="right" vertical="center"/>
    </xf>
    <xf numFmtId="0" fontId="2" fillId="0" borderId="13" xfId="0" applyFont="1" applyBorder="1" applyAlignment="1">
      <alignment horizontal="right" vertical="center"/>
    </xf>
    <xf numFmtId="0" fontId="6" fillId="0" borderId="13" xfId="0" applyFont="1" applyBorder="1" applyAlignment="1">
      <alignment horizontal="right" vertical="center"/>
    </xf>
    <xf numFmtId="0" fontId="5" fillId="0" borderId="13" xfId="0" applyFont="1" applyBorder="1" applyAlignment="1">
      <alignment horizontal="left"/>
    </xf>
    <xf numFmtId="0" fontId="4" fillId="0" borderId="13" xfId="0" applyFont="1" applyBorder="1"/>
    <xf numFmtId="2" fontId="4" fillId="0" borderId="0" xfId="0" applyNumberFormat="1" applyFont="1" applyFill="1" applyBorder="1"/>
    <xf numFmtId="44" fontId="5" fillId="0" borderId="0" xfId="1"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4" fillId="0" borderId="0" xfId="0" applyFont="1" applyAlignment="1">
      <alignment horizontal="justify" wrapText="1"/>
    </xf>
    <xf numFmtId="0" fontId="4" fillId="0" borderId="0" xfId="0" applyFont="1" applyAlignment="1" applyProtection="1">
      <alignment vertical="top"/>
      <protection locked="0"/>
    </xf>
    <xf numFmtId="0" fontId="4" fillId="0" borderId="0" xfId="0" applyFont="1" applyAlignment="1">
      <alignment horizontal="center" vertical="top"/>
    </xf>
    <xf numFmtId="2" fontId="4" fillId="0" borderId="0" xfId="0" applyNumberFormat="1" applyFont="1" applyProtection="1">
      <protection locked="0"/>
    </xf>
    <xf numFmtId="44" fontId="4" fillId="0" borderId="0" xfId="1" applyNumberFormat="1" applyFont="1" applyFill="1" applyBorder="1" applyAlignment="1"/>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2" fontId="4" fillId="0" borderId="0" xfId="1" applyNumberFormat="1" applyFont="1" applyFill="1" applyBorder="1" applyAlignment="1" applyProtection="1">
      <alignment horizontal="right" vertical="center"/>
      <protection locked="0"/>
    </xf>
    <xf numFmtId="44" fontId="4" fillId="0" borderId="0" xfId="1" applyFont="1" applyFill="1" applyBorder="1" applyAlignment="1" applyProtection="1">
      <alignment horizontal="left" vertical="center"/>
      <protection locked="0"/>
    </xf>
    <xf numFmtId="44" fontId="4" fillId="0" borderId="0" xfId="1" applyFont="1" applyFill="1" applyBorder="1" applyAlignment="1">
      <alignment horizontal="center" vertical="center"/>
    </xf>
    <xf numFmtId="44" fontId="5" fillId="0" borderId="13" xfId="1" applyNumberFormat="1" applyFont="1" applyFill="1" applyBorder="1" applyAlignment="1"/>
    <xf numFmtId="0" fontId="4" fillId="0" borderId="0" xfId="0" applyFont="1" applyProtection="1">
      <protection locked="0"/>
    </xf>
    <xf numFmtId="10" fontId="4" fillId="0" borderId="0" xfId="0" applyNumberFormat="1" applyFont="1" applyProtection="1">
      <protection locked="0"/>
    </xf>
    <xf numFmtId="44" fontId="4" fillId="0" borderId="0" xfId="1" applyNumberFormat="1" applyFont="1" applyFill="1" applyBorder="1" applyAlignment="1" applyProtection="1">
      <protection locked="0"/>
    </xf>
    <xf numFmtId="0" fontId="8" fillId="0" borderId="0" xfId="0" applyFont="1" applyFill="1" applyBorder="1" applyAlignment="1">
      <alignment horizontal="left" vertical="center"/>
    </xf>
    <xf numFmtId="44" fontId="5" fillId="0" borderId="0" xfId="1" applyNumberFormat="1" applyFont="1" applyFill="1" applyBorder="1" applyAlignment="1"/>
    <xf numFmtId="0" fontId="4" fillId="4" borderId="12" xfId="2" applyFont="1" applyFill="1" applyBorder="1" applyAlignment="1">
      <alignment vertical="center"/>
    </xf>
    <xf numFmtId="0" fontId="5" fillId="4" borderId="12" xfId="2" applyFont="1" applyFill="1" applyBorder="1" applyAlignment="1">
      <alignment horizontal="left" vertical="center"/>
    </xf>
    <xf numFmtId="2" fontId="4" fillId="4" borderId="12" xfId="2" applyNumberFormat="1" applyFont="1" applyFill="1" applyBorder="1" applyAlignment="1">
      <alignment vertical="center"/>
    </xf>
    <xf numFmtId="44" fontId="5" fillId="4" borderId="12" xfId="3" applyFont="1" applyFill="1" applyBorder="1" applyAlignment="1">
      <alignment horizontal="center" vertical="center"/>
    </xf>
    <xf numFmtId="0" fontId="4" fillId="0" borderId="0" xfId="2" applyFont="1" applyAlignment="1">
      <alignment vertical="center"/>
    </xf>
    <xf numFmtId="0" fontId="5" fillId="0" borderId="0" xfId="2" applyFont="1" applyFill="1" applyBorder="1" applyAlignment="1">
      <alignment horizontal="left" vertical="center"/>
    </xf>
    <xf numFmtId="0" fontId="4" fillId="0" borderId="0" xfId="2" applyFont="1" applyFill="1" applyBorder="1" applyAlignment="1">
      <alignment vertical="center"/>
    </xf>
    <xf numFmtId="2" fontId="4" fillId="0" borderId="0" xfId="2" applyNumberFormat="1" applyFont="1" applyFill="1" applyBorder="1" applyAlignment="1">
      <alignment vertical="center"/>
    </xf>
    <xf numFmtId="44" fontId="5" fillId="0" borderId="0" xfId="3" applyFont="1" applyFill="1" applyBorder="1" applyAlignment="1">
      <alignment horizontal="center" vertical="center"/>
    </xf>
    <xf numFmtId="0" fontId="4" fillId="0" borderId="0" xfId="2" applyFont="1" applyFill="1" applyBorder="1" applyAlignment="1">
      <alignment horizontal="left"/>
    </xf>
    <xf numFmtId="0" fontId="4" fillId="0" borderId="0" xfId="2" applyFont="1" applyFill="1" applyBorder="1"/>
    <xf numFmtId="2" fontId="4" fillId="0" borderId="0" xfId="2" applyNumberFormat="1" applyFont="1" applyFill="1" applyBorder="1"/>
    <xf numFmtId="44" fontId="4" fillId="0" borderId="0" xfId="3" applyFont="1" applyFill="1" applyBorder="1" applyAlignment="1">
      <alignment vertical="center"/>
    </xf>
    <xf numFmtId="2" fontId="5" fillId="0" borderId="18" xfId="2" applyNumberFormat="1" applyFont="1" applyFill="1" applyBorder="1" applyAlignment="1"/>
    <xf numFmtId="0" fontId="4" fillId="0" borderId="0" xfId="0" applyFont="1" applyFill="1" applyBorder="1" applyAlignment="1">
      <alignment vertical="center"/>
    </xf>
    <xf numFmtId="0" fontId="4" fillId="0" borderId="0" xfId="0" applyFont="1" applyFill="1" applyBorder="1" applyAlignment="1">
      <alignment horizontal="left"/>
    </xf>
    <xf numFmtId="0" fontId="4" fillId="0" borderId="0" xfId="0" applyFont="1" applyFill="1" applyBorder="1" applyAlignment="1">
      <alignment horizontal="center"/>
    </xf>
    <xf numFmtId="4" fontId="4" fillId="0" borderId="0" xfId="1" applyNumberFormat="1" applyFont="1" applyFill="1" applyBorder="1" applyAlignment="1" applyProtection="1">
      <alignment horizontal="right"/>
      <protection locked="0"/>
    </xf>
    <xf numFmtId="44" fontId="4" fillId="0" borderId="0" xfId="1" applyFont="1" applyFill="1" applyBorder="1" applyAlignment="1" applyProtection="1">
      <alignment horizontal="left"/>
      <protection locked="0"/>
    </xf>
    <xf numFmtId="44" fontId="4" fillId="0" borderId="0" xfId="1" applyFont="1" applyFill="1" applyBorder="1" applyAlignment="1"/>
    <xf numFmtId="44" fontId="4" fillId="0" borderId="0" xfId="0" applyNumberFormat="1" applyFont="1" applyBorder="1"/>
    <xf numFmtId="44" fontId="4" fillId="0" borderId="0" xfId="0" applyNumberFormat="1" applyFont="1"/>
    <xf numFmtId="0" fontId="5" fillId="0" borderId="0" xfId="0" applyFont="1" applyFill="1" applyBorder="1" applyAlignment="1"/>
    <xf numFmtId="0" fontId="4" fillId="0" borderId="0" xfId="0" applyFont="1" applyFill="1" applyBorder="1" applyAlignment="1"/>
    <xf numFmtId="2" fontId="4" fillId="0" borderId="0" xfId="1" applyNumberFormat="1" applyFont="1" applyFill="1" applyBorder="1" applyAlignment="1" applyProtection="1">
      <alignment horizontal="right"/>
      <protection locked="0"/>
    </xf>
    <xf numFmtId="44" fontId="4" fillId="0" borderId="0" xfId="1" applyFont="1" applyFill="1" applyBorder="1" applyAlignment="1">
      <alignment horizontal="center"/>
    </xf>
    <xf numFmtId="0" fontId="10"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Border="1" applyAlignment="1">
      <alignment horizontal="center" vertical="center"/>
    </xf>
    <xf numFmtId="0" fontId="4" fillId="0" borderId="0" xfId="0" applyFont="1" applyBorder="1" applyAlignment="1">
      <alignment horizontal="left"/>
    </xf>
    <xf numFmtId="0" fontId="4" fillId="0" borderId="0" xfId="0" applyFont="1" applyBorder="1" applyAlignment="1">
      <alignment horizontal="left" vertical="center"/>
    </xf>
    <xf numFmtId="0" fontId="5" fillId="0" borderId="15" xfId="0" applyFont="1" applyBorder="1" applyAlignment="1">
      <alignment horizontal="left" vertical="top"/>
    </xf>
    <xf numFmtId="0" fontId="4" fillId="0" borderId="16" xfId="0" applyFont="1" applyBorder="1" applyAlignment="1">
      <alignment horizontal="left" vertical="top"/>
    </xf>
    <xf numFmtId="0" fontId="4" fillId="0" borderId="16" xfId="0" applyFont="1" applyBorder="1"/>
    <xf numFmtId="0" fontId="4" fillId="0" borderId="17" xfId="0" applyFont="1" applyBorder="1" applyAlignment="1">
      <alignment horizontal="left" vertical="top"/>
    </xf>
    <xf numFmtId="0" fontId="4" fillId="0" borderId="15" xfId="0" applyFont="1" applyBorder="1" applyAlignment="1"/>
    <xf numFmtId="0" fontId="4" fillId="0" borderId="16" xfId="0" applyFont="1" applyBorder="1" applyAlignment="1"/>
    <xf numFmtId="0" fontId="4" fillId="0" borderId="17" xfId="0" applyFont="1" applyBorder="1" applyAlignment="1"/>
    <xf numFmtId="0" fontId="4" fillId="0" borderId="6" xfId="0" applyFont="1" applyBorder="1" applyAlignment="1">
      <alignment horizontal="left" vertical="top"/>
    </xf>
    <xf numFmtId="0" fontId="4" fillId="0" borderId="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xf numFmtId="0" fontId="4" fillId="0" borderId="0" xfId="0" applyFont="1" applyBorder="1" applyAlignment="1"/>
    <xf numFmtId="0" fontId="4" fillId="0" borderId="7" xfId="0" applyFont="1" applyBorder="1" applyAlignment="1"/>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9" xfId="0" applyFont="1" applyBorder="1" applyAlignment="1"/>
    <xf numFmtId="0" fontId="4" fillId="0" borderId="10" xfId="0" applyFont="1" applyBorder="1" applyAlignment="1"/>
    <xf numFmtId="0" fontId="4" fillId="0" borderId="11" xfId="0" applyFont="1" applyBorder="1" applyAlignment="1"/>
    <xf numFmtId="44" fontId="4" fillId="0" borderId="0" xfId="1" applyNumberFormat="1" applyFont="1" applyFill="1" applyBorder="1" applyAlignment="1" applyProtection="1">
      <alignment horizontal="right"/>
      <protection locked="0"/>
    </xf>
    <xf numFmtId="0" fontId="4" fillId="0" borderId="18" xfId="2" applyFont="1" applyFill="1" applyBorder="1" applyAlignment="1">
      <alignment horizontal="left"/>
    </xf>
    <xf numFmtId="0" fontId="4" fillId="0" borderId="18" xfId="2" applyFont="1" applyFill="1" applyBorder="1"/>
    <xf numFmtId="44" fontId="5" fillId="0" borderId="18" xfId="3" applyFont="1" applyFill="1" applyBorder="1" applyAlignment="1">
      <alignment vertical="center"/>
    </xf>
    <xf numFmtId="44" fontId="2" fillId="0" borderId="0" xfId="0" applyNumberFormat="1" applyFont="1" applyFill="1" applyBorder="1" applyAlignment="1">
      <alignment vertical="center"/>
    </xf>
    <xf numFmtId="44" fontId="11" fillId="0" borderId="0" xfId="0" applyNumberFormat="1" applyFont="1" applyFill="1" applyBorder="1" applyAlignment="1">
      <alignment vertical="center"/>
    </xf>
    <xf numFmtId="44" fontId="2" fillId="2" borderId="14" xfId="0" applyNumberFormat="1" applyFont="1" applyFill="1" applyBorder="1" applyAlignment="1">
      <alignment vertical="center"/>
    </xf>
    <xf numFmtId="0" fontId="2" fillId="3" borderId="4" xfId="0" applyFont="1" applyFill="1" applyBorder="1" applyAlignment="1">
      <alignment vertical="center"/>
    </xf>
    <xf numFmtId="0" fontId="2" fillId="3" borderId="5" xfId="0" applyFont="1" applyFill="1" applyBorder="1" applyAlignment="1">
      <alignment vertical="center"/>
    </xf>
    <xf numFmtId="0" fontId="4" fillId="0" borderId="0" xfId="0" applyFont="1" applyAlignment="1">
      <alignment horizontal="justify" wrapText="1"/>
    </xf>
    <xf numFmtId="0" fontId="6" fillId="0" borderId="13" xfId="0" applyFont="1" applyBorder="1" applyAlignment="1">
      <alignment vertical="center"/>
    </xf>
    <xf numFmtId="0" fontId="4" fillId="0" borderId="0" xfId="0" applyFont="1" applyFill="1" applyBorder="1" applyAlignment="1">
      <alignment vertical="center"/>
    </xf>
    <xf numFmtId="0" fontId="2" fillId="2" borderId="2" xfId="2" applyFont="1" applyFill="1" applyBorder="1" applyAlignment="1">
      <alignment horizontal="justify" wrapText="1"/>
    </xf>
    <xf numFmtId="44" fontId="3" fillId="2" borderId="2" xfId="2" applyNumberFormat="1" applyFont="1" applyFill="1" applyBorder="1"/>
    <xf numFmtId="0" fontId="12" fillId="0" borderId="0" xfId="0" applyFont="1"/>
    <xf numFmtId="0" fontId="2" fillId="0" borderId="0" xfId="2" applyFont="1" applyFill="1" applyBorder="1" applyAlignment="1">
      <alignment vertical="center"/>
    </xf>
    <xf numFmtId="0" fontId="2" fillId="0" borderId="0" xfId="2" applyFont="1" applyFill="1" applyBorder="1" applyAlignment="1">
      <alignment horizontal="left" wrapText="1"/>
    </xf>
    <xf numFmtId="0" fontId="2" fillId="0" borderId="0" xfId="2" applyFont="1" applyFill="1" applyBorder="1" applyAlignment="1">
      <alignment horizontal="justify" wrapText="1"/>
    </xf>
    <xf numFmtId="44" fontId="3" fillId="0" borderId="0" xfId="2" applyNumberFormat="1" applyFont="1" applyFill="1" applyBorder="1"/>
    <xf numFmtId="44" fontId="2" fillId="2" borderId="2" xfId="2" applyNumberFormat="1" applyFont="1" applyFill="1" applyBorder="1" applyAlignment="1">
      <alignment vertical="center"/>
    </xf>
    <xf numFmtId="44" fontId="6" fillId="0" borderId="13" xfId="0" applyNumberFormat="1" applyFont="1" applyBorder="1" applyAlignment="1">
      <alignment horizontal="right" vertical="center"/>
    </xf>
    <xf numFmtId="44" fontId="4" fillId="0" borderId="0" xfId="0" applyNumberFormat="1" applyFont="1" applyAlignment="1"/>
    <xf numFmtId="44" fontId="4" fillId="0" borderId="0" xfId="0" applyNumberFormat="1" applyFont="1" applyFill="1" applyBorder="1"/>
    <xf numFmtId="44" fontId="4" fillId="0" borderId="0" xfId="0" applyNumberFormat="1" applyFont="1" applyAlignment="1">
      <alignment vertical="center"/>
    </xf>
    <xf numFmtId="44" fontId="4" fillId="0" borderId="0" xfId="1" applyNumberFormat="1" applyFont="1" applyFill="1" applyBorder="1" applyAlignment="1" applyProtection="1">
      <alignment horizontal="right" vertical="center"/>
      <protection locked="0"/>
    </xf>
    <xf numFmtId="44" fontId="5" fillId="0" borderId="13" xfId="1" applyNumberFormat="1" applyFont="1" applyFill="1" applyBorder="1" applyAlignment="1" applyProtection="1">
      <alignment horizontal="left" vertical="center"/>
      <protection locked="0"/>
    </xf>
    <xf numFmtId="44" fontId="5" fillId="0" borderId="0" xfId="1" applyNumberFormat="1" applyFont="1" applyFill="1" applyBorder="1" applyAlignment="1" applyProtection="1">
      <alignment horizontal="left" vertical="center"/>
      <protection locked="0"/>
    </xf>
    <xf numFmtId="44" fontId="4" fillId="4" borderId="12" xfId="2" applyNumberFormat="1" applyFont="1" applyFill="1" applyBorder="1" applyAlignment="1">
      <alignment vertical="center"/>
    </xf>
    <xf numFmtId="44" fontId="4" fillId="0" borderId="0" xfId="2" applyNumberFormat="1" applyFont="1" applyFill="1" applyBorder="1" applyAlignment="1">
      <alignment vertical="center"/>
    </xf>
    <xf numFmtId="44" fontId="4" fillId="0" borderId="0" xfId="2" applyNumberFormat="1" applyFont="1" applyFill="1" applyBorder="1"/>
    <xf numFmtId="44" fontId="5" fillId="0" borderId="18" xfId="2" applyNumberFormat="1" applyFont="1" applyFill="1" applyBorder="1" applyAlignment="1"/>
    <xf numFmtId="44" fontId="4" fillId="0" borderId="16" xfId="0" applyNumberFormat="1" applyFont="1" applyBorder="1" applyAlignment="1"/>
    <xf numFmtId="44" fontId="4" fillId="0" borderId="10" xfId="0" applyNumberFormat="1" applyFont="1" applyBorder="1" applyAlignment="1"/>
    <xf numFmtId="0" fontId="4" fillId="0" borderId="18" xfId="0" applyFont="1" applyFill="1" applyBorder="1" applyAlignment="1">
      <alignment horizontal="left" vertical="center"/>
    </xf>
    <xf numFmtId="0" fontId="4" fillId="0" borderId="18" xfId="0" applyFont="1" applyFill="1" applyBorder="1" applyAlignment="1">
      <alignment horizontal="center" vertical="center"/>
    </xf>
    <xf numFmtId="2" fontId="4" fillId="0" borderId="18" xfId="1" applyNumberFormat="1" applyFont="1" applyFill="1" applyBorder="1" applyAlignment="1" applyProtection="1">
      <alignment horizontal="right" vertical="center"/>
      <protection locked="0"/>
    </xf>
    <xf numFmtId="44" fontId="4" fillId="0" borderId="18" xfId="1" applyFont="1" applyFill="1" applyBorder="1" applyAlignment="1" applyProtection="1">
      <alignment horizontal="left" vertical="center"/>
      <protection locked="0"/>
    </xf>
    <xf numFmtId="44" fontId="5" fillId="0" borderId="18" xfId="1" applyNumberFormat="1" applyFont="1" applyFill="1" applyBorder="1" applyAlignment="1" applyProtection="1">
      <alignment horizontal="left" vertical="center"/>
      <protection locked="0"/>
    </xf>
    <xf numFmtId="44" fontId="5" fillId="0" borderId="18" xfId="1" applyNumberFormat="1" applyFont="1" applyFill="1" applyBorder="1" applyAlignment="1"/>
    <xf numFmtId="0" fontId="4" fillId="0" borderId="13" xfId="0" applyFont="1" applyFill="1" applyBorder="1" applyAlignment="1">
      <alignment horizontal="left" vertical="center"/>
    </xf>
    <xf numFmtId="0" fontId="4" fillId="0" borderId="13" xfId="0" applyFont="1" applyFill="1" applyBorder="1" applyAlignment="1">
      <alignment horizontal="center" vertical="center"/>
    </xf>
    <xf numFmtId="2" fontId="14" fillId="0" borderId="13" xfId="1" applyNumberFormat="1" applyFont="1" applyFill="1" applyBorder="1" applyAlignment="1" applyProtection="1">
      <alignment horizontal="right" vertical="center"/>
      <protection locked="0"/>
    </xf>
    <xf numFmtId="44" fontId="14" fillId="0" borderId="13" xfId="1" applyFont="1" applyFill="1" applyBorder="1" applyAlignment="1" applyProtection="1">
      <alignment horizontal="left" vertical="center"/>
      <protection locked="0"/>
    </xf>
    <xf numFmtId="44" fontId="13" fillId="0" borderId="13" xfId="1" applyNumberFormat="1" applyFont="1" applyFill="1" applyBorder="1" applyAlignment="1" applyProtection="1">
      <alignment horizontal="left" vertical="center"/>
      <protection locked="0"/>
    </xf>
    <xf numFmtId="44" fontId="13" fillId="0" borderId="13" xfId="1" applyNumberFormat="1" applyFont="1" applyFill="1" applyBorder="1" applyAlignment="1"/>
    <xf numFmtId="0" fontId="15" fillId="5" borderId="0" xfId="0" applyFont="1" applyFill="1" applyAlignment="1">
      <alignment horizontal="center" vertical="center" wrapText="1"/>
    </xf>
    <xf numFmtId="0" fontId="5" fillId="0" borderId="0" xfId="0" applyFont="1" applyFill="1" applyBorder="1" applyAlignment="1">
      <alignment horizontal="left"/>
    </xf>
    <xf numFmtId="0" fontId="13" fillId="0" borderId="13" xfId="0" applyFont="1" applyBorder="1" applyAlignment="1" applyProtection="1">
      <alignment horizontal="justify" wrapText="1"/>
      <protection locked="0"/>
    </xf>
    <xf numFmtId="0" fontId="13" fillId="0" borderId="13" xfId="0" applyFont="1" applyBorder="1" applyAlignment="1">
      <alignment horizontal="justify" wrapText="1"/>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8" fillId="0" borderId="0" xfId="0" applyFont="1" applyFill="1" applyBorder="1" applyAlignment="1">
      <alignment horizontal="left" vertical="center"/>
    </xf>
    <xf numFmtId="0" fontId="5" fillId="0" borderId="13" xfId="0" applyFont="1" applyBorder="1" applyAlignment="1" applyProtection="1">
      <alignment horizontal="justify" wrapText="1"/>
      <protection locked="0"/>
    </xf>
    <xf numFmtId="0" fontId="7" fillId="0" borderId="13" xfId="0" applyFont="1" applyBorder="1" applyAlignment="1">
      <alignment horizontal="justify" wrapText="1"/>
    </xf>
    <xf numFmtId="0" fontId="4" fillId="0" borderId="0" xfId="0" applyFont="1" applyAlignment="1" applyProtection="1">
      <alignment horizontal="justify" vertical="top" wrapText="1"/>
      <protection locked="0"/>
    </xf>
    <xf numFmtId="0" fontId="4" fillId="0" borderId="0" xfId="0" applyFont="1" applyAlignment="1" applyProtection="1">
      <alignment horizontal="justify" wrapText="1"/>
      <protection locked="0"/>
    </xf>
    <xf numFmtId="0" fontId="4" fillId="0" borderId="0" xfId="2" applyFont="1" applyFill="1" applyBorder="1" applyAlignment="1" applyProtection="1">
      <alignment horizontal="justify" wrapText="1"/>
      <protection locked="0"/>
    </xf>
    <xf numFmtId="0" fontId="9" fillId="0" borderId="0" xfId="2" applyFont="1" applyFill="1" applyBorder="1" applyAlignment="1">
      <alignment horizontal="justify" wrapText="1"/>
    </xf>
    <xf numFmtId="0" fontId="6" fillId="0" borderId="13" xfId="0" applyFont="1" applyBorder="1" applyAlignment="1">
      <alignment vertical="center"/>
    </xf>
    <xf numFmtId="0" fontId="2" fillId="2" borderId="2" xfId="2" applyFont="1" applyFill="1" applyBorder="1" applyAlignment="1">
      <alignment horizontal="left" wrapText="1"/>
    </xf>
    <xf numFmtId="0" fontId="4" fillId="0" borderId="0" xfId="0" applyFont="1" applyBorder="1" applyAlignment="1">
      <alignment horizontal="left"/>
    </xf>
    <xf numFmtId="0" fontId="4" fillId="0" borderId="0" xfId="0" applyFont="1" applyBorder="1" applyAlignment="1">
      <alignment horizontal="right" vertical="center"/>
    </xf>
    <xf numFmtId="0" fontId="4" fillId="0" borderId="0" xfId="0" applyFont="1" applyAlignment="1">
      <alignment horizontal="right" vertical="center"/>
    </xf>
    <xf numFmtId="0" fontId="4" fillId="0" borderId="0" xfId="0" applyFont="1" applyFill="1" applyBorder="1" applyAlignment="1">
      <alignment vertical="center"/>
    </xf>
    <xf numFmtId="0" fontId="4" fillId="0" borderId="0" xfId="0" applyFont="1" applyFill="1" applyBorder="1" applyAlignment="1"/>
    <xf numFmtId="0" fontId="5" fillId="0" borderId="18" xfId="0" applyFont="1" applyBorder="1" applyAlignment="1" applyProtection="1">
      <alignment horizontal="justify" wrapText="1"/>
      <protection locked="0"/>
    </xf>
    <xf numFmtId="0" fontId="7" fillId="0" borderId="18" xfId="0" applyFont="1" applyBorder="1" applyAlignment="1">
      <alignment horizontal="justify" wrapText="1"/>
    </xf>
    <xf numFmtId="0" fontId="5" fillId="4" borderId="12" xfId="2" applyFont="1" applyFill="1" applyBorder="1" applyAlignment="1">
      <alignment horizontal="left" vertical="center"/>
    </xf>
    <xf numFmtId="0" fontId="5" fillId="0" borderId="18" xfId="2" applyFont="1" applyFill="1" applyBorder="1" applyAlignment="1" applyProtection="1">
      <alignment horizontal="left" wrapText="1"/>
      <protection locked="0"/>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xf>
    <xf numFmtId="0" fontId="4" fillId="0" borderId="0" xfId="0" applyFont="1" applyAlignment="1">
      <alignment horizontal="center"/>
    </xf>
    <xf numFmtId="49" fontId="4" fillId="0" borderId="8" xfId="0" applyNumberFormat="1" applyFont="1" applyBorder="1" applyAlignment="1" applyProtection="1">
      <alignment horizontal="center" vertical="center"/>
      <protection locked="0"/>
    </xf>
  </cellXfs>
  <cellStyles count="4">
    <cellStyle name="Moneda" xfId="1" builtinId="4"/>
    <cellStyle name="Moneda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301</xdr:row>
          <xdr:rowOff>139700</xdr:rowOff>
        </xdr:from>
        <xdr:to>
          <xdr:col>5</xdr:col>
          <xdr:colOff>336550</xdr:colOff>
          <xdr:row>303</xdr:row>
          <xdr:rowOff>69850</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301</xdr:row>
          <xdr:rowOff>139700</xdr:rowOff>
        </xdr:from>
        <xdr:to>
          <xdr:col>10</xdr:col>
          <xdr:colOff>336550</xdr:colOff>
          <xdr:row>303</xdr:row>
          <xdr:rowOff>69850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172</xdr:row>
          <xdr:rowOff>146050</xdr:rowOff>
        </xdr:from>
        <xdr:to>
          <xdr:col>5</xdr:col>
          <xdr:colOff>304800</xdr:colOff>
          <xdr:row>174</xdr:row>
          <xdr:rowOff>95250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172</xdr:row>
          <xdr:rowOff>146050</xdr:rowOff>
        </xdr:from>
        <xdr:to>
          <xdr:col>10</xdr:col>
          <xdr:colOff>304800</xdr:colOff>
          <xdr:row>174</xdr:row>
          <xdr:rowOff>95250</xdr:rowOff>
        </xdr:to>
        <xdr:sp macro="" textlink="">
          <xdr:nvSpPr>
            <xdr:cNvPr id="1028" name="Option Button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84"/>
  <sheetViews>
    <sheetView tabSelected="1" topLeftCell="A124" zoomScaleNormal="100" zoomScaleSheetLayoutView="100" workbookViewId="0">
      <selection activeCell="C147" sqref="C147"/>
    </sheetView>
  </sheetViews>
  <sheetFormatPr baseColWidth="10" defaultColWidth="12.1796875" defaultRowHeight="12.5"/>
  <cols>
    <col min="1" max="1" width="10.6328125" style="1" customWidth="1"/>
    <col min="2" max="2" width="3.90625" style="1" customWidth="1"/>
    <col min="3" max="3" width="8" style="1" bestFit="1" customWidth="1"/>
    <col min="4" max="4" width="4.54296875" style="1" bestFit="1" customWidth="1"/>
    <col min="5" max="5" width="11" style="1" customWidth="1"/>
    <col min="6" max="7" width="8.81640625" style="1" customWidth="1"/>
    <col min="8" max="8" width="6.54296875" style="1" customWidth="1"/>
    <col min="9" max="9" width="4.54296875" style="1" customWidth="1"/>
    <col min="10" max="10" width="8" style="1" bestFit="1" customWidth="1"/>
    <col min="11" max="11" width="13" style="4" bestFit="1" customWidth="1"/>
    <col min="12" max="12" width="1.54296875" style="1" customWidth="1"/>
    <col min="13" max="13" width="24.7265625" style="60" bestFit="1" customWidth="1"/>
    <col min="14" max="14" width="17.1796875" style="1" customWidth="1"/>
    <col min="15" max="15" width="28.08984375" style="1" customWidth="1"/>
    <col min="16" max="16384" width="12.1796875" style="1"/>
  </cols>
  <sheetData>
    <row r="1" spans="1:15" s="105" customFormat="1" ht="14.5" thickBot="1">
      <c r="A1" s="5"/>
      <c r="B1" s="5"/>
      <c r="C1" s="150"/>
      <c r="D1" s="150"/>
      <c r="E1" s="150"/>
      <c r="F1" s="150"/>
      <c r="G1" s="150"/>
      <c r="H1" s="150"/>
      <c r="I1" s="150"/>
      <c r="J1" s="150"/>
      <c r="K1" s="103"/>
      <c r="L1" s="104"/>
      <c r="M1" s="104"/>
      <c r="N1" s="104"/>
    </row>
    <row r="2" spans="1:15" s="105" customFormat="1" ht="14">
      <c r="A2" s="2"/>
      <c r="B2" s="106"/>
      <c r="C2" s="107"/>
      <c r="D2" s="107"/>
      <c r="E2" s="107"/>
      <c r="F2" s="107"/>
      <c r="G2" s="107"/>
      <c r="H2" s="107"/>
      <c r="I2" s="107"/>
      <c r="J2" s="107"/>
      <c r="K2" s="108"/>
      <c r="L2" s="109"/>
      <c r="M2" s="109"/>
      <c r="N2" s="109"/>
    </row>
    <row r="3" spans="1:15" s="105" customFormat="1" ht="14">
      <c r="A3" s="2" t="s">
        <v>93</v>
      </c>
      <c r="B3" s="106"/>
      <c r="C3" s="151" t="s">
        <v>95</v>
      </c>
      <c r="D3" s="151"/>
      <c r="E3" s="151"/>
      <c r="F3" s="151"/>
      <c r="G3" s="151"/>
      <c r="H3" s="151"/>
      <c r="I3" s="151"/>
      <c r="J3" s="151"/>
      <c r="K3" s="108"/>
      <c r="L3" s="109"/>
      <c r="M3" s="109"/>
      <c r="N3" s="109"/>
    </row>
    <row r="4" spans="1:15" s="105" customFormat="1" ht="14">
      <c r="A4" s="2"/>
      <c r="B4" s="106"/>
      <c r="C4" s="151" t="s">
        <v>96</v>
      </c>
      <c r="D4" s="151"/>
      <c r="E4" s="151"/>
      <c r="F4" s="151"/>
      <c r="G4" s="151"/>
      <c r="H4" s="151"/>
      <c r="I4" s="151"/>
      <c r="J4" s="151"/>
      <c r="K4" s="108"/>
      <c r="L4" s="109"/>
      <c r="M4" s="109"/>
      <c r="N4" s="109"/>
    </row>
    <row r="5" spans="1:15" s="105" customFormat="1" ht="14">
      <c r="A5" s="2" t="s">
        <v>1</v>
      </c>
      <c r="B5" s="106"/>
      <c r="C5" s="151" t="s">
        <v>35</v>
      </c>
      <c r="D5" s="151"/>
      <c r="E5" s="151"/>
      <c r="F5" s="151"/>
      <c r="G5" s="151"/>
      <c r="H5" s="151"/>
      <c r="I5" s="151"/>
      <c r="J5" s="151"/>
      <c r="K5" s="108"/>
      <c r="L5" s="109"/>
      <c r="M5" s="109"/>
      <c r="N5" s="109"/>
    </row>
    <row r="6" spans="1:15">
      <c r="A6" s="2"/>
      <c r="B6" s="2"/>
      <c r="C6" s="2"/>
      <c r="D6" s="2"/>
      <c r="E6" s="2"/>
      <c r="F6" s="2"/>
      <c r="G6" s="2"/>
      <c r="H6" s="2"/>
      <c r="I6" s="2"/>
      <c r="J6" s="2"/>
      <c r="K6" s="3"/>
      <c r="M6" s="59"/>
      <c r="N6" s="2"/>
    </row>
    <row r="7" spans="1:15" ht="13">
      <c r="A7" s="2"/>
      <c r="B7" s="2"/>
      <c r="C7" s="137" t="s">
        <v>97</v>
      </c>
      <c r="D7" s="137"/>
      <c r="E7" s="137"/>
      <c r="F7" s="137"/>
      <c r="G7" s="137"/>
      <c r="H7" s="137"/>
      <c r="I7" s="137"/>
      <c r="J7" s="137"/>
      <c r="K7" s="3"/>
      <c r="M7" s="59"/>
      <c r="N7" s="2"/>
    </row>
    <row r="8" spans="1:15" ht="13">
      <c r="A8" s="2"/>
      <c r="B8" s="2"/>
      <c r="C8" s="137" t="s">
        <v>98</v>
      </c>
      <c r="D8" s="137"/>
      <c r="E8" s="137"/>
      <c r="F8" s="137"/>
      <c r="G8" s="137"/>
      <c r="H8" s="137"/>
      <c r="I8" s="137"/>
      <c r="J8" s="137"/>
      <c r="K8" s="3"/>
      <c r="M8" s="59"/>
      <c r="N8" s="2"/>
    </row>
    <row r="9" spans="1:15" ht="13" thickBot="1">
      <c r="O9" s="136" t="s">
        <v>101</v>
      </c>
    </row>
    <row r="10" spans="1:15" s="10" customFormat="1" ht="13.5" thickBot="1">
      <c r="A10" s="5"/>
      <c r="B10" s="6"/>
      <c r="C10" s="7" t="s">
        <v>94</v>
      </c>
      <c r="D10" s="8"/>
      <c r="E10" s="8"/>
      <c r="F10" s="8"/>
      <c r="G10" s="8"/>
      <c r="H10" s="8"/>
      <c r="I10" s="8"/>
      <c r="J10" s="8"/>
      <c r="K10" s="9"/>
      <c r="L10" s="5"/>
      <c r="M10" s="110"/>
      <c r="N10" s="8"/>
      <c r="O10" s="136"/>
    </row>
    <row r="11" spans="1:15">
      <c r="O11" s="136"/>
    </row>
    <row r="12" spans="1:15" s="13" customFormat="1" ht="13">
      <c r="A12" s="101" t="s">
        <v>2</v>
      </c>
      <c r="B12" s="101" t="s">
        <v>3</v>
      </c>
      <c r="C12" s="149" t="s">
        <v>4</v>
      </c>
      <c r="D12" s="149"/>
      <c r="E12" s="149"/>
      <c r="F12" s="149"/>
      <c r="G12" s="149"/>
      <c r="H12" s="149"/>
      <c r="I12" s="149"/>
      <c r="J12" s="149"/>
      <c r="K12" s="14" t="s">
        <v>5</v>
      </c>
      <c r="L12" s="15"/>
      <c r="M12" s="111" t="s">
        <v>6</v>
      </c>
      <c r="N12" s="16" t="s">
        <v>7</v>
      </c>
      <c r="O12" s="136"/>
    </row>
    <row r="13" spans="1:15" s="2" customFormat="1">
      <c r="A13" s="11"/>
      <c r="B13" s="11"/>
      <c r="C13" s="11"/>
      <c r="D13" s="11"/>
      <c r="E13" s="11"/>
      <c r="F13" s="11"/>
      <c r="G13" s="11"/>
      <c r="H13" s="11"/>
      <c r="I13" s="11"/>
      <c r="J13" s="11"/>
      <c r="K13" s="12"/>
      <c r="L13" s="11"/>
      <c r="M13" s="112"/>
      <c r="N13" s="10"/>
    </row>
    <row r="14" spans="1:15" ht="13">
      <c r="A14" s="17">
        <v>1</v>
      </c>
      <c r="B14" s="18"/>
      <c r="C14" s="143" t="s">
        <v>77</v>
      </c>
      <c r="D14" s="143"/>
      <c r="E14" s="143"/>
      <c r="F14" s="143"/>
      <c r="G14" s="143"/>
      <c r="H14" s="143"/>
      <c r="I14" s="143"/>
      <c r="J14" s="143"/>
      <c r="K14" s="19"/>
      <c r="L14" s="13"/>
      <c r="M14" s="113"/>
      <c r="N14" s="20"/>
    </row>
    <row r="15" spans="1:15" ht="13">
      <c r="A15" s="21"/>
      <c r="B15" s="102"/>
      <c r="C15" s="22"/>
      <c r="D15" s="22"/>
      <c r="E15" s="22"/>
      <c r="F15" s="22"/>
      <c r="G15" s="22"/>
      <c r="H15" s="22"/>
      <c r="I15" s="22"/>
      <c r="J15" s="22"/>
      <c r="K15" s="100"/>
      <c r="L15" s="10"/>
      <c r="M15" s="114"/>
      <c r="N15" s="10"/>
    </row>
    <row r="16" spans="1:15" ht="80" customHeight="1">
      <c r="A16" s="24" t="s">
        <v>8</v>
      </c>
      <c r="B16" s="25" t="s">
        <v>9</v>
      </c>
      <c r="C16" s="145" t="s">
        <v>91</v>
      </c>
      <c r="D16" s="145"/>
      <c r="E16" s="145"/>
      <c r="F16" s="145"/>
      <c r="G16" s="145"/>
      <c r="H16" s="145"/>
      <c r="I16" s="145"/>
      <c r="J16" s="145"/>
      <c r="K16" s="26">
        <v>28</v>
      </c>
      <c r="M16" s="36">
        <v>1973.4</v>
      </c>
      <c r="N16" s="27">
        <f>K16*M16</f>
        <v>55255.200000000004</v>
      </c>
    </row>
    <row r="17" spans="1:14" ht="14.25" customHeight="1">
      <c r="A17" s="28"/>
      <c r="B17" s="29"/>
      <c r="C17" s="53"/>
      <c r="D17" s="53"/>
      <c r="E17" s="53"/>
      <c r="F17" s="53"/>
      <c r="G17" s="53"/>
      <c r="H17" s="53"/>
      <c r="I17" s="53"/>
      <c r="J17" s="53"/>
      <c r="K17" s="30"/>
      <c r="L17" s="31"/>
      <c r="M17" s="115"/>
      <c r="N17" s="32"/>
    </row>
    <row r="18" spans="1:14" ht="14.25" customHeight="1">
      <c r="A18" s="28"/>
      <c r="B18" s="29"/>
      <c r="C18" s="142"/>
      <c r="D18" s="142"/>
      <c r="E18" s="142"/>
      <c r="F18" s="142"/>
      <c r="G18" s="142"/>
      <c r="H18" s="142"/>
      <c r="I18" s="142"/>
      <c r="J18" s="142"/>
      <c r="K18" s="30"/>
      <c r="L18" s="31"/>
      <c r="M18" s="116" t="s">
        <v>10</v>
      </c>
      <c r="N18" s="33">
        <f>SUM(N1:N16)</f>
        <v>55255.200000000004</v>
      </c>
    </row>
    <row r="19" spans="1:14" s="2" customFormat="1" ht="14.25" customHeight="1">
      <c r="A19" s="11"/>
      <c r="B19" s="11"/>
      <c r="C19" s="11"/>
      <c r="D19" s="11"/>
      <c r="E19" s="11"/>
      <c r="F19" s="11"/>
      <c r="G19" s="11"/>
      <c r="H19" s="11"/>
      <c r="I19" s="11"/>
      <c r="J19" s="11"/>
      <c r="K19" s="12"/>
      <c r="L19" s="11"/>
      <c r="M19" s="112"/>
      <c r="N19" s="10"/>
    </row>
    <row r="20" spans="1:14" ht="14.25" customHeight="1">
      <c r="A20" s="17">
        <v>2</v>
      </c>
      <c r="B20" s="18"/>
      <c r="C20" s="143" t="s">
        <v>86</v>
      </c>
      <c r="D20" s="144"/>
      <c r="E20" s="144"/>
      <c r="F20" s="144"/>
      <c r="G20" s="144"/>
      <c r="H20" s="144"/>
      <c r="I20" s="144"/>
      <c r="J20" s="144"/>
      <c r="K20" s="19"/>
      <c r="L20" s="13"/>
      <c r="M20" s="113"/>
      <c r="N20" s="20"/>
    </row>
    <row r="21" spans="1:14" ht="14.25" customHeight="1">
      <c r="A21" s="21"/>
      <c r="B21" s="53"/>
      <c r="C21" s="22"/>
      <c r="D21" s="22"/>
      <c r="E21" s="22"/>
      <c r="F21" s="22"/>
      <c r="G21" s="22"/>
      <c r="H21" s="22"/>
      <c r="I21" s="22"/>
      <c r="J21" s="22"/>
      <c r="K21" s="23"/>
      <c r="L21" s="10"/>
      <c r="M21" s="114"/>
      <c r="N21" s="10"/>
    </row>
    <row r="22" spans="1:14" ht="83.5" customHeight="1">
      <c r="A22" s="24" t="s">
        <v>12</v>
      </c>
      <c r="B22" s="25" t="s">
        <v>9</v>
      </c>
      <c r="C22" s="145" t="s">
        <v>78</v>
      </c>
      <c r="D22" s="145"/>
      <c r="E22" s="145"/>
      <c r="F22" s="145"/>
      <c r="G22" s="145"/>
      <c r="H22" s="145"/>
      <c r="I22" s="145"/>
      <c r="J22" s="145"/>
      <c r="K22" s="26">
        <v>14</v>
      </c>
      <c r="M22" s="36">
        <v>1657.15</v>
      </c>
      <c r="N22" s="27">
        <f>K22*M22</f>
        <v>23200.100000000002</v>
      </c>
    </row>
    <row r="23" spans="1:14" ht="14.25" customHeight="1">
      <c r="A23" s="28"/>
      <c r="B23" s="29"/>
      <c r="C23" s="53"/>
      <c r="D23" s="53"/>
      <c r="E23" s="53"/>
      <c r="F23" s="53"/>
      <c r="G23" s="53"/>
      <c r="H23" s="53"/>
      <c r="I23" s="53"/>
      <c r="J23" s="53"/>
      <c r="K23" s="30"/>
      <c r="L23" s="31"/>
      <c r="M23" s="115"/>
      <c r="N23" s="32"/>
    </row>
    <row r="24" spans="1:14" ht="14.25" customHeight="1">
      <c r="A24" s="28"/>
      <c r="B24" s="29"/>
      <c r="C24" s="142"/>
      <c r="D24" s="142"/>
      <c r="E24" s="142"/>
      <c r="F24" s="142"/>
      <c r="G24" s="142"/>
      <c r="H24" s="142"/>
      <c r="I24" s="142"/>
      <c r="J24" s="142"/>
      <c r="K24" s="30"/>
      <c r="L24" s="31"/>
      <c r="M24" s="116" t="s">
        <v>15</v>
      </c>
      <c r="N24" s="33">
        <f>SUM(N21:N22)</f>
        <v>23200.100000000002</v>
      </c>
    </row>
    <row r="25" spans="1:14" s="2" customFormat="1" ht="14.25" customHeight="1">
      <c r="A25" s="11"/>
      <c r="B25" s="11"/>
      <c r="C25" s="11"/>
      <c r="D25" s="11"/>
      <c r="E25" s="11"/>
      <c r="F25" s="11"/>
      <c r="G25" s="11"/>
      <c r="H25" s="11"/>
      <c r="I25" s="11"/>
      <c r="J25" s="11"/>
      <c r="K25" s="12"/>
      <c r="L25" s="11"/>
      <c r="M25" s="112"/>
      <c r="N25" s="10"/>
    </row>
    <row r="26" spans="1:14" ht="14.25" customHeight="1">
      <c r="A26" s="17">
        <v>3</v>
      </c>
      <c r="B26" s="18"/>
      <c r="C26" s="143" t="s">
        <v>87</v>
      </c>
      <c r="D26" s="144"/>
      <c r="E26" s="144"/>
      <c r="F26" s="144"/>
      <c r="G26" s="144"/>
      <c r="H26" s="144"/>
      <c r="I26" s="144"/>
      <c r="J26" s="144"/>
      <c r="K26" s="19"/>
      <c r="L26" s="13"/>
      <c r="M26" s="113"/>
      <c r="N26" s="20"/>
    </row>
    <row r="27" spans="1:14" ht="14.25" customHeight="1">
      <c r="A27" s="21"/>
      <c r="B27" s="53"/>
      <c r="C27" s="22"/>
      <c r="D27" s="22"/>
      <c r="E27" s="22"/>
      <c r="F27" s="22"/>
      <c r="G27" s="22"/>
      <c r="H27" s="22"/>
      <c r="I27" s="22"/>
      <c r="J27" s="22"/>
      <c r="K27" s="23"/>
      <c r="L27" s="10"/>
      <c r="M27" s="114"/>
      <c r="N27" s="10"/>
    </row>
    <row r="28" spans="1:14" ht="83.5" customHeight="1">
      <c r="A28" s="24" t="s">
        <v>17</v>
      </c>
      <c r="B28" s="25" t="s">
        <v>9</v>
      </c>
      <c r="C28" s="145" t="s">
        <v>79</v>
      </c>
      <c r="D28" s="145"/>
      <c r="E28" s="145"/>
      <c r="F28" s="145"/>
      <c r="G28" s="145"/>
      <c r="H28" s="145"/>
      <c r="I28" s="145"/>
      <c r="J28" s="145"/>
      <c r="K28" s="26">
        <v>21</v>
      </c>
      <c r="M28" s="36">
        <v>2340</v>
      </c>
      <c r="N28" s="27">
        <f>K28*M28</f>
        <v>49140</v>
      </c>
    </row>
    <row r="29" spans="1:14" ht="14.25" customHeight="1">
      <c r="A29" s="28"/>
      <c r="B29" s="29"/>
      <c r="C29" s="53"/>
      <c r="D29" s="53"/>
      <c r="E29" s="53"/>
      <c r="F29" s="53"/>
      <c r="G29" s="53"/>
      <c r="H29" s="53"/>
      <c r="I29" s="53"/>
      <c r="J29" s="53"/>
      <c r="K29" s="30"/>
      <c r="L29" s="31"/>
      <c r="M29" s="115"/>
      <c r="N29" s="32"/>
    </row>
    <row r="30" spans="1:14" ht="14.25" customHeight="1">
      <c r="A30" s="28"/>
      <c r="B30" s="29"/>
      <c r="C30" s="142"/>
      <c r="D30" s="142"/>
      <c r="E30" s="142"/>
      <c r="F30" s="142"/>
      <c r="G30" s="142"/>
      <c r="H30" s="142"/>
      <c r="I30" s="142"/>
      <c r="J30" s="142"/>
      <c r="K30" s="30"/>
      <c r="L30" s="31"/>
      <c r="M30" s="116" t="s">
        <v>19</v>
      </c>
      <c r="N30" s="33">
        <f>SUM(N28)</f>
        <v>49140</v>
      </c>
    </row>
    <row r="31" spans="1:14" s="2" customFormat="1" ht="14.25" customHeight="1">
      <c r="A31" s="11"/>
      <c r="B31" s="11"/>
      <c r="C31" s="11"/>
      <c r="D31" s="11"/>
      <c r="E31" s="11"/>
      <c r="F31" s="11"/>
      <c r="G31" s="11"/>
      <c r="H31" s="11"/>
      <c r="I31" s="11"/>
      <c r="J31" s="11"/>
      <c r="K31" s="12"/>
      <c r="L31" s="11"/>
      <c r="M31" s="112"/>
      <c r="N31" s="10"/>
    </row>
    <row r="32" spans="1:14" ht="14.25" customHeight="1">
      <c r="A32" s="17">
        <v>4</v>
      </c>
      <c r="B32" s="18"/>
      <c r="C32" s="143" t="s">
        <v>80</v>
      </c>
      <c r="D32" s="144"/>
      <c r="E32" s="144"/>
      <c r="F32" s="144"/>
      <c r="G32" s="144"/>
      <c r="H32" s="144"/>
      <c r="I32" s="144"/>
      <c r="J32" s="144"/>
      <c r="K32" s="19"/>
      <c r="L32" s="13"/>
      <c r="M32" s="113"/>
      <c r="N32" s="20"/>
    </row>
    <row r="33" spans="1:14" ht="14.25" customHeight="1">
      <c r="A33" s="21"/>
      <c r="B33" s="53"/>
      <c r="C33" s="22"/>
      <c r="D33" s="22"/>
      <c r="E33" s="22"/>
      <c r="F33" s="22"/>
      <c r="G33" s="22"/>
      <c r="H33" s="22"/>
      <c r="I33" s="22"/>
      <c r="J33" s="22"/>
      <c r="K33" s="23"/>
      <c r="L33" s="10"/>
      <c r="M33" s="114"/>
      <c r="N33" s="10"/>
    </row>
    <row r="34" spans="1:14" ht="80.5" customHeight="1">
      <c r="A34" s="24" t="s">
        <v>36</v>
      </c>
      <c r="B34" s="25" t="s">
        <v>81</v>
      </c>
      <c r="C34" s="145" t="s">
        <v>41</v>
      </c>
      <c r="D34" s="145"/>
      <c r="E34" s="145"/>
      <c r="F34" s="145"/>
      <c r="G34" s="145"/>
      <c r="H34" s="145"/>
      <c r="I34" s="145"/>
      <c r="J34" s="145"/>
      <c r="K34" s="26">
        <v>50</v>
      </c>
      <c r="M34" s="36">
        <v>20</v>
      </c>
      <c r="N34" s="27">
        <f>K34*M34</f>
        <v>1000</v>
      </c>
    </row>
    <row r="35" spans="1:14" ht="14.25" customHeight="1">
      <c r="A35" s="28"/>
      <c r="B35" s="29"/>
      <c r="C35" s="53"/>
      <c r="D35" s="53"/>
      <c r="E35" s="53"/>
      <c r="F35" s="53"/>
      <c r="G35" s="53"/>
      <c r="H35" s="53"/>
      <c r="I35" s="53"/>
      <c r="J35" s="53"/>
      <c r="K35" s="30"/>
      <c r="L35" s="31"/>
      <c r="M35" s="115"/>
      <c r="N35" s="32"/>
    </row>
    <row r="36" spans="1:14" ht="14.25" customHeight="1">
      <c r="A36" s="28"/>
      <c r="B36" s="29"/>
      <c r="C36" s="142"/>
      <c r="D36" s="142"/>
      <c r="E36" s="142"/>
      <c r="F36" s="142"/>
      <c r="G36" s="142"/>
      <c r="H36" s="142"/>
      <c r="I36" s="142"/>
      <c r="J36" s="142"/>
      <c r="K36" s="30"/>
      <c r="L36" s="31"/>
      <c r="M36" s="116" t="s">
        <v>37</v>
      </c>
      <c r="N36" s="33">
        <f>SUM(N34)</f>
        <v>1000</v>
      </c>
    </row>
    <row r="37" spans="1:14" ht="14.25" customHeight="1">
      <c r="A37" s="28"/>
      <c r="B37" s="29"/>
      <c r="C37" s="37"/>
      <c r="D37" s="37"/>
      <c r="E37" s="37"/>
      <c r="F37" s="37"/>
      <c r="G37" s="37"/>
      <c r="H37" s="37"/>
      <c r="I37" s="37"/>
      <c r="J37" s="37"/>
      <c r="K37" s="30"/>
      <c r="L37" s="31"/>
      <c r="M37" s="117"/>
      <c r="N37" s="38"/>
    </row>
    <row r="38" spans="1:14" ht="14.25" customHeight="1">
      <c r="A38" s="17">
        <v>5</v>
      </c>
      <c r="B38" s="18"/>
      <c r="C38" s="143" t="s">
        <v>42</v>
      </c>
      <c r="D38" s="144"/>
      <c r="E38" s="144"/>
      <c r="F38" s="144"/>
      <c r="G38" s="144"/>
      <c r="H38" s="144"/>
      <c r="I38" s="144"/>
      <c r="J38" s="144"/>
      <c r="K38" s="19"/>
      <c r="L38" s="13"/>
      <c r="M38" s="113"/>
      <c r="N38" s="20"/>
    </row>
    <row r="39" spans="1:14" ht="14.25" customHeight="1">
      <c r="A39" s="21"/>
      <c r="B39" s="53"/>
      <c r="C39" s="22"/>
      <c r="D39" s="22"/>
      <c r="E39" s="22"/>
      <c r="F39" s="22"/>
      <c r="G39" s="22"/>
      <c r="H39" s="22"/>
      <c r="I39" s="22"/>
      <c r="J39" s="22"/>
      <c r="K39" s="23"/>
      <c r="L39" s="10"/>
      <c r="M39" s="114"/>
      <c r="N39" s="10"/>
    </row>
    <row r="40" spans="1:14" ht="68" customHeight="1">
      <c r="A40" s="24" t="s">
        <v>43</v>
      </c>
      <c r="B40" s="25" t="s">
        <v>9</v>
      </c>
      <c r="C40" s="145" t="s">
        <v>82</v>
      </c>
      <c r="D40" s="145"/>
      <c r="E40" s="145"/>
      <c r="F40" s="145"/>
      <c r="G40" s="145"/>
      <c r="H40" s="145"/>
      <c r="I40" s="145"/>
      <c r="J40" s="145"/>
      <c r="K40" s="26">
        <v>1</v>
      </c>
      <c r="M40" s="36">
        <v>16500</v>
      </c>
      <c r="N40" s="27">
        <f>K40*M40</f>
        <v>16500</v>
      </c>
    </row>
    <row r="41" spans="1:14" ht="14.25" customHeight="1">
      <c r="A41" s="28"/>
      <c r="B41" s="29"/>
      <c r="C41" s="53"/>
      <c r="D41" s="53"/>
      <c r="E41" s="53"/>
      <c r="F41" s="53"/>
      <c r="G41" s="53"/>
      <c r="H41" s="53"/>
      <c r="I41" s="53"/>
      <c r="J41" s="53"/>
      <c r="K41" s="30"/>
      <c r="L41" s="31"/>
      <c r="M41" s="115"/>
      <c r="N41" s="32"/>
    </row>
    <row r="42" spans="1:14" ht="14.25" customHeight="1">
      <c r="A42" s="28"/>
      <c r="B42" s="29"/>
      <c r="C42" s="142"/>
      <c r="D42" s="142"/>
      <c r="E42" s="142"/>
      <c r="F42" s="142"/>
      <c r="G42" s="142"/>
      <c r="H42" s="142"/>
      <c r="I42" s="142"/>
      <c r="J42" s="142"/>
      <c r="K42" s="30"/>
      <c r="L42" s="31"/>
      <c r="M42" s="116" t="s">
        <v>44</v>
      </c>
      <c r="N42" s="33">
        <f>SUM(N40)</f>
        <v>16500</v>
      </c>
    </row>
    <row r="43" spans="1:14" s="2" customFormat="1" ht="14.25" customHeight="1">
      <c r="A43" s="11"/>
      <c r="B43" s="11"/>
      <c r="C43" s="11"/>
      <c r="D43" s="11"/>
      <c r="E43" s="11"/>
      <c r="F43" s="11"/>
      <c r="G43" s="11"/>
      <c r="H43" s="11"/>
      <c r="I43" s="11"/>
      <c r="J43" s="11"/>
      <c r="K43" s="12"/>
      <c r="L43" s="11"/>
      <c r="M43" s="112"/>
      <c r="N43" s="10"/>
    </row>
    <row r="44" spans="1:14" ht="14.25" customHeight="1">
      <c r="A44" s="17">
        <v>6</v>
      </c>
      <c r="B44" s="18"/>
      <c r="C44" s="143" t="s">
        <v>45</v>
      </c>
      <c r="D44" s="144"/>
      <c r="E44" s="144"/>
      <c r="F44" s="144"/>
      <c r="G44" s="144"/>
      <c r="H44" s="144"/>
      <c r="I44" s="144"/>
      <c r="J44" s="144"/>
      <c r="K44" s="19"/>
      <c r="L44" s="13"/>
      <c r="M44" s="113"/>
      <c r="N44" s="20"/>
    </row>
    <row r="45" spans="1:14" ht="14.25" customHeight="1">
      <c r="A45" s="21"/>
      <c r="B45" s="53"/>
      <c r="C45" s="22"/>
      <c r="D45" s="22"/>
      <c r="E45" s="22"/>
      <c r="F45" s="22"/>
      <c r="G45" s="22"/>
      <c r="H45" s="22"/>
      <c r="I45" s="22"/>
      <c r="J45" s="22"/>
      <c r="K45" s="23"/>
      <c r="L45" s="10"/>
      <c r="M45" s="114"/>
      <c r="N45" s="10"/>
    </row>
    <row r="46" spans="1:14" ht="36" customHeight="1">
      <c r="A46" s="24" t="s">
        <v>46</v>
      </c>
      <c r="B46" s="25" t="s">
        <v>9</v>
      </c>
      <c r="C46" s="145" t="s">
        <v>83</v>
      </c>
      <c r="D46" s="145"/>
      <c r="E46" s="145"/>
      <c r="F46" s="145"/>
      <c r="G46" s="145"/>
      <c r="H46" s="145"/>
      <c r="I46" s="145"/>
      <c r="J46" s="145"/>
      <c r="K46" s="26">
        <v>1</v>
      </c>
      <c r="M46" s="36">
        <v>202.4</v>
      </c>
      <c r="N46" s="27">
        <f>K46*M46</f>
        <v>202.4</v>
      </c>
    </row>
    <row r="47" spans="1:14" ht="14.25" customHeight="1">
      <c r="A47" s="28"/>
      <c r="B47" s="29"/>
      <c r="C47" s="53"/>
      <c r="D47" s="53"/>
      <c r="E47" s="53"/>
      <c r="F47" s="53"/>
      <c r="G47" s="53"/>
      <c r="H47" s="53"/>
      <c r="I47" s="53"/>
      <c r="J47" s="53"/>
      <c r="K47" s="30"/>
      <c r="L47" s="31"/>
      <c r="M47" s="115"/>
      <c r="N47" s="32"/>
    </row>
    <row r="48" spans="1:14" ht="14.25" customHeight="1">
      <c r="A48" s="28"/>
      <c r="B48" s="29"/>
      <c r="C48" s="142"/>
      <c r="D48" s="142"/>
      <c r="E48" s="142"/>
      <c r="F48" s="142"/>
      <c r="G48" s="142"/>
      <c r="H48" s="142"/>
      <c r="I48" s="142"/>
      <c r="J48" s="142"/>
      <c r="K48" s="30"/>
      <c r="L48" s="31"/>
      <c r="M48" s="116" t="s">
        <v>47</v>
      </c>
      <c r="N48" s="33">
        <f>SUM(N46)</f>
        <v>202.4</v>
      </c>
    </row>
    <row r="49" spans="1:14" s="2" customFormat="1" ht="14.25" customHeight="1">
      <c r="A49" s="11"/>
      <c r="B49" s="11"/>
      <c r="C49" s="11"/>
      <c r="D49" s="11"/>
      <c r="E49" s="11"/>
      <c r="F49" s="11"/>
      <c r="G49" s="11"/>
      <c r="H49" s="11"/>
      <c r="I49" s="11"/>
      <c r="J49" s="11"/>
      <c r="K49" s="12"/>
      <c r="L49" s="11"/>
      <c r="M49" s="112"/>
      <c r="N49" s="10"/>
    </row>
    <row r="50" spans="1:14" ht="14.25" customHeight="1">
      <c r="A50" s="17">
        <v>7</v>
      </c>
      <c r="B50" s="18"/>
      <c r="C50" s="143" t="s">
        <v>48</v>
      </c>
      <c r="D50" s="144"/>
      <c r="E50" s="144"/>
      <c r="F50" s="144"/>
      <c r="G50" s="144"/>
      <c r="H50" s="144"/>
      <c r="I50" s="144"/>
      <c r="J50" s="144"/>
      <c r="K50" s="19"/>
      <c r="L50" s="13"/>
      <c r="M50" s="113"/>
      <c r="N50" s="20"/>
    </row>
    <row r="51" spans="1:14" ht="14.25" customHeight="1">
      <c r="A51" s="21"/>
      <c r="B51" s="53"/>
      <c r="C51" s="22"/>
      <c r="D51" s="22"/>
      <c r="E51" s="22"/>
      <c r="F51" s="22"/>
      <c r="G51" s="22"/>
      <c r="H51" s="22"/>
      <c r="I51" s="22"/>
      <c r="J51" s="22"/>
      <c r="K51" s="23"/>
      <c r="L51" s="10"/>
      <c r="M51" s="114"/>
      <c r="N51" s="10"/>
    </row>
    <row r="52" spans="1:14" ht="138" customHeight="1">
      <c r="A52" s="24" t="s">
        <v>49</v>
      </c>
      <c r="B52" s="25" t="s">
        <v>9</v>
      </c>
      <c r="C52" s="145" t="s">
        <v>84</v>
      </c>
      <c r="D52" s="145"/>
      <c r="E52" s="145"/>
      <c r="F52" s="145"/>
      <c r="G52" s="145"/>
      <c r="H52" s="145"/>
      <c r="I52" s="145"/>
      <c r="J52" s="145"/>
      <c r="K52" s="26">
        <v>1</v>
      </c>
      <c r="M52" s="36">
        <v>3786.95</v>
      </c>
      <c r="N52" s="27">
        <f>K52*M52</f>
        <v>3786.95</v>
      </c>
    </row>
    <row r="53" spans="1:14" ht="14.25" customHeight="1">
      <c r="A53" s="21"/>
      <c r="B53" s="53"/>
      <c r="C53" s="22"/>
      <c r="D53" s="22"/>
      <c r="E53" s="22"/>
      <c r="F53" s="22"/>
      <c r="G53" s="22"/>
      <c r="H53" s="22"/>
      <c r="I53" s="22"/>
      <c r="J53" s="22"/>
      <c r="K53" s="23"/>
      <c r="L53" s="10"/>
      <c r="M53" s="114"/>
      <c r="N53" s="10"/>
    </row>
    <row r="54" spans="1:14" ht="50.5" customHeight="1">
      <c r="A54" s="24" t="s">
        <v>51</v>
      </c>
      <c r="B54" s="25" t="s">
        <v>9</v>
      </c>
      <c r="C54" s="145" t="s">
        <v>52</v>
      </c>
      <c r="D54" s="145"/>
      <c r="E54" s="145"/>
      <c r="F54" s="145"/>
      <c r="G54" s="145"/>
      <c r="H54" s="145"/>
      <c r="I54" s="145"/>
      <c r="J54" s="145"/>
      <c r="K54" s="26">
        <v>1</v>
      </c>
      <c r="M54" s="36">
        <v>572.79999999999995</v>
      </c>
      <c r="N54" s="27">
        <f>K54*M54</f>
        <v>572.79999999999995</v>
      </c>
    </row>
    <row r="55" spans="1:14" ht="14.25" customHeight="1">
      <c r="A55" s="28"/>
      <c r="B55" s="29"/>
      <c r="C55" s="53"/>
      <c r="D55" s="53"/>
      <c r="E55" s="53"/>
      <c r="F55" s="53"/>
      <c r="G55" s="53"/>
      <c r="H55" s="53"/>
      <c r="I55" s="53"/>
      <c r="J55" s="53"/>
      <c r="K55" s="30"/>
      <c r="L55" s="31"/>
      <c r="M55" s="115"/>
      <c r="N55" s="32"/>
    </row>
    <row r="56" spans="1:14" ht="14.25" customHeight="1">
      <c r="A56" s="28"/>
      <c r="B56" s="29"/>
      <c r="C56" s="142"/>
      <c r="D56" s="142"/>
      <c r="E56" s="142"/>
      <c r="F56" s="142"/>
      <c r="G56" s="142"/>
      <c r="H56" s="142"/>
      <c r="I56" s="142"/>
      <c r="J56" s="142"/>
      <c r="K56" s="30"/>
      <c r="L56" s="31"/>
      <c r="M56" s="116" t="s">
        <v>50</v>
      </c>
      <c r="N56" s="33">
        <f>SUM(N52:N54)</f>
        <v>4359.75</v>
      </c>
    </row>
    <row r="57" spans="1:14" s="2" customFormat="1" ht="14.25" customHeight="1">
      <c r="A57" s="11"/>
      <c r="B57" s="11"/>
      <c r="C57" s="11"/>
      <c r="D57" s="11"/>
      <c r="E57" s="11"/>
      <c r="F57" s="11"/>
      <c r="G57" s="11"/>
      <c r="H57" s="11"/>
      <c r="I57" s="11"/>
      <c r="J57" s="11"/>
      <c r="K57" s="12"/>
      <c r="L57" s="11"/>
      <c r="M57" s="112"/>
      <c r="N57" s="10"/>
    </row>
    <row r="58" spans="1:14" ht="14.25" customHeight="1">
      <c r="A58" s="17">
        <v>8</v>
      </c>
      <c r="B58" s="18"/>
      <c r="C58" s="143" t="s">
        <v>53</v>
      </c>
      <c r="D58" s="144"/>
      <c r="E58" s="144"/>
      <c r="F58" s="144"/>
      <c r="G58" s="144"/>
      <c r="H58" s="144"/>
      <c r="I58" s="144"/>
      <c r="J58" s="144"/>
      <c r="K58" s="19"/>
      <c r="L58" s="13"/>
      <c r="M58" s="113"/>
      <c r="N58" s="20"/>
    </row>
    <row r="59" spans="1:14" ht="14.25" customHeight="1">
      <c r="A59" s="21"/>
      <c r="B59" s="53"/>
      <c r="C59" s="22"/>
      <c r="D59" s="22"/>
      <c r="E59" s="22"/>
      <c r="F59" s="22"/>
      <c r="G59" s="22"/>
      <c r="H59" s="22"/>
      <c r="I59" s="22"/>
      <c r="J59" s="22"/>
      <c r="K59" s="23"/>
      <c r="L59" s="10"/>
      <c r="M59" s="114"/>
      <c r="N59" s="10"/>
    </row>
    <row r="60" spans="1:14" ht="64.5" customHeight="1">
      <c r="A60" s="24" t="s">
        <v>54</v>
      </c>
      <c r="B60" s="25" t="s">
        <v>9</v>
      </c>
      <c r="C60" s="145" t="s">
        <v>58</v>
      </c>
      <c r="D60" s="145"/>
      <c r="E60" s="145"/>
      <c r="F60" s="145"/>
      <c r="G60" s="145"/>
      <c r="H60" s="145"/>
      <c r="I60" s="145"/>
      <c r="J60" s="145"/>
      <c r="K60" s="26">
        <v>1</v>
      </c>
      <c r="M60" s="36">
        <v>721</v>
      </c>
      <c r="N60" s="27">
        <f>K60*M60</f>
        <v>721</v>
      </c>
    </row>
    <row r="61" spans="1:14" ht="14.25" customHeight="1">
      <c r="A61" s="28"/>
      <c r="B61" s="29"/>
      <c r="C61" s="53"/>
      <c r="D61" s="53"/>
      <c r="E61" s="53"/>
      <c r="F61" s="53"/>
      <c r="G61" s="53"/>
      <c r="H61" s="53"/>
      <c r="I61" s="53"/>
      <c r="J61" s="53"/>
      <c r="K61" s="30"/>
      <c r="L61" s="31"/>
      <c r="M61" s="115"/>
      <c r="N61" s="32"/>
    </row>
    <row r="62" spans="1:14" ht="14.25" customHeight="1">
      <c r="A62" s="28"/>
      <c r="B62" s="29"/>
      <c r="C62" s="142"/>
      <c r="D62" s="142"/>
      <c r="E62" s="142"/>
      <c r="F62" s="142"/>
      <c r="G62" s="142"/>
      <c r="H62" s="142"/>
      <c r="I62" s="142"/>
      <c r="J62" s="142"/>
      <c r="K62" s="30"/>
      <c r="L62" s="31"/>
      <c r="M62" s="116" t="s">
        <v>55</v>
      </c>
      <c r="N62" s="33">
        <f>SUM(N60)</f>
        <v>721</v>
      </c>
    </row>
    <row r="63" spans="1:14" s="2" customFormat="1" ht="14.25" customHeight="1">
      <c r="A63" s="11"/>
      <c r="B63" s="11"/>
      <c r="C63" s="11"/>
      <c r="D63" s="11"/>
      <c r="E63" s="11"/>
      <c r="F63" s="11"/>
      <c r="G63" s="11"/>
      <c r="H63" s="11"/>
      <c r="I63" s="11"/>
      <c r="J63" s="11"/>
      <c r="K63" s="12"/>
      <c r="L63" s="11"/>
      <c r="M63" s="112"/>
      <c r="N63" s="10"/>
    </row>
    <row r="64" spans="1:14" ht="14.25" customHeight="1">
      <c r="A64" s="17">
        <v>9</v>
      </c>
      <c r="B64" s="18"/>
      <c r="C64" s="143" t="s">
        <v>56</v>
      </c>
      <c r="D64" s="144"/>
      <c r="E64" s="144"/>
      <c r="F64" s="144"/>
      <c r="G64" s="144"/>
      <c r="H64" s="144"/>
      <c r="I64" s="144"/>
      <c r="J64" s="144"/>
      <c r="K64" s="19"/>
      <c r="L64" s="13"/>
      <c r="M64" s="113"/>
      <c r="N64" s="20"/>
    </row>
    <row r="65" spans="1:14" ht="14.25" customHeight="1">
      <c r="A65" s="21"/>
      <c r="B65" s="53"/>
      <c r="C65" s="22"/>
      <c r="D65" s="22"/>
      <c r="E65" s="22"/>
      <c r="F65" s="22"/>
      <c r="G65" s="22"/>
      <c r="H65" s="22"/>
      <c r="I65" s="22"/>
      <c r="J65" s="22"/>
      <c r="K65" s="23"/>
      <c r="L65" s="10"/>
      <c r="M65" s="114"/>
      <c r="N65" s="10"/>
    </row>
    <row r="66" spans="1:14" ht="81" customHeight="1">
      <c r="A66" s="24" t="s">
        <v>57</v>
      </c>
      <c r="B66" s="25" t="s">
        <v>9</v>
      </c>
      <c r="C66" s="145" t="s">
        <v>85</v>
      </c>
      <c r="D66" s="145"/>
      <c r="E66" s="145"/>
      <c r="F66" s="145"/>
      <c r="G66" s="145"/>
      <c r="H66" s="145"/>
      <c r="I66" s="145"/>
      <c r="J66" s="145"/>
      <c r="K66" s="26">
        <v>1</v>
      </c>
      <c r="M66" s="36">
        <v>2607.6</v>
      </c>
      <c r="N66" s="27">
        <f>K66*M66</f>
        <v>2607.6</v>
      </c>
    </row>
    <row r="67" spans="1:14" ht="14.25" customHeight="1">
      <c r="A67" s="28"/>
      <c r="B67" s="29"/>
      <c r="C67" s="53"/>
      <c r="D67" s="53"/>
      <c r="E67" s="53"/>
      <c r="F67" s="53"/>
      <c r="G67" s="53"/>
      <c r="H67" s="53"/>
      <c r="I67" s="53"/>
      <c r="J67" s="53"/>
      <c r="K67" s="30"/>
      <c r="L67" s="31"/>
      <c r="M67" s="115"/>
      <c r="N67" s="32"/>
    </row>
    <row r="68" spans="1:14" ht="14.25" customHeight="1">
      <c r="A68" s="28"/>
      <c r="B68" s="29"/>
      <c r="C68" s="142"/>
      <c r="D68" s="142"/>
      <c r="E68" s="142"/>
      <c r="F68" s="142"/>
      <c r="G68" s="142"/>
      <c r="H68" s="142"/>
      <c r="I68" s="142"/>
      <c r="J68" s="142"/>
      <c r="K68" s="30"/>
      <c r="L68" s="31"/>
      <c r="M68" s="116" t="s">
        <v>59</v>
      </c>
      <c r="N68" s="33">
        <f>SUM(N66)</f>
        <v>2607.6</v>
      </c>
    </row>
    <row r="69" spans="1:14" s="2" customFormat="1" ht="14.25" customHeight="1">
      <c r="A69" s="11"/>
      <c r="B69" s="11"/>
      <c r="C69" s="11"/>
      <c r="D69" s="11"/>
      <c r="E69" s="11"/>
      <c r="F69" s="11"/>
      <c r="G69" s="11"/>
      <c r="H69" s="11"/>
      <c r="I69" s="11"/>
      <c r="J69" s="11"/>
      <c r="K69" s="12"/>
      <c r="L69" s="11"/>
      <c r="M69" s="112"/>
      <c r="N69" s="10"/>
    </row>
    <row r="70" spans="1:14" ht="14.25" customHeight="1">
      <c r="A70" s="17">
        <v>10</v>
      </c>
      <c r="B70" s="18"/>
      <c r="C70" s="143" t="s">
        <v>76</v>
      </c>
      <c r="D70" s="144"/>
      <c r="E70" s="144"/>
      <c r="F70" s="144"/>
      <c r="G70" s="144"/>
      <c r="H70" s="144"/>
      <c r="I70" s="144"/>
      <c r="J70" s="144"/>
      <c r="K70" s="19"/>
      <c r="L70" s="13"/>
      <c r="M70" s="113"/>
      <c r="N70" s="20"/>
    </row>
    <row r="71" spans="1:14" ht="14.25" customHeight="1">
      <c r="A71" s="21"/>
      <c r="B71" s="53"/>
      <c r="C71" s="22"/>
      <c r="D71" s="22"/>
      <c r="E71" s="22"/>
      <c r="F71" s="22"/>
      <c r="G71" s="22"/>
      <c r="H71" s="22"/>
      <c r="I71" s="22"/>
      <c r="J71" s="22"/>
      <c r="K71" s="23"/>
      <c r="L71" s="10"/>
      <c r="M71" s="114"/>
      <c r="N71" s="10"/>
    </row>
    <row r="72" spans="1:14" ht="79.5" customHeight="1">
      <c r="A72" s="24" t="s">
        <v>61</v>
      </c>
      <c r="B72" s="25" t="s">
        <v>9</v>
      </c>
      <c r="C72" s="145" t="s">
        <v>92</v>
      </c>
      <c r="D72" s="145"/>
      <c r="E72" s="145"/>
      <c r="F72" s="145"/>
      <c r="G72" s="145"/>
      <c r="H72" s="145"/>
      <c r="I72" s="145"/>
      <c r="J72" s="145"/>
      <c r="K72" s="26">
        <v>2</v>
      </c>
      <c r="M72" s="36">
        <v>1144</v>
      </c>
      <c r="N72" s="27">
        <f>K72*M72</f>
        <v>2288</v>
      </c>
    </row>
    <row r="73" spans="1:14" ht="14.25" customHeight="1">
      <c r="A73" s="21"/>
      <c r="B73" s="53"/>
      <c r="C73" s="22"/>
      <c r="D73" s="22"/>
      <c r="E73" s="22"/>
      <c r="F73" s="22"/>
      <c r="G73" s="22"/>
      <c r="H73" s="22"/>
      <c r="I73" s="22"/>
      <c r="J73" s="22"/>
      <c r="K73" s="23"/>
      <c r="L73" s="10"/>
      <c r="M73" s="114"/>
      <c r="N73" s="10"/>
    </row>
    <row r="74" spans="1:14" ht="95" customHeight="1">
      <c r="A74" s="24" t="s">
        <v>74</v>
      </c>
      <c r="B74" s="25" t="s">
        <v>9</v>
      </c>
      <c r="C74" s="145" t="s">
        <v>88</v>
      </c>
      <c r="D74" s="145"/>
      <c r="E74" s="145"/>
      <c r="F74" s="145"/>
      <c r="G74" s="145"/>
      <c r="H74" s="145"/>
      <c r="I74" s="145"/>
      <c r="J74" s="145"/>
      <c r="K74" s="26">
        <v>9</v>
      </c>
      <c r="M74" s="36">
        <v>572</v>
      </c>
      <c r="N74" s="27">
        <f>K74*M74</f>
        <v>5148</v>
      </c>
    </row>
    <row r="75" spans="1:14" ht="14.25" customHeight="1">
      <c r="A75" s="21"/>
      <c r="B75" s="53"/>
      <c r="C75" s="22"/>
      <c r="D75" s="22"/>
      <c r="E75" s="22"/>
      <c r="F75" s="22"/>
      <c r="G75" s="22"/>
      <c r="H75" s="22"/>
      <c r="I75" s="22"/>
      <c r="J75" s="22"/>
      <c r="K75" s="23"/>
      <c r="L75" s="10"/>
      <c r="M75" s="114"/>
      <c r="N75" s="10"/>
    </row>
    <row r="76" spans="1:14" ht="96.5" customHeight="1">
      <c r="A76" s="24" t="s">
        <v>75</v>
      </c>
      <c r="B76" s="25" t="s">
        <v>9</v>
      </c>
      <c r="C76" s="145" t="s">
        <v>89</v>
      </c>
      <c r="D76" s="145"/>
      <c r="E76" s="145"/>
      <c r="F76" s="145"/>
      <c r="G76" s="145"/>
      <c r="H76" s="145"/>
      <c r="I76" s="145"/>
      <c r="J76" s="145"/>
      <c r="K76" s="26">
        <v>9</v>
      </c>
      <c r="M76" s="36">
        <v>286</v>
      </c>
      <c r="N76" s="27">
        <f>K76*M76</f>
        <v>2574</v>
      </c>
    </row>
    <row r="77" spans="1:14" ht="14.25" customHeight="1">
      <c r="A77" s="21"/>
      <c r="B77" s="53"/>
      <c r="C77" s="22"/>
      <c r="D77" s="22"/>
      <c r="E77" s="22"/>
      <c r="F77" s="22"/>
      <c r="G77" s="22"/>
      <c r="H77" s="22"/>
      <c r="I77" s="22"/>
      <c r="J77" s="22"/>
      <c r="K77" s="23"/>
      <c r="L77" s="10"/>
      <c r="M77" s="114"/>
      <c r="N77" s="10"/>
    </row>
    <row r="78" spans="1:14" ht="68" customHeight="1">
      <c r="A78" s="24" t="s">
        <v>100</v>
      </c>
      <c r="B78" s="25" t="s">
        <v>9</v>
      </c>
      <c r="C78" s="145" t="s">
        <v>90</v>
      </c>
      <c r="D78" s="145"/>
      <c r="E78" s="145"/>
      <c r="F78" s="145"/>
      <c r="G78" s="145"/>
      <c r="H78" s="145"/>
      <c r="I78" s="145"/>
      <c r="J78" s="145"/>
      <c r="K78" s="26">
        <v>48</v>
      </c>
      <c r="M78" s="36">
        <v>572</v>
      </c>
      <c r="N78" s="27">
        <f>K78*M78</f>
        <v>27456</v>
      </c>
    </row>
    <row r="79" spans="1:14" ht="14.25" customHeight="1">
      <c r="A79" s="28"/>
      <c r="B79" s="29"/>
      <c r="C79" s="53"/>
      <c r="D79" s="53"/>
      <c r="E79" s="53"/>
      <c r="F79" s="53"/>
      <c r="G79" s="53"/>
      <c r="H79" s="53"/>
      <c r="I79" s="53"/>
      <c r="J79" s="53"/>
      <c r="K79" s="30"/>
      <c r="L79" s="31"/>
      <c r="M79" s="115"/>
      <c r="N79" s="32"/>
    </row>
    <row r="80" spans="1:14" ht="14.25" customHeight="1">
      <c r="A80" s="28"/>
      <c r="B80" s="29"/>
      <c r="C80" s="142"/>
      <c r="D80" s="142"/>
      <c r="E80" s="142"/>
      <c r="F80" s="142"/>
      <c r="G80" s="142"/>
      <c r="H80" s="142"/>
      <c r="I80" s="142"/>
      <c r="J80" s="142"/>
      <c r="K80" s="30"/>
      <c r="L80" s="31"/>
      <c r="M80" s="116" t="s">
        <v>62</v>
      </c>
      <c r="N80" s="33">
        <f>SUM(N72:N78)</f>
        <v>37466</v>
      </c>
    </row>
    <row r="81" spans="1:14" s="2" customFormat="1" ht="14.25" customHeight="1">
      <c r="A81" s="11"/>
      <c r="B81" s="11"/>
      <c r="C81" s="11"/>
      <c r="D81" s="11"/>
      <c r="E81" s="11"/>
      <c r="F81" s="11"/>
      <c r="G81" s="11"/>
      <c r="H81" s="11"/>
      <c r="I81" s="11"/>
      <c r="J81" s="11"/>
      <c r="K81" s="12"/>
      <c r="L81" s="11"/>
      <c r="M81" s="112"/>
      <c r="N81" s="10"/>
    </row>
    <row r="82" spans="1:14" ht="14.25" customHeight="1">
      <c r="A82" s="17">
        <v>11</v>
      </c>
      <c r="B82" s="18"/>
      <c r="C82" s="143" t="s">
        <v>63</v>
      </c>
      <c r="D82" s="144"/>
      <c r="E82" s="144"/>
      <c r="F82" s="144"/>
      <c r="G82" s="144"/>
      <c r="H82" s="144"/>
      <c r="I82" s="144"/>
      <c r="J82" s="144"/>
      <c r="K82" s="19"/>
      <c r="L82" s="13"/>
      <c r="M82" s="113"/>
      <c r="N82" s="20"/>
    </row>
    <row r="83" spans="1:14" ht="14.25" customHeight="1">
      <c r="A83" s="21"/>
      <c r="B83" s="53"/>
      <c r="C83" s="22"/>
      <c r="D83" s="22"/>
      <c r="E83" s="22"/>
      <c r="F83" s="22"/>
      <c r="G83" s="22"/>
      <c r="H83" s="22"/>
      <c r="I83" s="22"/>
      <c r="J83" s="22"/>
      <c r="K83" s="23"/>
      <c r="L83" s="10"/>
      <c r="M83" s="114"/>
      <c r="N83" s="10"/>
    </row>
    <row r="84" spans="1:14" ht="49" customHeight="1">
      <c r="A84" s="24" t="s">
        <v>65</v>
      </c>
      <c r="B84" s="25" t="s">
        <v>9</v>
      </c>
      <c r="C84" s="145" t="s">
        <v>64</v>
      </c>
      <c r="D84" s="145"/>
      <c r="E84" s="145"/>
      <c r="F84" s="145"/>
      <c r="G84" s="145"/>
      <c r="H84" s="145"/>
      <c r="I84" s="145"/>
      <c r="J84" s="145"/>
      <c r="K84" s="26">
        <v>24</v>
      </c>
      <c r="M84" s="36">
        <v>174</v>
      </c>
      <c r="N84" s="27">
        <f>K84*M84</f>
        <v>4176</v>
      </c>
    </row>
    <row r="85" spans="1:14" ht="14.25" customHeight="1">
      <c r="A85" s="28"/>
      <c r="B85" s="29"/>
      <c r="C85" s="53"/>
      <c r="D85" s="53"/>
      <c r="E85" s="53"/>
      <c r="F85" s="53"/>
      <c r="G85" s="53"/>
      <c r="H85" s="53"/>
      <c r="I85" s="53"/>
      <c r="J85" s="53"/>
      <c r="K85" s="30"/>
      <c r="L85" s="31"/>
      <c r="M85" s="115"/>
      <c r="N85" s="32"/>
    </row>
    <row r="86" spans="1:14" ht="14.25" customHeight="1">
      <c r="A86" s="28"/>
      <c r="B86" s="29"/>
      <c r="C86" s="142"/>
      <c r="D86" s="142"/>
      <c r="E86" s="142"/>
      <c r="F86" s="142"/>
      <c r="G86" s="142"/>
      <c r="H86" s="142"/>
      <c r="I86" s="142"/>
      <c r="J86" s="142"/>
      <c r="K86" s="30"/>
      <c r="L86" s="31"/>
      <c r="M86" s="116" t="s">
        <v>71</v>
      </c>
      <c r="N86" s="33">
        <f>SUM(N84)</f>
        <v>4176</v>
      </c>
    </row>
    <row r="87" spans="1:14" s="2" customFormat="1" ht="14.25" customHeight="1">
      <c r="A87" s="11"/>
      <c r="B87" s="11"/>
      <c r="C87" s="11"/>
      <c r="D87" s="11"/>
      <c r="E87" s="11"/>
      <c r="F87" s="11"/>
      <c r="G87" s="11"/>
      <c r="H87" s="11"/>
      <c r="I87" s="11"/>
      <c r="J87" s="11"/>
      <c r="K87" s="12"/>
      <c r="L87" s="11"/>
      <c r="M87" s="112"/>
      <c r="N87" s="10"/>
    </row>
    <row r="88" spans="1:14" ht="14.25" customHeight="1">
      <c r="A88" s="17">
        <v>12</v>
      </c>
      <c r="B88" s="18"/>
      <c r="C88" s="143" t="s">
        <v>66</v>
      </c>
      <c r="D88" s="144"/>
      <c r="E88" s="144"/>
      <c r="F88" s="144"/>
      <c r="G88" s="144"/>
      <c r="H88" s="144"/>
      <c r="I88" s="144"/>
      <c r="J88" s="144"/>
      <c r="K88" s="19"/>
      <c r="L88" s="13"/>
      <c r="M88" s="113"/>
      <c r="N88" s="20"/>
    </row>
    <row r="89" spans="1:14" ht="14.25" customHeight="1">
      <c r="A89" s="21"/>
      <c r="B89" s="53"/>
      <c r="C89" s="22"/>
      <c r="D89" s="22"/>
      <c r="E89" s="22"/>
      <c r="F89" s="22"/>
      <c r="G89" s="22"/>
      <c r="H89" s="22"/>
      <c r="I89" s="22"/>
      <c r="J89" s="22"/>
      <c r="K89" s="23"/>
      <c r="L89" s="10"/>
      <c r="M89" s="114"/>
      <c r="N89" s="10"/>
    </row>
    <row r="90" spans="1:14" ht="40" customHeight="1">
      <c r="A90" s="24" t="s">
        <v>67</v>
      </c>
      <c r="B90" s="25" t="s">
        <v>9</v>
      </c>
      <c r="C90" s="145" t="s">
        <v>60</v>
      </c>
      <c r="D90" s="145"/>
      <c r="E90" s="145"/>
      <c r="F90" s="145"/>
      <c r="G90" s="145"/>
      <c r="H90" s="145"/>
      <c r="I90" s="145"/>
      <c r="J90" s="145"/>
      <c r="K90" s="26">
        <v>10</v>
      </c>
      <c r="M90" s="36">
        <v>158.4</v>
      </c>
      <c r="N90" s="27">
        <f>K90*M90</f>
        <v>1584</v>
      </c>
    </row>
    <row r="91" spans="1:14" ht="14.25" customHeight="1">
      <c r="A91" s="28"/>
      <c r="B91" s="29"/>
      <c r="C91" s="53"/>
      <c r="D91" s="53"/>
      <c r="E91" s="53"/>
      <c r="F91" s="53"/>
      <c r="G91" s="53"/>
      <c r="H91" s="53"/>
      <c r="I91" s="53"/>
      <c r="J91" s="53"/>
      <c r="K91" s="30"/>
      <c r="L91" s="31"/>
      <c r="M91" s="115"/>
      <c r="N91" s="32"/>
    </row>
    <row r="92" spans="1:14" ht="14.25" customHeight="1">
      <c r="A92" s="28"/>
      <c r="B92" s="29"/>
      <c r="C92" s="142"/>
      <c r="D92" s="142"/>
      <c r="E92" s="142"/>
      <c r="F92" s="142"/>
      <c r="G92" s="142"/>
      <c r="H92" s="142"/>
      <c r="I92" s="142"/>
      <c r="J92" s="142"/>
      <c r="K92" s="30"/>
      <c r="L92" s="31"/>
      <c r="M92" s="116" t="s">
        <v>70</v>
      </c>
      <c r="N92" s="33">
        <f>SUM(N90)</f>
        <v>1584</v>
      </c>
    </row>
    <row r="93" spans="1:14" s="2" customFormat="1" ht="14.25" customHeight="1">
      <c r="A93" s="11"/>
      <c r="B93" s="11"/>
      <c r="C93" s="11"/>
      <c r="D93" s="11"/>
      <c r="E93" s="11"/>
      <c r="F93" s="11"/>
      <c r="G93" s="11"/>
      <c r="H93" s="11"/>
      <c r="I93" s="11"/>
      <c r="J93" s="11"/>
      <c r="K93" s="12"/>
      <c r="L93" s="11"/>
      <c r="M93" s="112"/>
      <c r="N93" s="10"/>
    </row>
    <row r="94" spans="1:14" ht="14.25" customHeight="1">
      <c r="A94" s="17">
        <v>13</v>
      </c>
      <c r="B94" s="18"/>
      <c r="C94" s="143" t="s">
        <v>11</v>
      </c>
      <c r="D94" s="144"/>
      <c r="E94" s="144"/>
      <c r="F94" s="144"/>
      <c r="G94" s="144"/>
      <c r="H94" s="144"/>
      <c r="I94" s="144"/>
      <c r="J94" s="144"/>
      <c r="K94" s="19"/>
      <c r="L94" s="13"/>
      <c r="M94" s="113"/>
      <c r="N94" s="20"/>
    </row>
    <row r="95" spans="1:14" ht="14.25" customHeight="1">
      <c r="A95" s="21"/>
      <c r="B95" s="53"/>
      <c r="C95" s="22"/>
      <c r="D95" s="22"/>
      <c r="E95" s="22"/>
      <c r="F95" s="22"/>
      <c r="G95" s="22"/>
      <c r="H95" s="22"/>
      <c r="I95" s="22"/>
      <c r="J95" s="22"/>
      <c r="K95" s="23"/>
      <c r="L95" s="10"/>
      <c r="M95" s="114"/>
      <c r="N95" s="10"/>
    </row>
    <row r="96" spans="1:14" ht="14.25" customHeight="1">
      <c r="A96" s="34" t="s">
        <v>68</v>
      </c>
      <c r="B96" s="66" t="s">
        <v>13</v>
      </c>
      <c r="C96" s="146" t="s">
        <v>14</v>
      </c>
      <c r="D96" s="146"/>
      <c r="E96" s="146"/>
      <c r="F96" s="146"/>
      <c r="G96" s="146"/>
      <c r="H96" s="146"/>
      <c r="I96" s="146"/>
      <c r="J96" s="146"/>
      <c r="K96" s="35">
        <v>3.5000000000000003E-2</v>
      </c>
      <c r="M96" s="36">
        <f>SUM(N15:N92)/2</f>
        <v>196212.05</v>
      </c>
      <c r="N96" s="27">
        <f>K96*M96</f>
        <v>6867.4217500000004</v>
      </c>
    </row>
    <row r="97" spans="1:14" ht="14.25" customHeight="1">
      <c r="A97" s="28"/>
      <c r="B97" s="29"/>
      <c r="C97" s="53"/>
      <c r="D97" s="53"/>
      <c r="E97" s="53"/>
      <c r="F97" s="53"/>
      <c r="G97" s="53"/>
      <c r="H97" s="53"/>
      <c r="I97" s="53"/>
      <c r="J97" s="53"/>
      <c r="K97" s="30"/>
      <c r="L97" s="31"/>
      <c r="M97" s="115"/>
      <c r="N97" s="32"/>
    </row>
    <row r="98" spans="1:14" ht="14.25" customHeight="1">
      <c r="A98" s="28"/>
      <c r="B98" s="29"/>
      <c r="C98" s="142"/>
      <c r="D98" s="142"/>
      <c r="E98" s="142"/>
      <c r="F98" s="142"/>
      <c r="G98" s="142"/>
      <c r="H98" s="142"/>
      <c r="I98" s="142"/>
      <c r="J98" s="142"/>
      <c r="K98" s="30"/>
      <c r="L98" s="31"/>
      <c r="M98" s="116" t="s">
        <v>72</v>
      </c>
      <c r="N98" s="33">
        <f>SUM(N96:N96)</f>
        <v>6867.4217500000004</v>
      </c>
    </row>
    <row r="99" spans="1:14" s="2" customFormat="1" ht="14.25" customHeight="1">
      <c r="A99" s="11"/>
      <c r="B99" s="11"/>
      <c r="C99" s="11"/>
      <c r="D99" s="11"/>
      <c r="E99" s="11"/>
      <c r="F99" s="11"/>
      <c r="G99" s="11"/>
      <c r="H99" s="11"/>
      <c r="I99" s="11"/>
      <c r="J99" s="11"/>
      <c r="K99" s="12"/>
      <c r="L99" s="11"/>
      <c r="M99" s="112"/>
      <c r="N99" s="10"/>
    </row>
    <row r="100" spans="1:14" ht="14.25" customHeight="1">
      <c r="A100" s="17">
        <v>14</v>
      </c>
      <c r="B100" s="18"/>
      <c r="C100" s="143" t="s">
        <v>16</v>
      </c>
      <c r="D100" s="144"/>
      <c r="E100" s="144"/>
      <c r="F100" s="144"/>
      <c r="G100" s="144"/>
      <c r="H100" s="144"/>
      <c r="I100" s="144"/>
      <c r="J100" s="144"/>
      <c r="K100" s="19"/>
      <c r="L100" s="13"/>
      <c r="M100" s="113"/>
      <c r="N100" s="20"/>
    </row>
    <row r="101" spans="1:14" ht="14.25" customHeight="1">
      <c r="A101" s="21"/>
      <c r="B101" s="53"/>
      <c r="C101" s="22"/>
      <c r="D101" s="22"/>
      <c r="E101" s="22"/>
      <c r="F101" s="22"/>
      <c r="G101" s="22"/>
      <c r="H101" s="22"/>
      <c r="I101" s="22"/>
      <c r="J101" s="22"/>
      <c r="K101" s="23"/>
      <c r="L101" s="10"/>
      <c r="M101" s="114"/>
      <c r="N101" s="10"/>
    </row>
    <row r="102" spans="1:14" ht="14.25" customHeight="1">
      <c r="A102" s="34" t="s">
        <v>69</v>
      </c>
      <c r="B102" s="66" t="s">
        <v>13</v>
      </c>
      <c r="C102" s="146" t="s">
        <v>18</v>
      </c>
      <c r="D102" s="146"/>
      <c r="E102" s="146"/>
      <c r="F102" s="146"/>
      <c r="G102" s="146"/>
      <c r="H102" s="146"/>
      <c r="I102" s="146"/>
      <c r="J102" s="146"/>
      <c r="K102" s="35">
        <v>0.01</v>
      </c>
      <c r="M102" s="36">
        <f>M96</f>
        <v>196212.05</v>
      </c>
      <c r="N102" s="27">
        <f>K102*M102</f>
        <v>1962.1205</v>
      </c>
    </row>
    <row r="103" spans="1:14" ht="14.25" customHeight="1">
      <c r="A103" s="28"/>
      <c r="B103" s="29"/>
      <c r="C103" s="53"/>
      <c r="D103" s="53"/>
      <c r="E103" s="53"/>
      <c r="F103" s="53"/>
      <c r="G103" s="53"/>
      <c r="H103" s="53"/>
      <c r="I103" s="53"/>
      <c r="J103" s="53"/>
      <c r="K103" s="30"/>
      <c r="L103" s="31"/>
      <c r="M103" s="115"/>
      <c r="N103" s="32"/>
    </row>
    <row r="104" spans="1:14" ht="14.25" customHeight="1">
      <c r="A104" s="28"/>
      <c r="B104" s="29"/>
      <c r="C104" s="142"/>
      <c r="D104" s="142"/>
      <c r="E104" s="142"/>
      <c r="F104" s="142"/>
      <c r="G104" s="142"/>
      <c r="H104" s="142"/>
      <c r="I104" s="142"/>
      <c r="J104" s="142"/>
      <c r="K104" s="30"/>
      <c r="L104" s="31"/>
      <c r="M104" s="116" t="s">
        <v>73</v>
      </c>
      <c r="N104" s="33">
        <f>SUM(N102:N102)</f>
        <v>1962.1205</v>
      </c>
    </row>
    <row r="105" spans="1:14" ht="14.25" customHeight="1">
      <c r="A105" s="28"/>
      <c r="B105" s="29"/>
      <c r="C105" s="37"/>
      <c r="D105" s="37"/>
      <c r="E105" s="37"/>
      <c r="F105" s="37"/>
      <c r="G105" s="37"/>
      <c r="H105" s="37"/>
      <c r="I105" s="37"/>
      <c r="J105" s="37"/>
      <c r="K105" s="30"/>
      <c r="L105" s="31"/>
      <c r="M105" s="117"/>
      <c r="N105" s="38"/>
    </row>
    <row r="106" spans="1:14" ht="14.25" customHeight="1">
      <c r="A106" s="28"/>
      <c r="B106" s="29"/>
      <c r="C106" s="37"/>
      <c r="D106" s="37"/>
      <c r="E106" s="37"/>
      <c r="F106" s="37"/>
      <c r="G106" s="37"/>
      <c r="H106" s="37"/>
      <c r="I106" s="37"/>
      <c r="J106" s="37"/>
      <c r="K106" s="30"/>
      <c r="L106" s="31"/>
      <c r="M106" s="117"/>
      <c r="N106" s="38"/>
    </row>
    <row r="107" spans="1:14" ht="14.25" customHeight="1">
      <c r="A107" s="124"/>
      <c r="B107" s="125"/>
      <c r="C107" s="156" t="s">
        <v>7</v>
      </c>
      <c r="D107" s="157"/>
      <c r="E107" s="157"/>
      <c r="F107" s="157"/>
      <c r="G107" s="157"/>
      <c r="H107" s="157"/>
      <c r="I107" s="157"/>
      <c r="J107" s="157"/>
      <c r="K107" s="126"/>
      <c r="L107" s="127"/>
      <c r="M107" s="128"/>
      <c r="N107" s="129">
        <f>SUM(N16:N104)/2</f>
        <v>205041.59224999999</v>
      </c>
    </row>
    <row r="108" spans="1:14" ht="14.25" customHeight="1">
      <c r="A108" s="130"/>
      <c r="B108" s="131"/>
      <c r="C108" s="138" t="s">
        <v>99</v>
      </c>
      <c r="D108" s="139"/>
      <c r="E108" s="139"/>
      <c r="F108" s="139"/>
      <c r="G108" s="139"/>
      <c r="H108" s="139"/>
      <c r="I108" s="139"/>
      <c r="J108" s="139"/>
      <c r="K108" s="132"/>
      <c r="L108" s="133"/>
      <c r="M108" s="134"/>
      <c r="N108" s="135">
        <v>205041.59</v>
      </c>
    </row>
    <row r="109" spans="1:14" ht="14.25" customHeight="1">
      <c r="A109" s="28"/>
      <c r="B109" s="29"/>
      <c r="C109" s="37"/>
      <c r="D109" s="37"/>
      <c r="E109" s="37"/>
      <c r="F109" s="37"/>
      <c r="G109" s="37"/>
      <c r="H109" s="37"/>
      <c r="I109" s="37"/>
      <c r="J109" s="37"/>
      <c r="K109" s="30"/>
      <c r="L109" s="31"/>
      <c r="M109" s="117"/>
      <c r="N109" s="38"/>
    </row>
    <row r="110" spans="1:14" ht="14.25" customHeight="1">
      <c r="A110" s="28"/>
      <c r="B110" s="29"/>
      <c r="C110" s="37"/>
      <c r="D110" s="37"/>
      <c r="E110" s="37"/>
      <c r="F110" s="37"/>
      <c r="G110" s="37"/>
      <c r="H110" s="37"/>
      <c r="I110" s="37"/>
      <c r="J110" s="37"/>
      <c r="K110" s="30"/>
      <c r="L110" s="31"/>
      <c r="M110" s="117"/>
      <c r="N110" s="38"/>
    </row>
    <row r="111" spans="1:14" ht="14.25" customHeight="1">
      <c r="A111" s="28"/>
      <c r="B111" s="29"/>
      <c r="C111" s="37"/>
      <c r="D111" s="37"/>
      <c r="E111" s="37"/>
      <c r="F111" s="37"/>
      <c r="G111" s="37"/>
      <c r="H111" s="37"/>
      <c r="I111" s="37"/>
      <c r="J111" s="37"/>
      <c r="K111" s="30"/>
      <c r="L111" s="31"/>
      <c r="M111" s="117"/>
      <c r="N111" s="38"/>
    </row>
    <row r="112" spans="1:14" ht="14.25" customHeight="1">
      <c r="A112" s="28"/>
      <c r="B112" s="29"/>
      <c r="C112" s="37"/>
      <c r="D112" s="37"/>
      <c r="E112" s="37"/>
      <c r="F112" s="37"/>
      <c r="G112" s="37"/>
      <c r="H112" s="37"/>
      <c r="I112" s="37"/>
      <c r="J112" s="37"/>
      <c r="K112" s="30"/>
      <c r="L112" s="31"/>
      <c r="M112" s="117"/>
      <c r="N112" s="38"/>
    </row>
    <row r="113" spans="1:14" ht="14.25" customHeight="1">
      <c r="A113" s="28"/>
      <c r="B113" s="29"/>
      <c r="C113" s="37"/>
      <c r="D113" s="37"/>
      <c r="E113" s="37"/>
      <c r="F113" s="37"/>
      <c r="G113" s="37"/>
      <c r="H113" s="37"/>
      <c r="I113" s="37"/>
      <c r="J113" s="37"/>
      <c r="K113" s="30"/>
      <c r="L113" s="31"/>
      <c r="M113" s="117"/>
      <c r="N113" s="38"/>
    </row>
    <row r="114" spans="1:14" ht="14.25" customHeight="1">
      <c r="A114" s="28"/>
      <c r="B114" s="29"/>
      <c r="C114" s="37"/>
      <c r="D114" s="37"/>
      <c r="E114" s="37"/>
      <c r="F114" s="37"/>
      <c r="G114" s="37"/>
      <c r="H114" s="37"/>
      <c r="I114" s="37"/>
      <c r="J114" s="37"/>
      <c r="K114" s="30"/>
      <c r="L114" s="31"/>
      <c r="M114" s="117"/>
      <c r="N114" s="38"/>
    </row>
    <row r="115" spans="1:14" ht="14.25" customHeight="1">
      <c r="A115" s="28"/>
      <c r="B115" s="29"/>
      <c r="C115" s="37"/>
      <c r="D115" s="37"/>
      <c r="E115" s="37"/>
      <c r="F115" s="37"/>
      <c r="G115" s="37"/>
      <c r="H115" s="37"/>
      <c r="I115" s="37"/>
      <c r="J115" s="37"/>
      <c r="K115" s="30"/>
      <c r="L115" s="31"/>
      <c r="M115" s="117"/>
      <c r="N115" s="38"/>
    </row>
    <row r="116" spans="1:14" ht="14.25" customHeight="1">
      <c r="A116" s="28"/>
      <c r="B116" s="29"/>
      <c r="C116" s="37"/>
      <c r="D116" s="37"/>
      <c r="E116" s="37"/>
      <c r="F116" s="37"/>
      <c r="G116" s="37"/>
      <c r="H116" s="37"/>
      <c r="I116" s="37"/>
      <c r="J116" s="37"/>
      <c r="K116" s="30"/>
      <c r="L116" s="31"/>
      <c r="M116" s="117"/>
      <c r="N116" s="38"/>
    </row>
    <row r="117" spans="1:14" ht="14.25" customHeight="1">
      <c r="A117" s="28"/>
      <c r="B117" s="29"/>
      <c r="C117" s="37"/>
      <c r="D117" s="37"/>
      <c r="E117" s="37"/>
      <c r="F117" s="37"/>
      <c r="G117" s="37"/>
      <c r="H117" s="37"/>
      <c r="I117" s="37"/>
      <c r="J117" s="37"/>
      <c r="K117" s="30"/>
      <c r="L117" s="31"/>
      <c r="M117" s="117"/>
      <c r="N117" s="38"/>
    </row>
    <row r="118" spans="1:14" ht="14.25" customHeight="1">
      <c r="A118" s="28"/>
      <c r="B118" s="29"/>
      <c r="C118" s="37"/>
      <c r="D118" s="37"/>
      <c r="E118" s="37"/>
      <c r="F118" s="37"/>
      <c r="G118" s="37"/>
      <c r="H118" s="37"/>
      <c r="I118" s="37"/>
      <c r="J118" s="37"/>
      <c r="K118" s="30"/>
      <c r="L118" s="31"/>
      <c r="M118" s="117"/>
      <c r="N118" s="38"/>
    </row>
    <row r="119" spans="1:14" ht="14.25" customHeight="1">
      <c r="A119" s="28"/>
      <c r="B119" s="29"/>
      <c r="C119" s="37"/>
      <c r="D119" s="37"/>
      <c r="E119" s="37"/>
      <c r="F119" s="37"/>
      <c r="G119" s="37"/>
      <c r="H119" s="37"/>
      <c r="I119" s="37"/>
      <c r="J119" s="37"/>
      <c r="K119" s="30"/>
      <c r="L119" s="31"/>
      <c r="M119" s="117"/>
      <c r="N119" s="38"/>
    </row>
    <row r="120" spans="1:14" ht="14.25" customHeight="1">
      <c r="A120" s="28"/>
      <c r="B120" s="29"/>
      <c r="C120" s="37"/>
      <c r="D120" s="37"/>
      <c r="E120" s="37"/>
      <c r="F120" s="37"/>
      <c r="G120" s="37"/>
      <c r="H120" s="37"/>
      <c r="I120" s="37"/>
      <c r="J120" s="37"/>
      <c r="K120" s="30"/>
      <c r="L120" s="31"/>
      <c r="M120" s="117"/>
      <c r="N120" s="38"/>
    </row>
    <row r="121" spans="1:14" ht="14.25" customHeight="1">
      <c r="A121" s="28"/>
      <c r="B121" s="29"/>
      <c r="C121" s="37"/>
      <c r="D121" s="37"/>
      <c r="E121" s="37"/>
      <c r="F121" s="37"/>
      <c r="G121" s="37"/>
      <c r="H121" s="37"/>
      <c r="I121" s="37"/>
      <c r="J121" s="37"/>
      <c r="K121" s="30"/>
      <c r="L121" s="31"/>
      <c r="M121" s="117"/>
      <c r="N121" s="38"/>
    </row>
    <row r="122" spans="1:14" s="43" customFormat="1" ht="13">
      <c r="A122" s="40"/>
      <c r="B122" s="39"/>
      <c r="C122" s="158" t="s">
        <v>39</v>
      </c>
      <c r="D122" s="158"/>
      <c r="E122" s="158"/>
      <c r="F122" s="158"/>
      <c r="G122" s="158"/>
      <c r="H122" s="158"/>
      <c r="I122" s="158"/>
      <c r="J122" s="158"/>
      <c r="K122" s="41"/>
      <c r="L122" s="39"/>
      <c r="M122" s="118"/>
      <c r="N122" s="42"/>
    </row>
    <row r="123" spans="1:14" s="43" customFormat="1" ht="13">
      <c r="A123" s="44"/>
      <c r="B123" s="45"/>
      <c r="C123" s="44"/>
      <c r="D123" s="44"/>
      <c r="E123" s="44"/>
      <c r="F123" s="44"/>
      <c r="G123" s="44"/>
      <c r="H123" s="44"/>
      <c r="I123" s="44"/>
      <c r="J123" s="44"/>
      <c r="K123" s="46"/>
      <c r="L123" s="45"/>
      <c r="M123" s="119"/>
      <c r="N123" s="47"/>
    </row>
    <row r="124" spans="1:14" s="49" customFormat="1" ht="14.25" customHeight="1">
      <c r="A124" s="48">
        <v>1</v>
      </c>
      <c r="C124" s="147" t="str">
        <f>C14</f>
        <v>PISSARRES DE VIDRE SALES REUNIONS PLANTA PIS</v>
      </c>
      <c r="D124" s="148"/>
      <c r="E124" s="148"/>
      <c r="F124" s="148"/>
      <c r="G124" s="148"/>
      <c r="H124" s="148"/>
      <c r="I124" s="148"/>
      <c r="J124" s="148"/>
      <c r="K124" s="50"/>
      <c r="M124" s="120"/>
      <c r="N124" s="51">
        <f>N18</f>
        <v>55255.200000000004</v>
      </c>
    </row>
    <row r="125" spans="1:14" s="49" customFormat="1" ht="14.25" customHeight="1">
      <c r="A125" s="48">
        <v>2</v>
      </c>
      <c r="C125" s="147" t="str">
        <f>C20</f>
        <v>PISSARRES DE VIDRE SALES PLANTA BAIXA</v>
      </c>
      <c r="D125" s="148"/>
      <c r="E125" s="148"/>
      <c r="F125" s="148"/>
      <c r="G125" s="148"/>
      <c r="H125" s="148"/>
      <c r="I125" s="148"/>
      <c r="J125" s="148"/>
      <c r="K125" s="50"/>
      <c r="M125" s="120"/>
      <c r="N125" s="51">
        <f>N24</f>
        <v>23200.100000000002</v>
      </c>
    </row>
    <row r="126" spans="1:14" s="49" customFormat="1" ht="14.25" customHeight="1">
      <c r="A126" s="48">
        <v>3</v>
      </c>
      <c r="C126" s="147" t="str">
        <f>C26</f>
        <v>TAQUILLES PLANTES</v>
      </c>
      <c r="D126" s="148"/>
      <c r="E126" s="148"/>
      <c r="F126" s="148"/>
      <c r="G126" s="148"/>
      <c r="H126" s="148"/>
      <c r="I126" s="148"/>
      <c r="J126" s="148"/>
      <c r="K126" s="50"/>
      <c r="M126" s="120"/>
      <c r="N126" s="51">
        <f>N30</f>
        <v>49140</v>
      </c>
    </row>
    <row r="127" spans="1:14" s="49" customFormat="1" ht="14.25" customHeight="1">
      <c r="A127" s="48">
        <v>4</v>
      </c>
      <c r="C127" s="147" t="str">
        <f>C32</f>
        <v>ADAPTACIÓ ARMARIS SALES REUNIONS PL. BAIXA</v>
      </c>
      <c r="D127" s="148"/>
      <c r="E127" s="148"/>
      <c r="F127" s="148"/>
      <c r="G127" s="148"/>
      <c r="H127" s="148"/>
      <c r="I127" s="148"/>
      <c r="J127" s="148"/>
      <c r="K127" s="50"/>
      <c r="M127" s="120"/>
      <c r="N127" s="51">
        <f>N36</f>
        <v>1000</v>
      </c>
    </row>
    <row r="128" spans="1:14" s="49" customFormat="1" ht="14.25" customHeight="1">
      <c r="A128" s="48">
        <v>5</v>
      </c>
      <c r="C128" s="147" t="str">
        <f>C38</f>
        <v>ARMARI SALA 13 PLANTA BAIXA</v>
      </c>
      <c r="D128" s="148"/>
      <c r="E128" s="148"/>
      <c r="F128" s="148"/>
      <c r="G128" s="148"/>
      <c r="H128" s="148"/>
      <c r="I128" s="148"/>
      <c r="J128" s="148"/>
      <c r="K128" s="50"/>
      <c r="M128" s="120"/>
      <c r="N128" s="51">
        <f>N42</f>
        <v>16500</v>
      </c>
    </row>
    <row r="129" spans="1:14" s="49" customFormat="1" ht="14.25" customHeight="1">
      <c r="A129" s="48">
        <v>6</v>
      </c>
      <c r="C129" s="147" t="str">
        <f>C44</f>
        <v>REPARAR MOBILIARI OAC</v>
      </c>
      <c r="D129" s="148"/>
      <c r="E129" s="148"/>
      <c r="F129" s="148"/>
      <c r="G129" s="148"/>
      <c r="H129" s="148"/>
      <c r="I129" s="148"/>
      <c r="J129" s="148"/>
      <c r="K129" s="50"/>
      <c r="M129" s="120"/>
      <c r="N129" s="51">
        <f>N48</f>
        <v>202.4</v>
      </c>
    </row>
    <row r="130" spans="1:14" s="49" customFormat="1" ht="14.25" customHeight="1">
      <c r="A130" s="48">
        <v>7</v>
      </c>
      <c r="C130" s="147" t="str">
        <f>C50</f>
        <v>MOBLE AMPLIACIÓ MICROONES OFFICE PLANTA BAIXA</v>
      </c>
      <c r="D130" s="148"/>
      <c r="E130" s="148"/>
      <c r="F130" s="148"/>
      <c r="G130" s="148"/>
      <c r="H130" s="148"/>
      <c r="I130" s="148"/>
      <c r="J130" s="148"/>
      <c r="K130" s="50"/>
      <c r="M130" s="120"/>
      <c r="N130" s="51">
        <f>N56</f>
        <v>4359.75</v>
      </c>
    </row>
    <row r="131" spans="1:14" s="49" customFormat="1" ht="14.25" customHeight="1">
      <c r="A131" s="48">
        <v>8</v>
      </c>
      <c r="C131" s="147" t="str">
        <f>C58</f>
        <v>PORTA QUARTET NETEJA EN ZONA OFFICE</v>
      </c>
      <c r="D131" s="148"/>
      <c r="E131" s="148"/>
      <c r="F131" s="148"/>
      <c r="G131" s="148"/>
      <c r="H131" s="148"/>
      <c r="I131" s="148"/>
      <c r="J131" s="148"/>
      <c r="K131" s="50"/>
      <c r="M131" s="120"/>
      <c r="N131" s="51">
        <f>N62</f>
        <v>721</v>
      </c>
    </row>
    <row r="132" spans="1:14" s="49" customFormat="1" ht="14.25" customHeight="1">
      <c r="A132" s="48">
        <v>9</v>
      </c>
      <c r="C132" s="147" t="str">
        <f>C64</f>
        <v>MOBLE FORAT MÀQUINES VENDING PLANTA BAIXA</v>
      </c>
      <c r="D132" s="148"/>
      <c r="E132" s="148"/>
      <c r="F132" s="148"/>
      <c r="G132" s="148"/>
      <c r="H132" s="148"/>
      <c r="I132" s="148"/>
      <c r="J132" s="148"/>
      <c r="K132" s="50"/>
      <c r="M132" s="120"/>
      <c r="N132" s="51">
        <f>N68</f>
        <v>2607.6</v>
      </c>
    </row>
    <row r="133" spans="1:14" s="49" customFormat="1" ht="14.25" customHeight="1">
      <c r="A133" s="48">
        <v>10</v>
      </c>
      <c r="C133" s="147" t="str">
        <f>C70</f>
        <v>CONVERSIÓ ARMARI - ARMARIETS EN PLANTA 0</v>
      </c>
      <c r="D133" s="148"/>
      <c r="E133" s="148"/>
      <c r="F133" s="148"/>
      <c r="G133" s="148"/>
      <c r="H133" s="148"/>
      <c r="I133" s="148"/>
      <c r="J133" s="148"/>
      <c r="K133" s="50"/>
      <c r="M133" s="120"/>
      <c r="N133" s="51">
        <f>N80</f>
        <v>37466</v>
      </c>
    </row>
    <row r="134" spans="1:14" s="49" customFormat="1" ht="14.25" customHeight="1">
      <c r="A134" s="48">
        <v>11</v>
      </c>
      <c r="C134" s="147" t="str">
        <f>C82</f>
        <v>CANVI PANY ARMARIS MOBLE C VESTÍBUL A PANY ELECTRÒNIC</v>
      </c>
      <c r="D134" s="148"/>
      <c r="E134" s="148"/>
      <c r="F134" s="148"/>
      <c r="G134" s="148"/>
      <c r="H134" s="148"/>
      <c r="I134" s="148"/>
      <c r="J134" s="148"/>
      <c r="K134" s="50"/>
      <c r="M134" s="120"/>
      <c r="N134" s="51">
        <f>N86</f>
        <v>4176</v>
      </c>
    </row>
    <row r="135" spans="1:14" s="49" customFormat="1" ht="14.25" customHeight="1">
      <c r="A135" s="48">
        <v>12</v>
      </c>
      <c r="C135" s="147" t="str">
        <f>C88</f>
        <v>CANVI PANY ARMARIS SINDICATS</v>
      </c>
      <c r="D135" s="148"/>
      <c r="E135" s="148"/>
      <c r="F135" s="148"/>
      <c r="G135" s="148"/>
      <c r="H135" s="148"/>
      <c r="I135" s="148"/>
      <c r="J135" s="148"/>
      <c r="K135" s="50"/>
      <c r="M135" s="120"/>
      <c r="N135" s="51">
        <f>N92</f>
        <v>1584</v>
      </c>
    </row>
    <row r="136" spans="1:14" s="49" customFormat="1" ht="14.25" customHeight="1">
      <c r="A136" s="48">
        <v>13</v>
      </c>
      <c r="C136" s="147" t="str">
        <f>C94</f>
        <v>PREVENCIÓ RISCOS LABORALS</v>
      </c>
      <c r="D136" s="148"/>
      <c r="E136" s="148"/>
      <c r="F136" s="148"/>
      <c r="G136" s="148"/>
      <c r="H136" s="148"/>
      <c r="I136" s="148"/>
      <c r="J136" s="148"/>
      <c r="K136" s="50"/>
      <c r="M136" s="120"/>
      <c r="N136" s="51">
        <f>N98</f>
        <v>6867.4217500000004</v>
      </c>
    </row>
    <row r="137" spans="1:14" s="49" customFormat="1" ht="14.25" customHeight="1">
      <c r="A137" s="48">
        <v>14</v>
      </c>
      <c r="C137" s="147" t="str">
        <f>C100</f>
        <v>CONTROL DE QUALITAT</v>
      </c>
      <c r="D137" s="148"/>
      <c r="E137" s="148"/>
      <c r="F137" s="148"/>
      <c r="G137" s="148"/>
      <c r="H137" s="148"/>
      <c r="I137" s="148"/>
      <c r="J137" s="148"/>
      <c r="K137" s="50"/>
      <c r="M137" s="120"/>
      <c r="N137" s="51">
        <f>N104</f>
        <v>1962.1205</v>
      </c>
    </row>
    <row r="138" spans="1:14" s="49" customFormat="1" ht="14.25" customHeight="1">
      <c r="A138" s="92"/>
      <c r="B138" s="93"/>
      <c r="C138" s="159" t="s">
        <v>38</v>
      </c>
      <c r="D138" s="159"/>
      <c r="E138" s="159"/>
      <c r="F138" s="159"/>
      <c r="G138" s="159"/>
      <c r="H138" s="159"/>
      <c r="I138" s="159"/>
      <c r="J138" s="159"/>
      <c r="K138" s="52"/>
      <c r="L138" s="52"/>
      <c r="M138" s="121"/>
      <c r="N138" s="94">
        <f>SUM(N124:N137)</f>
        <v>205041.59224999999</v>
      </c>
    </row>
    <row r="139" spans="1:14" ht="14.25" customHeight="1">
      <c r="A139" s="28"/>
      <c r="B139" s="29"/>
      <c r="C139" s="37"/>
      <c r="D139" s="37"/>
      <c r="E139" s="37"/>
      <c r="F139" s="37"/>
      <c r="G139" s="37"/>
      <c r="H139" s="37"/>
      <c r="I139" s="37"/>
      <c r="J139" s="37"/>
      <c r="K139" s="30"/>
      <c r="L139" s="31"/>
      <c r="M139" s="117"/>
      <c r="N139" s="38"/>
    </row>
    <row r="140" spans="1:14" ht="14.25" customHeight="1" thickBot="1">
      <c r="A140" s="28"/>
      <c r="B140" s="29"/>
      <c r="C140" s="37"/>
      <c r="D140" s="37"/>
      <c r="E140" s="37"/>
      <c r="F140" s="37"/>
      <c r="G140" s="37"/>
      <c r="H140" s="37"/>
      <c r="I140" s="37"/>
      <c r="J140" s="37"/>
      <c r="K140" s="30"/>
      <c r="L140" s="31"/>
      <c r="M140" s="117"/>
      <c r="N140" s="38"/>
    </row>
    <row r="141" spans="1:14" ht="14.25" customHeight="1" thickBot="1">
      <c r="A141" s="140"/>
      <c r="B141" s="141"/>
      <c r="C141" s="98" t="s">
        <v>20</v>
      </c>
      <c r="D141" s="99"/>
      <c r="E141" s="98"/>
      <c r="F141" s="99"/>
      <c r="G141" s="98"/>
      <c r="H141" s="99"/>
      <c r="I141" s="98"/>
      <c r="J141" s="99"/>
      <c r="K141" s="140"/>
      <c r="L141" s="141"/>
      <c r="M141" s="140"/>
      <c r="N141" s="141"/>
    </row>
    <row r="142" spans="1:14" ht="14.25" customHeight="1">
      <c r="A142" s="28"/>
      <c r="B142" s="29"/>
      <c r="C142" s="154"/>
      <c r="D142" s="154"/>
      <c r="E142" s="154"/>
      <c r="F142" s="154"/>
      <c r="G142" s="154"/>
      <c r="H142" s="154"/>
      <c r="I142" s="154"/>
      <c r="J142" s="154"/>
      <c r="K142" s="30"/>
      <c r="L142" s="31"/>
      <c r="M142" s="115"/>
      <c r="N142" s="32"/>
    </row>
    <row r="143" spans="1:14" ht="14.25" customHeight="1">
      <c r="A143" s="54">
        <v>1</v>
      </c>
      <c r="B143" s="55" t="s">
        <v>21</v>
      </c>
      <c r="C143" s="155" t="s">
        <v>22</v>
      </c>
      <c r="D143" s="155"/>
      <c r="E143" s="155"/>
      <c r="F143" s="155"/>
      <c r="G143" s="155"/>
      <c r="H143" s="155"/>
      <c r="I143" s="155"/>
      <c r="J143" s="155"/>
      <c r="K143" s="56">
        <v>685</v>
      </c>
      <c r="L143" s="57"/>
      <c r="M143" s="91">
        <v>48.65</v>
      </c>
      <c r="N143" s="58">
        <f>ROUND(K143*M143,2)</f>
        <v>33325.25</v>
      </c>
    </row>
    <row r="144" spans="1:14">
      <c r="A144" s="54">
        <v>2</v>
      </c>
      <c r="B144" s="55" t="s">
        <v>23</v>
      </c>
      <c r="C144" s="155" t="s">
        <v>24</v>
      </c>
      <c r="D144" s="155"/>
      <c r="E144" s="155"/>
      <c r="F144" s="155"/>
      <c r="G144" s="155"/>
      <c r="H144" s="155"/>
      <c r="I144" s="155"/>
      <c r="J144" s="155"/>
      <c r="K144" s="56">
        <v>1</v>
      </c>
      <c r="L144" s="57"/>
      <c r="M144" s="91"/>
      <c r="N144" s="58">
        <f>N138-N145</f>
        <v>191629.59224999999</v>
      </c>
    </row>
    <row r="145" spans="1:14">
      <c r="A145" s="54"/>
      <c r="B145" s="55" t="s">
        <v>21</v>
      </c>
      <c r="C145" s="155" t="s">
        <v>25</v>
      </c>
      <c r="D145" s="155"/>
      <c r="E145" s="155"/>
      <c r="F145" s="155"/>
      <c r="G145" s="155"/>
      <c r="H145" s="155"/>
      <c r="I145" s="155"/>
      <c r="J145" s="155"/>
      <c r="K145" s="56">
        <f>14*40</f>
        <v>560</v>
      </c>
      <c r="L145" s="57"/>
      <c r="M145" s="91">
        <v>23.95</v>
      </c>
      <c r="N145" s="58">
        <f>K145*M145</f>
        <v>13412</v>
      </c>
    </row>
    <row r="146" spans="1:14" ht="16.5" customHeight="1">
      <c r="A146" s="54"/>
      <c r="B146" s="55"/>
      <c r="C146" s="61" t="s">
        <v>102</v>
      </c>
      <c r="D146" s="62"/>
      <c r="E146" s="62"/>
      <c r="F146" s="62"/>
      <c r="G146" s="62"/>
      <c r="H146" s="62"/>
      <c r="I146" s="62"/>
      <c r="J146" s="62"/>
      <c r="K146" s="63"/>
      <c r="L146" s="57"/>
      <c r="M146" s="91"/>
      <c r="N146" s="64"/>
    </row>
    <row r="147" spans="1:14" ht="16.5" customHeight="1">
      <c r="A147" s="54"/>
      <c r="B147" s="55"/>
      <c r="C147" s="61"/>
      <c r="D147" s="62"/>
      <c r="E147" s="62"/>
      <c r="F147" s="62"/>
      <c r="G147" s="62"/>
      <c r="H147" s="62"/>
      <c r="I147" s="62"/>
      <c r="J147" s="62"/>
      <c r="K147" s="63"/>
      <c r="L147" s="57"/>
      <c r="M147" s="91"/>
      <c r="N147" s="64"/>
    </row>
    <row r="148" spans="1:14" ht="16.5" customHeight="1">
      <c r="A148" s="54"/>
      <c r="B148" s="55"/>
      <c r="C148" s="61"/>
      <c r="D148" s="62"/>
      <c r="E148" s="62"/>
      <c r="F148" s="62"/>
      <c r="G148" s="62"/>
      <c r="H148" s="62"/>
      <c r="I148" s="62"/>
      <c r="J148" s="62"/>
      <c r="K148" s="63"/>
      <c r="L148" s="57"/>
      <c r="M148" s="91"/>
      <c r="N148" s="64"/>
    </row>
    <row r="149" spans="1:14" ht="16.5" customHeight="1">
      <c r="A149" s="54"/>
      <c r="B149" s="55"/>
      <c r="C149" s="61"/>
      <c r="D149" s="62"/>
      <c r="E149" s="62"/>
      <c r="F149" s="62"/>
      <c r="G149" s="62"/>
      <c r="H149" s="62"/>
      <c r="I149" s="62"/>
      <c r="J149" s="62"/>
      <c r="K149" s="63"/>
      <c r="L149" s="57"/>
      <c r="M149" s="91"/>
      <c r="N149" s="64"/>
    </row>
    <row r="150" spans="1:14" ht="16.5" customHeight="1">
      <c r="A150" s="54"/>
      <c r="B150" s="55"/>
      <c r="C150" s="61"/>
      <c r="D150" s="62"/>
      <c r="E150" s="62"/>
      <c r="F150" s="62"/>
      <c r="G150" s="62"/>
      <c r="H150" s="62"/>
      <c r="I150" s="62"/>
      <c r="J150" s="62"/>
      <c r="K150" s="63"/>
      <c r="L150" s="57"/>
      <c r="M150" s="91"/>
      <c r="N150" s="64"/>
    </row>
    <row r="151" spans="1:14" ht="16.5" customHeight="1">
      <c r="A151" s="54"/>
      <c r="B151" s="55"/>
      <c r="C151" s="61"/>
      <c r="D151" s="62"/>
      <c r="E151" s="62"/>
      <c r="F151" s="62"/>
      <c r="G151" s="62"/>
      <c r="H151" s="62"/>
      <c r="I151" s="62"/>
      <c r="J151" s="62"/>
      <c r="K151" s="63"/>
      <c r="L151" s="57"/>
      <c r="M151" s="91"/>
      <c r="N151" s="64"/>
    </row>
    <row r="152" spans="1:14" ht="16.5" customHeight="1">
      <c r="A152" s="54"/>
      <c r="B152" s="55"/>
      <c r="C152" s="61"/>
      <c r="D152" s="62"/>
      <c r="E152" s="62"/>
      <c r="F152" s="62"/>
      <c r="G152" s="62"/>
      <c r="H152" s="62"/>
      <c r="I152" s="62"/>
      <c r="J152" s="62"/>
      <c r="K152" s="63"/>
      <c r="L152" s="57"/>
      <c r="M152" s="91"/>
      <c r="N152" s="64"/>
    </row>
    <row r="153" spans="1:14" ht="16.5" customHeight="1">
      <c r="A153" s="54"/>
      <c r="B153" s="55"/>
      <c r="C153" s="61"/>
      <c r="D153" s="62"/>
      <c r="E153" s="62"/>
      <c r="F153" s="62"/>
      <c r="G153" s="62"/>
      <c r="H153" s="62"/>
      <c r="I153" s="62"/>
      <c r="J153" s="62"/>
      <c r="K153" s="63"/>
      <c r="L153" s="57"/>
      <c r="M153" s="91"/>
      <c r="N153" s="64"/>
    </row>
    <row r="154" spans="1:14" ht="16.5" customHeight="1">
      <c r="A154" s="54"/>
      <c r="B154" s="55"/>
      <c r="C154" s="61"/>
      <c r="D154" s="62"/>
      <c r="E154" s="62"/>
      <c r="F154" s="62"/>
      <c r="G154" s="62"/>
      <c r="H154" s="62"/>
      <c r="I154" s="62"/>
      <c r="J154" s="62"/>
      <c r="K154" s="63"/>
      <c r="L154" s="57"/>
      <c r="M154" s="91"/>
      <c r="N154" s="64"/>
    </row>
    <row r="155" spans="1:14" ht="16.5" customHeight="1">
      <c r="A155" s="54"/>
      <c r="B155" s="55"/>
      <c r="C155" s="61"/>
      <c r="D155" s="62"/>
      <c r="E155" s="62"/>
      <c r="F155" s="62"/>
      <c r="G155" s="62"/>
      <c r="H155" s="62"/>
      <c r="I155" s="62"/>
      <c r="J155" s="62"/>
      <c r="K155" s="63"/>
      <c r="L155" s="57"/>
      <c r="M155" s="91"/>
      <c r="N155" s="64"/>
    </row>
    <row r="156" spans="1:14" ht="16.5" customHeight="1">
      <c r="A156" s="54"/>
      <c r="B156" s="55"/>
      <c r="C156" s="61"/>
      <c r="D156" s="62"/>
      <c r="E156" s="62"/>
      <c r="F156" s="62"/>
      <c r="G156" s="62"/>
      <c r="H156" s="62"/>
      <c r="I156" s="62"/>
      <c r="J156" s="62"/>
      <c r="K156" s="63"/>
      <c r="L156" s="57"/>
      <c r="M156" s="91"/>
      <c r="N156" s="64"/>
    </row>
    <row r="157" spans="1:14" ht="16.5" customHeight="1">
      <c r="A157" s="54"/>
      <c r="B157" s="55"/>
      <c r="C157" s="61"/>
      <c r="D157" s="62"/>
      <c r="E157" s="62"/>
      <c r="F157" s="62"/>
      <c r="G157" s="62"/>
      <c r="H157" s="62"/>
      <c r="I157" s="62"/>
      <c r="J157" s="62"/>
      <c r="K157" s="63"/>
      <c r="L157" s="57"/>
      <c r="M157" s="91"/>
      <c r="N157" s="64"/>
    </row>
    <row r="158" spans="1:14" ht="16.5" customHeight="1">
      <c r="A158" s="54"/>
      <c r="B158" s="55"/>
      <c r="C158" s="61"/>
      <c r="D158" s="62"/>
      <c r="E158" s="62"/>
      <c r="F158" s="62"/>
      <c r="G158" s="62"/>
      <c r="H158" s="62"/>
      <c r="I158" s="62"/>
      <c r="J158" s="62"/>
      <c r="K158" s="63"/>
      <c r="L158" s="57"/>
      <c r="M158" s="91"/>
      <c r="N158" s="64"/>
    </row>
    <row r="159" spans="1:14" ht="16.5" customHeight="1">
      <c r="A159" s="54"/>
      <c r="B159" s="55"/>
      <c r="C159" s="61"/>
      <c r="D159" s="62"/>
      <c r="E159" s="62"/>
      <c r="F159" s="62"/>
      <c r="G159" s="62"/>
      <c r="H159" s="62"/>
      <c r="I159" s="62"/>
      <c r="J159" s="62"/>
      <c r="K159" s="63"/>
      <c r="L159" s="57"/>
      <c r="M159" s="91"/>
      <c r="N159" s="64"/>
    </row>
    <row r="160" spans="1:14" ht="16.5" customHeight="1">
      <c r="A160" s="54"/>
      <c r="B160" s="55"/>
      <c r="C160" s="61"/>
      <c r="D160" s="62"/>
      <c r="E160" s="62"/>
      <c r="F160" s="62"/>
      <c r="G160" s="62"/>
      <c r="H160" s="62"/>
      <c r="I160" s="62"/>
      <c r="J160" s="62"/>
      <c r="K160" s="63"/>
      <c r="L160" s="57"/>
      <c r="M160" s="91"/>
      <c r="N160" s="64"/>
    </row>
    <row r="161" spans="1:14" ht="16.5" customHeight="1">
      <c r="A161" s="54"/>
      <c r="B161" s="55"/>
      <c r="C161" s="61"/>
      <c r="D161" s="62"/>
      <c r="E161" s="62"/>
      <c r="F161" s="62"/>
      <c r="G161" s="62"/>
      <c r="H161" s="62"/>
      <c r="I161" s="62"/>
      <c r="J161" s="62"/>
      <c r="K161" s="63"/>
      <c r="L161" s="57"/>
      <c r="M161" s="91"/>
      <c r="N161" s="64"/>
    </row>
    <row r="162" spans="1:14" ht="16.5" customHeight="1">
      <c r="A162" s="54"/>
      <c r="B162" s="55"/>
      <c r="C162" s="61"/>
      <c r="D162" s="62"/>
      <c r="E162" s="62"/>
      <c r="F162" s="62"/>
      <c r="G162" s="62"/>
      <c r="H162" s="62"/>
      <c r="I162" s="62"/>
      <c r="J162" s="62"/>
      <c r="K162" s="63"/>
      <c r="L162" s="57"/>
      <c r="M162" s="91"/>
      <c r="N162" s="64"/>
    </row>
    <row r="163" spans="1:14" ht="16.5" customHeight="1">
      <c r="A163" s="54"/>
      <c r="B163" s="55"/>
      <c r="C163" s="61"/>
      <c r="D163" s="62"/>
      <c r="E163" s="62"/>
      <c r="F163" s="62"/>
      <c r="G163" s="62"/>
      <c r="H163" s="62"/>
      <c r="I163" s="62"/>
      <c r="J163" s="62"/>
      <c r="K163" s="63"/>
      <c r="L163" s="57"/>
      <c r="M163" s="91"/>
      <c r="N163" s="64"/>
    </row>
    <row r="164" spans="1:14" ht="16.5" customHeight="1">
      <c r="A164" s="54"/>
      <c r="B164" s="55"/>
      <c r="C164" s="61"/>
      <c r="D164" s="62"/>
      <c r="E164" s="62"/>
      <c r="F164" s="62"/>
      <c r="G164" s="62"/>
      <c r="H164" s="62"/>
      <c r="I164" s="62"/>
      <c r="J164" s="62"/>
      <c r="K164" s="63"/>
      <c r="L164" s="57"/>
      <c r="M164" s="91"/>
      <c r="N164" s="64"/>
    </row>
    <row r="165" spans="1:14" ht="16.5" customHeight="1">
      <c r="A165" s="54"/>
      <c r="B165" s="55"/>
      <c r="C165" s="61"/>
      <c r="D165" s="62"/>
      <c r="E165" s="62"/>
      <c r="F165" s="62"/>
      <c r="G165" s="62"/>
      <c r="H165" s="62"/>
      <c r="I165" s="62"/>
      <c r="J165" s="62"/>
      <c r="K165" s="63"/>
      <c r="L165" s="57"/>
      <c r="M165" s="91"/>
      <c r="N165" s="64"/>
    </row>
    <row r="166" spans="1:14" ht="16.5" customHeight="1">
      <c r="A166" s="54"/>
      <c r="B166" s="55"/>
      <c r="C166" s="61"/>
      <c r="D166" s="62"/>
      <c r="E166" s="62"/>
      <c r="F166" s="62"/>
      <c r="G166" s="62"/>
      <c r="H166" s="62"/>
      <c r="I166" s="62"/>
      <c r="J166" s="62"/>
      <c r="K166" s="63"/>
      <c r="L166" s="57"/>
      <c r="M166" s="91"/>
      <c r="N166" s="64"/>
    </row>
    <row r="167" spans="1:14" ht="16.5" customHeight="1">
      <c r="A167" s="54"/>
      <c r="B167" s="55"/>
      <c r="C167" s="61"/>
      <c r="D167" s="62"/>
      <c r="E167" s="62"/>
      <c r="F167" s="62"/>
      <c r="G167" s="62"/>
      <c r="H167" s="62"/>
      <c r="I167" s="62"/>
      <c r="J167" s="62"/>
      <c r="K167" s="63"/>
      <c r="L167" s="57"/>
      <c r="M167" s="91"/>
      <c r="N167" s="64"/>
    </row>
    <row r="168" spans="1:14" ht="16.5" customHeight="1">
      <c r="A168" s="54"/>
      <c r="B168" s="55"/>
      <c r="C168" s="61"/>
      <c r="D168" s="62"/>
      <c r="E168" s="62"/>
      <c r="F168" s="62"/>
      <c r="G168" s="62"/>
      <c r="H168" s="62"/>
      <c r="I168" s="62"/>
      <c r="J168" s="62"/>
      <c r="K168" s="63"/>
      <c r="L168" s="57"/>
      <c r="M168" s="91"/>
      <c r="N168" s="64"/>
    </row>
    <row r="169" spans="1:14" ht="16.5" customHeight="1">
      <c r="A169" s="54"/>
      <c r="B169" s="55"/>
      <c r="C169" s="61"/>
      <c r="D169" s="62"/>
      <c r="E169" s="62"/>
      <c r="F169" s="62"/>
      <c r="G169" s="62"/>
      <c r="H169" s="62"/>
      <c r="I169" s="62"/>
      <c r="J169" s="62"/>
      <c r="K169" s="63"/>
      <c r="L169" s="57"/>
      <c r="M169" s="91"/>
      <c r="N169" s="64"/>
    </row>
    <row r="170" spans="1:14" ht="16.5" customHeight="1">
      <c r="A170" s="54"/>
      <c r="B170" s="55"/>
      <c r="C170" s="61"/>
      <c r="D170" s="62"/>
      <c r="E170" s="62"/>
      <c r="F170" s="62"/>
      <c r="G170" s="62"/>
      <c r="H170" s="62"/>
      <c r="I170" s="62"/>
      <c r="J170" s="62"/>
      <c r="K170" s="63"/>
      <c r="L170" s="57"/>
      <c r="M170" s="91"/>
      <c r="N170" s="64"/>
    </row>
    <row r="171" spans="1:14">
      <c r="A171" s="28"/>
      <c r="B171" s="29"/>
      <c r="C171" s="53"/>
      <c r="D171" s="53"/>
      <c r="E171" s="53"/>
      <c r="F171" s="53"/>
      <c r="G171" s="53"/>
      <c r="H171" s="53"/>
      <c r="I171" s="53"/>
      <c r="J171" s="53"/>
      <c r="K171" s="30"/>
      <c r="L171" s="31"/>
      <c r="M171" s="115"/>
      <c r="N171" s="32"/>
    </row>
    <row r="172" spans="1:14">
      <c r="A172" s="65" t="s">
        <v>26</v>
      </c>
      <c r="B172" s="29"/>
      <c r="C172" s="53"/>
      <c r="D172" s="53"/>
      <c r="E172" s="53"/>
      <c r="F172" s="53"/>
      <c r="G172" s="53"/>
      <c r="H172" s="53"/>
      <c r="I172" s="53"/>
      <c r="J172" s="53"/>
      <c r="K172" s="30"/>
      <c r="L172" s="31"/>
      <c r="M172" s="115"/>
      <c r="N172" s="32"/>
    </row>
    <row r="174" spans="1:14" ht="13">
      <c r="A174" s="1" t="s">
        <v>27</v>
      </c>
      <c r="I174" s="163" t="s">
        <v>28</v>
      </c>
      <c r="J174" s="163"/>
      <c r="K174" s="152"/>
      <c r="L174" s="152"/>
      <c r="M174" s="152"/>
      <c r="N174" s="95"/>
    </row>
    <row r="175" spans="1:14" ht="13.5" thickBot="1">
      <c r="A175" s="1" t="s">
        <v>29</v>
      </c>
      <c r="D175" s="164" t="s">
        <v>40</v>
      </c>
      <c r="E175" s="164"/>
      <c r="F175" s="164"/>
      <c r="G175" s="164"/>
      <c r="H175" s="164"/>
      <c r="I175" s="164"/>
      <c r="J175" s="164"/>
      <c r="K175" s="152"/>
      <c r="L175" s="152"/>
      <c r="M175" s="152"/>
      <c r="N175" s="96"/>
    </row>
    <row r="176" spans="1:14" ht="13.5" thickBot="1">
      <c r="K176" s="153" t="s">
        <v>0</v>
      </c>
      <c r="L176" s="153"/>
      <c r="M176" s="153"/>
      <c r="N176" s="97">
        <f>SUM(N143:N145)</f>
        <v>238366.84224999999</v>
      </c>
    </row>
    <row r="177" spans="1:14">
      <c r="A177" s="160" t="s">
        <v>30</v>
      </c>
      <c r="B177" s="67"/>
      <c r="C177" s="162" t="s">
        <v>31</v>
      </c>
      <c r="D177" s="162"/>
      <c r="E177" s="162"/>
      <c r="F177" s="162"/>
      <c r="G177" s="68"/>
      <c r="H177" s="68"/>
    </row>
    <row r="178" spans="1:14" ht="13" thickBot="1">
      <c r="A178" s="161"/>
      <c r="B178" s="69"/>
      <c r="C178" s="151" t="s">
        <v>32</v>
      </c>
      <c r="D178" s="151"/>
      <c r="E178" s="151"/>
      <c r="F178" s="151"/>
      <c r="G178" s="70"/>
      <c r="H178" s="70"/>
      <c r="I178" s="71" t="s">
        <v>33</v>
      </c>
      <c r="J178" s="71"/>
      <c r="K178" s="71"/>
    </row>
    <row r="179" spans="1:14" ht="13">
      <c r="A179" s="72" t="s">
        <v>34</v>
      </c>
      <c r="B179" s="73"/>
      <c r="C179" s="73"/>
      <c r="D179" s="73"/>
      <c r="E179" s="73"/>
      <c r="F179" s="74"/>
      <c r="G179" s="75"/>
      <c r="H179" s="69"/>
      <c r="I179" s="76"/>
      <c r="J179" s="77"/>
      <c r="K179" s="77"/>
      <c r="L179" s="77"/>
      <c r="M179" s="122"/>
      <c r="N179" s="78"/>
    </row>
    <row r="180" spans="1:14">
      <c r="A180" s="79"/>
      <c r="B180" s="80"/>
      <c r="C180" s="80"/>
      <c r="D180" s="80"/>
      <c r="E180" s="80"/>
      <c r="F180" s="2"/>
      <c r="G180" s="81"/>
      <c r="H180" s="69"/>
      <c r="I180" s="82"/>
      <c r="J180" s="83"/>
      <c r="K180" s="83"/>
      <c r="L180" s="2"/>
      <c r="M180" s="59"/>
      <c r="N180" s="84"/>
    </row>
    <row r="181" spans="1:14">
      <c r="A181" s="79"/>
      <c r="B181" s="80"/>
      <c r="C181" s="80"/>
      <c r="D181" s="80"/>
      <c r="E181" s="80"/>
      <c r="F181" s="2"/>
      <c r="G181" s="81"/>
      <c r="H181" s="69"/>
      <c r="I181" s="82"/>
      <c r="J181" s="83"/>
      <c r="K181" s="83"/>
      <c r="L181" s="2"/>
      <c r="M181" s="59"/>
      <c r="N181" s="84"/>
    </row>
    <row r="182" spans="1:14">
      <c r="A182" s="79"/>
      <c r="B182" s="80"/>
      <c r="C182" s="80"/>
      <c r="D182" s="80"/>
      <c r="E182" s="80"/>
      <c r="F182" s="2"/>
      <c r="G182" s="81"/>
      <c r="H182" s="69"/>
      <c r="I182" s="82"/>
      <c r="J182" s="83"/>
      <c r="K182" s="83"/>
      <c r="L182" s="2"/>
      <c r="M182" s="59"/>
      <c r="N182" s="84"/>
    </row>
    <row r="183" spans="1:14">
      <c r="A183" s="79"/>
      <c r="B183" s="80"/>
      <c r="C183" s="80"/>
      <c r="D183" s="80"/>
      <c r="E183" s="80"/>
      <c r="F183" s="2"/>
      <c r="G183" s="81"/>
      <c r="H183" s="69"/>
      <c r="I183" s="82"/>
      <c r="J183" s="83"/>
      <c r="K183" s="83"/>
      <c r="L183" s="2"/>
      <c r="M183" s="59"/>
      <c r="N183" s="84"/>
    </row>
    <row r="184" spans="1:14" ht="13" thickBot="1">
      <c r="A184" s="85"/>
      <c r="B184" s="86"/>
      <c r="C184" s="86"/>
      <c r="D184" s="86"/>
      <c r="E184" s="86"/>
      <c r="F184" s="86"/>
      <c r="G184" s="87"/>
      <c r="H184" s="69"/>
      <c r="I184" s="88"/>
      <c r="J184" s="89"/>
      <c r="K184" s="89"/>
      <c r="L184" s="89"/>
      <c r="M184" s="123"/>
      <c r="N184" s="90"/>
    </row>
  </sheetData>
  <mergeCells count="87">
    <mergeCell ref="C78:J78"/>
    <mergeCell ref="C90:J90"/>
    <mergeCell ref="A177:A178"/>
    <mergeCell ref="C177:F177"/>
    <mergeCell ref="C178:F178"/>
    <mergeCell ref="C145:J145"/>
    <mergeCell ref="I174:J174"/>
    <mergeCell ref="D175:J175"/>
    <mergeCell ref="K175:M175"/>
    <mergeCell ref="K176:M176"/>
    <mergeCell ref="C102:J102"/>
    <mergeCell ref="C104:J104"/>
    <mergeCell ref="C142:J142"/>
    <mergeCell ref="C143:J143"/>
    <mergeCell ref="C144:J144"/>
    <mergeCell ref="C107:J107"/>
    <mergeCell ref="C122:J122"/>
    <mergeCell ref="C124:J124"/>
    <mergeCell ref="C126:J126"/>
    <mergeCell ref="C127:J127"/>
    <mergeCell ref="C138:J138"/>
    <mergeCell ref="C128:J128"/>
    <mergeCell ref="C125:J125"/>
    <mergeCell ref="C1:J1"/>
    <mergeCell ref="C3:J3"/>
    <mergeCell ref="C4:J4"/>
    <mergeCell ref="C5:J5"/>
    <mergeCell ref="K174:M174"/>
    <mergeCell ref="C129:J129"/>
    <mergeCell ref="C130:J130"/>
    <mergeCell ref="C131:J131"/>
    <mergeCell ref="C132:J132"/>
    <mergeCell ref="C133:J133"/>
    <mergeCell ref="C100:J100"/>
    <mergeCell ref="C52:J52"/>
    <mergeCell ref="C56:J56"/>
    <mergeCell ref="C54:J54"/>
    <mergeCell ref="C58:J58"/>
    <mergeCell ref="C60:J60"/>
    <mergeCell ref="C12:J12"/>
    <mergeCell ref="C26:J26"/>
    <mergeCell ref="C14:J14"/>
    <mergeCell ref="C16:J16"/>
    <mergeCell ref="C18:J18"/>
    <mergeCell ref="C20:J20"/>
    <mergeCell ref="C22:J22"/>
    <mergeCell ref="C24:J24"/>
    <mergeCell ref="C30:J30"/>
    <mergeCell ref="C64:J64"/>
    <mergeCell ref="C62:J62"/>
    <mergeCell ref="C36:J36"/>
    <mergeCell ref="C38:J38"/>
    <mergeCell ref="C40:J40"/>
    <mergeCell ref="C42:J42"/>
    <mergeCell ref="C44:J44"/>
    <mergeCell ref="C34:J34"/>
    <mergeCell ref="A141:B141"/>
    <mergeCell ref="C134:J134"/>
    <mergeCell ref="C135:J135"/>
    <mergeCell ref="C136:J136"/>
    <mergeCell ref="C137:J137"/>
    <mergeCell ref="C46:J46"/>
    <mergeCell ref="C48:J48"/>
    <mergeCell ref="C50:J50"/>
    <mergeCell ref="C92:J92"/>
    <mergeCell ref="C72:J72"/>
    <mergeCell ref="C74:J74"/>
    <mergeCell ref="C76:J76"/>
    <mergeCell ref="C66:J66"/>
    <mergeCell ref="C68:J68"/>
    <mergeCell ref="C70:J70"/>
    <mergeCell ref="O9:O12"/>
    <mergeCell ref="C7:J7"/>
    <mergeCell ref="C8:J8"/>
    <mergeCell ref="C108:J108"/>
    <mergeCell ref="K141:L141"/>
    <mergeCell ref="M141:N141"/>
    <mergeCell ref="C80:J80"/>
    <mergeCell ref="C82:J82"/>
    <mergeCell ref="C84:J84"/>
    <mergeCell ref="C86:J86"/>
    <mergeCell ref="C88:J88"/>
    <mergeCell ref="C28:J28"/>
    <mergeCell ref="C94:J94"/>
    <mergeCell ref="C96:J96"/>
    <mergeCell ref="C98:J98"/>
    <mergeCell ref="C32:J32"/>
  </mergeCells>
  <pageMargins left="0.70866141732283472" right="0.43307086614173229" top="1.3385826771653544" bottom="1.0236220472440944" header="0.31496062992125984" footer="0.31496062992125984"/>
  <pageSetup paperSize="9" scale="70" fitToHeight="0" orientation="portrait" horizontalDpi="1200" verticalDpi="1200" r:id="rId1"/>
  <headerFooter>
    <oddHeader>&amp;L&amp;G&amp;R&amp;8Districte Administratiu
C/Foc núm. 57
08038 
Barcelona
938 574 000
www.gencat.cat/cire
www.madeincire.cat</oddHeader>
    <oddFooter>&amp;L&amp;G&amp;CNIF: Q5856024B&amp;R&amp;P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from>
                    <xdr:col>5</xdr:col>
                    <xdr:colOff>31750</xdr:colOff>
                    <xdr:row>301</xdr:row>
                    <xdr:rowOff>139700</xdr:rowOff>
                  </from>
                  <to>
                    <xdr:col>5</xdr:col>
                    <xdr:colOff>336550</xdr:colOff>
                    <xdr:row>303</xdr:row>
                    <xdr:rowOff>69850</xdr:rowOff>
                  </to>
                </anchor>
              </controlPr>
            </control>
          </mc:Choice>
        </mc:AlternateContent>
        <mc:AlternateContent xmlns:mc="http://schemas.openxmlformats.org/markup-compatibility/2006">
          <mc:Choice Requires="x14">
            <control shapeId="1026" r:id="rId6" name="Option Button 2">
              <controlPr defaultSize="0" autoFill="0" autoLine="0" autoPict="0">
                <anchor moveWithCells="1">
                  <from>
                    <xdr:col>10</xdr:col>
                    <xdr:colOff>31750</xdr:colOff>
                    <xdr:row>301</xdr:row>
                    <xdr:rowOff>139700</xdr:rowOff>
                  </from>
                  <to>
                    <xdr:col>10</xdr:col>
                    <xdr:colOff>336550</xdr:colOff>
                    <xdr:row>303</xdr:row>
                    <xdr:rowOff>69850</xdr:rowOff>
                  </to>
                </anchor>
              </controlPr>
            </control>
          </mc:Choice>
        </mc:AlternateContent>
        <mc:AlternateContent xmlns:mc="http://schemas.openxmlformats.org/markup-compatibility/2006">
          <mc:Choice Requires="x14">
            <control shapeId="1027" r:id="rId7" name="Option Button 3">
              <controlPr defaultSize="0" autoFill="0" autoLine="0" autoPict="0">
                <anchor moveWithCells="1">
                  <from>
                    <xdr:col>5</xdr:col>
                    <xdr:colOff>0</xdr:colOff>
                    <xdr:row>172</xdr:row>
                    <xdr:rowOff>146050</xdr:rowOff>
                  </from>
                  <to>
                    <xdr:col>5</xdr:col>
                    <xdr:colOff>304800</xdr:colOff>
                    <xdr:row>174</xdr:row>
                    <xdr:rowOff>95250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10</xdr:col>
                    <xdr:colOff>0</xdr:colOff>
                    <xdr:row>172</xdr:row>
                    <xdr:rowOff>146050</xdr:rowOff>
                  </from>
                  <to>
                    <xdr:col>10</xdr:col>
                    <xdr:colOff>304800</xdr:colOff>
                    <xdr:row>174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DA</vt:lpstr>
      <vt:lpstr>DA!Área_de_impresión</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 Pérez, Francesc</dc:creator>
  <cp:lastModifiedBy>Blasi Rovira, Maria</cp:lastModifiedBy>
  <cp:lastPrinted>2025-05-06T05:53:05Z</cp:lastPrinted>
  <dcterms:created xsi:type="dcterms:W3CDTF">2024-07-15T08:51:59Z</dcterms:created>
  <dcterms:modified xsi:type="dcterms:W3CDTF">2025-06-13T08:55:41Z</dcterms:modified>
</cp:coreProperties>
</file>