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03_PROCEDIMENT OBERT (PO)/PO66-25 CONTR-2025-194/PUBLICAR/"/>
    </mc:Choice>
  </mc:AlternateContent>
  <xr:revisionPtr revIDLastSave="0" documentId="8_{C9644B3C-54DA-4280-9242-91958B59F773}" xr6:coauthVersionLast="47" xr6:coauthVersionMax="47" xr10:uidLastSave="{00000000-0000-0000-0000-000000000000}"/>
  <bookViews>
    <workbookView xWindow="-120" yWindow="-120" windowWidth="29040" windowHeight="1584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4" i="1" s="1"/>
  <c r="D41" i="1"/>
  <c r="D43" i="1" s="1"/>
  <c r="D31" i="1" l="1"/>
  <c r="D33" i="1" s="1"/>
  <c r="D32" i="1" l="1"/>
  <c r="D34" i="1" s="1"/>
  <c r="D35" i="1" s="1"/>
  <c r="D36" i="1" l="1"/>
</calcChain>
</file>

<file path=xl/sharedStrings.xml><?xml version="1.0" encoding="utf-8"?>
<sst xmlns="http://schemas.openxmlformats.org/spreadsheetml/2006/main" count="32" uniqueCount="32">
  <si>
    <t>EMPRESA LICITADORA:</t>
  </si>
  <si>
    <t>21% IVA</t>
  </si>
  <si>
    <t>Total (amb IVA)</t>
  </si>
  <si>
    <t>TOTAL PEM</t>
  </si>
  <si>
    <t>Despeses generals</t>
  </si>
  <si>
    <t>Benefici industrial</t>
  </si>
  <si>
    <t>Total PEC (abans d’IVA)</t>
  </si>
  <si>
    <t>Preu màxim PEM</t>
  </si>
  <si>
    <t>Oferta TOTAL PEM (oferta en 2 decimals)</t>
  </si>
  <si>
    <t>Capítol i concepte</t>
  </si>
  <si>
    <t>Demolicions i Moviments de Terres</t>
  </si>
  <si>
    <t>Estructures</t>
  </si>
  <si>
    <t>Ferms i Paviments</t>
  </si>
  <si>
    <t>Drenatges</t>
  </si>
  <si>
    <t>Proteccions i Senyalització</t>
  </si>
  <si>
    <t>* 07.01.1 XPA000S1 Partida alçada desviament servei Endesa.</t>
  </si>
  <si>
    <t>* 07.03.6 XPAJA401 Partida alçada a justificar connexions aigua potable.</t>
  </si>
  <si>
    <t>* 07.04.9 XPAJA402 Partida alçada a justificar connexions enllumenat públic.</t>
  </si>
  <si>
    <t>* 07.05.5 XPAJA405 Partida alçada a justificar equip omplidor.</t>
  </si>
  <si>
    <t>Acabats</t>
  </si>
  <si>
    <t>Gestió de Residus</t>
  </si>
  <si>
    <t>* 10.01.1 XPA000P1 Partida alçada a justificar reposició camins.</t>
  </si>
  <si>
    <t>* 10.01.2 XPA000P2 Partida alçada a justificar afeccions no previstes.</t>
  </si>
  <si>
    <t>Seguretat i Salut</t>
  </si>
  <si>
    <t>* 20.01.1 XPA000SS Partida alçada a justificar seguretat i salut.</t>
  </si>
  <si>
    <t>Serveis Afectats (sense computar les partides alçades que no ademten baixa)</t>
  </si>
  <si>
    <t>Altres Partides (sense computar les partides alçades que no ademten baixa)</t>
  </si>
  <si>
    <t xml:space="preserve"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 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</si>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</sst>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6" fillId="3" borderId="1" xfId="1" applyFont="1" applyFill="1" applyBorder="1" applyAlignment="1" applyProtection="1">
      <alignment horizontal="center" vertical="center" wrapText="1"/>
    </xf>
    <xf numFmtId="44" fontId="5" fillId="0" borderId="1" xfId="1" applyFont="1" applyBorder="1" applyAlignment="1" applyProtection="1">
      <alignment horizontal="right" vertical="center" wrapText="1"/>
    </xf>
    <xf numFmtId="8" fontId="5" fillId="0" borderId="8" xfId="1" applyNumberFormat="1" applyFont="1" applyBorder="1" applyAlignment="1" applyProtection="1">
      <alignment horizontal="right" vertical="center" wrapText="1"/>
    </xf>
    <xf numFmtId="8" fontId="9" fillId="4" borderId="1" xfId="1" applyNumberFormat="1" applyFont="1" applyFill="1" applyBorder="1" applyAlignment="1" applyProtection="1">
      <alignment vertical="center" wrapText="1"/>
    </xf>
    <xf numFmtId="8" fontId="9" fillId="0" borderId="0" xfId="1" applyNumberFormat="1" applyFont="1" applyFill="1" applyBorder="1" applyAlignment="1" applyProtection="1">
      <alignment vertical="center" wrapText="1"/>
    </xf>
    <xf numFmtId="8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4" borderId="1" xfId="0" applyFont="1" applyFill="1" applyBorder="1" applyAlignment="1">
      <alignment vertical="center" wrapText="1"/>
    </xf>
    <xf numFmtId="8" fontId="4" fillId="0" borderId="1" xfId="0" applyNumberFormat="1" applyFont="1" applyBorder="1" applyAlignment="1">
      <alignment horizontal="right" vertical="center" wrapText="1"/>
    </xf>
    <xf numFmtId="44" fontId="0" fillId="0" borderId="0" xfId="0" applyNumberFormat="1"/>
    <xf numFmtId="0" fontId="8" fillId="4" borderId="4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8" fontId="8" fillId="4" borderId="1" xfId="0" applyNumberFormat="1" applyFont="1" applyFill="1" applyBorder="1" applyAlignment="1">
      <alignment horizontal="right" vertical="center" wrapText="1"/>
    </xf>
    <xf numFmtId="8" fontId="8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4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CONTR/2025/194</a:t>
          </a:r>
        </a:p>
        <a:p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ONTRACTE D'OBRES DE CONSTRUCCIÓ DEL PAS SUPERIOR PER A LA SUPRESSIÓ DEL PAS A NIVELL Nº22 A GERB, DE LA LÍNIA LLEIDA - LA POBLA DE SEGUR DE FERROCARRILS DE LA GENERALITAT DE CATALUNYA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G44"/>
  <sheetViews>
    <sheetView tabSelected="1" zoomScale="70" zoomScaleNormal="70" workbookViewId="0">
      <selection activeCell="D14" sqref="D14"/>
    </sheetView>
  </sheetViews>
  <sheetFormatPr baseColWidth="10" defaultColWidth="8.85546875" defaultRowHeight="15" x14ac:dyDescent="0.25"/>
  <cols>
    <col min="2" max="2" width="65" customWidth="1"/>
    <col min="3" max="3" width="13.7109375" customWidth="1"/>
    <col min="4" max="4" width="17.42578125" customWidth="1"/>
    <col min="5" max="5" width="13.85546875" bestFit="1" customWidth="1"/>
  </cols>
  <sheetData>
    <row r="9" spans="2:4" ht="24" customHeight="1" x14ac:dyDescent="0.25">
      <c r="B9" s="21" t="s">
        <v>0</v>
      </c>
      <c r="C9" s="22"/>
      <c r="D9" s="22"/>
    </row>
    <row r="12" spans="2:4" ht="15.75" thickBot="1" x14ac:dyDescent="0.3"/>
    <row r="13" spans="2:4" ht="42.75" customHeight="1" x14ac:dyDescent="0.25">
      <c r="B13" s="19" t="s">
        <v>9</v>
      </c>
      <c r="C13" s="19" t="s">
        <v>7</v>
      </c>
      <c r="D13" s="20" t="s">
        <v>8</v>
      </c>
    </row>
    <row r="14" spans="2:4" ht="20.45" customHeight="1" x14ac:dyDescent="0.25">
      <c r="B14" s="17" t="s">
        <v>10</v>
      </c>
      <c r="C14" s="9">
        <v>367750.69</v>
      </c>
      <c r="D14" s="6"/>
    </row>
    <row r="15" spans="2:4" ht="20.45" customHeight="1" x14ac:dyDescent="0.25">
      <c r="B15" s="17" t="s">
        <v>11</v>
      </c>
      <c r="C15" s="9">
        <v>778963.96</v>
      </c>
      <c r="D15" s="6"/>
    </row>
    <row r="16" spans="2:4" ht="20.45" customHeight="1" x14ac:dyDescent="0.25">
      <c r="B16" s="17" t="s">
        <v>12</v>
      </c>
      <c r="C16" s="9">
        <v>82841.37</v>
      </c>
      <c r="D16" s="6"/>
    </row>
    <row r="17" spans="2:4" ht="20.45" customHeight="1" x14ac:dyDescent="0.25">
      <c r="B17" s="17" t="s">
        <v>13</v>
      </c>
      <c r="C17" s="9">
        <v>14391.23</v>
      </c>
      <c r="D17" s="6"/>
    </row>
    <row r="18" spans="2:4" ht="20.45" customHeight="1" x14ac:dyDescent="0.25">
      <c r="B18" s="17" t="s">
        <v>14</v>
      </c>
      <c r="C18" s="9">
        <v>67996.929999999993</v>
      </c>
      <c r="D18" s="6"/>
    </row>
    <row r="19" spans="2:4" ht="20.45" customHeight="1" x14ac:dyDescent="0.25">
      <c r="B19" s="17" t="s">
        <v>25</v>
      </c>
      <c r="C19" s="9">
        <v>177204.44</v>
      </c>
      <c r="D19" s="6"/>
    </row>
    <row r="20" spans="2:4" ht="20.45" customHeight="1" x14ac:dyDescent="0.25">
      <c r="B20" s="8" t="s">
        <v>15</v>
      </c>
      <c r="C20" s="9">
        <v>35459.97</v>
      </c>
      <c r="D20" s="9">
        <v>35459.97</v>
      </c>
    </row>
    <row r="21" spans="2:4" ht="20.45" customHeight="1" x14ac:dyDescent="0.25">
      <c r="B21" s="8" t="s">
        <v>16</v>
      </c>
      <c r="C21" s="9">
        <v>900</v>
      </c>
      <c r="D21" s="9">
        <v>900</v>
      </c>
    </row>
    <row r="22" spans="2:4" ht="20.45" customHeight="1" x14ac:dyDescent="0.25">
      <c r="B22" s="8" t="s">
        <v>17</v>
      </c>
      <c r="C22" s="9">
        <v>500</v>
      </c>
      <c r="D22" s="9">
        <v>500</v>
      </c>
    </row>
    <row r="23" spans="2:4" ht="20.45" customHeight="1" x14ac:dyDescent="0.25">
      <c r="B23" s="8" t="s">
        <v>18</v>
      </c>
      <c r="C23" s="9">
        <v>1800</v>
      </c>
      <c r="D23" s="9">
        <v>1800</v>
      </c>
    </row>
    <row r="24" spans="2:4" ht="20.45" customHeight="1" x14ac:dyDescent="0.25">
      <c r="B24" s="17" t="s">
        <v>19</v>
      </c>
      <c r="C24" s="9">
        <v>3643.52</v>
      </c>
      <c r="D24" s="6"/>
    </row>
    <row r="25" spans="2:4" ht="20.45" customHeight="1" x14ac:dyDescent="0.25">
      <c r="B25" s="17" t="s">
        <v>20</v>
      </c>
      <c r="C25" s="9">
        <v>73636.600000000006</v>
      </c>
      <c r="D25" s="6"/>
    </row>
    <row r="26" spans="2:4" ht="20.45" customHeight="1" x14ac:dyDescent="0.25">
      <c r="B26" s="17" t="s">
        <v>26</v>
      </c>
      <c r="C26" s="9">
        <v>14684.25</v>
      </c>
      <c r="D26" s="6"/>
    </row>
    <row r="27" spans="2:4" ht="20.45" customHeight="1" x14ac:dyDescent="0.25">
      <c r="B27" s="8" t="s">
        <v>21</v>
      </c>
      <c r="C27" s="9">
        <v>10000</v>
      </c>
      <c r="D27" s="9">
        <v>10000</v>
      </c>
    </row>
    <row r="28" spans="2:4" ht="20.45" customHeight="1" x14ac:dyDescent="0.25">
      <c r="B28" s="8" t="s">
        <v>22</v>
      </c>
      <c r="C28" s="9">
        <v>15000</v>
      </c>
      <c r="D28" s="9">
        <v>15000</v>
      </c>
    </row>
    <row r="29" spans="2:4" ht="20.25" customHeight="1" x14ac:dyDescent="0.25">
      <c r="B29" s="17" t="s">
        <v>23</v>
      </c>
      <c r="C29" s="18"/>
      <c r="D29" s="7"/>
    </row>
    <row r="30" spans="2:4" ht="20.45" customHeight="1" x14ac:dyDescent="0.25">
      <c r="B30" s="8" t="s">
        <v>24</v>
      </c>
      <c r="C30" s="9">
        <v>31767.61</v>
      </c>
      <c r="D30" s="9">
        <v>31767.61</v>
      </c>
    </row>
    <row r="31" spans="2:4" x14ac:dyDescent="0.25">
      <c r="B31" s="28" t="s">
        <v>3</v>
      </c>
      <c r="C31" s="29"/>
      <c r="D31" s="3">
        <f>D41+D42</f>
        <v>95427.58</v>
      </c>
    </row>
    <row r="32" spans="2:4" x14ac:dyDescent="0.25">
      <c r="B32" s="30" t="s">
        <v>4</v>
      </c>
      <c r="C32" s="31"/>
      <c r="D32" s="2">
        <f>ROUND(D31*0.13,2)</f>
        <v>12405.59</v>
      </c>
    </row>
    <row r="33" spans="2:7" x14ac:dyDescent="0.25">
      <c r="B33" s="30" t="s">
        <v>5</v>
      </c>
      <c r="C33" s="31"/>
      <c r="D33" s="2">
        <f>ROUND(D31*0.06,2)</f>
        <v>5725.65</v>
      </c>
    </row>
    <row r="34" spans="2:7" x14ac:dyDescent="0.25">
      <c r="B34" s="24" t="s">
        <v>6</v>
      </c>
      <c r="C34" s="25"/>
      <c r="D34" s="1">
        <f>D31+D32+D33</f>
        <v>113558.81999999999</v>
      </c>
      <c r="E34" s="10"/>
    </row>
    <row r="35" spans="2:7" x14ac:dyDescent="0.25">
      <c r="B35" s="26" t="s">
        <v>1</v>
      </c>
      <c r="C35" s="27"/>
      <c r="D35" s="1">
        <f>ROUND(D34*0.21,2)</f>
        <v>23847.35</v>
      </c>
    </row>
    <row r="36" spans="2:7" ht="14.85" customHeight="1" x14ac:dyDescent="0.25">
      <c r="B36" s="26" t="s">
        <v>2</v>
      </c>
      <c r="C36" s="27"/>
      <c r="D36" s="1">
        <f>D34+D35</f>
        <v>137406.16999999998</v>
      </c>
    </row>
    <row r="38" spans="2:7" x14ac:dyDescent="0.25">
      <c r="B38" s="23" t="s">
        <v>27</v>
      </c>
      <c r="C38" s="23"/>
      <c r="D38" s="23"/>
    </row>
    <row r="39" spans="2:7" ht="30" customHeight="1" x14ac:dyDescent="0.25">
      <c r="B39" s="23"/>
      <c r="C39" s="23"/>
      <c r="D39" s="23"/>
    </row>
    <row r="40" spans="2:7" ht="5.25" customHeight="1" x14ac:dyDescent="0.25">
      <c r="B40" s="23"/>
      <c r="C40" s="23"/>
      <c r="D40" s="23"/>
    </row>
    <row r="41" spans="2:7" x14ac:dyDescent="0.25">
      <c r="B41" s="11" t="s">
        <v>28</v>
      </c>
      <c r="C41" s="12"/>
      <c r="D41" s="4">
        <f>ROUND(D14,2)+ROUND(D15,2)+ROUND(D16,2)+ROUND(D17,2)+ROUND(D18,2)+ROUND(D19,2)+ROUND(D24,2)+ROUND(D25,2)+ROUND(D26,2)</f>
        <v>0</v>
      </c>
      <c r="E41" s="13"/>
      <c r="F41" s="14"/>
      <c r="G41" s="5"/>
    </row>
    <row r="42" spans="2:7" x14ac:dyDescent="0.25">
      <c r="B42" s="11" t="s">
        <v>29</v>
      </c>
      <c r="C42" s="12"/>
      <c r="D42" s="15">
        <f>SUM(D27:D28)+SUM(D20:D23)+D30</f>
        <v>95427.58</v>
      </c>
      <c r="E42" s="13"/>
      <c r="F42" s="14"/>
      <c r="G42" s="16"/>
    </row>
    <row r="43" spans="2:7" x14ac:dyDescent="0.25">
      <c r="B43" s="11" t="s">
        <v>30</v>
      </c>
      <c r="C43" s="12"/>
      <c r="D43" s="4">
        <f>ROUND(D41*0.13,2)+ROUND(D41*0.06,2)+D41</f>
        <v>0</v>
      </c>
      <c r="E43" s="13"/>
      <c r="F43" s="14"/>
      <c r="G43" s="5"/>
    </row>
    <row r="44" spans="2:7" x14ac:dyDescent="0.25">
      <c r="B44" s="11" t="s">
        <v>31</v>
      </c>
      <c r="C44" s="12"/>
      <c r="D44" s="4">
        <f>ROUND(D42*0.13,2)+ROUND(D42*0.06,2)+D42</f>
        <v>113558.82</v>
      </c>
      <c r="E44" s="13"/>
      <c r="F44" s="14"/>
      <c r="G44" s="5"/>
    </row>
  </sheetData>
  <sheetProtection algorithmName="SHA-512" hashValue="XND/8YZeTOiTKP0RllmZN2evnXdlmwgyKsVF4asmyOjN/fnZKfVe86YarCDoRGwMLpGd9ZODH1OMpTBpczwchQ==" saltValue="e7Pw/MIaaYhpOTBzNuGTCQ==" spinCount="100000" sheet="1" selectLockedCells="1"/>
  <mergeCells count="8">
    <mergeCell ref="C9:D9"/>
    <mergeCell ref="B38:D40"/>
    <mergeCell ref="B34:C34"/>
    <mergeCell ref="B36:C36"/>
    <mergeCell ref="B35:C35"/>
    <mergeCell ref="B31:C31"/>
    <mergeCell ref="B32:C32"/>
    <mergeCell ref="B33:C33"/>
  </mergeCells>
  <phoneticPr fontId="7" type="noConversion"/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schemas.microsoft.com/office/2006/documentManagement/types"/>
    <ds:schemaRef ds:uri="http://www.w3.org/XML/1998/namespace"/>
    <ds:schemaRef ds:uri="c4d65d83-e6de-4071-ac96-3b9ea9015942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05b5c50-6878-419c-aaee-f57d1b61cb0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682783-EB32-43A2-BBAE-6DEBCD3A55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Eric Coll Clua</cp:lastModifiedBy>
  <dcterms:created xsi:type="dcterms:W3CDTF">2025-03-31T06:26:07Z</dcterms:created>
  <dcterms:modified xsi:type="dcterms:W3CDTF">2025-06-06T07:39:28Z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