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SAJUR\C100 AFERS JURIDICS\C119 PROCED ADMINISTRATIUS\Contractacio\EXPEDIENTS\Cont25\CONT-25-211_Acord marc subministraments LAB\"/>
    </mc:Choice>
  </mc:AlternateContent>
  <xr:revisionPtr revIDLastSave="0" documentId="13_ncr:1_{158E2DA9-0BA4-4CDA-90E8-207E99365CA6}" xr6:coauthVersionLast="47" xr6:coauthVersionMax="47" xr10:uidLastSave="{00000000-0000-0000-0000-000000000000}"/>
  <bookViews>
    <workbookView xWindow="-120" yWindow="-120" windowWidth="29040" windowHeight="15840" tabRatio="653" firstSheet="15" activeTab="16" xr2:uid="{00000000-000D-0000-FFFF-FFFF00000000}"/>
  </bookViews>
  <sheets>
    <sheet name="lot 1" sheetId="13" r:id="rId1"/>
    <sheet name="Lot 2" sheetId="1" r:id="rId2"/>
    <sheet name="Lot 3" sheetId="11" r:id="rId3"/>
    <sheet name="lot 4" sheetId="12" r:id="rId4"/>
    <sheet name="Lot 5" sheetId="8" r:id="rId5"/>
    <sheet name="Lot 6" sheetId="10" r:id="rId6"/>
    <sheet name="lot7" sheetId="20" r:id="rId7"/>
    <sheet name="lot8" sheetId="19" r:id="rId8"/>
    <sheet name="lot9" sheetId="15" r:id="rId9"/>
    <sheet name="lot10" sheetId="17" r:id="rId10"/>
    <sheet name="lot11" sheetId="38" r:id="rId11"/>
    <sheet name="Lot 12" sheetId="32" r:id="rId12"/>
    <sheet name="lot 13" sheetId="30" r:id="rId13"/>
    <sheet name="lot 14" sheetId="31" r:id="rId14"/>
    <sheet name="lot 15" sheetId="27" r:id="rId15"/>
    <sheet name="lot16" sheetId="35" r:id="rId16"/>
    <sheet name="lot17" sheetId="37" r:id="rId17"/>
    <sheet name="lot 18" sheetId="14" r:id="rId18"/>
    <sheet name="lot 19" sheetId="29" r:id="rId19"/>
    <sheet name="lot20" sheetId="26" r:id="rId20"/>
    <sheet name="lot 21" sheetId="7" r:id="rId21"/>
    <sheet name="lot 22" sheetId="5" r:id="rId22"/>
    <sheet name="lot 23" sheetId="9" r:id="rId23"/>
    <sheet name="lot 24" sheetId="24" r:id="rId24"/>
    <sheet name="lot25" sheetId="4" r:id="rId25"/>
    <sheet name="lot 26" sheetId="3" r:id="rId26"/>
    <sheet name="Lot 27" sheetId="6" r:id="rId27"/>
    <sheet name="lot 28" sheetId="23" r:id="rId28"/>
  </sheets>
  <definedNames>
    <definedName name="_xlnm._FilterDatabase" localSheetId="21" hidden="1">'lot 22'!$B$5:$B$74</definedName>
    <definedName name="_xlnm._FilterDatabase" localSheetId="22" hidden="1">'lot 23'!$A$6:$WVH$47</definedName>
    <definedName name="_xlnm.Print_Area" localSheetId="22">'lot 23'!$A:$I</definedName>
    <definedName name="_xlnm.Print_Area" localSheetId="23">'lot 24'!$A$4:$L$67</definedName>
    <definedName name="_xlnm.Print_Area" localSheetId="26">'Lot 27'!$A$6:$N$81</definedName>
    <definedName name="_xlnm.Print_Area" localSheetId="19">'lot20'!$A$10:$G$46</definedName>
    <definedName name="_xlnm.Print_Titles" localSheetId="0">'lot 1'!$1:$9</definedName>
    <definedName name="_xlnm.Print_Titles" localSheetId="21">'lot 22'!$1:$10</definedName>
    <definedName name="_xlnm.Print_Titles" localSheetId="22">'lot 23'!$1:$10</definedName>
    <definedName name="_xlnm.Print_Titles" localSheetId="23">'lot 24'!$1:$6</definedName>
    <definedName name="_xlnm.Print_Titles" localSheetId="26">'Lot 27'!$1:$8</definedName>
    <definedName name="_xlnm.Print_Titles" localSheetId="2">'Lot 3'!$1:$11</definedName>
    <definedName name="_xlnm.Print_Titles" localSheetId="3">'lot 4'!$1:$10</definedName>
    <definedName name="_xlnm.Print_Titles" localSheetId="9">'lot10'!$1:$9</definedName>
    <definedName name="_xlnm.Print_Titles" localSheetId="24">'lot25'!$1:$11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3" l="1"/>
  <c r="K79" i="6"/>
  <c r="K80" i="6" s="1"/>
  <c r="K81" i="6" s="1"/>
  <c r="I14" i="3"/>
  <c r="H63" i="4"/>
  <c r="H64" i="4" s="1"/>
  <c r="H62" i="4"/>
  <c r="H65" i="24"/>
  <c r="H40" i="9"/>
  <c r="H41" i="9" s="1"/>
  <c r="H42" i="9" s="1"/>
  <c r="H74" i="5"/>
  <c r="H73" i="5"/>
  <c r="H72" i="5"/>
  <c r="H15" i="7"/>
  <c r="I14" i="29"/>
  <c r="I25" i="14"/>
  <c r="I26" i="14" s="1"/>
  <c r="I27" i="14" s="1"/>
  <c r="J12" i="35"/>
  <c r="I17" i="27"/>
  <c r="I18" i="27" s="1"/>
  <c r="I16" i="27"/>
  <c r="I14" i="31"/>
  <c r="J21" i="30"/>
  <c r="I14" i="32"/>
  <c r="I13" i="32"/>
  <c r="I12" i="32"/>
  <c r="I15" i="38"/>
  <c r="G13" i="38"/>
  <c r="G12" i="38"/>
  <c r="G11" i="38"/>
  <c r="G10" i="38"/>
  <c r="G9" i="38"/>
  <c r="I99" i="17"/>
  <c r="H14" i="15"/>
  <c r="I13" i="19"/>
  <c r="I14" i="19" s="1"/>
  <c r="I15" i="19" s="1"/>
  <c r="J14" i="35" l="1"/>
  <c r="H67" i="24"/>
  <c r="I17" i="38"/>
  <c r="I16" i="29"/>
  <c r="J23" i="30"/>
  <c r="I16" i="31"/>
  <c r="H15" i="15"/>
  <c r="H16" i="15" s="1"/>
  <c r="I15" i="29"/>
  <c r="H15" i="23"/>
  <c r="H16" i="23" s="1"/>
  <c r="J22" i="30"/>
  <c r="J13" i="35"/>
  <c r="I15" i="3"/>
  <c r="I16" i="3" s="1"/>
  <c r="I100" i="17"/>
  <c r="I101" i="17" s="1"/>
  <c r="I16" i="38"/>
  <c r="H16" i="7"/>
  <c r="H17" i="7" s="1"/>
  <c r="I15" i="31"/>
  <c r="H66" i="24"/>
  <c r="G15" i="38"/>
  <c r="G91" i="20"/>
  <c r="H17" i="10"/>
  <c r="H18" i="10" s="1"/>
  <c r="H16" i="10"/>
  <c r="H20" i="8"/>
  <c r="H21" i="8" s="1"/>
  <c r="H22" i="8" s="1"/>
  <c r="G141" i="12"/>
  <c r="I134" i="11"/>
  <c r="I135" i="11" s="1"/>
  <c r="I136" i="11" s="1"/>
  <c r="H22" i="1"/>
  <c r="H22" i="13"/>
  <c r="E158" i="37"/>
  <c r="H24" i="1" l="1"/>
  <c r="H24" i="13"/>
  <c r="H23" i="1"/>
  <c r="G142" i="12"/>
  <c r="G143" i="12" s="1"/>
  <c r="H23" i="13"/>
  <c r="E159" i="37"/>
  <c r="E160" i="37" s="1"/>
  <c r="D158" i="37" l="1"/>
  <c r="D159" i="37" s="1"/>
  <c r="D160" i="37" s="1"/>
  <c r="H19" i="30" l="1"/>
  <c r="H18" i="30"/>
  <c r="H17" i="30"/>
  <c r="H16" i="30"/>
  <c r="F12" i="23" l="1"/>
  <c r="F11" i="23"/>
  <c r="F14" i="23" l="1"/>
  <c r="F15" i="23" s="1"/>
  <c r="F16" i="23" s="1"/>
  <c r="H15" i="30"/>
  <c r="H14" i="30"/>
  <c r="H13" i="30"/>
  <c r="H12" i="30"/>
  <c r="H11" i="30"/>
  <c r="H10" i="30"/>
  <c r="H21" i="30" l="1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H10" i="35"/>
  <c r="H9" i="35"/>
  <c r="G11" i="29"/>
  <c r="G12" i="29"/>
  <c r="G10" i="29"/>
  <c r="G10" i="32"/>
  <c r="G12" i="32" s="1"/>
  <c r="G14" i="29" l="1"/>
  <c r="H23" i="30"/>
  <c r="E141" i="12"/>
  <c r="E143" i="12" s="1"/>
  <c r="H12" i="35"/>
  <c r="H14" i="35" s="1"/>
  <c r="G15" i="29"/>
  <c r="G16" i="29" s="1"/>
  <c r="G13" i="32"/>
  <c r="G14" i="32" s="1"/>
  <c r="G10" i="17" l="1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68" i="6" l="1"/>
  <c r="F20" i="1" l="1"/>
  <c r="F19" i="1"/>
  <c r="F18" i="1"/>
  <c r="F17" i="1"/>
  <c r="F16" i="1"/>
  <c r="F15" i="1"/>
  <c r="F14" i="1"/>
  <c r="F13" i="1"/>
  <c r="F22" i="1" l="1"/>
  <c r="E11" i="20" l="1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10" i="20"/>
  <c r="E91" i="20" l="1"/>
  <c r="G11" i="31"/>
  <c r="G12" i="31"/>
  <c r="G10" i="31"/>
  <c r="G14" i="31" l="1"/>
  <c r="G15" i="31" s="1"/>
  <c r="G16" i="31" s="1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7" i="24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11" i="9"/>
  <c r="G11" i="26"/>
  <c r="G11" i="27"/>
  <c r="G12" i="27"/>
  <c r="G13" i="27"/>
  <c r="G14" i="27"/>
  <c r="G10" i="27"/>
  <c r="F65" i="24" l="1"/>
  <c r="G16" i="27"/>
  <c r="G18" i="27" s="1"/>
  <c r="G77" i="6"/>
  <c r="F18" i="8"/>
  <c r="F17" i="8"/>
  <c r="F16" i="8"/>
  <c r="F15" i="8"/>
  <c r="F14" i="8"/>
  <c r="F13" i="8"/>
  <c r="F12" i="8"/>
  <c r="F11" i="8"/>
  <c r="F20" i="8" l="1"/>
  <c r="F22" i="8" s="1"/>
  <c r="G76" i="6"/>
  <c r="G75" i="6"/>
  <c r="G74" i="6"/>
  <c r="G73" i="6"/>
  <c r="G72" i="6"/>
  <c r="G71" i="6"/>
  <c r="G70" i="6"/>
  <c r="G69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I48" i="6"/>
  <c r="G48" i="6"/>
  <c r="I47" i="6"/>
  <c r="G47" i="6"/>
  <c r="I46" i="6"/>
  <c r="G46" i="6"/>
  <c r="I45" i="6"/>
  <c r="G45" i="6"/>
  <c r="I44" i="6"/>
  <c r="G44" i="6"/>
  <c r="I43" i="6"/>
  <c r="G43" i="6"/>
  <c r="I42" i="6"/>
  <c r="G42" i="6"/>
  <c r="I41" i="6"/>
  <c r="G41" i="6"/>
  <c r="I40" i="6"/>
  <c r="G40" i="6"/>
  <c r="I39" i="6"/>
  <c r="G39" i="6"/>
  <c r="I38" i="6"/>
  <c r="G38" i="6"/>
  <c r="I37" i="6"/>
  <c r="G37" i="6"/>
  <c r="I36" i="6"/>
  <c r="G36" i="6"/>
  <c r="I35" i="6"/>
  <c r="G35" i="6"/>
  <c r="I34" i="6"/>
  <c r="G34" i="6"/>
  <c r="I33" i="6"/>
  <c r="G33" i="6"/>
  <c r="I32" i="6"/>
  <c r="G32" i="6"/>
  <c r="I31" i="6"/>
  <c r="G31" i="6"/>
  <c r="I30" i="6"/>
  <c r="G30" i="6"/>
  <c r="I29" i="6"/>
  <c r="G29" i="6"/>
  <c r="I28" i="6"/>
  <c r="G28" i="6"/>
  <c r="I27" i="6"/>
  <c r="G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I10" i="6"/>
  <c r="G10" i="6"/>
  <c r="I9" i="6"/>
  <c r="G9" i="6"/>
  <c r="M6" i="6"/>
  <c r="G12" i="3"/>
  <c r="G14" i="3" s="1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3" i="7"/>
  <c r="F12" i="7"/>
  <c r="F11" i="7"/>
  <c r="F10" i="7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F12" i="15"/>
  <c r="F11" i="15"/>
  <c r="G11" i="19"/>
  <c r="G10" i="19"/>
  <c r="F14" i="10"/>
  <c r="F13" i="10"/>
  <c r="F12" i="10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F20" i="13"/>
  <c r="F19" i="13"/>
  <c r="F18" i="13"/>
  <c r="F17" i="13"/>
  <c r="F16" i="13"/>
  <c r="F15" i="13"/>
  <c r="F14" i="13"/>
  <c r="F13" i="13"/>
  <c r="F12" i="13"/>
  <c r="F11" i="13"/>
  <c r="F10" i="13"/>
  <c r="F62" i="4" l="1"/>
  <c r="F14" i="15"/>
  <c r="F16" i="10"/>
  <c r="G13" i="19"/>
  <c r="G15" i="19" s="1"/>
  <c r="F15" i="7"/>
  <c r="F16" i="7" s="1"/>
  <c r="F17" i="7" s="1"/>
  <c r="G134" i="11"/>
  <c r="F63" i="4"/>
  <c r="F72" i="5"/>
  <c r="F73" i="5" s="1"/>
  <c r="F74" i="5" s="1"/>
  <c r="F22" i="13"/>
  <c r="G99" i="17"/>
  <c r="G25" i="14"/>
  <c r="G26" i="14" s="1"/>
  <c r="G27" i="14" s="1"/>
  <c r="F66" i="24"/>
  <c r="F67" i="24" s="1"/>
  <c r="F40" i="9"/>
  <c r="F41" i="9" s="1"/>
  <c r="F42" i="9" s="1"/>
  <c r="G44" i="26"/>
  <c r="G15" i="3"/>
  <c r="G16" i="3" s="1"/>
  <c r="G79" i="6"/>
  <c r="G80" i="6" s="1"/>
  <c r="G81" i="6" s="1"/>
  <c r="F64" i="4" l="1"/>
  <c r="G45" i="26"/>
  <c r="G46" i="26" s="1"/>
  <c r="G93" i="20" l="1"/>
  <c r="G92" i="20"/>
  <c r="I45" i="26"/>
  <c r="I44" i="26"/>
  <c r="I46" i="26"/>
</calcChain>
</file>

<file path=xl/sharedStrings.xml><?xml version="1.0" encoding="utf-8"?>
<sst xmlns="http://schemas.openxmlformats.org/spreadsheetml/2006/main" count="3027" uniqueCount="2076">
  <si>
    <t xml:space="preserve">Codi </t>
  </si>
  <si>
    <t>Producte</t>
  </si>
  <si>
    <t>Contingut</t>
  </si>
  <si>
    <t>Consum estimat</t>
  </si>
  <si>
    <t>Total</t>
  </si>
  <si>
    <t>Base Imposable</t>
  </si>
  <si>
    <t>IVA 21%</t>
  </si>
  <si>
    <t>PAQ00614</t>
  </si>
  <si>
    <t>PAQ00616</t>
  </si>
  <si>
    <t>PAQ00611</t>
  </si>
  <si>
    <t>PAQ00607</t>
  </si>
  <si>
    <t>PAQ00608</t>
  </si>
  <si>
    <t>PAQ00605</t>
  </si>
  <si>
    <t>PAQ00610</t>
  </si>
  <si>
    <t>PAQ00609</t>
  </si>
  <si>
    <t>CLAM00005</t>
  </si>
  <si>
    <t>0030.000.870</t>
  </si>
  <si>
    <t>Caixa de 1000u</t>
  </si>
  <si>
    <t>CLAM00016</t>
  </si>
  <si>
    <t>0030.000.919</t>
  </si>
  <si>
    <t>Caixa de 960u</t>
  </si>
  <si>
    <t>CLAM00035</t>
  </si>
  <si>
    <t>Caixa de 500u</t>
  </si>
  <si>
    <t>CLAM00036</t>
  </si>
  <si>
    <t>CLAM00037</t>
  </si>
  <si>
    <t>CLAM00039</t>
  </si>
  <si>
    <t>0030.121.589</t>
  </si>
  <si>
    <t>Caixa de 100u</t>
  </si>
  <si>
    <t>CLAM00042</t>
  </si>
  <si>
    <t>Caixa de 250u</t>
  </si>
  <si>
    <t>CLAM00043</t>
  </si>
  <si>
    <t>0030.106.300</t>
  </si>
  <si>
    <t>Caixa de 80u</t>
  </si>
  <si>
    <t>CLAM00643</t>
  </si>
  <si>
    <t>CLAM00654</t>
  </si>
  <si>
    <t>0030.000.765</t>
  </si>
  <si>
    <t>Caixa de 200u</t>
  </si>
  <si>
    <t>CLAM00691</t>
  </si>
  <si>
    <t>Caixa de 120u</t>
  </si>
  <si>
    <t>CLAM00695</t>
  </si>
  <si>
    <t>0030.119.479</t>
  </si>
  <si>
    <t>Caixa de 50u</t>
  </si>
  <si>
    <t>CLAM00710</t>
  </si>
  <si>
    <t>CLAM00717</t>
  </si>
  <si>
    <t>0030.089.456</t>
  </si>
  <si>
    <t>CLAM00744</t>
  </si>
  <si>
    <t>0030.122.321</t>
  </si>
  <si>
    <t>CLAM00763</t>
  </si>
  <si>
    <t>0030.089.421</t>
  </si>
  <si>
    <t>CLAM00798</t>
  </si>
  <si>
    <t>0030.078.527</t>
  </si>
  <si>
    <t>CLAM00803</t>
  </si>
  <si>
    <t>0030.078.500</t>
  </si>
  <si>
    <t>Base imposable</t>
  </si>
  <si>
    <t>Codi</t>
  </si>
  <si>
    <t>Referència</t>
  </si>
  <si>
    <t>CLMF00822</t>
  </si>
  <si>
    <t>US503NPUAQU</t>
  </si>
  <si>
    <t>CLMF00011</t>
  </si>
  <si>
    <t>1u</t>
  </si>
  <si>
    <t>CLMF00017</t>
  </si>
  <si>
    <t>CLMF00020</t>
  </si>
  <si>
    <t>Bossa de 10u</t>
  </si>
  <si>
    <t>CLMF00026</t>
  </si>
  <si>
    <t>CLMF00031</t>
  </si>
  <si>
    <t>CLMF00037</t>
  </si>
  <si>
    <t>Pot de 100u</t>
  </si>
  <si>
    <t>CLMF00043</t>
  </si>
  <si>
    <t>CLMF00046</t>
  </si>
  <si>
    <t>CLMF00060</t>
  </si>
  <si>
    <t>CLMF00061</t>
  </si>
  <si>
    <t>CLMF00063</t>
  </si>
  <si>
    <t>CLMF00068</t>
  </si>
  <si>
    <t>CLMF00074</t>
  </si>
  <si>
    <t>CLMF00075</t>
  </si>
  <si>
    <t>CLMF00079</t>
  </si>
  <si>
    <t>CLMF00083</t>
  </si>
  <si>
    <t>CLMF00084</t>
  </si>
  <si>
    <t>CLMF00090</t>
  </si>
  <si>
    <t>Bossa de 100u</t>
  </si>
  <si>
    <t>CLMF00092</t>
  </si>
  <si>
    <t>CLMF00098</t>
  </si>
  <si>
    <t>CLMF00099</t>
  </si>
  <si>
    <t>CLMF00100</t>
  </si>
  <si>
    <t>CLMF00101</t>
  </si>
  <si>
    <t>CLMF00308</t>
  </si>
  <si>
    <t>CLMF00631</t>
  </si>
  <si>
    <t>CLMF00748</t>
  </si>
  <si>
    <t>CLMF00749</t>
  </si>
  <si>
    <t>CLMF00804</t>
  </si>
  <si>
    <t>CLMF00805</t>
  </si>
  <si>
    <t>CLMF00806</t>
  </si>
  <si>
    <t>CLMF00930</t>
  </si>
  <si>
    <t>CLMF00937</t>
  </si>
  <si>
    <t>Caixa de 10u</t>
  </si>
  <si>
    <t>Caixa de 30u</t>
  </si>
  <si>
    <t>CLMF00982</t>
  </si>
  <si>
    <t>CLMF00989</t>
  </si>
  <si>
    <t>Caixa de 5u</t>
  </si>
  <si>
    <t>CLMF00992</t>
  </si>
  <si>
    <t>CLMF01092</t>
  </si>
  <si>
    <t>CLMF01122</t>
  </si>
  <si>
    <t>Caixa de 6u</t>
  </si>
  <si>
    <t>CLMF01263</t>
  </si>
  <si>
    <t>CLMF01288</t>
  </si>
  <si>
    <t>CLAM00001</t>
  </si>
  <si>
    <t>1 rotllo</t>
  </si>
  <si>
    <t>CLAM00004</t>
  </si>
  <si>
    <t>CLAM00007</t>
  </si>
  <si>
    <t>CLAM00011</t>
  </si>
  <si>
    <t>CLAM00012</t>
  </si>
  <si>
    <t>CLAM00013</t>
  </si>
  <si>
    <t>CLAM00014</t>
  </si>
  <si>
    <t>CLAM00017</t>
  </si>
  <si>
    <t>CLAM00018</t>
  </si>
  <si>
    <t>CLAM00023</t>
  </si>
  <si>
    <t>CLAM00024</t>
  </si>
  <si>
    <t>CLAM00025</t>
  </si>
  <si>
    <t>CLAM00026</t>
  </si>
  <si>
    <t>CLAM00027</t>
  </si>
  <si>
    <t>CLAM00028</t>
  </si>
  <si>
    <t>CLAM00029</t>
  </si>
  <si>
    <t>CLAM00030</t>
  </si>
  <si>
    <t>CLAM00041</t>
  </si>
  <si>
    <t>Bossa de 1000u</t>
  </si>
  <si>
    <t>CLAM00047</t>
  </si>
  <si>
    <t>CLAM00048</t>
  </si>
  <si>
    <t>CLAM00054</t>
  </si>
  <si>
    <t>CLAM00061</t>
  </si>
  <si>
    <t>Caixa de 1200u</t>
  </si>
  <si>
    <t>CLAM00094</t>
  </si>
  <si>
    <t>CLAM00111</t>
  </si>
  <si>
    <t>CLAM00129</t>
  </si>
  <si>
    <t>CLAM00186</t>
  </si>
  <si>
    <t>Caixa de 450u</t>
  </si>
  <si>
    <t>CLAM00234</t>
  </si>
  <si>
    <t>CLAM00235</t>
  </si>
  <si>
    <t>Caixa de 400u</t>
  </si>
  <si>
    <t>CLAM00237</t>
  </si>
  <si>
    <t>CLAM00346</t>
  </si>
  <si>
    <t>Caixa de 125u</t>
  </si>
  <si>
    <t>CLAM00368</t>
  </si>
  <si>
    <t>CLAM00487</t>
  </si>
  <si>
    <t>CLAM00511</t>
  </si>
  <si>
    <t>CLAM00570</t>
  </si>
  <si>
    <t>CLAM00582</t>
  </si>
  <si>
    <t>CLAM00608</t>
  </si>
  <si>
    <t>CLAM00644</t>
  </si>
  <si>
    <t>CLAM00659</t>
  </si>
  <si>
    <t>CLAM00671</t>
  </si>
  <si>
    <t>CLAM00679</t>
  </si>
  <si>
    <t>CLAM00688</t>
  </si>
  <si>
    <t>Caixa 700u</t>
  </si>
  <si>
    <t>CLAM00689</t>
  </si>
  <si>
    <t>CLAM00690</t>
  </si>
  <si>
    <t>CLAM00692</t>
  </si>
  <si>
    <t>CLAM00699</t>
  </si>
  <si>
    <t>CLAM00702</t>
  </si>
  <si>
    <t>CLAM00743</t>
  </si>
  <si>
    <t>CLAM00760</t>
  </si>
  <si>
    <t>Caixa de 43u</t>
  </si>
  <si>
    <t>CLAM00765</t>
  </si>
  <si>
    <t>CLAM00794</t>
  </si>
  <si>
    <t>CLAM00810</t>
  </si>
  <si>
    <t>CLAM00811</t>
  </si>
  <si>
    <t xml:space="preserve"> preu ofertat empresa sense IVA</t>
  </si>
  <si>
    <t>CLAM00040</t>
  </si>
  <si>
    <t>CLAM00693</t>
  </si>
  <si>
    <t>CERAMIC HOMOGENIZERS, 50ml TUBES</t>
  </si>
  <si>
    <t>5982-9313</t>
  </si>
  <si>
    <t>CLMF00029</t>
  </si>
  <si>
    <t>Paquet de 100u</t>
  </si>
  <si>
    <t>CLMF00041</t>
  </si>
  <si>
    <t>G1313-87305</t>
  </si>
  <si>
    <t>CLMF00055</t>
  </si>
  <si>
    <t>79916KT-120</t>
  </si>
  <si>
    <t>Paquet de 3u</t>
  </si>
  <si>
    <t>CLMF00057</t>
  </si>
  <si>
    <t>01018-22707</t>
  </si>
  <si>
    <t>Paquet de 5u</t>
  </si>
  <si>
    <t>CLMF00062</t>
  </si>
  <si>
    <t>9301-0719</t>
  </si>
  <si>
    <t>CLMF00257</t>
  </si>
  <si>
    <t>5181-3360</t>
  </si>
  <si>
    <t>CLMF00318</t>
  </si>
  <si>
    <t>5181-8830</t>
  </si>
  <si>
    <t>Paquet de 2u</t>
  </si>
  <si>
    <t>CLMF00336</t>
  </si>
  <si>
    <t>05988-20066</t>
  </si>
  <si>
    <t>CLMF00528</t>
  </si>
  <si>
    <t>5181-3323</t>
  </si>
  <si>
    <t>Paquet de 10u</t>
  </si>
  <si>
    <t>CLMF00529</t>
  </si>
  <si>
    <t>5188-5365</t>
  </si>
  <si>
    <t>CLMF00619</t>
  </si>
  <si>
    <t>5062-3508</t>
  </si>
  <si>
    <t>CLMF00666</t>
  </si>
  <si>
    <t>122-7032</t>
  </si>
  <si>
    <t>CLMF00670</t>
  </si>
  <si>
    <t>5183-4757</t>
  </si>
  <si>
    <t>Paquet de 50u</t>
  </si>
  <si>
    <t>CLMF00672</t>
  </si>
  <si>
    <t>5183-4647</t>
  </si>
  <si>
    <t>CLMF00678</t>
  </si>
  <si>
    <t>G1329-87300</t>
  </si>
  <si>
    <t>CLMF00705</t>
  </si>
  <si>
    <t>122-1334</t>
  </si>
  <si>
    <t>CLMF00726</t>
  </si>
  <si>
    <t>5041-2168</t>
  </si>
  <si>
    <t>CLMF00742</t>
  </si>
  <si>
    <t>5183-4741</t>
  </si>
  <si>
    <t>Caixa de 72u</t>
  </si>
  <si>
    <t>CLMF00820</t>
  </si>
  <si>
    <t>G3188-27501</t>
  </si>
  <si>
    <t>CLMF00821</t>
  </si>
  <si>
    <t>5183-4696</t>
  </si>
  <si>
    <t>CLMF00927</t>
  </si>
  <si>
    <t>122-3832UI</t>
  </si>
  <si>
    <t>CLMF00932</t>
  </si>
  <si>
    <t>5062-3514</t>
  </si>
  <si>
    <t>CLMF00938</t>
  </si>
  <si>
    <t>5190-2296</t>
  </si>
  <si>
    <t>CLMF00940</t>
  </si>
  <si>
    <t>5190-1475</t>
  </si>
  <si>
    <t>CLMF00950</t>
  </si>
  <si>
    <t>G3266-65003</t>
  </si>
  <si>
    <t>CLMF00952</t>
  </si>
  <si>
    <t>G3280-67040</t>
  </si>
  <si>
    <t>CLMF00953</t>
  </si>
  <si>
    <t>G3280-67041</t>
  </si>
  <si>
    <t>CLMF00955</t>
  </si>
  <si>
    <t>CLMF00956</t>
  </si>
  <si>
    <t>CLMF00964</t>
  </si>
  <si>
    <t>CLMF00979</t>
  </si>
  <si>
    <t>A7001100C046</t>
  </si>
  <si>
    <t>CLMF01031</t>
  </si>
  <si>
    <t>G2855-20530</t>
  </si>
  <si>
    <t>CLMF01079</t>
  </si>
  <si>
    <t>A7001CG3</t>
  </si>
  <si>
    <t>CLMF01135</t>
  </si>
  <si>
    <t>101160-7625-5</t>
  </si>
  <si>
    <t>CLMF01180</t>
  </si>
  <si>
    <t>SHIELD PLATE, LONG LIFE, ICP-MS</t>
  </si>
  <si>
    <t>CLMF01210</t>
  </si>
  <si>
    <t>CLMF01217</t>
  </si>
  <si>
    <t>CLMF01259</t>
  </si>
  <si>
    <t>G7002-60001</t>
  </si>
  <si>
    <t>CLRQ01241</t>
  </si>
  <si>
    <t>CLVI00004</t>
  </si>
  <si>
    <t>CLVI00009</t>
  </si>
  <si>
    <t>CLRQ00020</t>
  </si>
  <si>
    <t>CLRQ00018</t>
  </si>
  <si>
    <t>CLMF00291</t>
  </si>
  <si>
    <t>CLMF00344</t>
  </si>
  <si>
    <t>CLMF00901</t>
  </si>
  <si>
    <t>CLMF00931</t>
  </si>
  <si>
    <t>CLMF00980</t>
  </si>
  <si>
    <t>CLMF01280</t>
  </si>
  <si>
    <t>CLMF01282</t>
  </si>
  <si>
    <t>CLMF01309</t>
  </si>
  <si>
    <t>CLMF01313</t>
  </si>
  <si>
    <t>CLMF01314</t>
  </si>
  <si>
    <t>CLMF01315</t>
  </si>
  <si>
    <t>CLMF01318</t>
  </si>
  <si>
    <t>CLMF01319</t>
  </si>
  <si>
    <t>CLMF01343</t>
  </si>
  <si>
    <t>CLMF01331</t>
  </si>
  <si>
    <t>CLMF01344</t>
  </si>
  <si>
    <t>CLRQ01877</t>
  </si>
  <si>
    <t>9301-0722</t>
  </si>
  <si>
    <t>19091P-Q03</t>
  </si>
  <si>
    <t>paquet de 5u</t>
  </si>
  <si>
    <t>5183-4709</t>
  </si>
  <si>
    <t>G1316-87321</t>
  </si>
  <si>
    <t>G3266-80004</t>
  </si>
  <si>
    <t>G8400-67200</t>
  </si>
  <si>
    <t>G3440-80227</t>
  </si>
  <si>
    <t>G3266-80013</t>
  </si>
  <si>
    <t>5043-0064</t>
  </si>
  <si>
    <t>101G1313-87307</t>
  </si>
  <si>
    <t>1010100-0900</t>
  </si>
  <si>
    <t>G1969-85000</t>
  </si>
  <si>
    <t>112-88A7</t>
  </si>
  <si>
    <t>COTO HIDROFIL ENROTLLAT AMB PAPER</t>
  </si>
  <si>
    <t>PAPER FILTRE QUALITATIU WHATMAN®, GRADO 113V, Ø 125mm (O EQUIVALENT)</t>
  </si>
  <si>
    <t>ROTLLO DE PAPER PER ESTERILITZAR POLISTERIL 200mm x 10m, BASE PAPER+PP/PET, AMB INDICADOR D'ESTERILITZAT</t>
  </si>
  <si>
    <t>PAPER FILTRE QUALITATIU FILTER-LAB®, REFERENCIA 1300/80, PLEGAT, Ø 150mm (O EQUIVALENT)</t>
  </si>
  <si>
    <t>XERINGA DE PLASTIC ESTERIL, CON LUER, 20mL, 2 COSSOS, SENSE AGULLA, ENVAS INDIVIDUAL</t>
  </si>
  <si>
    <t>TUB FONS CONIC+FALDO 50mL PP TRANSPARENT GRADUAT I TAP ROSCA, ØxL 29.5x117.5mm, ESTERIL, ENVAS INDIVIDUAL</t>
  </si>
  <si>
    <t>PAPER DE FILTRE ESPECIAL ABSORCIO LIQUIDS I PROTECCIO MOBLES, GRAMATGE 50g/m2, DIMENSIONS 42x52cm</t>
  </si>
  <si>
    <t>TAP PELS CRIOVIALS CLAM00041, DE PP, FALDO LLARG AMB ROSCA I JUNTA DE SILICONA, COLOR NATURAL</t>
  </si>
  <si>
    <t>BATA DE LABORATORI REBUTJABLE UNISEX DE MANIGA LLARGA, TALLA XL (EXTRA GRAN)</t>
  </si>
  <si>
    <t>CINTA AUTOADHESIVA INDICADORA D'ESTERILITZACIO 19mm x 50m, CANVI DE COLOR DESPRES D'ESTERILITZAT</t>
  </si>
  <si>
    <t>NANSA CALIBRADA DE PS 10µL, ERGONOMICA, ESTERIL, ENVAS UNITARI</t>
  </si>
  <si>
    <t>FLASCO DE PP 150mL, GRADUAT FINS A 100mL AMB BANDA MAT, ØxL: 57x73mm, TAP DE PE, TANCAMENT HERMETIC</t>
  </si>
  <si>
    <t>XERINGA DE PLASTIC ESTERIL, CON LUER, 5mL, 2 COSSOS, SENSE AGULLA, ENVAS INDIVIDUAL</t>
  </si>
  <si>
    <t>FLASCO DE PS 30mL, ØxL: 25x90mm, TAP AMB ROSCA DE PP</t>
  </si>
  <si>
    <t>BOSSA PER AUTOCLAU DE PE, CAPACITAT 34L, DIMENSIONS 500x750mm, AUTOCLAVABLE A 121ºC</t>
  </si>
  <si>
    <t>POT DE PE 250mL DE BOCA AMPLA (Ø 54mm) AMB TAP DE ROSCA I OBTURADOR, ØxL: 67x100mm, APTE PER US ALIMENTARI</t>
  </si>
  <si>
    <t>PAPER FILTRE QUANTITATIU WHATMAN®, GRADO 40, Ø 110mm (O EQUIVALENT)</t>
  </si>
  <si>
    <t>PLACA MICROTITRACIO DE PE 96 POUETS DE 219µL, FONS "V", 127.7x85.8mm, ESTERIL, ENVAS INDIVIDUAL</t>
  </si>
  <si>
    <t>POT DE PE 500mL DE BOCA AMPLA (Ø 67mm) AMB TAP DE ROSCA I OBTURADOR, ØxL: 74x131mm, APTE PER US ALIMENTARI</t>
  </si>
  <si>
    <t>BOSSA ESTERIL PER HOMOGENEITZADOR STOMACHER®400CIRCULATOR, AMB FILTRE, 177x305mm, 80-400mL (O EQUIVALENT)</t>
  </si>
  <si>
    <t>NANSA CALIBRADA DE PS 1µL, ERGONOMICA, ESTERIL, ENVAS UNITARI</t>
  </si>
  <si>
    <t>MICROTUB A ROSCA DE PP TRANSPARENT AMB FALDO DE 2mL, LLIURE DE DNAsa, RNAsa I PIROGENS, ØxL: 11x44mm, AUTOCLAVABLE A 121ºC</t>
  </si>
  <si>
    <t>BOSSA ESTERIL PER HOMOGENEITZADOR STOMACHER®3500, ESTANDARD, 380x510mm, 400-4500mL (O EQUIVALENT)</t>
  </si>
  <si>
    <t>TUB FONS RODO 12mL DE PS AMB FALDO, TAP A ROSCA DE HDPE, ØxL: 15x102mm, ESTERIL, ENVAS INDIVIDUAL</t>
  </si>
  <si>
    <t>FLASCO DE PP 150mL, GRADUAT FINS A 100mL AMB BANDA MAT, ØxL: 57x73mm, TAP DE PE, TANCAMENT HERMETIC, ESTERIL, ENVAS INDIVIDUAL</t>
  </si>
  <si>
    <t>BOSSA ESTERIL PER HOMOGENEITZADOR STOMACHER®400CIRCULATOR, ESTANDARD, 177x305mm, 80-400mL (O EQUIVALENT)</t>
  </si>
  <si>
    <t>FLASCO DE PP D'ALTA TRANSPARENCIA DE 50mL, ØxL: 38x70mm, TAP A ROSCA DE PE</t>
  </si>
  <si>
    <t>TUB FONS CONIC+FALDO 50mL PP TRANSPARENT GRADUAT I TAP ROSCA, ØxL 29.5x117.5mm</t>
  </si>
  <si>
    <t>CUBETA ESTANDARD 1.5mL PER ESPECTROFOTOMETRIA (UV) DE PS OPTIC, PAS DE LLUM 10mm, DIMENSIONS: 12.55x12.65x44.55mm, CAMP ESPECTRAL: 340-800nm</t>
  </si>
  <si>
    <t>TUB FONS CONIC 15mL DE PP, GRADUAT CADA 0.5mL, TAP A ROSCA DE PE, TANCAMENT HERMETIC, ØxL: 17x120mm, AUTOCLAVABLE A 121ºC</t>
  </si>
  <si>
    <t>FLASCO RECTANGULAR DE HDPE DE 2L, GRADUAT CADA 50mL, TAP A ROSCA AMB JUNTA, DIMENSIONS: 84x125x253mm, ØBOCA 65mm, ESTERIL, ENVAS INDIVIDUAL</t>
  </si>
  <si>
    <t>FILTRE MEMBRANA DE POLICARBONAT, PORUS 0.2µm, Ø 50mm, BLANC, SENSE CUADRICULA, NO ESTERIL, SARTORIUS® (O EQUIVALENT)</t>
  </si>
  <si>
    <t>PIPETA PASTEUR DE PE AMB BULB I GRADUADA FINS A 3mL, LONGITUD 150±5mm, ESTERIL, ENVAS INDIVIDUAL</t>
  </si>
  <si>
    <t>CLMF00007</t>
  </si>
  <si>
    <t>CLMF00021</t>
  </si>
  <si>
    <t>CLMF00028</t>
  </si>
  <si>
    <t>CLMF00036</t>
  </si>
  <si>
    <t>CLAM00034</t>
  </si>
  <si>
    <t>Caixa de 1500u</t>
  </si>
  <si>
    <t>Caixa de 350u</t>
  </si>
  <si>
    <t>Caixa de 165u</t>
  </si>
  <si>
    <t>ESPATULA PLASTIC (DEPRESSOR LINGUAL), ESTERIL, ENVAS INDIVIDUAL, llarg x ample 16x2cm</t>
  </si>
  <si>
    <t>CLRQ01834</t>
  </si>
  <si>
    <t>CLRQ01835</t>
  </si>
  <si>
    <t>CLRQ01836</t>
  </si>
  <si>
    <t>CLRQ01837</t>
  </si>
  <si>
    <t>CLRQ00012</t>
  </si>
  <si>
    <t>PAQUET EXTRACCIO QuEChERS: 6g MgSO4, 1.5g NaAcetat (AOAC 2007.01)</t>
  </si>
  <si>
    <t>TUB CENTRIFUGA 15mL QuEChERS: 150mg PSA, 900mg MgSO4 (EN 15662)</t>
  </si>
  <si>
    <t>TUB CENTRIFUGA 15mL QuEChERS: 400mg PSA, 400mg C18EC, 1200mg MgSO4 (AOAC 2007.01)</t>
  </si>
  <si>
    <t>PAQUET EXTRACCIO QuEChERS: 4g MgSO4, 1g NaCitrat, 0.5g disodi citrat sesquihidrat (EN 15662)</t>
  </si>
  <si>
    <t>CLVI00007</t>
  </si>
  <si>
    <t>CLVI00008</t>
  </si>
  <si>
    <t>TUB D'ASSAIG SENSE VORA, VIDRE BOROSILICATAT, CAPACITAT 20mL, DIMENSIONS 16x160mm</t>
  </si>
  <si>
    <t>CLVI00019</t>
  </si>
  <si>
    <t>MATRAS AFORAT CLASSE A (ISO 1042), TOPAZI, TAP PLASTIC, CAPACITAT 100mL, TOLERANCIA ±0.100mL</t>
  </si>
  <si>
    <t>CLVI00024</t>
  </si>
  <si>
    <t>CLVI00029</t>
  </si>
  <si>
    <t>MATRAS ERLENMEYER DE VIDRE BOROSILICATAT, BOCA AMPLA, CAPACITAT 250mL</t>
  </si>
  <si>
    <t>CLVI00032</t>
  </si>
  <si>
    <t>MATRAS ERLENMEYER DE VIDRE BOROSILICATAT, BOCA AMPLA, CAPACITAT 100mL</t>
  </si>
  <si>
    <t>CLVI00039</t>
  </si>
  <si>
    <t>MATRAS AFORAT CLASSE A (ISO 1042), TRANSPARENT, TAP PLASTIC, CAPACITAT 10mL, TOLERANCIA ±0.025mL</t>
  </si>
  <si>
    <t>CLVI00043</t>
  </si>
  <si>
    <t>PROVETA GRADUADA A L'ACID CLASSE A (ISO 4788), CAPACITAT 500mL, TOLERANCIA ±2.5mL</t>
  </si>
  <si>
    <t>CLVI00045</t>
  </si>
  <si>
    <t>TUB CULTIU AMB ROSCA I TAP, CAPACITAT 40mL, DIMENSIONS 20x200mm, ROSCA SVL 20, PYREX® O EQUIVALENT</t>
  </si>
  <si>
    <t>CLVI00052</t>
  </si>
  <si>
    <t>CLVI00053</t>
  </si>
  <si>
    <t>CLVI00054</t>
  </si>
  <si>
    <t>CLVI00067</t>
  </si>
  <si>
    <t>MATRAS AFORAT CLASSE A (ISO 1042), TRANSPARENT, TAP PLASTIC, CAPACITAT 5mL, TOLERANCIA ±0.025mL</t>
  </si>
  <si>
    <t>CLVI00071</t>
  </si>
  <si>
    <t>MATRAS AFORAT CLASSE A (ISO 1042), TRANSPARENT, TAP PLASTIC, CAPACITAT 250mL, TOLERANCIA ±0.150mL</t>
  </si>
  <si>
    <t>CLVI00072</t>
  </si>
  <si>
    <t>MATRAS AFORAT CLASSE A (ISO 1042), TRANSPARENT, TAP PLASTIC, CAPACITAT 500mL, TOLERANCIA ±0.250mL</t>
  </si>
  <si>
    <t>CLVI00095</t>
  </si>
  <si>
    <t>PROVETA GRADUADA A L'ACID CLASSE A (ISO 4788), CAPACITAT 100mL, TOLERANCIA ±0.5mL</t>
  </si>
  <si>
    <t>CLVI00101</t>
  </si>
  <si>
    <t>CLVI00102</t>
  </si>
  <si>
    <t>CLVI00108</t>
  </si>
  <si>
    <t>PROVETA GRADUADA A L'ACID CLASSE A (ISO 4788), CAPACITAT 1000mL, TOLERANCIA ±5mL</t>
  </si>
  <si>
    <t>CLVI00110</t>
  </si>
  <si>
    <t>PROVETA GRADUADA A L'ACID CLASSE A (ISO 4788), CAPACITAT 250mL, TOLERANCIA ±1mL</t>
  </si>
  <si>
    <t>CLVI00127</t>
  </si>
  <si>
    <t>CLVI00147</t>
  </si>
  <si>
    <t>MATRAS AFORAT CLASSE A (ISO 1042), TRANSPARENT, TAP PLASTIC, CAPACITAT 2000mL, TOLERANCIA ±0.600mL</t>
  </si>
  <si>
    <t>CLVI00151</t>
  </si>
  <si>
    <t>MATRAS AFORAT CLASSE A (ISO 1042), TRANSPARENT, TAP PLASTIC, CAPACITAT 1000mL, TOLERANCIA ±0.400mL</t>
  </si>
  <si>
    <t>CLVI00156</t>
  </si>
  <si>
    <t>CLVI00195</t>
  </si>
  <si>
    <t>PROVETA GRADUADA A L'ACID CLASSE A (ISO 4788), CAPACITAT 25mL, TOLERANCIA ±0.25mL</t>
  </si>
  <si>
    <t>CLVI00196</t>
  </si>
  <si>
    <t>PROVETA GRADUADA A L'ACID CLASSE A (ISO 4788), CAPACITAT 50mL, TOLERANCIA ±0.5mL</t>
  </si>
  <si>
    <t>CLVI00203</t>
  </si>
  <si>
    <t>CLVI00215</t>
  </si>
  <si>
    <t>EMBUT FORMA ALEMANA RAMA CURTA, VIDRE BOROSILICATAT, ØCOPA 80mm, ØEXT RAMA 10mm</t>
  </si>
  <si>
    <t>CLVI00243</t>
  </si>
  <si>
    <t>MATRAS KITASATO AMB AJUST INTERCANVIABLE, BOROSILICATAT, ESMERILAT FEMELLA 29/32, CAPACITAT 500mL</t>
  </si>
  <si>
    <t>CLVI00255</t>
  </si>
  <si>
    <t>CLVI00256</t>
  </si>
  <si>
    <t>PESAFILTRE FORMA BAIXA COMPLET, ESMERILAT, BOROSILICATAT, ØxALÇADA: 44x40mm</t>
  </si>
  <si>
    <t>CLVI00260</t>
  </si>
  <si>
    <t>PIPETA DE PASTEUR 150mm, VIDRE DE SODA</t>
  </si>
  <si>
    <t>CLVI00263</t>
  </si>
  <si>
    <t>PROVETA GRADUADA A L'ACID CLASSE A (ISO 4788), CAPACITAT 5mL, TOLERANCIA ±0.05mL</t>
  </si>
  <si>
    <t>CLVI00277</t>
  </si>
  <si>
    <t>PORTAOBJECTES DE VIDRE BOROSILICATAT, DIMENSIONS 26x76mm, CANTELLS POLITS, BANDA MAT 20mm</t>
  </si>
  <si>
    <t>CLVI00465</t>
  </si>
  <si>
    <t>MATRAS AFORAT CLASSE A (ISO 1042), TRANSPARENT, TAP PLASTIC, CAPACITAT 25mL, TOLERANCIA ±0.040mL</t>
  </si>
  <si>
    <t>CLVI00494</t>
  </si>
  <si>
    <t>TUB D'ASSAIG TOPAZI FONS CONIC BOROSILICATAT TAP ROSCA, 15x120mm, AFORAMENT A 3mL GRADUAT 0,1mL</t>
  </si>
  <si>
    <t>CLVI00496</t>
  </si>
  <si>
    <t>FLASCO CILINDRIC TOPAZI BOCA ROSCADA I TAP SVL, CAPACITAT 25mL, ROSCA SVL 20, PYREX® O EQUIVALENT</t>
  </si>
  <si>
    <t>CLVI00514</t>
  </si>
  <si>
    <t>TUB CULTIU AMB ROSCA I TAP, CAPACITAT 20mL, DIMENSIONS 20x100mm, ROSCA SVL 20, PYREX® O EQUIVALENT</t>
  </si>
  <si>
    <t>CLVI00516</t>
  </si>
  <si>
    <t>TUB CULTIU AMB ROSCA I TAP, CAPACITAT 10mL, DIMENSIONS 16x100mm, ROSCA SVL 15, PYREX® O EQUIVALENT</t>
  </si>
  <si>
    <t>CLVI00517</t>
  </si>
  <si>
    <t>TUB CULTIU AMB ROSCA I TAP, CAPACITAT 20mL, DIMENSIONS 16x160mm, ROSCA SVL 15, PYREX® O EQUIVALENT</t>
  </si>
  <si>
    <t>CLVI00518</t>
  </si>
  <si>
    <t>MATRAS ERLENMEYER DE VIDRE BOROSILICATAT, BOCA AMPLA, CAPACITAT 500mL</t>
  </si>
  <si>
    <t>CLVI00520</t>
  </si>
  <si>
    <t>TUB D'ASSAIG TOPAZI FONS CONIC BOROSILICATAT, ROSCA SVL 18, 18x120mm, AFORAMENT A 5mL GRADUAT 0,1mL</t>
  </si>
  <si>
    <t>CLVI00521</t>
  </si>
  <si>
    <t>TUB D'ASSAIG SENSE VORA, VIDRE BOROSILICATAT, CAPACITAT 30mL, DIMENSIONS 18x180mm</t>
  </si>
  <si>
    <t>CLVI00527</t>
  </si>
  <si>
    <t>CLVI00530</t>
  </si>
  <si>
    <t>EMBUT PER A PESAR SOLIDS "SABATETES", VIDRE BOROSILICATAT, CAPACITAT 6mL</t>
  </si>
  <si>
    <t>CLVI00531</t>
  </si>
  <si>
    <t>EMBUT PER A PESAR SOLIDS "SABATETES", VIDRE BOROSILICATAT, CAPACITAT 10mL</t>
  </si>
  <si>
    <t>CLVI00538</t>
  </si>
  <si>
    <t>TUB CENTRIFUGA AMB BOCA ROSCADA SVL, DIMENSIONS 44x110mm, FONS PLA, VIDRE BOROSILICATAT</t>
  </si>
  <si>
    <t>CLVI00540</t>
  </si>
  <si>
    <t>TUB D'ASSAIG FONS RODO, VIDRE BOROSILICATAT, CAPACITAT 5mL, DIMENSIONS 12x75mm</t>
  </si>
  <si>
    <t>CLVI00542</t>
  </si>
  <si>
    <t>MATRAS AFORAT CLASSE A (ISO 1042), TRANSPARENT, TAP PLASTIC, CAPACITAT 3mL, TOLERANCIA ±0.025mL</t>
  </si>
  <si>
    <t>CLVI00543</t>
  </si>
  <si>
    <t>CLVI00544</t>
  </si>
  <si>
    <t>MATRAS AFORAT CLASSE A (ISO 1042), TRANSPARENT, TAP PLASTIC, CAPACITAT 50mL, TOLERANCIA ±0.060mL</t>
  </si>
  <si>
    <t>CLVI00546</t>
  </si>
  <si>
    <t>COPA AMB PEU I PIC GRADUADA, EN VIDRE SODA, CAPACITAT 100mL</t>
  </si>
  <si>
    <t>CLVI00548</t>
  </si>
  <si>
    <t>CLVI00549</t>
  </si>
  <si>
    <t>EMBUT PER A SOLIDS, VIDRE BOROSILICATAT, DIAMETRE COPA 180mm, COLL ESMERILAT</t>
  </si>
  <si>
    <t>CLVI00550</t>
  </si>
  <si>
    <t>EMBUT DECANTACIO FORMA PERA I CLAU CONICA PTFE, COLL ESMERILAT FEMELLA 29/32, CAPACITAT 2000mL</t>
  </si>
  <si>
    <t>CLVI00551</t>
  </si>
  <si>
    <t>EMBUT PER A PESAR SOLIDS "SABATETES", VIDRE BOROSILICATAT, CAPACITAT 3mL</t>
  </si>
  <si>
    <t>CLVI00552</t>
  </si>
  <si>
    <t>EMBUT GRADUAT DE 300mL PER L'EQUIP DE FILTRACIO VIDRAFOC</t>
  </si>
  <si>
    <t>CLVI00553</t>
  </si>
  <si>
    <t>CLVI00554</t>
  </si>
  <si>
    <t>CLVI00556</t>
  </si>
  <si>
    <t>SUPORT AMB PLACA POROSA DE VIDRE DE L'EMBUT DE FILTRACIO, ESMERILAT FEMELLA 40/38</t>
  </si>
  <si>
    <t>CLVI00558</t>
  </si>
  <si>
    <t>MATRAS AFORAT CLASSE A (ISO 1042), TRANSPARENT, TAP PLASTIC, CAPACITAT 20mL, TOLERANCIA ±0.040mL</t>
  </si>
  <si>
    <t>CLVI00562</t>
  </si>
  <si>
    <t>TUB D'ASSAIG FONS RODO, VIDRE BOROSILICATAT, CAPACITAT 36mL, DIMENSIONS 20x150mm</t>
  </si>
  <si>
    <t>CLVI00571</t>
  </si>
  <si>
    <t>TUB DURHAM (CAMPANES), DIMENSIONS 6x40mm, VIDRE BOROSILICATAT</t>
  </si>
  <si>
    <t>CLVI00574</t>
  </si>
  <si>
    <t>PROVETA GRADUADA A L'ACID CLASSE A (ISO 4788), CAPACITAT 10mL, TOLERANCIA ±0.1mL</t>
  </si>
  <si>
    <t>CLVI00581</t>
  </si>
  <si>
    <t>COS DE PESAFILTRES FORMA BAIXA ESMERILAT, ØxALÇADA 70x60mm</t>
  </si>
  <si>
    <t>CLVI00582</t>
  </si>
  <si>
    <t>TUB D'ASSAIG SENSE VORA, VIDRE BOROSILICATAT, DIMENSIONS 24x200mm</t>
  </si>
  <si>
    <t>CLVI00586</t>
  </si>
  <si>
    <t>TUB CULTIU AMB ROSCA I TAP, CAPACITAT 15mL, DIMENSIONS 18x100mm, ROSCA SVL 15, PYREX® O EQUIVALENT</t>
  </si>
  <si>
    <t>CLVI00587</t>
  </si>
  <si>
    <t>EMBUT PER A PESAR SOLIDS "SABATETES", VIDRE BOROSILICATAT, CAPACITAT 50mL</t>
  </si>
  <si>
    <t>CLVI00589</t>
  </si>
  <si>
    <t>CLVI00591</t>
  </si>
  <si>
    <t>CRISTALITZADOR VIDRE BOROSILICAT SENSE PIC, CAPACITAT 300mL, Øxh: 95x55mm</t>
  </si>
  <si>
    <t>GRADETA PP PER CRIOVIALS O MICROTUBS Ø FINS 11mm, 80 POUETS, AUTOCLAVABLES I RESISTENTS A -80ºC</t>
  </si>
  <si>
    <t>VARETA RECULL IMANTS DE PTFE, RESISTENCIA QUIMICA UNIVERSAL, RANG DE TEMPERATURA: -200ºC FINS A 250ºC, ØxL: 10x250mm</t>
  </si>
  <si>
    <t>Caixa de 40u</t>
  </si>
  <si>
    <t>Caixa de 40 tubs</t>
  </si>
  <si>
    <t>Caixa de 250 tubs</t>
  </si>
  <si>
    <t>CLMF00018</t>
  </si>
  <si>
    <t>PIPETA SEROLOGICA ESTERIL DE PS CRISTALL, CAPACITAT 5mL, LLIURE DE RNAsa, DNAsa I PIROGENS, PRECISIO ±2%, ENVAS UNITARI</t>
  </si>
  <si>
    <t>PIPETA SEROLOGICA ESTERIL DE PS CRISTALL, CAPACITAT 25mL, LLIURE DE RNAsa, DNAsa I PIROGENS, PRECISIO ±2%, ENVAS UNITARI</t>
  </si>
  <si>
    <t>PIPETA SEROLOGICA ESTERIL DE PS CRISTALL, CAPACITAT 2mL, LLIURE DE RNAsa, DNAsa I PIROGENS, PRECISIO ±2%, ENVAS UNITARI</t>
  </si>
  <si>
    <t>PIPETA SEROLOGICA ESTERIL DE PS CRISTALL, CAPACITAT 1mL, LLIURE DE RNAsa, DNAsa I PIROGENS, PRECISIO ±2%, ENVAS UNITARI</t>
  </si>
  <si>
    <t>PIPETA SEROLOGICA ESTERIL DE PS CRISTALL, CAPACITAT 10mL, LLIURE DE RNAsa, DNAsa I PIROGENS, PRECISIO ±2%, ENVAS UNITARI</t>
  </si>
  <si>
    <t>PLACA PETRI DE PS ASEPTICA, Øxh: 90x14mm, AMB VIENTOS, EN BOSSES DE MAXIM 20 UNITATS</t>
  </si>
  <si>
    <t>PLACA PETRI DE PS ASEPTICA, Øxh: 55x14mm, AMB VIENTOS, EN BOSSES DE MAXIM 15 UNITATS</t>
  </si>
  <si>
    <t>PLACA PETRI DE PS ASEPTICA, Øxh: 140x20mm, AMB VIENTOS, EN BOSSES DE MAXIM 15 UNITATS</t>
  </si>
  <si>
    <t>PLACA PETRI DE PS ESTERIL, Øxh: 90x14mm, AMB VIENTOS, EN BOSSES DE MAXIM 20 UNITATS</t>
  </si>
  <si>
    <t>PLACA PETRI DE PS ESTERIL, Øxh: 55x14mm, AMB VIENTOS, EN BOSSES DE MAXIM 15 UNITATS</t>
  </si>
  <si>
    <t>VAS PRECIPITAT PP, GRADUACIO EN RELLEU, CAPACITAT 1000mL, ØxALÇADA: 110x149mm, AUTOCLAVABLE A 121ºC</t>
  </si>
  <si>
    <t>FILTRE MEMBRANA NO ESTERIL DE 0.2µm PER A PIPETEJADOR BRAND® ACCU-JET®PRO (O EQUIVALENT)</t>
  </si>
  <si>
    <t>FLASCO RENTADOR DE PE, TUB DE SORTIDA AMB TAP, CAPACITAT 1000mL, ØBOCA: 30mm, ØBASE: 90mm, ALÇADA: 222mm</t>
  </si>
  <si>
    <t>ESPATULA CULLERA PLANA EN ACER INOXIDABLE AISI 304, LLARGxAMPLE: 150x20mm</t>
  </si>
  <si>
    <t>SEGELL DE CRIMPAT D'ALUMINI PLATEJAT SENSE SEPTE AMB OBERTURA CENTRAL, Ø 20mm, ØOBERTURA 9.5mm</t>
  </si>
  <si>
    <t>FULLA DE BISTURI ESTERIL, ENVAS INDIVIDUAL, FULLA NUM. 24 PER A MANEC NUM. 4, NAHITA® (O EQUIVALENT)</t>
  </si>
  <si>
    <t>MANEC BISTURI NUM. 4, LONGITUD 140mm, NAHITA® (O EQUIVALENT)</t>
  </si>
  <si>
    <t>PINÇA DE DISSECCIO CORBA PUNTA FINA EN ACER INOXIDABLE AISI 304, LLARG TOTAL: 145mm</t>
  </si>
  <si>
    <t>PINÇA DE DISSECCIO RECTA PUNTA ROMA EN ACER INOXIDABLE AISI 304, LLARG TOTAL: 300mm</t>
  </si>
  <si>
    <t>PROVETA GRADUADA EN RELLEU DE PP CLASSE B (ISO 6706), CAPACITAT 1000mL, TOL. ±10mL, AUTOCLAVABLE 121ºC</t>
  </si>
  <si>
    <t>PROVETA GRADUADA EN RELLEU DE PP CLASSE B (ISO 6706), CAPACITAT 500mL, TOL. ±5mL, AUTOCLAVABLE A 121ºC</t>
  </si>
  <si>
    <t>SAFATA DE LABORATORI EN PVC D'US GENERAL, DIMENSIONS: 200x150x50mm</t>
  </si>
  <si>
    <t>SAFATA DE LABORATORI EN PVC D'US GENERAL, DIMENSIONS: 300x210x60mm</t>
  </si>
  <si>
    <t>SAFATA DE LABORATORI EN PVC D'US GENERAL, DIMENSIONS: 440x290x80mm</t>
  </si>
  <si>
    <t>SAFATA DE LABORATORI EN PVC D'US GENERAL, DIMENSIONS: 490x340x80mm</t>
  </si>
  <si>
    <t>TAP AMB ANELLA DE SUBJECCIO DE PP PER A MICROTUBS A ROSCA , JUNTA INTERIOR DE SILICONA PER AL TANCAMENT HERMETIC, ØxL: 13x8mm</t>
  </si>
  <si>
    <t>TETINA DE LATEX FORMA XUMET, PER A PIPETES PASTEUR I COMPTAGOTES</t>
  </si>
  <si>
    <t>VARETA AGITADORA MAGNETICA LLISA DE PTFE, RESISTENCIA QUIMICA UNIVERSAL, RANG DE TEMPERATURA: -200ºC FINS A 250ºC, ØxL: 6x30mm</t>
  </si>
  <si>
    <t>VAS PRECIPITAT PP, GRADUACIO EN RELLEU, CAPACITAT 100mL, ØxALÇADA: 52x72mm, AUTOCLAVABLE A 121ºC</t>
  </si>
  <si>
    <t>VAS PRECIPITAT PP, GRADUACIO EN RELLEU, CAPACITAT 2000mL, ØxALÇADA: 135x184mm, AUTOCLAVABLE A 121ºC</t>
  </si>
  <si>
    <t>VAS PRECIPITAT PP, GRADUACIO EN RELLEU, CAPACITAT 500mL, ØxALÇADA: 90x120mm, AUTOCLAVABLE A 121ºC</t>
  </si>
  <si>
    <t>VAS PRECIPITAT PP, GRADUACIO EN RELLEU, CAPACITAT 250mL, ØxALÇADA: 71x96mm, AUTOCLAVABLE A 121ºC</t>
  </si>
  <si>
    <t>TERMOMETRE DIGITAL MAX/MIN AMB SONDA D'IMMERSIO Ø 3 x 70mm, CABLE DE 80cm, RANG -50ºC A 150ºC</t>
  </si>
  <si>
    <t>TISORA RECTA DE LABORATORI D'ACER INOXIDABLE, PUNTA AGUDA-AGUDA, LONGITUD 140mm</t>
  </si>
  <si>
    <t>MICRO ESPATULA DOBLE PLANA EN ACER INOXIDABLE AISI 304, LLARGxAMPLE: 150x4mm</t>
  </si>
  <si>
    <t>MICRO ESPATULA CULLERA PLANA EN ACER INOXIDABLE AISI 304, LLARGxAMPLE: 150x4mm</t>
  </si>
  <si>
    <t>GUANTS DE PROTECCIO TERMICA (+180ºC) DE COTO VULRIZO, TALLA UNICA, LONGITUD 35cm</t>
  </si>
  <si>
    <t>GRADETA PP DESMUNTABLE, APILABLE, AUTOCLAVABLE, CAPACITAT 40 TUBS DE 25mmØ, DIMENSIONS 297x124x85mm</t>
  </si>
  <si>
    <t>GRADETA PP DESMUNTABLE, APILABLE, AUTOCLAVABLE, CAPACITAT 24 TUBS DE 30mmØ, DIMENSIONS 300x111x83mm</t>
  </si>
  <si>
    <t>ESPATULA CULLERA PLANA EN ACER INOXIDABLE AISI 304, LLARGADA 210mm, PART PLANA 40x9mm, PART CULLERA 30x18mm</t>
  </si>
  <si>
    <t>TUB CENTRIFUGA DE PP, FONS ESFERIC AMB TAP DE ROSCA, CAPACITAT 80mL, ØxL: 38x105mm, HEROLAB® (O EQUIVALENT)</t>
  </si>
  <si>
    <t>MASCARETA AUTOFILTRANT X-PLORE 1700+ MODEL FFP3-V AMB VALVULA D'EXHALACIO (O EQUIVALENT)</t>
  </si>
  <si>
    <t>ULLERES DE PROTECCIO ENFRONT DE RISCOS QUIMICS AMB MONTURA TIPUS UNIVERSAL</t>
  </si>
  <si>
    <t>TUB CENTRIFUGA DE PP DE 15mL SENSE FALDO AMB TAP A ROSCA, ESTERIL, LLIURE DE DNAsa, RNAsa I PIROGENS, EN BOSSES DE MAXIM 25 UNITATS</t>
  </si>
  <si>
    <t>FLASCO RENTADOR DE PE, TUB DE SORTIDA I TAP VERMELL A ROSCA D'UNA SOLA PEÇA, CAPACITAT 500mL, ØBOCA: 38mm, ØBASE: 90mm, ALÇADA: 165mm</t>
  </si>
  <si>
    <t>PORTA-ROTLLES DEMPEUS PER A BOBINES INDUSTRIALS DE PAPER DE 24cmx600m. DIMENSIONS PORTA-ROTLLES: 45x80x26cm</t>
  </si>
  <si>
    <t>ESCOVILLO PER A NETEJA, PERLO MARRO, LONGITUD: 270mm, Ø: 23mm</t>
  </si>
  <si>
    <t>ESCOVILLO PER A NETEJA, PERLO MARRO, LONGITUTUD: 27mm, Ø: 42mm</t>
  </si>
  <si>
    <t>CRONOMETRE AVISADOR DE DOS TEMPS AMB PILES INCLOSES</t>
  </si>
  <si>
    <t>1 parell</t>
  </si>
  <si>
    <t>0030.000.978</t>
  </si>
  <si>
    <t>0030.078.543</t>
  </si>
  <si>
    <t>PUNTA AMB FILTRE 2-100µL ep Dualfilter T.I.P.S.®, PCR CLEAN I ESTERILS, 53mm, PUNTES INCOLORES</t>
  </si>
  <si>
    <t>0030.078.578</t>
  </si>
  <si>
    <t>PUNTA AMB FILTRE 50-1000µL ep Dualfilter T.I.P.S.®, PCR CLEAN I ESTERILS, 76mm, PUNTES INCOLORES</t>
  </si>
  <si>
    <t>PUNTA 2-200µL ep T.I.P.S.® Standard, Eppendorf Quality™, 53mm, PUNTES GROGUES</t>
  </si>
  <si>
    <t>PUNTA 50-1000µL ep T.I.P.S.® Standard, Eppendorf Quality™, 71mm, PUNTES BLAVES</t>
  </si>
  <si>
    <t>PUNTA 0.1-5mL ep T.I.P.S.® Standard, Eppendorf Quality™, 120mm, PUNTES INCOLORES</t>
  </si>
  <si>
    <t>PUNTA 0.5-10mL ep T.I.P.S.® Standard, Eppendorf Quality™, 165mm, PUNTES INCOLORES</t>
  </si>
  <si>
    <t>0030.078.616</t>
  </si>
  <si>
    <t>PUNTA AMB FILTRE 0.1-5mL ep Dualfilter T.I.P.S.®, PCR CLEAN I ESTERILS, 120mm, PUNTES INCOLORES</t>
  </si>
  <si>
    <t>0030.078.551</t>
  </si>
  <si>
    <t>PUNTA AMB FILTRE 2-200µL ep Dualfilter T.I.P.S.®, PCR CLEAN I ESTERILS, 55mm, PUNTES INCOLORES</t>
  </si>
  <si>
    <t>PUNTA AMB FILTRE 0.1-10µL ep Dualfilter T.I.P.S.®, PCR CLEAN I ESTERILS, 34mm, PUNTES INCOLORES</t>
  </si>
  <si>
    <t>PUNTA AMB FILTRE 0.5-20µL ep Dualfilter T.I.P.S.®, PCR CLEAN I ESTERILS, 46mm, PUNTES INCOLORES</t>
  </si>
  <si>
    <t>0030.108.035</t>
  </si>
  <si>
    <t>TUB EPPENDORF 0.5mL DNA LoBind®, PCR CLEAN, INCOLOR, EN BOSSES DE 50u</t>
  </si>
  <si>
    <t>0030.121.597</t>
  </si>
  <si>
    <t>TUB EPPENDORF 1.5mL SAFE-LOCK, BIOPUR®, INCOLOR, EMBALATGE INDIVIDUAL</t>
  </si>
  <si>
    <t>TUB EPPENDORF 2.0mL SAFE-LOCK, BIOPUR®, INCOLOR, EMBALATGE INDIVIDUAL</t>
  </si>
  <si>
    <t xml:space="preserve">TUB EPPENDORF 5.0mL AMB TAP A PRESSIO, BIOPUR®, INCOLOR, EMBALATGE INDIVIDUAL </t>
  </si>
  <si>
    <t>CUBETA 50-2000µL Uvette® 220nm-1600nm, PCR CLEAN, LLIURE DE DNAsa, RNAsa I PROTEÏNES, EMBALATGE INDIVIDUAL</t>
  </si>
  <si>
    <t>TUB EPPENDORF 5.0mL AMB TAP A ROSCA, ESTERIL, LLIURE DE PIROGENS, DNAsa, RNAsa I D'ADN HUMA I BACTERIA, INCOLOR, EN BOSSES DE 100u</t>
  </si>
  <si>
    <t>FILTRE SENSE XERINGA AMB "SLIT SEPTA" WHATMAN® MINI-UNIPREP®, MEMBRANA PVDF, PORUS 0.45µm (O EQUIVALENT)</t>
  </si>
  <si>
    <t>CLRQ01838</t>
  </si>
  <si>
    <t>Bossa de 25u</t>
  </si>
  <si>
    <t>Bossa de 12u</t>
  </si>
  <si>
    <t>CLKI00003</t>
  </si>
  <si>
    <t>CLKI00005</t>
  </si>
  <si>
    <t>CLKI00015</t>
  </si>
  <si>
    <t>CLRQ00001</t>
  </si>
  <si>
    <t>500g</t>
  </si>
  <si>
    <t>CLRQ00003</t>
  </si>
  <si>
    <t>CLRQ00005</t>
  </si>
  <si>
    <t>CLRQ00008</t>
  </si>
  <si>
    <t>CLRQ00009</t>
  </si>
  <si>
    <t>CLRQ00011</t>
  </si>
  <si>
    <t>CLRQ00017</t>
  </si>
  <si>
    <t>CLRQ00019</t>
  </si>
  <si>
    <t>CLRQ00022</t>
  </si>
  <si>
    <t>250g</t>
  </si>
  <si>
    <t>CLRQ00027</t>
  </si>
  <si>
    <t>CLRQ00028</t>
  </si>
  <si>
    <t>CLRQ00032</t>
  </si>
  <si>
    <t>CLRQ00033</t>
  </si>
  <si>
    <t>CLRQ00034</t>
  </si>
  <si>
    <t>PAQ01599</t>
  </si>
  <si>
    <t>CLRQ00047</t>
  </si>
  <si>
    <t>1kg</t>
  </si>
  <si>
    <t>CLRQ00048</t>
  </si>
  <si>
    <t>CLRQ00050</t>
  </si>
  <si>
    <t>CLRQ00055</t>
  </si>
  <si>
    <t>CLRQ00065</t>
  </si>
  <si>
    <t>CLRQ00082</t>
  </si>
  <si>
    <t>PAQ01635</t>
  </si>
  <si>
    <t>CLRQ00114</t>
  </si>
  <si>
    <t>CLRQ00115</t>
  </si>
  <si>
    <t>CLRQ00120</t>
  </si>
  <si>
    <t>CLRQ00121</t>
  </si>
  <si>
    <t>CLRQ00137</t>
  </si>
  <si>
    <t>PAQ01654</t>
  </si>
  <si>
    <t>100ml</t>
  </si>
  <si>
    <t>PAQ01668</t>
  </si>
  <si>
    <t>CLRQ00164</t>
  </si>
  <si>
    <t>PAQ01688</t>
  </si>
  <si>
    <t>PAQ01655</t>
  </si>
  <si>
    <t>CLRQ00177</t>
  </si>
  <si>
    <t>CLRQ00183</t>
  </si>
  <si>
    <t>100g</t>
  </si>
  <si>
    <t>CLRQ00216</t>
  </si>
  <si>
    <t>CLRQ00224</t>
  </si>
  <si>
    <t>PAQ01636</t>
  </si>
  <si>
    <t>CLRQ00272</t>
  </si>
  <si>
    <t>CLRQ00280</t>
  </si>
  <si>
    <t>CLRQ00288</t>
  </si>
  <si>
    <t>CLRQ00299</t>
  </si>
  <si>
    <t>CLRQ00314</t>
  </si>
  <si>
    <t>CLRQ00364</t>
  </si>
  <si>
    <t>CLRQ00375</t>
  </si>
  <si>
    <t>CLRQ00443</t>
  </si>
  <si>
    <t>CLRQ00473</t>
  </si>
  <si>
    <t>PAQ01656</t>
  </si>
  <si>
    <t>CLRQ00554</t>
  </si>
  <si>
    <t>PAQ01690</t>
  </si>
  <si>
    <t>CLRQ00559</t>
  </si>
  <si>
    <t>25g</t>
  </si>
  <si>
    <t>CLRQ00630</t>
  </si>
  <si>
    <t>CLRQ00637</t>
  </si>
  <si>
    <t>CLRQ00647</t>
  </si>
  <si>
    <t>CLRQ00665</t>
  </si>
  <si>
    <t>PAQ01708</t>
  </si>
  <si>
    <t>CLRQ01175</t>
  </si>
  <si>
    <t>PAQ01648</t>
  </si>
  <si>
    <t>PAQ01601</t>
  </si>
  <si>
    <t>CLRQ01210</t>
  </si>
  <si>
    <t>250ml</t>
  </si>
  <si>
    <t>CLRQ01216</t>
  </si>
  <si>
    <t>CLRQ01231</t>
  </si>
  <si>
    <t>CLRQ01237</t>
  </si>
  <si>
    <t>CLRQ01238</t>
  </si>
  <si>
    <t>CLRQ01243</t>
  </si>
  <si>
    <t>PAQ01646</t>
  </si>
  <si>
    <t>CLRQ01341</t>
  </si>
  <si>
    <t>CLRQ01347</t>
  </si>
  <si>
    <t>PAQ01681</t>
  </si>
  <si>
    <t>PAQ01632</t>
  </si>
  <si>
    <t>CLRQ01395</t>
  </si>
  <si>
    <t>CLRQ01402</t>
  </si>
  <si>
    <t>CLRQ01403</t>
  </si>
  <si>
    <t>CLRQ01423</t>
  </si>
  <si>
    <t>PAQ00387</t>
  </si>
  <si>
    <t>CLRQ01745</t>
  </si>
  <si>
    <t>1000g</t>
  </si>
  <si>
    <t>PAQ01683</t>
  </si>
  <si>
    <t>CLRQ01810</t>
  </si>
  <si>
    <t>CLRQ01893</t>
  </si>
  <si>
    <t>2ml</t>
  </si>
  <si>
    <t xml:space="preserve">SS TUBING, 0,17mm d.i. 180mm </t>
  </si>
  <si>
    <t>HYPERSIL ODS 5µm 20x4,0mm i.d. GUARD CARTRIDGE</t>
  </si>
  <si>
    <t>PTFE FRITS DE 10-25µm</t>
  </si>
  <si>
    <t>ALS SYRINGE 10µl, FIXED NEEDLE, 23-26/42/CONE</t>
  </si>
  <si>
    <t>1.2mL</t>
  </si>
  <si>
    <t>5mL</t>
  </si>
  <si>
    <t>PAQUET EXTRACCIO QuEChERS: 6mg MgSO4, 1.5g NaCl (ORIGINAL SENSE TAMPO, 15g MOSTRA)</t>
  </si>
  <si>
    <t>COLUMN NUT FOR GCCAPILLARIES</t>
  </si>
  <si>
    <t xml:space="preserve">FERRULE 0,4mm i.d.  15% GRAPHITE /85% VESPEL, 0.1 TO 0.25mm COLUMN </t>
  </si>
  <si>
    <t>INLET LINER O-RING, NON-STICK FLUOROCARBON</t>
  </si>
  <si>
    <t>BOND ELUT PLEXA CARTRIDGE 200mg, 6ml</t>
  </si>
  <si>
    <t>INLET SEPTA, BLEED AND TEMPERATURE OPTIMIZED (BTO), NON STICK, 11mm</t>
  </si>
  <si>
    <t>INLET LINER, SPLIT, SINGLE TAPER, GLASS WOOL, DESACTIVE, LOW PRESSURE DROP</t>
  </si>
  <si>
    <t>CAPILLARY, STAINLESS STEEL,0,17mm i.d, 1.6mm od, 900 mm</t>
  </si>
  <si>
    <t>DB-624 GC COLUMN, 30m , 0.25mm d.i. 1,40µm WITH SMART KEY</t>
  </si>
  <si>
    <t>GLASS FILTER, SOLVENT, 20µm</t>
  </si>
  <si>
    <t>VIAL KIT, 40ml, PRECLEANED VIALS, CAPS, AND SEPTA FOR ARCHON PURGE AND TRAP</t>
  </si>
  <si>
    <t>FLEXIBLE METAL FERRULE, ULTIMETAL PLUS, 0.4mm id, FOR 0.1 TO 0.25mm id FUSED SILICA TUBING</t>
  </si>
  <si>
    <t>INLET LINER, SPLITLESS, SINGLE TAPER, DEACTIVATED</t>
  </si>
  <si>
    <t>DB-35ms ULTRA INERT GC COLUMN, 30m, 0.25mm 0.25µm, 7 INCH CAGE</t>
  </si>
  <si>
    <t>FERRULE 0.5mm ID  15% GRAPHITE  85%/VESPEL, 0.32mm COLUMN</t>
  </si>
  <si>
    <t>INLET LINER, SPLITLESS, SINGLE TAPER, DEACTIVATED, 2mm</t>
  </si>
  <si>
    <t>MANUAL SYRINGE 5,0µl PLUNGER-IN-NEEDLE, REMOVABLE NEEDLE, 23/70/CONE</t>
  </si>
  <si>
    <t>NEBULIZER MICROMIST</t>
  </si>
  <si>
    <t>ICP-MS SAMPLER CONE, NICKEL-TIP WITH COPPER BASE</t>
  </si>
  <si>
    <t>7700, 7800,7850 AND 8800 WITH X-LENS ICP-MS SKIMMER CONE, NICKEL</t>
  </si>
  <si>
    <t>PERISTALTIC PUMP SAMPLE TUBING, STANDARD FOR SAMPLE UPTAKE, PVC  TYGON</t>
  </si>
  <si>
    <t>PERISTALTIC PUMP TUBING, STANDARD  FOR INTERNAL STANDARD (ISTD) UPTAKE</t>
  </si>
  <si>
    <t>BOND ELUT PLEXA PCX CARTRIDGE, 200mg, 6ml</t>
  </si>
  <si>
    <t>PURSUIT 200A PAH 4,6x100mm, 3µm, CHROMSEP COMPLETE STAINLESS STEEL CARTRIDGE SYSTEM</t>
  </si>
  <si>
    <t>INTERNAL NUT, CFT CAPILLARY FITTING</t>
  </si>
  <si>
    <t>PURSUIT 200A PAH, CHROMSEP GUARD CARTRIDGE 10x3,0mm, 3 µm</t>
  </si>
  <si>
    <t xml:space="preserve">INERT FUSED SILICA 5m, 0.15mm </t>
  </si>
  <si>
    <t>PERISTALTIC PUMP TUBING</t>
  </si>
  <si>
    <t xml:space="preserve"> I-AS AUTOSAMPLER NEEDLE, STANDARD PROBE, PFA, 0.3mm id</t>
  </si>
  <si>
    <t>FILAMENT ASSEMBLY FOR AGILENT 7010 TRIPLE QUADRUPOL GC/MS</t>
  </si>
  <si>
    <t>HYDROMATRIX BULK MATERIAL</t>
  </si>
  <si>
    <t>VIAL RACK, PLASTIC, FOR 12mm CRIMP TOP MICRO VIALS</t>
  </si>
  <si>
    <t>FERRULE 0.4mm id PRECONDITIONED FOR MSD INTERFACE 15% GRAPHITE/ 85% VESPEL 0.25mm COLUMN, LONG</t>
  </si>
  <si>
    <t>INLET LINER, DIRECT, 1,5mm id, FOR GAS SAMPLES, HEADSPACE, PURGE &amp;TRAP</t>
  </si>
  <si>
    <t>NEBULIZER MICROMIST  7900</t>
  </si>
  <si>
    <t>CAPILLARY, STAINLESS STEEL 0.17mm id, 105mm, WITH NONSWAGED FITTINGS</t>
  </si>
  <si>
    <t>7900, 8900 WITH X-LENS ICP-MS SKIMMER CONE, NIQUEL</t>
  </si>
  <si>
    <t>GC COLUMN INSTALLATION PRE-SWAGING TOOL</t>
  </si>
  <si>
    <t>SAMPLE UPTAKE TUBE AND CONNECTOR, UNIFIT 0.25mm id x 700mm CAPILLARY</t>
  </si>
  <si>
    <t>SAMPLE BOTTLE, 250ml, 60mm od</t>
  </si>
  <si>
    <t>PERISTALTIC  PUMP TUBING, PVC SOLVAFLEX 3- BRIDGED GRAY/GRAY TABS</t>
  </si>
  <si>
    <t>CAPILLARY, STAINLESS STEEL, 0.17mm id, 1.6mm od, 500mm</t>
  </si>
  <si>
    <t>G1328-87600</t>
  </si>
  <si>
    <t>SEAT CAPILLARY, 0.5ml, 0.5mm id</t>
  </si>
  <si>
    <t>UNION ZERO DEAD VOLUME, STAINLESS STEEL WITH FITTINGS</t>
  </si>
  <si>
    <t>HP88 GC COLUMN, 100m, 0.25mm, 0.20 µm, 7 INCH CAGE</t>
  </si>
  <si>
    <t>G1312-87304</t>
  </si>
  <si>
    <t>CAPILLARY ST 0.17mm x 700 S/S PUMP TO SAMPLER FOR 2 STACK CONFIGURATION</t>
  </si>
  <si>
    <t>LC/MS CALIBRATION STANDARD, FOR ESI-TOF</t>
  </si>
  <si>
    <t>QuEChERS EXTRACTION SALT PACKETS: 4g MgSO4, 1g NaCl</t>
  </si>
  <si>
    <t>QuEChERS DISPERSIVE 15mL, drug Resines in meat, 150 mg C18, 900 mg MgSO4.</t>
  </si>
  <si>
    <t>COLUMN NUT FOR MS INTERFACE</t>
  </si>
  <si>
    <t>CLAM00747</t>
  </si>
  <si>
    <t>TUB CONIC EPPENDORF® 50mL, ESTERIL I LLIURE DE PIROGENS, DNAsa, RNAsa I ADN</t>
  </si>
  <si>
    <t>0030.122.178</t>
  </si>
  <si>
    <t>Nom</t>
  </si>
  <si>
    <t>PAQ01732</t>
  </si>
  <si>
    <t>CLRQ00061</t>
  </si>
  <si>
    <t>PAQ00809</t>
  </si>
  <si>
    <t>PAQ00833</t>
  </si>
  <si>
    <t>PAQ01401</t>
  </si>
  <si>
    <t>PAQ01208</t>
  </si>
  <si>
    <t>PAQ01612</t>
  </si>
  <si>
    <t>CLRQ01475</t>
  </si>
  <si>
    <t>PAQ00827</t>
  </si>
  <si>
    <t>PAQ00522</t>
  </si>
  <si>
    <t>PAQ00521</t>
  </si>
  <si>
    <t>PAQ00518</t>
  </si>
  <si>
    <t>PAQ00657</t>
  </si>
  <si>
    <t>PAQ00533</t>
  </si>
  <si>
    <t>CLRQ00645</t>
  </si>
  <si>
    <t>CLRQ01751</t>
  </si>
  <si>
    <t>PAQ01666</t>
  </si>
  <si>
    <t>PAQ01320</t>
  </si>
  <si>
    <t>PAQ01621</t>
  </si>
  <si>
    <t>PAQ01133</t>
  </si>
  <si>
    <t>PAQ01545</t>
  </si>
  <si>
    <t>PAQ01544</t>
  </si>
  <si>
    <t>PAQ00468</t>
  </si>
  <si>
    <t>PAQ01613</t>
  </si>
  <si>
    <t>PAQ01343</t>
  </si>
  <si>
    <t>PAQ01282</t>
  </si>
  <si>
    <t>PAQ00490</t>
  </si>
  <si>
    <t>PAQ00480</t>
  </si>
  <si>
    <t>PAQ00487</t>
  </si>
  <si>
    <t>PAQ00883</t>
  </si>
  <si>
    <t>PAQ00477</t>
  </si>
  <si>
    <t>PAQ00595</t>
  </si>
  <si>
    <t>PAQ00534</t>
  </si>
  <si>
    <t>PAQ00894</t>
  </si>
  <si>
    <t>PAQ01513</t>
  </si>
  <si>
    <t>PAQ00478</t>
  </si>
  <si>
    <t>CLRQ00056</t>
  </si>
  <si>
    <t>PAQ01264</t>
  </si>
  <si>
    <t>PAQ01129</t>
  </si>
  <si>
    <t>PAQ00898</t>
  </si>
  <si>
    <t>PAQ01127</t>
  </si>
  <si>
    <t>PAQ01269</t>
  </si>
  <si>
    <t>PAQ00394</t>
  </si>
  <si>
    <t>PAQ01271</t>
  </si>
  <si>
    <t>CLRQ01352</t>
  </si>
  <si>
    <t>CLRQ01741</t>
  </si>
  <si>
    <t>PAQ00535</t>
  </si>
  <si>
    <t>PAQ00328</t>
  </si>
  <si>
    <t>PAQ00910</t>
  </si>
  <si>
    <t>CLRQ01250</t>
  </si>
  <si>
    <t>PAQ01131</t>
  </si>
  <si>
    <t>PAQ01265</t>
  </si>
  <si>
    <t>PAQ01130</t>
  </si>
  <si>
    <t>PAQ00901</t>
  </si>
  <si>
    <t>PAQ00863</t>
  </si>
  <si>
    <t>PAQ01125</t>
  </si>
  <si>
    <t>PAQ01607</t>
  </si>
  <si>
    <t>PAQ01009</t>
  </si>
  <si>
    <t>CLRQ01789</t>
  </si>
  <si>
    <t>CLRQ01788</t>
  </si>
  <si>
    <t>PAQ00529</t>
  </si>
  <si>
    <t>PAQ00594</t>
  </si>
  <si>
    <t>PAQ00313</t>
  </si>
  <si>
    <t>PAQ01588</t>
  </si>
  <si>
    <t>PAQ00162</t>
  </si>
  <si>
    <t>PAQ00658</t>
  </si>
  <si>
    <t>PAQ01134</t>
  </si>
  <si>
    <t>PAQ01272</t>
  </si>
  <si>
    <t>PAQ01661</t>
  </si>
  <si>
    <t>PAQ01669</t>
  </si>
  <si>
    <t>PAQ01546</t>
  </si>
  <si>
    <t>PAQ00890</t>
  </si>
  <si>
    <t>PAQ01115</t>
  </si>
  <si>
    <t>PAQ00897</t>
  </si>
  <si>
    <t>CLRQ01424</t>
  </si>
  <si>
    <t>CLRQ01568</t>
  </si>
  <si>
    <t>PAQ00593</t>
  </si>
  <si>
    <t>PAQ01415</t>
  </si>
  <si>
    <t>PAQ00523</t>
  </si>
  <si>
    <t>PAQ01121</t>
  </si>
  <si>
    <t>PAQ00603</t>
  </si>
  <si>
    <t>PAQ00473</t>
  </si>
  <si>
    <t>PAQ00474</t>
  </si>
  <si>
    <t>PAQ01407</t>
  </si>
  <si>
    <t>CLRQ01217</t>
  </si>
  <si>
    <t>PAQ01316</t>
  </si>
  <si>
    <t>CLRQ01437</t>
  </si>
  <si>
    <t>PAQ00887</t>
  </si>
  <si>
    <t>PAQ00896</t>
  </si>
  <si>
    <t>PAQ00893</t>
  </si>
  <si>
    <t>PAQ00853</t>
  </si>
  <si>
    <t>PAQ00888</t>
  </si>
  <si>
    <t>PAQ00596</t>
  </si>
  <si>
    <t>PAQ01270</t>
  </si>
  <si>
    <t>PAQ00374</t>
  </si>
  <si>
    <t>PAQ00504</t>
  </si>
  <si>
    <t>PAQ00509</t>
  </si>
  <si>
    <t>PAQ00512</t>
  </si>
  <si>
    <t>PAQ00514</t>
  </si>
  <si>
    <t>PAQ00867</t>
  </si>
  <si>
    <t>PAQ00513</t>
  </si>
  <si>
    <t>PAQ00507</t>
  </si>
  <si>
    <t>PAQ00502</t>
  </si>
  <si>
    <t>CLRQ01482</t>
  </si>
  <si>
    <t>CLRQ01359</t>
  </si>
  <si>
    <t>PAQ01010</t>
  </si>
  <si>
    <t>PAQ01132</t>
  </si>
  <si>
    <t>PAQ00881</t>
  </si>
  <si>
    <t>PAQ00882</t>
  </si>
  <si>
    <t>PAQ00326</t>
  </si>
  <si>
    <t>CLRQ01235</t>
  </si>
  <si>
    <t>PAQ00492</t>
  </si>
  <si>
    <t>CLRQ01357</t>
  </si>
  <si>
    <t>PAQ01519</t>
  </si>
  <si>
    <t>PAQ00606</t>
  </si>
  <si>
    <t>PAQ01521</t>
  </si>
  <si>
    <t>PAQ01520</t>
  </si>
  <si>
    <t>CLAM00055</t>
  </si>
  <si>
    <t>PUNTA AMB FILTRE 50-1000µL ep Dualfilter T.I.P.S.® SealMax, PCR CLEAN I ESTERILS, 76mm, PUNTES INCOLORES</t>
  </si>
  <si>
    <t>0030.078.748</t>
  </si>
  <si>
    <t>CLAM00057</t>
  </si>
  <si>
    <t>PUNTA AMB FILTRE 2-200µL ep Dualfilter T.I.P.S.® SealMax, PCR CLEAN I ESTERILS, 55mm, PUNTES INCOLORES</t>
  </si>
  <si>
    <t>0030.078.721</t>
  </si>
  <si>
    <t>CLAM00058</t>
  </si>
  <si>
    <t>PUNTA AMB FILTRE 2-200µL ep Dualfilter T.I.P.S.®, Forensic DNA Grade, 55mm, PUNTES INCOLORES</t>
  </si>
  <si>
    <t>0030.078.837</t>
  </si>
  <si>
    <t>CLAM00059</t>
  </si>
  <si>
    <t>PUNTA AMB FILTRE 2-100µL ep Dualfilter T.I.P.S.® SealMax, PCR CLEAN I ESTERILS, 53mm, PUNTES INCOLORES</t>
  </si>
  <si>
    <t>CLAM00060</t>
  </si>
  <si>
    <t>PUNTA AMB FILTRE 0.5-20µL ep Dualfilter T.I.P.S.® SealMax, PCR CLEAN I ESTERILS, 46mm, PUNTES INCOLORES</t>
  </si>
  <si>
    <t>0030.078.713</t>
  </si>
  <si>
    <t>0030.078.705</t>
  </si>
  <si>
    <t>CLAM00062</t>
  </si>
  <si>
    <t>PUNTA AMB FILTRE 2-20µL ep Dualfilter T.I.P.S.®, PCR CLEAN I ESTERILS, 53mm, PUNTES INCOLORES</t>
  </si>
  <si>
    <t>0030.078.535</t>
  </si>
  <si>
    <t>CLAM00063</t>
  </si>
  <si>
    <t>PUNTA AMB FILTRE 0.1-10µL ep Dualfilter T.I.P.S.®, PCR CLEAN I ESTERILS, 40mm, PUNTES INCOLORES</t>
  </si>
  <si>
    <t>0030.078.519</t>
  </si>
  <si>
    <t>CLAM00064</t>
  </si>
  <si>
    <t>PUNTA AMB FILTRE 0.1-10µL ep Dualfilter T.I.P.S.®, Forensic DNA Grade, 40mm, PUNTES INCOLORES</t>
  </si>
  <si>
    <t>0030.078.810</t>
  </si>
  <si>
    <t>CLMC00143</t>
  </si>
  <si>
    <t>KIT 100 Tests</t>
  </si>
  <si>
    <t>2 ml</t>
  </si>
  <si>
    <t>CLMC00152</t>
  </si>
  <si>
    <t xml:space="preserve">REACTIU DYNABEADS  ESCHERICHA COLI O157  </t>
  </si>
  <si>
    <t>CLMC00186</t>
  </si>
  <si>
    <t>50 tests</t>
  </si>
  <si>
    <t>CLMC00199</t>
  </si>
  <si>
    <t>CLMC00213</t>
  </si>
  <si>
    <t>50u</t>
  </si>
  <si>
    <t>CLMC00491</t>
  </si>
  <si>
    <t>CLMC00569</t>
  </si>
  <si>
    <t>CLMC00570</t>
  </si>
  <si>
    <t>CLMC00571</t>
  </si>
  <si>
    <t>CLMC00575</t>
  </si>
  <si>
    <t>CLMC00599</t>
  </si>
  <si>
    <t>CLMC00606</t>
  </si>
  <si>
    <t>CLMC00607</t>
  </si>
  <si>
    <t>CLMC00608</t>
  </si>
  <si>
    <t>CLMC00614</t>
  </si>
  <si>
    <t>CLMC00615</t>
  </si>
  <si>
    <t>CLMC00619</t>
  </si>
  <si>
    <t>CLMC00675</t>
  </si>
  <si>
    <t>CLMC00717</t>
  </si>
  <si>
    <t>CLRQ01489</t>
  </si>
  <si>
    <t>CLRQ01490</t>
  </si>
  <si>
    <t xml:space="preserve">REACTIU D'AGLUTINACIÓN EN LÀTEX PER A LA IDENTIFICACIÓ DE E. COLI SEROGRUP O157, PARTÍCULES DE LÀTEX COLOR BLAU I TARJETA DE REACCIÓ BLANCA </t>
  </si>
  <si>
    <t>REACTIU D'AGLUTINACIÓ EN LÀTEX PER A LA IDENTIFICACIÓ DEL SEROGRUP 1 DE LEGIONELLA PNEUMOPHILA, PARTÍCULES DE LÀTEX COLOR BLAU I TARJETA DE REACCIÓ BLANCA</t>
  </si>
  <si>
    <t>REACTIU D'AGLUTINACIÓ EN LÀTEX PER A LA IDENTIFICACIÓ DELS SEROGRUPS 2-14 DE LEGIONELLA PNEUMOPHILA, PARTÍCULUES DE LÀTEX COLOR BLAU I TARJETA DE REACCIÓ BLANCA</t>
  </si>
  <si>
    <t>TARJETA PER A LA REACCIÓ D'AGLUTINACIÓ BLANCA</t>
  </si>
  <si>
    <t>REACTIU D'AGLUTINACIÓ EN LÀTEX PER A LA IDENTIFICACIÓ D'ESPÈCIES DE LEGIONELLA, PARTÍCULES DE LÀTEX COLOR BLAU I TARJETA DE REACCIÓ BLANCA</t>
  </si>
  <si>
    <t>REACTIU DYNABEADS EPAC/VTEC O26</t>
  </si>
  <si>
    <t>REACTIU D'AGLUTINACIÓ EN LÀTEX PER A LA IDENTIFICACIÓ DE LEGIONELLA (SEROGRUP1, SEROGRUPS 2.14 I LEGIONELLA ESPÈCIES), PARTÍCULES DE LÀTEX COLOR BLAU I TARJETA DE REACCIÓ BLANCA</t>
  </si>
  <si>
    <t>PAQ01750</t>
  </si>
  <si>
    <t>PAQ01751</t>
  </si>
  <si>
    <t>PAQ01752</t>
  </si>
  <si>
    <t>PAQ01753</t>
  </si>
  <si>
    <t>PAQ01756</t>
  </si>
  <si>
    <t>PAQ01759</t>
  </si>
  <si>
    <t>CLRQ01337</t>
  </si>
  <si>
    <t>CLRQ01336</t>
  </si>
  <si>
    <t>CLRQ01907</t>
  </si>
  <si>
    <t>CLRQ01908</t>
  </si>
  <si>
    <t>CLORUR D'AMONI ≥ 99.0% PER A ANALISI</t>
  </si>
  <si>
    <t>12125-02-9</t>
  </si>
  <si>
    <t>ETANOL ABSOLUT ≥ 99.5% PER A ANALISI</t>
  </si>
  <si>
    <t>64-17-5</t>
  </si>
  <si>
    <t>56-81-5</t>
  </si>
  <si>
    <t>SULFAT DE MAGNESI ANHIDRE ≥ 98.0% PER A ANALISI</t>
  </si>
  <si>
    <t>7487-88-9</t>
  </si>
  <si>
    <t>ACETONA ≥ 99.5% PER A ANALISI</t>
  </si>
  <si>
    <t>67-64-1</t>
  </si>
  <si>
    <t>ACETONITRIL ≥ 99.9% PER A HPLC, GRAU GRADIENT</t>
  </si>
  <si>
    <t>75-05-8</t>
  </si>
  <si>
    <t>OLI DE PARAFINA PUR</t>
  </si>
  <si>
    <t>8012-95-1</t>
  </si>
  <si>
    <t>ETER DIETILIC ≥ 99.5% PER A ANALISI (ESTABILITZAT AMB BHT)</t>
  </si>
  <si>
    <t>60-29-7</t>
  </si>
  <si>
    <t>ACETONA ≥ 99.8% PER A HPLC</t>
  </si>
  <si>
    <t>ACID SULFURIC 95-97% PER A ANALISI</t>
  </si>
  <si>
    <t>7664-93-9</t>
  </si>
  <si>
    <t>DISSOLUCIO CERTIFICADA D'ACID SULFURIC 0.25mol/L (0.5N)</t>
  </si>
  <si>
    <t xml:space="preserve">ETANOL 96% (v/v) PUR </t>
  </si>
  <si>
    <t>1310-58-3</t>
  </si>
  <si>
    <t>14459-95-1</t>
  </si>
  <si>
    <t>76-03-9</t>
  </si>
  <si>
    <t>HIDROXID DE SODI EN LLENTIES ≥ 98.0% PER A ANALISI</t>
  </si>
  <si>
    <t>1310-73-2</t>
  </si>
  <si>
    <t>SORRA DE MAR PER A ANALISI</t>
  </si>
  <si>
    <t>14808-60-7</t>
  </si>
  <si>
    <t>127-09-3</t>
  </si>
  <si>
    <t>METANOL ≥ 99.9% PER A HPLC</t>
  </si>
  <si>
    <t>67-56-1</t>
  </si>
  <si>
    <t>7647-01-0</t>
  </si>
  <si>
    <t>n-HEXA ≥ 95.0% PER A ANALISI DE PESTICIDES</t>
  </si>
  <si>
    <t>110-54-3</t>
  </si>
  <si>
    <t>SULFAT DE POTASSI ≥ 99.0% PER A ANALISI</t>
  </si>
  <si>
    <t>7778-80-5</t>
  </si>
  <si>
    <t>ACID CLORHIDRIC ≥ 32% PER A ANALISI</t>
  </si>
  <si>
    <t>7758-11-4</t>
  </si>
  <si>
    <t>IODUR DE POTASSI ≥ 99.5% PER A ANALISI</t>
  </si>
  <si>
    <t>7681-11-0</t>
  </si>
  <si>
    <t>ACID NITRIC ≥ 65% PER A ANALISI</t>
  </si>
  <si>
    <t>7697-37-2</t>
  </si>
  <si>
    <t>DIHIDROGENFOSFAT DE POTASSI ≥ 99.5% PER A ANALISI</t>
  </si>
  <si>
    <t>7778-77-0</t>
  </si>
  <si>
    <t>SULFANILAMIDA ≥ 99.0% PER A ANALISI</t>
  </si>
  <si>
    <t>63-74-1</t>
  </si>
  <si>
    <t>ETER DE PETROLI PER A ANALISI, BAIX PUNT D'EBULLICIO bp ≥ 90% 40-60ºC (≥ 90%)</t>
  </si>
  <si>
    <t>101316-46-5</t>
  </si>
  <si>
    <t>TOLUE ≥ 99.7% PER A ANALISI</t>
  </si>
  <si>
    <t>108-88-3</t>
  </si>
  <si>
    <t>ACID ACETIC GLACIAL ≥ 99.8% PER A ANALISI</t>
  </si>
  <si>
    <t>64-19-7</t>
  </si>
  <si>
    <t>ACID BORIC ≥ 99.8% PER A ANALISI</t>
  </si>
  <si>
    <t>10043-35-3</t>
  </si>
  <si>
    <t>ACID FORMIC ≥ 85.0% PER A ANALISI</t>
  </si>
  <si>
    <t>64-18-6</t>
  </si>
  <si>
    <t>7664-38-2</t>
  </si>
  <si>
    <t>ACETAT D'AMONI ≥ 98% PER A ANALISI</t>
  </si>
  <si>
    <t>631-61-8</t>
  </si>
  <si>
    <t>SULFAT DE COURE (II) PENTAHIDRATAT ≥ 99% PER A ANALISI</t>
  </si>
  <si>
    <t>7758-99-8</t>
  </si>
  <si>
    <t>2-PROPANOL (ISOPROPANOL) ≥ 99.8% PER A ANALISI</t>
  </si>
  <si>
    <t>67-63-0</t>
  </si>
  <si>
    <t>DICLORMETA ≥ 99.8% PER A HPLC (ESTABILITZAT AMB AMILE)</t>
  </si>
  <si>
    <t>75-09-2</t>
  </si>
  <si>
    <t>CLORUR DE FERRO (III) HEXAHIDRATAT ≥ 97% PUR</t>
  </si>
  <si>
    <t>10025-77-1</t>
  </si>
  <si>
    <t>ACETAT D'ETIL ≥ 99.9% PER A ANALISI DE PESTICIDES</t>
  </si>
  <si>
    <t>141-78-6</t>
  </si>
  <si>
    <t xml:space="preserve">NITRAT DE PLATA ≥ 99.8% PER A ANALISI </t>
  </si>
  <si>
    <t>7761-88-8</t>
  </si>
  <si>
    <t>ETER METIL TERT-BUTILIC (MTBE) ≥ 99.8% PER A CG</t>
  </si>
  <si>
    <t>1634-04-4</t>
  </si>
  <si>
    <t>CLORUR DE POTASSI ≥ 99.5% PER A ANALISI</t>
  </si>
  <si>
    <t>7447-40-7</t>
  </si>
  <si>
    <t>SAL DISODICA DE L'ACID ETILENDIAMINOTETRAACETIC (EDTA) DIHIDRAT ≥ 99.0% PER A ANALISI</t>
  </si>
  <si>
    <t>6381-92-6</t>
  </si>
  <si>
    <t xml:space="preserve"> SILICA GEL, PORUS 60Å, 63-200µm (70-230mesh)</t>
  </si>
  <si>
    <t>112926-00-8</t>
  </si>
  <si>
    <t>CLOROFORM (TRICLORMETA) ≥ 99.8% PER A ANALISI DE PESTICIDES</t>
  </si>
  <si>
    <t>67-66-3</t>
  </si>
  <si>
    <t>ETANOL ≥ 99.8% PER A BIOLOGIA MOLECULAR</t>
  </si>
  <si>
    <t>ACID SULFURIC 90-91% SEGONS GERBER PER A ANALISI</t>
  </si>
  <si>
    <t>HIDROXID D'AMONI (AMONIAC) ≥ 28.0% (en NH3) PER A ANALISI</t>
  </si>
  <si>
    <t>1336-21-6</t>
  </si>
  <si>
    <t>DISSOLUCIO CERTIFICADA DE PERMANGANAT DE POTASSI 0.02mol/L (0.1N)</t>
  </si>
  <si>
    <t>7722-64-7</t>
  </si>
  <si>
    <t>TIRES INDICADORES DEL pH (NO DESTENYEIXEN), RANG pH 2.0-9.0, GRADUACIO 0.5pH</t>
  </si>
  <si>
    <t>-</t>
  </si>
  <si>
    <t>POLIETILENGLICOL 20000 PER A SINTESI</t>
  </si>
  <si>
    <t>25322-68-3</t>
  </si>
  <si>
    <t>CLORUR D' ESTANY (II) DIHIDRAT ≥ 98.0% PER A ANALISI</t>
  </si>
  <si>
    <t>10025-69-1</t>
  </si>
  <si>
    <t>DIHIDROGENFOSFAT D'AMONI ≥ 99.99%</t>
  </si>
  <si>
    <t>7722-76-1</t>
  </si>
  <si>
    <t>HIDROXID DE SODI 49-51% EN SOLUCIO AQUOSA</t>
  </si>
  <si>
    <t>DISODI TETRABORAT DECAHIDRAT "BORAX" ≥ 99.5% PER A ANALISI</t>
  </si>
  <si>
    <t>1303-96-4</t>
  </si>
  <si>
    <t>TOLUE ≥ 99.9% PER A HPLC</t>
  </si>
  <si>
    <t>CLORHIDRAT DE L-CISTEINA MONOHIDRAT ≥ 98.5%</t>
  </si>
  <si>
    <t>7048-04-6</t>
  </si>
  <si>
    <t>6153-56-6</t>
  </si>
  <si>
    <t>ACID OXALIC DIHIDRAT ≥ 99.5% PER A ANALISI</t>
  </si>
  <si>
    <t>1-OCTANOL ≥ 99% PER A SINTESI, ACS</t>
  </si>
  <si>
    <t>111-87-5</t>
  </si>
  <si>
    <t>SULFAT DE SODI ANHIDRE ≥ 99.0% PER A ANALISI</t>
  </si>
  <si>
    <t>7757-82-6</t>
  </si>
  <si>
    <t>CARBONAT DE SODI ANHIDRE ≥ 99.0% PER A ANALISI</t>
  </si>
  <si>
    <t>497-19-8</t>
  </si>
  <si>
    <t>CLORUR DE SODI ≥ 99.0% PER A ANALISI</t>
  </si>
  <si>
    <t>7647-14-5</t>
  </si>
  <si>
    <t>PEROXID D'HIDROGEN 30% (p/v) (100 vol.) PER A  ANALISI</t>
  </si>
  <si>
    <t>7722-84-1</t>
  </si>
  <si>
    <t>TIOSULFAT DE SODI PENTAHIDRAT ≥ 99.5% PER A ANALISI</t>
  </si>
  <si>
    <t>10102-17-7</t>
  </si>
  <si>
    <t>DISSOLUCIO CERTIFICADA DE TITANI 1000mg/L EN HNO3 ≥ 1% PER A ICP</t>
  </si>
  <si>
    <t>DISSOLUCIO CERTIFICADA DE BOR 1000mg/L EN H2O PER A ICP</t>
  </si>
  <si>
    <t>DISSOLUCIO CERTIFICADA DE MERCURI 1000mg/L EN HNO3 ≥ 1% PER A ICP</t>
  </si>
  <si>
    <t>PAQ01665</t>
  </si>
  <si>
    <t>DISSOLUCIO CERTIFICADA DE SODI 1000mg/L EN HNO3 ≥ 1% PER A ICP</t>
  </si>
  <si>
    <t>DISSOLUCIO CERTIFICADA DE CALCI 1000mg/L EN HNO3 ≥ 1% PER A ICP</t>
  </si>
  <si>
    <t>DISSOLUCIO CERTIFICADA DE POTASSI 1000mg/L EN HNO3 ≥ 1% PER A ICP</t>
  </si>
  <si>
    <t>DISSOLUCIO CERTIFICADA DE CADMI 1000mg/L EN HNO3 ≥ 1% PER A ICP</t>
  </si>
  <si>
    <t>DISSOLUCIO CERTIFICADA DE SELENI 1000mg/L EN HNO3 ≥ 1% PER A ICP</t>
  </si>
  <si>
    <t>HIDROGEN CARBONAT DE SODI ≥ 99.0% PER A ANALISI</t>
  </si>
  <si>
    <t>144-55-8</t>
  </si>
  <si>
    <t>DISSOLUCIO CERTIFICADA D'ARSENIC (V) 1000mg/L EN H2O PER A ICP</t>
  </si>
  <si>
    <t>CAS</t>
  </si>
  <si>
    <t>540-69-2</t>
  </si>
  <si>
    <t>50ml</t>
  </si>
  <si>
    <r>
      <t xml:space="preserve">HIDROXID DE POTASSI EN LLENTIES </t>
    </r>
    <r>
      <rPr>
        <sz val="9"/>
        <rFont val="Calibri"/>
        <family val="2"/>
      </rPr>
      <t xml:space="preserve">≥ </t>
    </r>
    <r>
      <rPr>
        <sz val="9"/>
        <rFont val="Arial"/>
        <family val="2"/>
      </rPr>
      <t>85% PER A ANALISI</t>
    </r>
  </si>
  <si>
    <r>
      <t xml:space="preserve">HEXACIANOFERRAT(II) DE POTASSI TRIHIDRAT </t>
    </r>
    <r>
      <rPr>
        <sz val="9"/>
        <rFont val="Calibri"/>
        <family val="2"/>
      </rPr>
      <t>≥</t>
    </r>
    <r>
      <rPr>
        <sz val="9"/>
        <rFont val="Arial"/>
        <family val="2"/>
      </rPr>
      <t xml:space="preserve"> 99.0% PER A ANALISI</t>
    </r>
  </si>
  <si>
    <r>
      <t xml:space="preserve">ACID TRICLORACETIC </t>
    </r>
    <r>
      <rPr>
        <sz val="9"/>
        <rFont val="Calibri"/>
        <family val="2"/>
      </rPr>
      <t>≥</t>
    </r>
    <r>
      <rPr>
        <sz val="9"/>
        <rFont val="Arial"/>
        <family val="2"/>
      </rPr>
      <t xml:space="preserve"> 99.5% PER A ANALISI</t>
    </r>
  </si>
  <si>
    <r>
      <t xml:space="preserve"> ACETAT DE SODI ANHIDRE </t>
    </r>
    <r>
      <rPr>
        <sz val="9"/>
        <rFont val="Calibri"/>
        <family val="2"/>
      </rPr>
      <t>≥</t>
    </r>
    <r>
      <rPr>
        <sz val="9"/>
        <rFont val="Arial"/>
        <family val="2"/>
      </rPr>
      <t xml:space="preserve"> 99.0% PER A ANALISI</t>
    </r>
  </si>
  <si>
    <t>ÀCID CLORHÍDRIC FUMANT 37% PER A ANALISI</t>
  </si>
  <si>
    <t xml:space="preserve"> DIPOTASSI HIDROGEN FOSFAT ANHIDRE ≥ 99.0% PER A ANALISI</t>
  </si>
  <si>
    <t>ACID ORTOFOSFORIC ≥ 85% PER A ANALISI</t>
  </si>
  <si>
    <t>5000g</t>
  </si>
  <si>
    <t>DISSOLUCIO CERTIFICADA D' ESTANY 1000mg/L EN HCl 10% PER A ICP</t>
  </si>
  <si>
    <t>GLICERINA (GLICEROL) ≈ 85% PER A ANALISI</t>
  </si>
  <si>
    <t>2.5l</t>
  </si>
  <si>
    <t>1000ml</t>
  </si>
  <si>
    <t>500ml</t>
  </si>
  <si>
    <t>1l</t>
  </si>
  <si>
    <t>GRADETA PP AMB TAPA, DIMENSIONS AMB TAPA 133x133x37mm, APTA PER 100 CRIOVIALS DE MAXIM Ø10x34mm, BLAVA O PER TUBS DE 0,5ml</t>
  </si>
  <si>
    <t>GRADETA PP AMB TAPA, DIMENSIONS AMB TAPA 133x133x37mm, APTA PER 100 CRIOVIALS DE MAXIM Ø10x34mm, TARONJA O NATURAL</t>
  </si>
  <si>
    <t>CLAM00827</t>
  </si>
  <si>
    <t>GRADETA PP AMB TAPA, DIMENSIONS AMB TAPA 133x133x53mm, APTA PER 81 MICROTUBS DE MAXIM  Ø12.5x50mm COLOR NATURAL O PER TUBS DE 1,5ml</t>
  </si>
  <si>
    <t>NANSA DIGRALSKY DE PS (BASE: 40mm, ALÇADA: 149mm), ESTERIL, ENVAS DE 5 UNITATS COM A MÀXIM</t>
  </si>
  <si>
    <t>CRIOVIAL 4mL ROSCA EXTERNA DE PP AUTOCLAVABLE AMB FALDO, RESISTENT A -190ºC, ØxL: 12.5x76mm COLOR NATURAL</t>
  </si>
  <si>
    <t>PAQ01589</t>
  </si>
  <si>
    <t>56-86-0</t>
  </si>
  <si>
    <t>520-45-6</t>
  </si>
  <si>
    <t>2,5l</t>
  </si>
  <si>
    <t>1071-83-6</t>
  </si>
  <si>
    <t>1g</t>
  </si>
  <si>
    <t>1066-51-9</t>
  </si>
  <si>
    <t>ACID L-GLUTAMIC ≥ 99%</t>
  </si>
  <si>
    <t>ACID DEHIDROACETIC ≥ 98.0%</t>
  </si>
  <si>
    <t>DISSOLUCIO DE CLORAT 1000mg/L EN H2O PER IC</t>
  </si>
  <si>
    <t>CONCENTRAT (20x) DE CARBONAT DE SODI (72mM EN AIGUA)</t>
  </si>
  <si>
    <t>N-(FOSFONOMETIL)GLICINA "GLIFOSAT" ≥ 96%</t>
  </si>
  <si>
    <t>ACID AMINOMETIL FOSFONIC "AMPA" ≥ 99%</t>
  </si>
  <si>
    <t>TUB DE PP 0.2mL PER PCR, TUB I TAP UNITS, TAP PLA, LLIURE DE DNAsa, RNAsa I INHIBIDORS DE PCR, COLOR NATURAL</t>
  </si>
  <si>
    <t xml:space="preserve">Lot 3: Reactius de química general </t>
  </si>
  <si>
    <t>PAQ00880</t>
  </si>
  <si>
    <t>PAQ00889</t>
  </si>
  <si>
    <t>PAQ01602</t>
  </si>
  <si>
    <t>SEPTA SILICONE, TAN PTFE/WHITE SILICONE DE 20mm</t>
  </si>
  <si>
    <t>Lot 1: Reactius basats en la reacció antigen per a la identificació de microorganismes</t>
  </si>
  <si>
    <t>DISOLUCION DE TOXINA T-2 100µg/mL EN ACETONITRILO, Biopure™ o equivalent Ref.: 10003663</t>
  </si>
  <si>
    <t>DISOLUCION DE FUMONISINA B2 50µg/mL EN 50/50 ACETONITRILO/AGUA, Biopure™ o equivalent Ref.: 10000331</t>
  </si>
  <si>
    <t>DISOLUCION DE TOXINA HT-2 100µg/mL EN ACETONITRILO, Biopure™ o equivalent Ref.: 10003664</t>
  </si>
  <si>
    <t>DISOLUCION "MIX 10 (13C FUSARIUM TOXINS)" EN ACETONITRILO (10µg/mL U-[13C15]DON y U-[13C22]HT2, 1µg/mL U-[13C24]T2, 3µg/mL U-[13C18]ZON), Biopure™ o equivalent Ref.: 10002835</t>
  </si>
  <si>
    <t>DISOLUCION "MIX 12 (13C FUMONISINS)" EN ACETONITRILO/AGUA (5µg/mL U-[13C34]-FUM B1 y U-[13C34]-FUM B2), Biopure™ o equivalent Ref.: 10002833</t>
  </si>
  <si>
    <t>DISOLUCION "MIX 11 (C13 AFLATOXINS)" EN ACETONITRILO (0.5µg/mL U-[13C17]-Aflatoxin B1, B2, G1 i G2), Biopure™ o equivalent Ref.: 10002834</t>
  </si>
  <si>
    <t>DISOLUCION DE U-[13C20]-Ocratoxina A 10µg/mL EN ACETONITRILO, Biopure™ o equivalent Ref.: 10002812</t>
  </si>
  <si>
    <t>SOLUCIO TAMPO pH = 3, CERTIFICADA A 25ºC, Certipur® o equivalent</t>
  </si>
  <si>
    <t>ACID ACETIC ≥99.8% PER A LC-MS, LiChropur™ o equivalent</t>
  </si>
  <si>
    <t>FORMIAT AMONIC ≥99.0% PER A LC-MS, LiChropur™ o equivalent</t>
  </si>
  <si>
    <t>DISSOLUCIO MULTIELEMENTS "solution 4" 17 ELEMENTS MULTICONCENTRACIO EN HNO3 10% PER  ICP, TraceCERT® o equivalent</t>
  </si>
  <si>
    <t>DISSOLUCIO CERTIFICADA MULTIELEMENTS "solution IV" 23 ELEMENTS 1000mg/L EN HNO3 DILUÏT PER A ICP, Certipur® o equivalent</t>
  </si>
  <si>
    <t>PAQ01600</t>
  </si>
  <si>
    <t>DISSOLUCIO DE FOSFAT 1000mg/L EN H2O PARA IC,  Na2HPO4</t>
  </si>
  <si>
    <t>METANOL ≥ 99.9% HIPERGRAU PER A LC-MS, LiChrosolv® ref. 1.06035.2500 o equivalent</t>
  </si>
  <si>
    <t>ACETONITRIL ≥ 99.9% HIPERGRAU PER A LC-MS, LiChrosolv® ref. 1.00029.2500 o equivalent</t>
  </si>
  <si>
    <t>5x1ml</t>
  </si>
  <si>
    <t>CLRQ01488</t>
  </si>
  <si>
    <t>PAQ00378</t>
  </si>
  <si>
    <t>DISOLUCION DE PBDE 28 50µg/mL EN NONANO, Dr. Ehrenstorfer™</t>
  </si>
  <si>
    <t>PAQ00381</t>
  </si>
  <si>
    <t>DISOLUCION DE PBDE 100 50µg/mL EN NONANO, Dr. Ehrenstorfer™</t>
  </si>
  <si>
    <t>PAQ00382</t>
  </si>
  <si>
    <t>DISOLUCION DE PBDE 153 50µg/mL EN NONANO, Dr. Ehrenstorfer™</t>
  </si>
  <si>
    <t>PAQ01807</t>
  </si>
  <si>
    <t>CLMF00016</t>
  </si>
  <si>
    <t>CLMF00022</t>
  </si>
  <si>
    <t>CLMF01077</t>
  </si>
  <si>
    <t>CLMF01084</t>
  </si>
  <si>
    <t>CLMF01093</t>
  </si>
  <si>
    <t>SAFATA DE LABORATORI EN PVC D'US GENERAL, DIMENSIONS:  540x390x80mm</t>
  </si>
  <si>
    <t>ESCOVILLO PER A NETEJA, PERLO BLANC, LONGITUD: 270mm, Ø: 15mm</t>
  </si>
  <si>
    <t>ESCOVILLO PER A NETEJA, PERLO BLANC, LONGITUD: 340mm, Ø: 55mm</t>
  </si>
  <si>
    <t>PANTALLA  FACIAL PROTECTORA  ARNÈS</t>
  </si>
  <si>
    <t>GRADETA PP DESMUNTABLE, APILABLE, AUTOCLAVABLE, CAPACITAT 60 TUBS DE 16mmØ, COLOR BLAU</t>
  </si>
  <si>
    <t>CLAM00649</t>
  </si>
  <si>
    <t>100-pack sterile 97-well Quanti-Tray/2000 trays (safata de 97 pouets)</t>
  </si>
  <si>
    <t>98-21675-00</t>
  </si>
  <si>
    <t>CLAM00650</t>
  </si>
  <si>
    <t>200-pack 120ML VESSEL W/100ml line, shrink band &amp; Antifoam NO sodium thio</t>
  </si>
  <si>
    <t>98-06161-00</t>
  </si>
  <si>
    <t>CLAM00655</t>
  </si>
  <si>
    <t>100-pack sterile 51-well Quanti-Trays ordered with DST test (safata de 51 pouets)</t>
  </si>
  <si>
    <t>98-21378-00</t>
  </si>
  <si>
    <t>CLAM00731</t>
  </si>
  <si>
    <t>COLILERT/COLILERT-18 comparator predispensed ina a Quanti-Tray (Comparador 97 pouets)</t>
  </si>
  <si>
    <t>98-09227-00</t>
  </si>
  <si>
    <t>CLAM00732</t>
  </si>
  <si>
    <t>COLILERT/COLILERT-18 comparator predispensed ina a Quanti-Tray (Comparador 51 pouets)</t>
  </si>
  <si>
    <t>98-09226-00</t>
  </si>
  <si>
    <t>CLMC00564</t>
  </si>
  <si>
    <t>REACTIU Enterolert-E PER A 100mL DE MOSTRA EN CAIXA DE 20 UNITATS</t>
  </si>
  <si>
    <t>98-09529-00</t>
  </si>
  <si>
    <t>Caixa de 20u</t>
  </si>
  <si>
    <t>CLMC00742</t>
  </si>
  <si>
    <t>REACTIU Colilert-18 PER A 100mL DE MOSTRA EN CAIXA DE 100 UNITATS</t>
  </si>
  <si>
    <t>98-27164-00</t>
  </si>
  <si>
    <t>CLMC00743</t>
  </si>
  <si>
    <t>REACTIU Colilert-18 PER A 100mL DE MOSTRA EN CAIXA DE 200 UNITATS</t>
  </si>
  <si>
    <t>98-08877-00</t>
  </si>
  <si>
    <t>CLMC00744</t>
  </si>
  <si>
    <t>REACTIU Enterolert-E PER A 100mL DE MOSTRA EN CAIXA DE 200 UNITATS</t>
  </si>
  <si>
    <t>98-09530-00</t>
  </si>
  <si>
    <t>CLMC00758</t>
  </si>
  <si>
    <t>ENTEROLERT-DW 20 unitats</t>
  </si>
  <si>
    <t>98-18072-00</t>
  </si>
  <si>
    <t>CLMC00761</t>
  </si>
  <si>
    <t>PSEUDALERT DE 20 UNITATS</t>
  </si>
  <si>
    <t>98-18076-00</t>
  </si>
  <si>
    <t>CLMC00763</t>
  </si>
  <si>
    <t>ENTEROLERT-DW 200 unitats</t>
  </si>
  <si>
    <t>CLRQ00452</t>
  </si>
  <si>
    <t>CLRQ01240</t>
  </si>
  <si>
    <t>CLRQ01846</t>
  </si>
  <si>
    <t>CLRQ01913</t>
  </si>
  <si>
    <t>ACETONITRIL PER UHPLC sigma-aldrich® Ref,900667 o equivalent</t>
  </si>
  <si>
    <t>CLRQ01914</t>
  </si>
  <si>
    <t>METANOL PER UHPLC  sigma-aldrich® Ref. 900688 o equivalent</t>
  </si>
  <si>
    <t>HP-PLOT Q GC COLUMN, 15m, 0.32mm, 0.20 µm, 7 INCH CAGE</t>
  </si>
  <si>
    <t>CLMF01108</t>
  </si>
  <si>
    <t>CLMF01029</t>
  </si>
  <si>
    <t>G3188-27502</t>
  </si>
  <si>
    <t>FLEXIBLE METAL FERRULE, ULTIMETAL PLUS, 0.5mm id, FOR 0.32mm id FUSED SILICA TUBING</t>
  </si>
  <si>
    <t>5188-8820</t>
  </si>
  <si>
    <t>TRAP VOCARB 3000, U-SHAPE</t>
  </si>
  <si>
    <t>5005-0020</t>
  </si>
  <si>
    <t>5005-0021</t>
  </si>
  <si>
    <t>5005-0022</t>
  </si>
  <si>
    <t>CLRQ01930</t>
  </si>
  <si>
    <t>CLRQ01923</t>
  </si>
  <si>
    <t>CLMC00140</t>
  </si>
  <si>
    <t>CLMC00622</t>
  </si>
  <si>
    <t>CLMC00621</t>
  </si>
  <si>
    <t>CLMC00514</t>
  </si>
  <si>
    <t>CLMC00593</t>
  </si>
  <si>
    <t>CLMC00512</t>
  </si>
  <si>
    <t>CLMC00227</t>
  </si>
  <si>
    <t>CLMC00725</t>
  </si>
  <si>
    <t>CLMC00196</t>
  </si>
  <si>
    <t>CLMC00195</t>
  </si>
  <si>
    <t>CLMC00597</t>
  </si>
  <si>
    <t>CLMC00625</t>
  </si>
  <si>
    <t>CLMC00567</t>
  </si>
  <si>
    <t>CLMC00014</t>
  </si>
  <si>
    <t>CLMC00604</t>
  </si>
  <si>
    <t>CLMC00566</t>
  </si>
  <si>
    <t>CLMC00603</t>
  </si>
  <si>
    <t>CLMC00616</t>
  </si>
  <si>
    <t>CLVI00002</t>
  </si>
  <si>
    <t>CLVI00016</t>
  </si>
  <si>
    <t>CLVI00069</t>
  </si>
  <si>
    <t>CLVI00541</t>
  </si>
  <si>
    <t>CLVI00577</t>
  </si>
  <si>
    <t>CLVI00578</t>
  </si>
  <si>
    <t>CLVI00590</t>
  </si>
  <si>
    <t>CLVI00596</t>
  </si>
  <si>
    <t>Preu total</t>
  </si>
  <si>
    <t>BOBINA INDUSTRIAL CEL·LULOSA TISSU PASTA DOBLE CAPA, AMPLADAxLLARGADA 24cm</t>
  </si>
  <si>
    <t>CLAM00723</t>
  </si>
  <si>
    <t>GUANTS NITRIL SENSE POLS, TALLA M (MITJANA) NATURFLEX® (O EQUIVALENT)</t>
  </si>
  <si>
    <t>GUANTS NITRIL SENSE POLS, TALLA L (GRAN) NATURFLEX® (O EQUIVALENT)</t>
  </si>
  <si>
    <t>GUANTS NITRIL SENSE POLS, TALLA S (PETITA) NATURFLEX® (O EQUIVALENT)</t>
  </si>
  <si>
    <t>GUANTS NITRIL SENSE POLS, TALLA XL (EXTRA GRAN) NATURFLEX® (O EQUIVALENT)</t>
  </si>
  <si>
    <t>GUANTS NITRIL SENSE POLS, TALLA XS (EXTRA PETITA) NATURFLEX® (O EQUIVALENT)</t>
  </si>
  <si>
    <t>CLAM00844</t>
  </si>
  <si>
    <t>FLASCO CILINDRIC BOCA ROSCADA ISO 4796-1 I TAP BLAU, CAPACITAT 1000mL, ROSCA ISO  GL45, AUTOCLAVABLE A 121ºC QUALITAT DURAN® O EQUIVALENT</t>
  </si>
  <si>
    <t>FLASCO CILINDRIC BOCA ROSCADA ISO 4796-1 I TAP BLAU, CAPACITAT 500mL, ROSCA ISO GL45, AUTOCLAVABLE A 121ºC QUALITAT DURAN® O EQUIVALENT</t>
  </si>
  <si>
    <t>FLASCO CILINDRIC BOCA ROSCADA ISO 4796-1 I TAP BLAU, CAPACITAT 250mL, ROSCA ISO GL45, AUTOCLAVABLE A 121ºC QUALITAT DURAN® O EQUIVALENT</t>
  </si>
  <si>
    <t>FLASCO CILINDRIC BOCA ROSCADA ISO 4796-1 I TAP BLAU, CAPACITAT 5000mL, ROSCA ISO GL45, AUTOCLAVABLE A 121ºC QUALITAT DURAN® O EQUIVALENT</t>
  </si>
  <si>
    <t>FLASCO CILINDRIC BOCA ROSCADA ISO 4796-1 I TAP BLAU, CAPACITAT 2000mL, ROSCA ISO GL45, AUTOCLAVABLE A 121ºC QUALITAT DURAN® O EQUIVALENT</t>
  </si>
  <si>
    <t>FLASCO QUADRAT BOCA ROSCADA ISO 4796-1 I TAP BLAU, CAPACITAT 1000mL, ROSCA ISO GL45, AUTOCLAVABLE A 121ºC QUALITAT DURAN® O EQUIVALENT</t>
  </si>
  <si>
    <t>FLASCO CILINDRIC TOPAZI BOCA ROSCADA ISO 4796-1 I TAP BLAU, CAPACITAT 100mL, ROSCA ISO GL45, AUTOCLAVABLE QUALITAT DURAN® O EQUIVALENT</t>
  </si>
  <si>
    <t>MATRAS AFORAT CLASSE A (ISO 1042), TOPAZI, TAP PLASTIC, CAPACITAT 5mL, TOLERANCIA ±0.025mL</t>
  </si>
  <si>
    <t>TUB CILINDRIC AMB ROSCA SVL FONS RODO, VIDRE BOROSILICAT, CAPACITAT 200mL, DIMENSIONS 45x220mm (TUB SERUM)</t>
  </si>
  <si>
    <t>MATRAS AFORAT CLASSE A (ISO 1042), TRANSPARENT, TAP PLASTIC, CAPACITAT 100mL, TOLERANCIA ±0.100mL</t>
  </si>
  <si>
    <t>TUB D'ASSAIG TOPAZI FONS CONIC BOROSILICATAT, BOCA ROSCADA I TAP, 123x17mm ØEXT., AFORAMENT A 8mL</t>
  </si>
  <si>
    <t>MATRAS FONS PLA COLL NORMAL, CAPACITAT 1000mL, PYREX® O EQUIVALENT</t>
  </si>
  <si>
    <t>MATRAS FONS PLA COLL NORMAL, CAPACITAT 2000mL, PYREX® O EQUIVALENT</t>
  </si>
  <si>
    <t>PROVETA GRADUADA A L'ÀCID CLASSE A, 2000 mL</t>
  </si>
  <si>
    <t>XERINGA de 10 ml VIDRE RESERVORI (SENSE EMBOL) PER A EQUIP DE FILTRACIO AL BUIT WATERS</t>
  </si>
  <si>
    <t>CLAM00835</t>
  </si>
  <si>
    <t>0030.089.405</t>
  </si>
  <si>
    <t>VAS PRECIPITAT GRADUAT DE VIDRE BOROSILICATAT (ISO 718), FORMA BAIXA AMB PIC, CAPACITAT 600mL</t>
  </si>
  <si>
    <t>VAS PRECIPITAT GRADUAT DE VIDRE BOROSILICATAT (ISO 718), FORMA BAIXA AMB PIC, CAPACITAT 250mL</t>
  </si>
  <si>
    <t>VAS PRECIPITAT GRADUAT DE VIDRE BOROSILICATAT (ISO 718), FORMA BAIXA AMB PIC, CAPACITAT 1000mL</t>
  </si>
  <si>
    <t>VAS PRECIPITAT GRADUAT DE VIDRE BOROSILICATAT (ISO 718), FORMA BAIXA AMB PIC, CAPACITAT 2000mL</t>
  </si>
  <si>
    <t>VAS PRECIPITAT GRADUAT DE VIDRE BOROSILICATAT (ISO 718), FORMA BAIXA AMB PIC, CAPACITAT 100mL</t>
  </si>
  <si>
    <t>VAS PRECIPITAT GRADUAT DE VIDRE BOROSILICATAT (ISO 718), FORMA BAIXA AMB PIC, CAPACITAT 25mL</t>
  </si>
  <si>
    <t>VAS PRECIPITAT GRADUAT DE VIDRE BOROSILICATAT (ISO 718), FORMA BAIXA AMB PIC, CAPACITAT 50mL</t>
  </si>
  <si>
    <t>VAS PRECIPITAT GRADUAT DE VIDRE BOROSILICATAT (ISO 718), FORMA BAIXA AMB PIC, CAPACITAT 3000mL</t>
  </si>
  <si>
    <t>Les caixes de presentació dels codis:</t>
  </si>
  <si>
    <t>poden ser entre 50 unitats i 250 unitats</t>
  </si>
  <si>
    <t>ANTISERUM SALMONELLA O:13,22,23, REACTIU D'AGLUTINACIO EN PORTAOBJECTE</t>
  </si>
  <si>
    <t>ANTISERUM SALMONELLA O:14, REACTIU D'AGLUTINACIO EN PORTAOBJECTE</t>
  </si>
  <si>
    <t>ANTISERUM SALMONELLA O:15, REACTIU D'AGLUTINACIO EN PORTAOBJECTE</t>
  </si>
  <si>
    <t>ANTISERUM SALMONELLA O:5, REATIU D'AGLUTINACIO EN PORTAOBJECTE</t>
  </si>
  <si>
    <t>ANTISERUM SALMONELLA O:6,7,8, REACTIU D'AGLUTINACIO EN PORTAOBJECTE</t>
  </si>
  <si>
    <t>ANTISERUM SALMONELLA O:8, REACTIU D'AGLUTINACIO EN PORTAOBJECTE</t>
  </si>
  <si>
    <t>ANTISERUM SALMONELLA O:9, REACTIU D'AGLUTINACIO EN PORTAOBJECTE</t>
  </si>
  <si>
    <t>ANTISERUM SALMONELLA Vi, REACTIU D'AGLUTINACIO EN PORTAOBJECTE</t>
  </si>
  <si>
    <t>ANTISERUM SALMONELLA H:2, REACTIU D'AGLUTINACIO EN PORTAOBJECTE</t>
  </si>
  <si>
    <t>CLMC00197</t>
  </si>
  <si>
    <t>ANTISERUM SALMONELLA H:5, REACTIU D'AGLUTINACIO EN PORTAOBJECTE</t>
  </si>
  <si>
    <t>ANTISERUM SALMONELLA H:6, REACTIU D'AGLUTINACIO EN PORTAOBJECTE</t>
  </si>
  <si>
    <t>ANTISERUM SALMONELLA H:7, REACTIU D'AGLUTINACIO EN PORTAOBJECTE</t>
  </si>
  <si>
    <t>ANTISERUM SALMONELLA H:a, REACTIU D'AGLUTINACIO EN PORTAOBJECTE</t>
  </si>
  <si>
    <t>ANTISERUM SALMONELLA H:b, REACTIU D'AGLUTINACIO EN PORTAOBJECTE</t>
  </si>
  <si>
    <t>ANTISERUM SALMONELLA H:c, REACTIU D'AGLUTINACIO EN PORTAOBJECTE</t>
  </si>
  <si>
    <t>ANTISERUM SALMONELLA H:d, REACTIU D'AGLUTINACIO EN PORTAOBJECTE</t>
  </si>
  <si>
    <t>ANTISERUM SALMONELLA H:E, REACTIU D'AGLUTINACIO EN PORTAOBJECTE</t>
  </si>
  <si>
    <t>ANTISERUM SALMONELLA H:k, REACTIU D'AGLUTINACIO EN PORTAOBJECTE</t>
  </si>
  <si>
    <t>ANTISERUM SALMONELLA H:m, REACTIU D'AGLUTINACIO EN PORTAOBJECTE</t>
  </si>
  <si>
    <t>ANTISERUM SALMONELLA H:r, REACTIU D'AGLUTINACIO EN PORTAOBJECTE</t>
  </si>
  <si>
    <t>ANTISERUM SALMONELLA H:t, REACTIU D'AGLUTINACIO EN PORTAOBJECTE</t>
  </si>
  <si>
    <t>ANTISERUM SALMONELLA H:y, REACTIU D'AGLUTINACIO EN PORTAOBJECTE</t>
  </si>
  <si>
    <t>ANTISERUM SALMONELLA H:z, REACTIU D'AGLUTINACIO EN PORTAOBJECTE</t>
  </si>
  <si>
    <t>ANTISERUM SALMONELLA H:z15, REACTIU D'AGLUTINACIO EN PORTAOBJECTE</t>
  </si>
  <si>
    <t>ANTISERUM SALMONELLA H:z29, REACTIU D'AGLUTINACIO EN PORTAOBJECTES</t>
  </si>
  <si>
    <t>Caixa de 2000u</t>
  </si>
  <si>
    <t>ESCOBILLO FLOCAT EN TUB POLIPROPILE I FONS RODO, AMB ETIQUETA PRECINTE, ESTÈRIL, TUB DE Ø13x165mm</t>
  </si>
  <si>
    <t>1L</t>
  </si>
  <si>
    <t>7681-52-9</t>
  </si>
  <si>
    <t>CLRQ00046</t>
  </si>
  <si>
    <t>CLRQ01239</t>
  </si>
  <si>
    <t>250mL</t>
  </si>
  <si>
    <t>TIRES INDICADORES DEL pH (NO DESTENYEIXEN), RANG pH 1 - 10, GRADUACIO 1 UNITAT DE pH</t>
  </si>
  <si>
    <t>CLRQ01917</t>
  </si>
  <si>
    <t>CLRQ01924</t>
  </si>
  <si>
    <t>CLRQ01912</t>
  </si>
  <si>
    <t>CLRQ01887</t>
  </si>
  <si>
    <t>CLRQ01790</t>
  </si>
  <si>
    <t>CLRQ01743</t>
  </si>
  <si>
    <t>CLRQ01525</t>
  </si>
  <si>
    <t>CLRQ01432</t>
  </si>
  <si>
    <t>CLRQ01394</t>
  </si>
  <si>
    <t>CLRQ01386</t>
  </si>
  <si>
    <t>CLRQ01327</t>
  </si>
  <si>
    <t>SULFAT D'AMONI ≥99.5% PER A ANALISI</t>
  </si>
  <si>
    <t>7783-20-2</t>
  </si>
  <si>
    <t>ACID BROMHIDRIC AL 48%, GRAU ACS</t>
  </si>
  <si>
    <t>10035-10-6</t>
  </si>
  <si>
    <t>75-59-2</t>
  </si>
  <si>
    <t>7647-15-6</t>
  </si>
  <si>
    <t>60ml</t>
  </si>
  <si>
    <t>SOLUCIO DE TRIFLORUR DE BOR-METANOL (BF-M) AL 14%</t>
  </si>
  <si>
    <t>373-57-9</t>
  </si>
  <si>
    <t>100mL</t>
  </si>
  <si>
    <t>500mg</t>
  </si>
  <si>
    <t>BICARBONAT D'AMONI ≥ 99.5%</t>
  </si>
  <si>
    <t>1066-33-7</t>
  </si>
  <si>
    <t>ACETAT DE ZINC DIHIDRAT ≥ 99.5% PER A ANALISI</t>
  </si>
  <si>
    <t>5970-45-6</t>
  </si>
  <si>
    <t>12125-01-8</t>
  </si>
  <si>
    <t>Caixa de 150u</t>
  </si>
  <si>
    <t>CLRQ00062</t>
  </si>
  <si>
    <t>3811_04-9</t>
  </si>
  <si>
    <t>PAQ00020</t>
  </si>
  <si>
    <t>DISOLUCION DE HEPTACLORO EPOXIDO TRANS 100µg/mL EN METANOL, Dr. Ehrenstorfer™</t>
  </si>
  <si>
    <t>XA14102000ME</t>
  </si>
  <si>
    <t>PAQ00032</t>
  </si>
  <si>
    <t>DISOLUCION DE CLORDANO-OXI 100µg/mL EN CICLOHEXANO, Dr. Ehrenstorfer™</t>
  </si>
  <si>
    <t>XA11203000CY</t>
  </si>
  <si>
    <t>PAQ00033</t>
  </si>
  <si>
    <t>DISOLUCION DE CLORDANO-ALFA 100µg/mL EN CICLOHEXANO, Dr. Ehrenstorfer™</t>
  </si>
  <si>
    <t>PAQ00034</t>
  </si>
  <si>
    <t>DISOLUCION DE CLORDANO-GAMMA 100µg/mL EN CICLOHEXANO, Dr. Ehrenstorfer™</t>
  </si>
  <si>
    <t>XA11202000CY</t>
  </si>
  <si>
    <t>PAQ00054</t>
  </si>
  <si>
    <t>ETION ≥ 95.0%, Dr. Ehrenstorfer™</t>
  </si>
  <si>
    <t>CA13270000</t>
  </si>
  <si>
    <t>PAQ00061</t>
  </si>
  <si>
    <t>PIRAZOFOS ≥ 95.0%, Dr. Ehrenstorfer™</t>
  </si>
  <si>
    <t>C166100</t>
  </si>
  <si>
    <t>PAQ00075</t>
  </si>
  <si>
    <t>DISOLUCION DE FOSMET 100µg/mL EN CICLOHEXANO, Dr. Ehrenstorfer™</t>
  </si>
  <si>
    <t>XA16120000CY</t>
  </si>
  <si>
    <t>PAQ00080</t>
  </si>
  <si>
    <t>PIRIMIFOS METILO ≥ 95.0%, Dr. Ehrenstorfer™</t>
  </si>
  <si>
    <t>C-16270000</t>
  </si>
  <si>
    <t>PAQ00115</t>
  </si>
  <si>
    <t>DISOLUCION DE FIPRONIL DESULFINIL 10µg/mL EN ACETONITRILO, Dr. Ehrenstorfer™</t>
  </si>
  <si>
    <t>L13645300AL</t>
  </si>
  <si>
    <t>PAQ00117</t>
  </si>
  <si>
    <t>PAQ00138</t>
  </si>
  <si>
    <t>DISOLUCION DE NONACLORO TRANS 100µg/mL EN CICLOHEXANO, Dr. Ehrenstorfer™</t>
  </si>
  <si>
    <t>XA15620200CY</t>
  </si>
  <si>
    <t>PAQ00140</t>
  </si>
  <si>
    <t>PAQ00176</t>
  </si>
  <si>
    <t>PROFENOFOS ≥ 95.0%, Dr. Ehrenstorfer™</t>
  </si>
  <si>
    <t>C16330000</t>
  </si>
  <si>
    <t>PAQ00193</t>
  </si>
  <si>
    <t>TEBUCONAZOL ≥ 95.0%, Dr. Ehrenstorfer™</t>
  </si>
  <si>
    <t>C17178700</t>
  </si>
  <si>
    <t>PAQ00194</t>
  </si>
  <si>
    <t>TETRACLORVINFOS ≥ 95.0%, Dr. Ehrenstorfer™</t>
  </si>
  <si>
    <t>C-173900</t>
  </si>
  <si>
    <t>PAQ00197</t>
  </si>
  <si>
    <t>ETOPROFOS ≥ 95.0%, Dr. Ehrenstorfer™</t>
  </si>
  <si>
    <t>C-133000</t>
  </si>
  <si>
    <t>PAQ00205</t>
  </si>
  <si>
    <t>DISOLUCION DE NONACLORO-CIS 10µg/mL EN CICLOHEXANO, Dr. Ehrenstorfer™</t>
  </si>
  <si>
    <t>L15620100CY</t>
  </si>
  <si>
    <t>PAQ00247</t>
  </si>
  <si>
    <t>TIODICARB ≥ 95.0%, Dr. Ehrenstorfer™</t>
  </si>
  <si>
    <t>C17490000</t>
  </si>
  <si>
    <t>PAQ00248</t>
  </si>
  <si>
    <t>DISOLUCION DE SIMAZINA D10 100µg/mL EN ACETONA, Dr. Ehrenstorfer™</t>
  </si>
  <si>
    <t>XA16950100AC</t>
  </si>
  <si>
    <t>PAQ00252</t>
  </si>
  <si>
    <t>DISOLUCION DE CARBARIL D7 100µg/mL EN CICLOHEXANO, Dr. Ehrenstorfer™</t>
  </si>
  <si>
    <t>XA10980100AC</t>
  </si>
  <si>
    <t>PAQ00260</t>
  </si>
  <si>
    <t>DISOLUCION DE HEXACLOROBENCENO 13C6 100µg/mL EN ACETONA, Dr. Ehrenstorfer™</t>
  </si>
  <si>
    <t>XA14160100AC</t>
  </si>
  <si>
    <t>PAQ00269</t>
  </si>
  <si>
    <t>DISOLUCION DE HEPTACLORO EPOXIDO CIS 100µg/mL EN METANOL, Dr. Ehrenstorfer™</t>
  </si>
  <si>
    <t>XA14101000ME</t>
  </si>
  <si>
    <t>PAQ00277</t>
  </si>
  <si>
    <t>DISOLUCION "PCB-Mix 3" 10µg/mL EN ISOOCTANO, Dr. Ehrenstorfer™</t>
  </si>
  <si>
    <t>L20030300IO</t>
  </si>
  <si>
    <t>PAQ00287</t>
  </si>
  <si>
    <t>DISOLUCION DE 3-HIDROXI-CARBOFURANO 100µg/mL EN ACETATO DE ETILO, Dr. Ehrenstorfer™</t>
  </si>
  <si>
    <t>XA11011000EA</t>
  </si>
  <si>
    <t>PAQ00290</t>
  </si>
  <si>
    <t>FENTION-SULFONA ≥ 95.0%, Dr. Ehrenstorfer™</t>
  </si>
  <si>
    <t>C13586000</t>
  </si>
  <si>
    <t>PAQ00316</t>
  </si>
  <si>
    <t>DISOLUCION DE α-HCH 13C6 100µg/mL EN CICLOHEXANO, Dr. Ehrenstorfer™</t>
  </si>
  <si>
    <t>XA14071300CY</t>
  </si>
  <si>
    <t>PAQ00323</t>
  </si>
  <si>
    <t>DISOLUCION "EPA 624 Purgeable Calibration Mix 9" 2000-4000µg/mL EN METANOL, Dr. Ehrenstorfer™</t>
  </si>
  <si>
    <t>PAQ00341</t>
  </si>
  <si>
    <t>DISOLUCION "Aromatic Hydrocarbons Mix 11" 2000µg/mL EN METANOL, Dr. Ehrenstorfer™</t>
  </si>
  <si>
    <t>PAQ00364</t>
  </si>
  <si>
    <t>DISOLUCION DE BENZO[A]PIRENO D12 100µg/mL EN CICLOHEXANO, Dr. Ehrenstorfer™</t>
  </si>
  <si>
    <t>XA20635100CY</t>
  </si>
  <si>
    <t>A15898028NO-50</t>
  </si>
  <si>
    <t>PAQ00481</t>
  </si>
  <si>
    <t>HIDROBROMURO DE FENOTEROL ≥ 99.0%, Dr. Ehrenstorfer™</t>
  </si>
  <si>
    <t>C13497000</t>
  </si>
  <si>
    <t>PAQ00539</t>
  </si>
  <si>
    <t>β-ZEARALANOL ≥ 99.0%, Dr. Ehrenstorfer™</t>
  </si>
  <si>
    <t>C17947330</t>
  </si>
  <si>
    <t>PAQ00545</t>
  </si>
  <si>
    <t>C16974000</t>
  </si>
  <si>
    <t>PAQ00659</t>
  </si>
  <si>
    <t>C17597000</t>
  </si>
  <si>
    <t>PAQ00713</t>
  </si>
  <si>
    <t>DISOLUCION "PAH-Mix 13" 10-100µg/mL EN ACETONITRILO, Dr. Ehrenstorfer™</t>
  </si>
  <si>
    <t>L20950013AL</t>
  </si>
  <si>
    <t>PAQ00714</t>
  </si>
  <si>
    <t>DISOLUCION DE CICLOPENTA[C,D]PIRENO 10µg/mL EN ACETONITRILO, Dr. Ehrenstorfer™</t>
  </si>
  <si>
    <t>LA20680000AL</t>
  </si>
  <si>
    <t>PAQ00860</t>
  </si>
  <si>
    <t>ROXITROMICINA ≥ 95.0%, Dr. Ehrenstorfer™</t>
  </si>
  <si>
    <t>C16860000</t>
  </si>
  <si>
    <t>PAQ00886</t>
  </si>
  <si>
    <t>DISOLUCION DE LASALOCID A DE SODIO 100µg/mL EN ACETONITRILO, Dr. Ehrenstorfer™</t>
  </si>
  <si>
    <t>XA14593000AL</t>
  </si>
  <si>
    <t>PAQ00904</t>
  </si>
  <si>
    <t>CLENHEXEROL ≥ 99.0%, Dr. Ehrenstorfer™</t>
  </si>
  <si>
    <t>C11668580</t>
  </si>
  <si>
    <t>PAQ00907</t>
  </si>
  <si>
    <t>HEMISULFATO DE METAPROTERENOL ≥ 99.0%, Dr. Ehrenstorfer™</t>
  </si>
  <si>
    <t>C14947500</t>
  </si>
  <si>
    <t>PAQ01111</t>
  </si>
  <si>
    <t>CLORHIDRATO DE 4-EPICLOROTETRACICLINA ≥ 80%, Dr. Ehrenstorfer™</t>
  </si>
  <si>
    <t>C13175500</t>
  </si>
  <si>
    <t>PAQ01112</t>
  </si>
  <si>
    <t>4-EPIOXITETRACICLINA ≥ 80%, Dr. Ehrenstorfer™</t>
  </si>
  <si>
    <t>C13179000</t>
  </si>
  <si>
    <t>PAQ01113</t>
  </si>
  <si>
    <t>CLORHIDRATO DE 4-EPITETRACICLINA ≥ 80%, Dr. Ehrenstorfer™</t>
  </si>
  <si>
    <t>C13179500</t>
  </si>
  <si>
    <t>PAQ01214</t>
  </si>
  <si>
    <t>C16560000</t>
  </si>
  <si>
    <t>PAQ01226</t>
  </si>
  <si>
    <t>BENFURACARB ≥ 95.0%, Dr. Ehrenstorfer™</t>
  </si>
  <si>
    <t>CA10475000</t>
  </si>
  <si>
    <t>PAQ01300</t>
  </si>
  <si>
    <t>DINICONAZOL ≥ 95.0%, Dr. Ehrenstorfer™</t>
  </si>
  <si>
    <t>C12777000</t>
  </si>
  <si>
    <t>PAQ01338</t>
  </si>
  <si>
    <t>DIURON-D6 ≥ 98.0%, Dr. Ehrenstorfer™</t>
  </si>
  <si>
    <t>C13020100</t>
  </si>
  <si>
    <t>PAQ01772</t>
  </si>
  <si>
    <t>XA10205100WA</t>
  </si>
  <si>
    <t>PAQ01806</t>
  </si>
  <si>
    <t>C14942000</t>
  </si>
  <si>
    <t>PAQ00069</t>
  </si>
  <si>
    <t>PAQ00102</t>
  </si>
  <si>
    <t>CUMAFOS ≥ 95.0%, Dr. Ehrenstorfer™</t>
  </si>
  <si>
    <t>PAQ00116</t>
  </si>
  <si>
    <t>PAQ00152</t>
  </si>
  <si>
    <t>PAQ00155</t>
  </si>
  <si>
    <t>MIREX ≥ 95.0%, Dr. Ehrenstorfer™</t>
  </si>
  <si>
    <t>PAQ00178</t>
  </si>
  <si>
    <t>PAQ00208</t>
  </si>
  <si>
    <t>NICOTINA ≥ 95.0%, Dr. Ehrenstorfer™</t>
  </si>
  <si>
    <t>PAQ00235</t>
  </si>
  <si>
    <t>DISOLUCION DE FORMOTION 100µg/mL EN ACETONITRILO, Dr. Ehrenstorfer™</t>
  </si>
  <si>
    <t>PAQ00236</t>
  </si>
  <si>
    <t>DISOLUCION DE GLIFOSATO 100µg/mL EN AGUA, Dr. Ehrenstorfer™</t>
  </si>
  <si>
    <t>PAQ00240</t>
  </si>
  <si>
    <t>PAQ00246</t>
  </si>
  <si>
    <t>PAQ00259</t>
  </si>
  <si>
    <t>PAQ00280</t>
  </si>
  <si>
    <t>FENAZAQUIN ≥ 95.0%, Dr. Ehrenstorfer™</t>
  </si>
  <si>
    <t>PAQ00281</t>
  </si>
  <si>
    <t>ISOFENFOS-METILO ≥ 90.0%, Dr. Ehrenstorfer™</t>
  </si>
  <si>
    <t>PAQ00377</t>
  </si>
  <si>
    <t>DISOLUCION DE PBDE 209 50µg/mL EN NONANO, Dr. Ehrenstorfer™</t>
  </si>
  <si>
    <t>PAQ00384</t>
  </si>
  <si>
    <t>DISOLUCION DE PBDE 183 50µg/mL EN NONANO, Dr. Ehrenstorfer™</t>
  </si>
  <si>
    <t>PAQ00872</t>
  </si>
  <si>
    <t>DISOLUCION DE NICOTINA 10µg/mL EN METANOL, Dr. Ehrenstorfer™</t>
  </si>
  <si>
    <t>PAQ00940</t>
  </si>
  <si>
    <t>DISOLUCION DE 3-METILFURANO 100µg/mL EN METANOL, Dr. Ehrenstorfer™</t>
  </si>
  <si>
    <t>PAQ01105</t>
  </si>
  <si>
    <t>BISFENOL A ≥ 98.0%, Dr. Ehrenstorfer™</t>
  </si>
  <si>
    <t>PAQ01116</t>
  </si>
  <si>
    <t>SULFATO DE GENTEMACINA ≥ 90.0%, Dr. Ehrenstorfer™</t>
  </si>
  <si>
    <t>PAQ01118</t>
  </si>
  <si>
    <t>SULFATO DE ESTREPTOMICINA ≥ 90.0%, Dr. Ehrenstorfer™</t>
  </si>
  <si>
    <t>PAQ01124</t>
  </si>
  <si>
    <t>LEUCOCRISTAL VIOLETA ≥ 98.0%, Dr. Ehrenstorfer™</t>
  </si>
  <si>
    <t>PAQ01136</t>
  </si>
  <si>
    <t>ORNIDAZOL ≥ 99.0%, Dr. Ehrenstorfer™</t>
  </si>
  <si>
    <t>PAQ01200</t>
  </si>
  <si>
    <t>PAQ01225</t>
  </si>
  <si>
    <t>PAQ01227</t>
  </si>
  <si>
    <t>PAQ01302</t>
  </si>
  <si>
    <t>DMSA ≥ 95.0%, Dr. Ehrenstorfer™</t>
  </si>
  <si>
    <t>PAQ01326</t>
  </si>
  <si>
    <t>FENPROPIDIN ≥ 95.0%, Dr. Ehrenstorfer™</t>
  </si>
  <si>
    <t>PAQ01557</t>
  </si>
  <si>
    <t>PAQ01574</t>
  </si>
  <si>
    <t>ETOXAZOL ≥ 95.0%, Dr. Ehrenstorfer™</t>
  </si>
  <si>
    <t>PAQ01796</t>
  </si>
  <si>
    <t>PAQ01809</t>
  </si>
  <si>
    <t>PAQ01831</t>
  </si>
  <si>
    <t>TADALAFIL ≥ 95.0%, Dr. Ehrenstorfer™</t>
  </si>
  <si>
    <t xml:space="preserve">DISOLUCION DE ACIDO AMINOMETIL FOSFONICO (AMPA) 13C15N 100µg/mL EN AGUA, Dr. Ehrenstorfer™ </t>
  </si>
  <si>
    <t>1mL</t>
  </si>
  <si>
    <t>250mg</t>
  </si>
  <si>
    <t>100mg</t>
  </si>
  <si>
    <t>10mL</t>
  </si>
  <si>
    <t>50mg</t>
  </si>
  <si>
    <t>10mg</t>
  </si>
  <si>
    <t>5mg</t>
  </si>
  <si>
    <t>25mg</t>
  </si>
  <si>
    <t>5g</t>
  </si>
  <si>
    <t>HIDRATO DE SAL MONOSODICA DE SALINOMICINA ≥ 85.0%, ESTANDAR ANALITICO Dr. Ehrenstorfer™</t>
  </si>
  <si>
    <t>RONIDAZOL ≥ 95%, ESTANDAR ANALITICO Dr. Ehrenstorfer™</t>
  </si>
  <si>
    <t>TOLUIDINA ≥ 98.0%, ESTANDAR ANALITICO, Dr. Ehrenstorfer™</t>
  </si>
  <si>
    <t>L15520000ME</t>
  </si>
  <si>
    <t>XA11201000CY</t>
  </si>
  <si>
    <t>C15890000</t>
  </si>
  <si>
    <t>C11730000</t>
  </si>
  <si>
    <t>C17270400</t>
  </si>
  <si>
    <t>C17270500</t>
  </si>
  <si>
    <t>C13570000</t>
  </si>
  <si>
    <t>C10584000</t>
  </si>
  <si>
    <t>C15270000</t>
  </si>
  <si>
    <t>C13520000</t>
  </si>
  <si>
    <t>CA15520000</t>
  </si>
  <si>
    <t>XA13920000AL</t>
  </si>
  <si>
    <t>XA14050000WA</t>
  </si>
  <si>
    <t>CA12145000</t>
  </si>
  <si>
    <t>C16973000</t>
  </si>
  <si>
    <t>C16662500</t>
  </si>
  <si>
    <t>C13441000</t>
  </si>
  <si>
    <t>C14421000</t>
  </si>
  <si>
    <t>YA06240900ME</t>
  </si>
  <si>
    <t>YA04000100ME</t>
  </si>
  <si>
    <t>A15898209NO-50</t>
  </si>
  <si>
    <t>A15898100NO-50</t>
  </si>
  <si>
    <t>A15898153NO-50</t>
  </si>
  <si>
    <t>A15898183NO-50</t>
  </si>
  <si>
    <t>C16904500</t>
  </si>
  <si>
    <t>C16815500</t>
  </si>
  <si>
    <t>XA15086070ME</t>
  </si>
  <si>
    <t>C10655500</t>
  </si>
  <si>
    <t>C1400020046</t>
  </si>
  <si>
    <t>C16974900</t>
  </si>
  <si>
    <t>C14629400</t>
  </si>
  <si>
    <t>C15746000</t>
  </si>
  <si>
    <t>C17453000</t>
  </si>
  <si>
    <t>C13670200</t>
  </si>
  <si>
    <t>C17395000</t>
  </si>
  <si>
    <t>C13030000</t>
  </si>
  <si>
    <t>C13537000</t>
  </si>
  <si>
    <t>C16240000</t>
  </si>
  <si>
    <t>C13368000</t>
  </si>
  <si>
    <t>C17133000</t>
  </si>
  <si>
    <t>C17906000</t>
  </si>
  <si>
    <t>C11002100</t>
  </si>
  <si>
    <t>C10340512</t>
  </si>
  <si>
    <t>ALTRES PATRONS NO PREVISTOS EN L'ANNEX</t>
  </si>
  <si>
    <t>ANTISERUM SALMONELLA O:11, REACTIU D'AGLUTINACIO EN PORTAOBJECTE</t>
  </si>
  <si>
    <t>CLMC00605</t>
  </si>
  <si>
    <t>CLMC00631</t>
  </si>
  <si>
    <t>Total consum per preu unitari</t>
  </si>
  <si>
    <t>Marca</t>
  </si>
  <si>
    <t>Envàs</t>
  </si>
  <si>
    <t>1u (envàs entre 10 i 100 unitats)</t>
  </si>
  <si>
    <t>1u (envàs entre 100 i 500 unitats)</t>
  </si>
  <si>
    <t>1u (envàs entre 100 i 500u)</t>
  </si>
  <si>
    <t>1u (envàs entre 500 i 2000 unitats)</t>
  </si>
  <si>
    <t>1u (envàs entre 500 i 1200 unitats)</t>
  </si>
  <si>
    <t>Consum estimat 1mL</t>
  </si>
  <si>
    <t>Envàs (de 1mL a 3mL)</t>
  </si>
  <si>
    <t>PARATION-METILO  ≥ 95.0%, Dr. Ehrenstorfer™</t>
  </si>
  <si>
    <t>TERBUFOS-SULFONA ≥ 95.0%, Dr. Ehrenstorfer™</t>
  </si>
  <si>
    <t>TERBUFOS-SULFOXIDO 95.0%, Dr. Ehrenstorfer™</t>
  </si>
  <si>
    <t>FENSULFOTION ≥ 95.0%, Dr. Ehrenstorfer™</t>
  </si>
  <si>
    <t>BIFENTRINA ≥ 95.0%, Dr. Ehrenstorfer™</t>
  </si>
  <si>
    <t xml:space="preserve">FENOXICARB ≥ 95.0%, Dr. Ehrenstorfer™ </t>
  </si>
  <si>
    <t>DEMETON-S-METIL SULFOXIDO  ≥ 95.0%, Dr. Ehrenstorfer™</t>
  </si>
  <si>
    <t>ESPIROXAMINA ≥ 95.0%, Dr. Ehrenstorfer™</t>
  </si>
  <si>
    <t>PIRIPROXYFEN ≥ 95.0%, Dr. Ehrenstorfer™</t>
  </si>
  <si>
    <t>ESTANOZOLOL ≥ 98.0%, Dr. Ehrenstorfer™</t>
  </si>
  <si>
    <t>TIAMETOXAM ≥ 95.0%, Dr. Ehrenstorfer™</t>
  </si>
  <si>
    <t>FLUAZIFOP-P-BUTILO ≥ 95.0%, Dr. Ehrenstorfer™</t>
  </si>
  <si>
    <t>TETRACONAZOL ≥ 95.0%, Dr. Ehrenstorfer™</t>
  </si>
  <si>
    <t>BUTOXIDO DE PIPERONILO  ≥ 95.0%, Dr. Ehrenstorfer™</t>
  </si>
  <si>
    <t>DESMETIL CARBODENAFILO ≥ 95.0%, Dr. Ehrenstorfer™</t>
  </si>
  <si>
    <t>AZAPERONA D4  ≥ 95.0%, Dr. Ehrenstorfer™</t>
  </si>
  <si>
    <t xml:space="preserve">PROTIOFOS ≥ 94.0% Dr. Ehrenstorfer™ </t>
  </si>
  <si>
    <t>METAMIZOL SODIO ≥ 95.0%, Dr. Ehrenstorfer™</t>
  </si>
  <si>
    <t xml:space="preserve">VEDAPROFEN ≥ 99.0% , Dr. Ehrenstorfer™ </t>
  </si>
  <si>
    <t>GRADETA PP DESMUNTABLE, APILABLE, AUTOCLAVABLE, CAPACITAT 60 TUBS DE 16mmØ, DIMENSIONS 247x104x70mm COLOR VERMELL</t>
  </si>
  <si>
    <t>CLRQ01312</t>
  </si>
  <si>
    <t>HP-5MS ULTRA INE, 30m, 0,25mm, 0,25u</t>
  </si>
  <si>
    <t>75-15-0</t>
  </si>
  <si>
    <t>3X4,8m</t>
  </si>
  <si>
    <t>50g</t>
  </si>
  <si>
    <t>SUPLEMENT DE CLORAT DE POTASSI, D'ACORD ISO 10273 (1 vial/1L de medi)</t>
  </si>
  <si>
    <t>10 vials de 30mL</t>
  </si>
  <si>
    <t>DISULFUR DE CARBONI BAIX EN BENZE ≥ 99.9%</t>
  </si>
  <si>
    <t>PASTILLES DE SOLUCIO SALINA TAMPONADA AMB FOSFAT (PBS) (1 pastilla / 200mL), pes de cada pastilla 1814-2005mg</t>
  </si>
  <si>
    <t>CLORAMFENICOL &gt;98% (HPLC) PER MICROBIOLOGIA</t>
  </si>
  <si>
    <t>DISOLUCIO AQUOSA D'HIDROXID DE TETRAMETILAMONI AL 25% (p/p) EN AIGUA</t>
  </si>
  <si>
    <t>POLIETILENGLICOL (PEG) BIOULTRA, PER A BIOLOGIA MOLECULAR</t>
  </si>
  <si>
    <t>PATRO DENSITAT 1.0677 g/mL (20°C) CERTIFICAT UKAS ISO/IEC17025 I ISO 17034</t>
  </si>
  <si>
    <t>PATRO DENSITAT 0.7788 g/mL (20°C) CERTIFICAT UKAS ISO/IEC17025 I ISO 17034</t>
  </si>
  <si>
    <t>FLUORUR D'AMONI  ≥ 98.0% ACS REACTIU</t>
  </si>
  <si>
    <t>540-84-1</t>
  </si>
  <si>
    <t>137-16-6</t>
  </si>
  <si>
    <t>1 metre (presentació màxima de 750m)</t>
  </si>
  <si>
    <t>1u (envàs entre 500 i 2500 unitats)</t>
  </si>
  <si>
    <t>SOLUCIO TAMPO Tris-EDTA pH = 8 PER A BIOLOGIA MOLECULAR</t>
  </si>
  <si>
    <t>TUBS MICROCENTRÍFUGA, CAPACITAT DE 1,8mL, ESTÈRILS, INCOLORS AUTOCLAVABLES A 121ºC AMB TAP I JUNTA TÒRICA ACOBLADA A LA PART SUPERIOR DEL TAP, EN BOSSES DE 50u</t>
  </si>
  <si>
    <t>ANTISERUM SALMONELLA O:4, REACTIU D'AGLUTINACIO EN PORTAOBJECTE</t>
  </si>
  <si>
    <t>ANTISERUM SALMONELLA O:2, REACTIU D'AGLUTINACIO EN PORTAOBJECTE</t>
  </si>
  <si>
    <t>CLMC00765</t>
  </si>
  <si>
    <t>CLMC00766</t>
  </si>
  <si>
    <t>CLMC00563</t>
  </si>
  <si>
    <t>Lot 4: Patrons exclusius tècniques cromatogràfiques i reactius</t>
  </si>
  <si>
    <t xml:space="preserve">AQUACLEAN ® O EQUIVALENT-ADDITIU MICROBIOLOGIC PER A BANYS PER A US EN LABORATORIS DE RECERCA- 5ml/ 1L d'aigua - 4 setmanes de durabilitat  </t>
  </si>
  <si>
    <t>2,2,4-TRIMETILPENTA (ISOOCTA) ≥ 99.5%, HPLC Plus, PER A HPLC, CG I ANALISI DE RESIDUS</t>
  </si>
  <si>
    <t xml:space="preserve">ACID NITRIC 17mM I ACID DIPICOLINIC 17mM en aigua, ELUENT CONCENTRAT (10x) PER A CROMATOGRAFIA IONICA PER ÚS EN COLUMNA METROSEP C6 </t>
  </si>
  <si>
    <t>SOLUCIÓ SAL SODICA DE N-LAUROILSARCOSINA 30% SOLUCIÓ AQUOSA, ≥97% (HPLC)</t>
  </si>
  <si>
    <t>ANTISERUM SALMONELLA H:i, REACTIU D'AGLUTINACIO EN PORTAOBJECTE</t>
  </si>
  <si>
    <t>ANTISERUM SALMONELLA H:w, REACTIU D'AGLUTINACIO EN PORTAOBJECTE</t>
  </si>
  <si>
    <t>ANTISERUM SALMONELLA H:z10 REACTIU D'AGLUTINACIO EN PORTAOBJECTE</t>
  </si>
  <si>
    <t>TRIS HIDROCLORUR EN SOLUCIO pH 8,0, 1 M, 1 litre, per a biologia molecular (estèril i sense: DNases, RNases, NICKases i proteases)</t>
  </si>
  <si>
    <t xml:space="preserve">REACTIU Colilert-18 PER A 100mL DE MOSTRA </t>
  </si>
  <si>
    <t>98-08876-00</t>
  </si>
  <si>
    <t>Lot 8: Solucions desinfectants</t>
  </si>
  <si>
    <t>REACTIU DYNABEADS® O EQUIVALENT  EPEC/VTEC O111</t>
  </si>
  <si>
    <t>REACTIU DYNABEADS® O EQUIVALENT EPEC/VTEC O145</t>
  </si>
  <si>
    <t>REACTIU DYNABEADS® O EQUIVALENT EPEC/VTEC O103</t>
  </si>
  <si>
    <t>COLUMNES D'IMMUNOAFINITAT PER AFLATOXINES B1, B2, G1 i G2 (format 1mL) AFLAPREP® o equivalent</t>
  </si>
  <si>
    <t>COLUMNES D'IMMUNOAFINITAT PER OCRATOXINA A (format 3mL) OCHRAPREP® o equivalent</t>
  </si>
  <si>
    <t>Lot 5: Reactius d'extracció en fase sòlida dispersiva</t>
  </si>
  <si>
    <t>Lot 2: Patrons de micotoxines</t>
  </si>
  <si>
    <t>PUNTA Combitip® advanced 5.0mL , Eppendorf Quality™, PUNTES INCOLORES, EN BOSSES DE 25u</t>
  </si>
  <si>
    <t>PUNTA Combitip® advanced 0.5mL , Eppendorf Quality™, PUNTES INCOLORES, EN BOSSES DE 25u</t>
  </si>
  <si>
    <t>PUNTA Combitip® advanced 0.1mL, Eppendorf Quality™, PUNTES INCOLORES</t>
  </si>
  <si>
    <t>Lot 7: Antisèrums</t>
  </si>
  <si>
    <t>Lot 6: Productes i reactius per anàlisi de micotoxines</t>
  </si>
  <si>
    <t>Lot 10: Patrons Dr. Ehrenstorfer®</t>
  </si>
  <si>
    <t>Lot 9: Reactius per a suspensions inicials</t>
  </si>
  <si>
    <r>
      <t>DILUENT PER A  RECUPERACIÓ MÀXIMA; 9mL</t>
    </r>
    <r>
      <rPr>
        <u/>
        <sz val="9"/>
        <color theme="1"/>
        <rFont val="Arial"/>
        <family val="2"/>
      </rPr>
      <t>+</t>
    </r>
    <r>
      <rPr>
        <sz val="9"/>
        <color theme="1"/>
        <rFont val="Arial"/>
        <family val="2"/>
      </rPr>
      <t xml:space="preserve">0,18mL;pH 7,0 </t>
    </r>
    <r>
      <rPr>
        <u/>
        <sz val="9"/>
        <color theme="1"/>
        <rFont val="Arial"/>
        <family val="2"/>
      </rPr>
      <t>+</t>
    </r>
    <r>
      <rPr>
        <sz val="9"/>
        <color theme="1"/>
        <rFont val="Arial"/>
        <family val="2"/>
      </rPr>
      <t xml:space="preserve"> 0,2;8,5g/L CLORUR SODIC 8,5g+1g  PEPTONA</t>
    </r>
  </si>
  <si>
    <t>50 tubs de 9 mL</t>
  </si>
  <si>
    <t>SOLUCIO TAMPO D'ACID PER LEGIONELLA 0.2M KCl/HCl; pH=2.2; ESTERIL: CONFORME ISO 11731 I ISO 15233. FLASCO PET TRANSPARENT, AMB GADACIONS DE 50 mL I TAP DE ROSCA HDPE</t>
  </si>
  <si>
    <t>CLMF01428</t>
  </si>
  <si>
    <t>CLAM00846</t>
  </si>
  <si>
    <t>CLAM00847</t>
  </si>
  <si>
    <t>CLAM00848</t>
  </si>
  <si>
    <t>5180-4108</t>
  </si>
  <si>
    <t>5180-4114</t>
  </si>
  <si>
    <t>5021-1819</t>
  </si>
  <si>
    <t>1</t>
  </si>
  <si>
    <t>CLMF01362</t>
  </si>
  <si>
    <t>CLMF01431</t>
  </si>
  <si>
    <t>CLMF01436</t>
  </si>
  <si>
    <t>pack de 3u</t>
  </si>
  <si>
    <t>FERRULE, FRONT 1/16 IN, STAINLESS STEEL</t>
  </si>
  <si>
    <t>FERRULE, BACK, 1/16 IN, STAINLESS STEEL</t>
  </si>
  <si>
    <t>CAPILLARY STAINLESS STEEL 0.17 x 400 mm NO FITTINGS</t>
  </si>
  <si>
    <t>G3280-67009</t>
  </si>
  <si>
    <t>G1833-65421</t>
  </si>
  <si>
    <t>5182-0551</t>
  </si>
  <si>
    <t>SCREW TOP VIAL, 4 mL WASH VIALS WITH FILL MARKINGS AND CAP (NO SEPTA) VIAL SIZE: 15 X 45 MM (13-425 CAP)</t>
  </si>
  <si>
    <t>CLAM00010</t>
  </si>
  <si>
    <t>CLAM00133</t>
  </si>
  <si>
    <t>CLAM00683</t>
  </si>
  <si>
    <t>CLAM00694</t>
  </si>
  <si>
    <t>AVS MS REPLACEMENT COLLAPSIBLE FERRULES, PCTFE, FOR 1/16 INCH TUBING</t>
  </si>
  <si>
    <t>CLMF01363</t>
  </si>
  <si>
    <t>5043-0054</t>
  </si>
  <si>
    <t>CARTUTX SPE DE 6mL CHROMABOND® PA, SORBENT 1000mg, PARTICULA 40-80µm (O EQUIVALENT)</t>
  </si>
  <si>
    <t>BOSSA DE HDPE, APTA US ALIMENTARI, BLOC AMB MANXA, AMPLADAxLLARGADA 40x50cm</t>
  </si>
  <si>
    <t>Paquet de 250u</t>
  </si>
  <si>
    <t>CARTUTX COMPACTE DE BUTA AMB VALVULA PER A BUFADORS, MODEL CV360, MARCA Campingaz® (O EQUIVALENT)</t>
  </si>
  <si>
    <t>CLAM00856</t>
  </si>
  <si>
    <t xml:space="preserve">PUNTES AMB FILTRE 50-1250µL ep Dualfilter T.I.P.S.®, PCR CLEAN I ESTERILS </t>
  </si>
  <si>
    <t>Caixa de 480u</t>
  </si>
  <si>
    <t>G1833-65419</t>
  </si>
  <si>
    <t>G3160-65306</t>
  </si>
  <si>
    <t>SAMPLER CONE GASKET, GRAPHITE, FOR AGILENT 7700, 7800, 7850, 7900, 8800 and 8900 ICP-MS</t>
  </si>
  <si>
    <t>CLMF00753</t>
  </si>
  <si>
    <t>CAP, SCREW, BLUE, PTFE/RED SILICONE SEPTA, CAP SIZE 12mm</t>
  </si>
  <si>
    <t>5182-0717</t>
  </si>
  <si>
    <t>100u</t>
  </si>
  <si>
    <t>19091S-433UI</t>
  </si>
  <si>
    <t xml:space="preserve">SHIELDTORCH BONNET, QUARTZ FOR USE WITH Agilent ICP-MS SINGLE-PIECE AND SEMI-DEMOUNTABLE QUARTZ TOUCH </t>
  </si>
  <si>
    <t>Paquet de 25u</t>
  </si>
  <si>
    <t>CLVI00006</t>
  </si>
  <si>
    <t>MATRAS AFORAT CLASSE A (ISO1042), TOPAZI, TAP PLASTIC, CAPACITAT 10mL, TOLERANCIA ±0.025mL</t>
  </si>
  <si>
    <t>CLVI00064</t>
  </si>
  <si>
    <t>EMBUT DECANTACIO FORMA PERA I CLAU CONICA PTFE, COLL ESMERILAT FEMELLA 29/32, CAPACITAT 500mL</t>
  </si>
  <si>
    <t>CLVI00107</t>
  </si>
  <si>
    <t>VAS PRECIPITAT GRADUAT DE VIDRE BOROSILICATAT, FORMA ALTA AMB PIC, CAPACITAT 50mL</t>
  </si>
  <si>
    <t>CLVI00536</t>
  </si>
  <si>
    <t>FLASCO CILINDRIC TOPAZI BOCA ROSCADA I TAP SVL, CAPACITAT 50mL, ROSCA SVL 25, PYREX® O EQUIVALENT</t>
  </si>
  <si>
    <t>CLVI00597</t>
  </si>
  <si>
    <t>MATRAS AFORAT CLASSE A (ISO 1042), TRANSPARENT, TAP PLASTIC, CAPACITAT 50mL, TOLERANCIA ±0.100mL TAP NS: 14/23 COLL AMPLE Ø 13±1 mm</t>
  </si>
  <si>
    <t>CLVI00601</t>
  </si>
  <si>
    <t>FLASCO CILINDRIC TOPAZI BOCA ROSCADA ISO I TAP BLAU, CAPACITAT 250mL, ROSCA ISO GL45, AUTOCLAVABLE</t>
  </si>
  <si>
    <t>CARTUTX SPE 1g DE CARBO ACTIU CAPACITAT 6mL, GRANDARIA PARTICULA 40 µm BAKERBOND® (O EQUIVALENT)</t>
  </si>
  <si>
    <t xml:space="preserve">CLRQ00018 </t>
  </si>
  <si>
    <t>QuEChERS DISPERSIVE Fruits and Vegetables with Pigments and Fats, 400 mg PSA, 400 mg GCB, 400 mg C18EC, 1200 mg MgSO4.</t>
  </si>
  <si>
    <t xml:space="preserve">CLRQ01838 </t>
  </si>
  <si>
    <t>CLRQ01201</t>
  </si>
  <si>
    <t>TETRAFLUOROBORAT DE POTASSI ≥99.99%</t>
  </si>
  <si>
    <t>14075-53-7</t>
  </si>
  <si>
    <t>56-75-7</t>
  </si>
  <si>
    <t>CLRQ01933</t>
  </si>
  <si>
    <t>ß-GLUCOSIDASA D'AMETLLES ≥2 unitats/mg LIOFILITZADA</t>
  </si>
  <si>
    <t>9001-22-3</t>
  </si>
  <si>
    <t>5000 unitats</t>
  </si>
  <si>
    <t>CLRQ01939 </t>
  </si>
  <si>
    <t>PERSULFAT SÒDIC GRAU REACTIU ≥ 98%</t>
  </si>
  <si>
    <t>7775-27-1</t>
  </si>
  <si>
    <t>1Kg</t>
  </si>
  <si>
    <t>CLRQ01940</t>
  </si>
  <si>
    <t>n-HEPTA ≥ 99% PER A ANALISI</t>
  </si>
  <si>
    <t>142-82-5</t>
  </si>
  <si>
    <t>CLRQ01952</t>
  </si>
  <si>
    <t>SOLUCIÓ ACID TETRAFLUOROBORIC 48% EN H2O</t>
  </si>
  <si>
    <t>16872-11-0</t>
  </si>
  <si>
    <t>7558-79-4</t>
  </si>
  <si>
    <t>98-18074-00</t>
  </si>
  <si>
    <t>HIPOCLORIT DE SODI EN SOLUCIO AQUOSA AL 13% (p/v) GRAU TECNIC</t>
  </si>
  <si>
    <t>CLMC00783</t>
  </si>
  <si>
    <t>CLMC00784</t>
  </si>
  <si>
    <t>CLMC00786</t>
  </si>
  <si>
    <t>CLMC00741</t>
  </si>
  <si>
    <t>CLMC00651</t>
  </si>
  <si>
    <t>CLMC00695</t>
  </si>
  <si>
    <t>CLMC00663</t>
  </si>
  <si>
    <t>CLMC00664</t>
  </si>
  <si>
    <t>CLMC00795</t>
  </si>
  <si>
    <t>CLMC00668</t>
  </si>
  <si>
    <t>ZORBAX ECLIPSE PLUS C18 4,6X100 MM; 3,5 µM</t>
  </si>
  <si>
    <t>CLMF01482</t>
  </si>
  <si>
    <t>CLVI00600</t>
  </si>
  <si>
    <t xml:space="preserve">MATRAS ERLENMEYER AMB AJUST INTERCANVIABLE, BOROSILICATAT, ESMERILAT FEMELLA </t>
  </si>
  <si>
    <t>PESAFILTRE FORMA BAIXA COMPLET, ESMERILAT, BOROSILICATAT, ØxALÇADA: 28x40mm</t>
  </si>
  <si>
    <t>CLMC00504</t>
  </si>
  <si>
    <t>CLMC00229</t>
  </si>
  <si>
    <t>CLMC00404</t>
  </si>
  <si>
    <t>CLMC00251</t>
  </si>
  <si>
    <t>CLMC00281</t>
  </si>
  <si>
    <t>CLMC00287</t>
  </si>
  <si>
    <t>CLMC00403</t>
  </si>
  <si>
    <t>CLMC00787</t>
  </si>
  <si>
    <t>CLMC00788</t>
  </si>
  <si>
    <t>CLMC00789</t>
  </si>
  <si>
    <t>CLMC00636</t>
  </si>
  <si>
    <t>CLMC00662</t>
  </si>
  <si>
    <t>CLMC00626</t>
  </si>
  <si>
    <t>CLMC00652</t>
  </si>
  <si>
    <t>CLMC00617</t>
  </si>
  <si>
    <t>CLMC00704</t>
  </si>
  <si>
    <t>CLMC00602</t>
  </si>
  <si>
    <t>CLMC00572</t>
  </si>
  <si>
    <t>CLMC00676</t>
  </si>
  <si>
    <t>CLMC00721</t>
  </si>
  <si>
    <t>CLMC00698</t>
  </si>
  <si>
    <t>CLMC00618</t>
  </si>
  <si>
    <t>CLMC00720</t>
  </si>
  <si>
    <t>CLMC00657</t>
  </si>
  <si>
    <t>CLMC00595</t>
  </si>
  <si>
    <t>CLMC00596</t>
  </si>
  <si>
    <t>CLMC00623</t>
  </si>
  <si>
    <t>CLMC00624</t>
  </si>
  <si>
    <t>CLMC00632</t>
  </si>
  <si>
    <t>CLMC00674</t>
  </si>
  <si>
    <t>CLMC00682</t>
  </si>
  <si>
    <t>CLMC00794</t>
  </si>
  <si>
    <t>CLMC00683</t>
  </si>
  <si>
    <t>CLMC00151</t>
  </si>
  <si>
    <t>ANTISERUM SALMONELLA O:1 REACTIU D'AGLUTINACIO EN PORTAOBJECTE</t>
  </si>
  <si>
    <t>ANTISERUM SALMONELLA O:3 Complex (O:3,10,15,19,34) REACTIU D'AGLUTINACIO EN PORTAOBJECTE</t>
  </si>
  <si>
    <t>ANTISERUM SALMONELLA O:10 REACTIU D'AGLUTINACIO EN PORTAOBJECTE</t>
  </si>
  <si>
    <t>ANTISERUM SALMONELLA O:18, REACTIU D'AGLUTINACIO EN PORTAOBJECTE</t>
  </si>
  <si>
    <t>ANTISERUM SALMONELLA O:19, REACTIU D'AGLUTINACIÓ EN PORTAOBJECTE</t>
  </si>
  <si>
    <t>ANTISERUM SALMONELLA O:21, REACTIU D'AGLUTINACIO EN PORTAOBJECTE</t>
  </si>
  <si>
    <t>ANTISERUM SALMONELLA O:22, REACTIU D'AGLUTINACIO EN PORTAOBJECTE</t>
  </si>
  <si>
    <t>ANTISERUM SALMONELLA O:23, REACTIU D'AGLUTINACIO EN PORTAOBJECTE</t>
  </si>
  <si>
    <t>ANTISERUM SALMONELLA O:34, REACTIU D'AGLUTINACIO EN PORTAOBJECTE</t>
  </si>
  <si>
    <t>ANTISERUM SALMONELLA O:46, REACTIU D'AGLUTINACIO EN PORTAOBJECTE</t>
  </si>
  <si>
    <t>CLMC00785</t>
  </si>
  <si>
    <t>ANTISERUM SALMONELLA O:6 REACTIU D'AGLUTINACIO EN PORTAOBJECTE</t>
  </si>
  <si>
    <t>CLMC00228</t>
  </si>
  <si>
    <t>ANTISERUM SALMONELLA O:7, REACTIU D'AGLUTINACIO EN PORTAOBJECTE</t>
  </si>
  <si>
    <t>ANTISERUM SALMONELLA OMA, REACTIU D'AGLUTINACIO EN PORTAOBJECTE</t>
  </si>
  <si>
    <t>ANTISERUM SALMONELLA OMB, REACTIU D'AGLUTINACIO EN PORTAOBJECTE</t>
  </si>
  <si>
    <t>ANTISERUM SALMONELLA OMC, REACTIU D'AGLUTINACIO EN PORTAOBJECTE</t>
  </si>
  <si>
    <t>ANTISERUM SALMONELLA OMD, REACTIU D'AGLUTINACIO EN PORTAOBJECTE</t>
  </si>
  <si>
    <t>ANTISERUM SALMONELLA OME, REACTIU D'AGLUTINACIO EN PORTAOBJECTE</t>
  </si>
  <si>
    <t>ANTISERUM SALMONELLA OMF, REACTIU D'AGLUTINACIO EN PORTAOBJECTE</t>
  </si>
  <si>
    <t>ANTISERUM SALMONELLA OMG, REACTIU D'AGLUTINACIO EN PORTAOBJECTE</t>
  </si>
  <si>
    <t>ANTISERUM SALMONELLA Poly 42-67, REACTIU D'AGLUTINACIO EN PORTAOBJECTE</t>
  </si>
  <si>
    <t>ANTISERUM SALMONELLA H:G-H:m,t REACTIU D'AGLUTINACIO EN PORTAOBJECTE</t>
  </si>
  <si>
    <t>ANTISERUM SALMONELLA H:q,s,t,p,u REACTIU D'AGLUTINACIO EN PORTAOBJECTE</t>
  </si>
  <si>
    <t>ANTISERUM SALMONELLA H:f, REACTIU D'AGLUTINACIO EN PORTAOBJECTE</t>
  </si>
  <si>
    <t>ANTISERUM SALMONELLA H:s, REACTIU D'AGLUTINACIO EN PORTAOBJECTE</t>
  </si>
  <si>
    <t>ANTISERUM SALMONELLA H:v, REACTIU D'AGLUTINACIO EN PORTAOBJECTE</t>
  </si>
  <si>
    <t>ANTISERUM SALMONELLA H:x, REACTIU D'AGLUTINACIO EN PORTAOBJECTE</t>
  </si>
  <si>
    <t>ANTISERUM SALMONELLA H:z13, REACTIU D'AGLUTINACIÓ EN PORTAOBJECTE</t>
  </si>
  <si>
    <t>ANTISERUM SALMONELLA H:Z4, REACTIU D'AGLUTINACIÓ EN PORTAOBJECTE</t>
  </si>
  <si>
    <t>ANTISERUM SALMONELLA HMA, REACTIU D'AGLUTINACIO EN PORTAOBJECTE</t>
  </si>
  <si>
    <t>ANTISERUM SALMONELLA HMB, REACTIU D'AGLUTINACIO EN PORTAOBJECTE</t>
  </si>
  <si>
    <t>ANTISERUM SALMONELLA HMC, REACTIU D'AGLUTINACIO EN PORTAOBJECTE</t>
  </si>
  <si>
    <t>ANTISERUM SALMONELLA HME (z29, z35, z38, z39, z41 i z42), REACTIU D'AGLUTINACIO EN PORTAOBJECTE</t>
  </si>
  <si>
    <t>ANTISERUM SALMONELLA Poly H, REACTIU D'AGLUTINACIO EN PORTAOBJECTE</t>
  </si>
  <si>
    <t>ANTISERUM ESCHERICHIA COLI OK O26, REACTIU D'AGLUTINACIO EN PORTAOBJECTE</t>
  </si>
  <si>
    <t>ANTISERUM ESCHERICHIA COLI OK O103, REACTIU D'AGLUTINACIO EN PORTAOBJECTE</t>
  </si>
  <si>
    <t>ANTISERUM ESCHERICHIA COLI OK O111, REACTIU D'AGLUTINACIO EN PORTAOBJECTE</t>
  </si>
  <si>
    <t>ANTISERUM ESCHERICHIA COLI OK O145, REACTIU D'AGLUTINACIO EN PORTAOBJECTE</t>
  </si>
  <si>
    <t>ANTISERUM ESCHERICHIA COLI O157, REACTIU D'AGLUTINACIO EN PORTAOBJECTE</t>
  </si>
  <si>
    <t xml:space="preserve"> 0030.089.812</t>
  </si>
  <si>
    <t xml:space="preserve"> 0030.089.782</t>
  </si>
  <si>
    <t>0030.089.820</t>
  </si>
  <si>
    <t>CLAM00857</t>
  </si>
  <si>
    <t>EPPENDORF COMBITIP ADVANCED 5mL, PCR CLEAN, 100u</t>
  </si>
  <si>
    <t xml:space="preserve">EPPENDORF COMBITIP ADVANCED  0,5mL, PCR CLEAN, 100u </t>
  </si>
  <si>
    <t>COMBITIPS® ADVANCED 10,0ml (codi de colors taronja), PCR CLEAN, 100u</t>
  </si>
  <si>
    <t>CLMF01382</t>
  </si>
  <si>
    <t>CLRQ01329</t>
  </si>
  <si>
    <t>CLRQ01340</t>
  </si>
  <si>
    <t>CLRQ01361</t>
  </si>
  <si>
    <t>CLRQ01439</t>
  </si>
  <si>
    <t>5u</t>
  </si>
  <si>
    <t>5x50u</t>
  </si>
  <si>
    <t>1000mL</t>
  </si>
  <si>
    <t>0030.078.594</t>
  </si>
  <si>
    <t>CLAM00858</t>
  </si>
  <si>
    <t>CLAM00859</t>
  </si>
  <si>
    <t>CHELEX® 100 PER A BIOLOGIA MOLECULAR, GRANDARIA PARTICULA 200 - 400mesh</t>
  </si>
  <si>
    <t>CHEF DISPOSABLE PLUG MOLDS (5 x 50 molds)</t>
  </si>
  <si>
    <t>CONCENTRAT (10x) DE TAMPO TBE (Tris/ACID BORIC/EDTA) pH = 8.3 (PER 1L)</t>
  </si>
  <si>
    <t>AGAROSA CERTIFICADA PER A CAMP POLSANT (PFGE)</t>
  </si>
  <si>
    <t>CLRQ01902</t>
  </si>
  <si>
    <t>CLRQ01895</t>
  </si>
  <si>
    <t>CLRQ01832</t>
  </si>
  <si>
    <t>RIDA®GENE Norovirus I &amp; II</t>
  </si>
  <si>
    <t>RIDA®GENE Viral Stool Panel II</t>
  </si>
  <si>
    <t>100 reaccions</t>
  </si>
  <si>
    <t>RIDA®GENE Parasitic Stool Panel I</t>
  </si>
  <si>
    <t>PG1415</t>
  </si>
  <si>
    <t>PG1325</t>
  </si>
  <si>
    <t>PG1725</t>
  </si>
  <si>
    <t>CLRQ01353</t>
  </si>
  <si>
    <t>RNA UltraSense™ One-Step Quantitative RT-PCR System</t>
  </si>
  <si>
    <t>TAPS DE PROTECCIO CHEF PER A CAMP POLSANT</t>
  </si>
  <si>
    <t>Paquet de 500g (es permet ofertar de 1kg, aplicar preu unitari proporcional)</t>
  </si>
  <si>
    <t>3x50 test</t>
  </si>
  <si>
    <t>DISOLUCION DE FUMONISINA B1 50µg/mL EN 50/50 ACETONITRILO/AGUA, Biopure™ o equivalent Ref.: 10000306</t>
  </si>
  <si>
    <t>4x1L</t>
  </si>
  <si>
    <t>ANTISERUM SALMONELLA POLY A-S+Vi, REACTIU D'AGLUTINACIO EN PORTAOBJECTE</t>
  </si>
  <si>
    <t>ANTISERUM SALMONELLA H:G  REACTIU D'AGLUTINACIO EN PORTAOBJECTE</t>
  </si>
  <si>
    <t>ANTISERUM SALMONELLA h:L REACTIU D'AGLUTINACIO EN PORTAOBJECTE</t>
  </si>
  <si>
    <t>ANTISERUM SALMONELLA h:p, REACTIU D'AGLUTINACIO EN PORTAOBJECTE</t>
  </si>
  <si>
    <t>ANTISERUM SALMONELLA h:q, REACTIU D'AGLUTINACIO EN PORTAOBJECTE</t>
  </si>
  <si>
    <t>ANTISERUM SALMONELLA h:h, REACTIU D'AGLUTINACIO EN PORTAOBJECTE</t>
  </si>
  <si>
    <t>ANTISERUM SALMONELLA h:z28, REACTIU D'AGLUTINACIO EN PORTAOBJECTE</t>
  </si>
  <si>
    <t>ANTISERUM SALMONELLA h:u, REACTIU D'AGLUTINACIO EN PORTAOBJECTE</t>
  </si>
  <si>
    <t>ANTISERUM SALMONELLA h:z6, REACTIU D'AGLUTINACIO EN PORTAOBJECTE</t>
  </si>
  <si>
    <t>ANTISERUM SALMONELLA h:z23, REACTIU D'AGLUTINACIO EN PORTAOBJECTE</t>
  </si>
  <si>
    <t>paquet de 10u</t>
  </si>
  <si>
    <t>COLLAPSIBLE FERRULES, PCTFE, for 1/16 inch tubing, 10/pk.</t>
  </si>
  <si>
    <t>ANTISERUM SALMONELLA HMD, REACTIU D'AGLUTINACIO EN PORTAOBJECTE</t>
  </si>
  <si>
    <t xml:space="preserve">DB-WAX GC COLUMN 30m 0.25mm 0.25µm </t>
  </si>
  <si>
    <t>Envasos poden ser de 1, 2 o 3 mL, excepte en les referències que el consum és 1mL</t>
  </si>
  <si>
    <t>possibilitat envàs de 1000u</t>
  </si>
  <si>
    <t>INSERT DE VIDRE DE POLIMER I MANDRINAT INTERIOR, 100µl  referència Supelco: 29435-U O EQUIVALENT</t>
  </si>
  <si>
    <t>TAPS VIALS DE 11mm referència Supelco 854140 O EQUIVALENT</t>
  </si>
  <si>
    <t>VIALS DE TOPAZI PER A CROMATOGRAF AGILENT referència Supelco 854998 O EQUIVALENT</t>
  </si>
  <si>
    <t>VIALS DE PER A CROMATOGRAF AGILENT, ZONA D'ESCRIPTURA referència Supelco 27063 O EQUIVALENT</t>
  </si>
  <si>
    <t>COLUMNES D'IMMUNOAFINITAT PER AFLATOXINA M WIDE (format 1mL) AFLAPREP® M o equivalent</t>
  </si>
  <si>
    <t>CLMC00557</t>
  </si>
  <si>
    <t>VB912</t>
  </si>
  <si>
    <t>5000mL</t>
  </si>
  <si>
    <t>CLMC00655</t>
  </si>
  <si>
    <t>ST162(B) + ST162(S)</t>
  </si>
  <si>
    <t>5000mL + 1000ml *5</t>
  </si>
  <si>
    <t xml:space="preserve">CLMC00732 +CLRQ01932  </t>
  </si>
  <si>
    <t>CHROMagar™ Y. ENTEROCOLITICA (BASE + SUPLEMENT)</t>
  </si>
  <si>
    <t>YE492 (B) + YE492 (S)</t>
  </si>
  <si>
    <t>5000mL + 0,1g/L</t>
  </si>
  <si>
    <t>CLRQ01845</t>
  </si>
  <si>
    <t>QuantiFast Pathogen PCR +IC Kit QIAGEN®</t>
  </si>
  <si>
    <t>CLRQ01309</t>
  </si>
  <si>
    <t>PROTEINASA K  QIAGEN®  &gt;600 mAU/mL</t>
  </si>
  <si>
    <t>2mL</t>
  </si>
  <si>
    <t>CLRQ01371</t>
  </si>
  <si>
    <t>R0123S</t>
  </si>
  <si>
    <t>CLRQ01372</t>
  </si>
  <si>
    <t>R0141S</t>
  </si>
  <si>
    <t>CLRQ01377</t>
  </si>
  <si>
    <t>R0145S</t>
  </si>
  <si>
    <t>CLRQ01391</t>
  </si>
  <si>
    <t>R0174L</t>
  </si>
  <si>
    <t>CLRQ01392</t>
  </si>
  <si>
    <t>B6004S</t>
  </si>
  <si>
    <t>3000 unitats</t>
  </si>
  <si>
    <t>2000 unitats</t>
  </si>
  <si>
    <t>500 unitats</t>
  </si>
  <si>
    <t>Lot 16: productes Qiagen</t>
  </si>
  <si>
    <t>PAQ00601</t>
  </si>
  <si>
    <t>CLMF00035</t>
  </si>
  <si>
    <t>CLMF00900</t>
  </si>
  <si>
    <t>30u</t>
  </si>
  <si>
    <t>OASIS® MCX 6cc (150mg) referència waters 186000255 o equivalent</t>
  </si>
  <si>
    <t>OASIS® HLB 6cc (0,2g) referència waters WAT106202 o equivalent</t>
  </si>
  <si>
    <t>Caducitat mínima</t>
  </si>
  <si>
    <t>Referència marca</t>
  </si>
  <si>
    <t>Consum estimat anual</t>
  </si>
  <si>
    <t>CLRQ01942</t>
  </si>
  <si>
    <t>24 mesos</t>
  </si>
  <si>
    <t>PHIFHD</t>
  </si>
  <si>
    <t>CLRQ01943</t>
  </si>
  <si>
    <t>PHIFHDS</t>
  </si>
  <si>
    <t>CLRQ01944</t>
  </si>
  <si>
    <t>BP1628</t>
  </si>
  <si>
    <t>CLMC00772</t>
  </si>
  <si>
    <t>Ampolles amb 50mL de medi brou de Scholtens modificat (MSB), segons ISO 10705-2</t>
  </si>
  <si>
    <t>6 mesos</t>
  </si>
  <si>
    <t>MSB501</t>
  </si>
  <si>
    <t>CLMC00776</t>
  </si>
  <si>
    <t>MSB deshidratat</t>
  </si>
  <si>
    <t xml:space="preserve">500g </t>
  </si>
  <si>
    <t>BP1637</t>
  </si>
  <si>
    <t>CLMC00775</t>
  </si>
  <si>
    <t>Ampolles amb 100mL de medi Agar de Scholtens Modificat semi-sòlid doble concentrat (2XMSA)</t>
  </si>
  <si>
    <t>2XMSA</t>
  </si>
  <si>
    <t>Lot 13: productes Bluephage</t>
  </si>
  <si>
    <t>Bacteriòfag ΦX174 - control positiu liofilitzat d'alta concentració per dopar mostres</t>
  </si>
  <si>
    <r>
      <t xml:space="preserve">Soca hoste </t>
    </r>
    <r>
      <rPr>
        <i/>
        <sz val="9"/>
        <color theme="1"/>
        <rFont val="Arial"/>
        <family val="2"/>
      </rPr>
      <t>E. coli</t>
    </r>
    <r>
      <rPr>
        <sz val="9"/>
        <color theme="1"/>
        <rFont val="Arial"/>
        <family val="2"/>
      </rPr>
      <t xml:space="preserve"> WG5 liofilitzada llesta per al seu ús</t>
    </r>
  </si>
  <si>
    <t>Lot 19: productes CHROMagarTM</t>
  </si>
  <si>
    <t>Lot 20: Puntes Eppendorf per a micropipetes i tubs</t>
  </si>
  <si>
    <t>Lot 21: Vials i accessoris de cromatografia</t>
  </si>
  <si>
    <t>Lot 22: Material fungible d'un sol ús</t>
  </si>
  <si>
    <t>Lot 23: Material de vidre específic</t>
  </si>
  <si>
    <t>Lot 24:  Material de vidre volumètric</t>
  </si>
  <si>
    <t>Lot 25: Material fungible durader</t>
  </si>
  <si>
    <t>Lot 26: Sistema de filtració amb vial incorporat</t>
  </si>
  <si>
    <t>Lot 27:  Fungible per als equips Agilent</t>
  </si>
  <si>
    <t>Lot 28: cartutxos d'extracció en fase sòlida</t>
  </si>
  <si>
    <t>CLMC00769</t>
  </si>
  <si>
    <t>CLMC00770</t>
  </si>
  <si>
    <t>CLRQ01945</t>
  </si>
  <si>
    <t>CLRQ01947</t>
  </si>
  <si>
    <t>MSAI</t>
  </si>
  <si>
    <t>MEDI DE CULTIU PREPARAT, PLAQUES DE PETRI 90MM AMB CAPA D'AGAR SCHOLTENS MODIFICAT (MSA), SEGONS ISO 10705-2</t>
  </si>
  <si>
    <t>AMPOLLES AMB 100ML DE MEDI AGAR DE SCHOLTENS MODIFICAT SEMI-SÒLID (SSMSA), SEGONS ISO 10705-2</t>
  </si>
  <si>
    <t>MSASSIN</t>
  </si>
  <si>
    <t>VIALS AMB 3ML DE SOLUCIÓ D'ELUCIÓ, SEGONS EL MÈTODE ISO 10705-3, ANNEX A.2.</t>
  </si>
  <si>
    <t xml:space="preserve"> 
ELUI</t>
  </si>
  <si>
    <t>VIALS AMB SOLUCIÓ DE CLORUR DE MAGNESI 5M, SEGONS ISO 10705-2</t>
  </si>
  <si>
    <t>Caixa de 25u</t>
  </si>
  <si>
    <t xml:space="preserve">BACTERIÒFAG acteriòfag ΦX174 - CONTROL POSITIU LIOFILITZAT PEL PROCÉS DE FILTRACIÓ EN MEMBRANA </t>
  </si>
  <si>
    <t>ETER DIETILIC PER A CROMATOGRAFIA DE GASOS SUPRASOLV® o equivalent</t>
  </si>
  <si>
    <t>DETERGENT LIQUID "EXTRAN® MA 01 Alcalino" (RENTAT MANUAL) o equivalent</t>
  </si>
  <si>
    <t>BROMUR DE SODI ANHIDRE ≥99%, REACTIU ACS REDI DRI® o equivalent</t>
  </si>
  <si>
    <t>SOLUCIO TAMPO pH = 6, CERTIFICADA A 25ºC, CERTIPUR® o equivalent</t>
  </si>
  <si>
    <t>FastStart™ Taq DNA Polymerase (5U/µL), ROCHE® : referencia 12032937001  ROCHE o equivalente</t>
  </si>
  <si>
    <t>SUPLEMENTO DE TICARCILINA, EN VIALES (cada vial para 1000mL de medio), Millipore®: referencia 17778-5VL  SIGMA o equivalente</t>
  </si>
  <si>
    <t>OXIDO DE MAGNESIO ≥99% (trace metals basis), PARTICULA -325 mesh : referencia 342793-250G  SIGMA o equivalente</t>
  </si>
  <si>
    <t>PROTEINASA K ≥30 unidades/mg proteina, EN POLVO LIOFILITZADO, BioUltra, PARA BIOLOGIA MOLECULAR, SIGMA-ALDRICH® : referencia P2308-100MG SIGMA o equivalente</t>
  </si>
  <si>
    <t>CLORHIDRATO DE ACRIFLAVINA, SIGMA-ALDRICH®: referencia A8251-10G  SIGMA o equivalente</t>
  </si>
  <si>
    <t>TETRAHIDROFURANO ANHIDRO (THF)  ≥99.9% (LIBRE DE INHIBIDORES), SIGMA-ALDRICH®: referencia 5895681000  SIGMA o equivalente</t>
  </si>
  <si>
    <t>FastStart™ Taq DNA Polymerase (5U/µL), ROCHE®: referencia 12032929001  ROCHE o equivalente</t>
  </si>
  <si>
    <t>ALBUMINA ≥98% DE SERUM BOVINO, FRACCION DE CHOQUE TERMICO, pH 7, SIGMA-ALDRICH®: referencia A9647-10G  SIGMA o equivalente</t>
  </si>
  <si>
    <t>SOLUCION DE LISOZIMA 10mg/mL (procedente de clara de huevo de gallina), SIGMA-ALDRICH® : referencia L3790-10X1ML  SIGMA o equivalente</t>
  </si>
  <si>
    <t>LISOSTAFINA ≥500 unitats/mg proteïna, EN POLVO LIOFILITZADO, SIGMA-ALDRICH® : referencia L7386-1 MG  SIGMA o equivalente</t>
  </si>
  <si>
    <t>METALAXILO ≥ 95.0%, ESTANDAR ANALITICO, PESTANAL®  : referencia 32012-100MG  SIGMA o equivalente</t>
  </si>
  <si>
    <t>MEPIQUAT CLORURO ≥ 97.0%, ESTANDAR ANALITICO, PESTANAL® : referencia 36151-100MG SIGMA o equivalente</t>
  </si>
  <si>
    <t>DISOLUCION "EPA 501/601 Trihalomethanes Calibration Mix" 2000µg/mL EN METANOL, MATERIAL DE REFERENCIA CERTIFICADO, TraceCERT®: referencia CRM48140  SIGMA o equivalente</t>
  </si>
  <si>
    <t xml:space="preserve"> DISOLUCION DE FLUOROBENCENO 2000µg/mL EN METANOL, MATERIAL DE REFERENCIA CERTIFICADO, TraceCERT® : referencia CRM48943 SIGMA o equivalente</t>
  </si>
  <si>
    <t>DISOLUCION DE ESTIRENO 5000µg/mL EN METANOL, MATERIAL DE REFERENCIA CERTIFICADO, TraceCERT®: referencia CRM40257 SIGMA o equivalente</t>
  </si>
  <si>
    <t>DISOLUCION DE TRICLOROETILENO 5000µg/mL EN METANOL, MATERIAL DE REFERENCIA CERTIFICADO, TraceCERT®: referencia 40085  SIGMA o equivalente</t>
  </si>
  <si>
    <t>DISOLUCION "EPA8270/Appendix IX Nitrosamines Mix" 2000µg/mL EN METANOL, MATERIAL DE REFERENCIA CERTIFICADO, SUPELCO®  : referencia 502138-1ML  SIGMA o equivalente</t>
  </si>
  <si>
    <t>CLORANFENICOL ≥ 98.0%, ESTANDAR ANALITICO, VETRANAL® : referencia 31667-250MG SIGMA o equivalente</t>
  </si>
  <si>
    <t>SAL POTASICA DE PENICILINA G ≥ 98.0%, ESTANDAR ANALITICO, VETRANAL® : referencia 46609-250MG SIGMA o equivalente</t>
  </si>
  <si>
    <t>SAL POTASICA DE PENICILINA V ≥ 98.0%, ESTANDAR ANALITICO, VETRANAL®: referencia 46616-250MG  SIGMA o equivalente</t>
  </si>
  <si>
    <t>SAL SODICA MONOHIDRATADA DE CLOXACILINA ≥ 90.0%, SIGMA-ALDRICH® : referencia C9393-1GR  SIGMA o equivalente</t>
  </si>
  <si>
    <t>SAL SODICA MONOHIDRATADA DE DICLOXACILINA ≥ 95.0%, SIGMA-ALDRICH® : referencia D9016-1G  SIGMA o equivalente</t>
  </si>
  <si>
    <t>CLORHIDRATO DE CLENBUTEROL ≥ 95%, SIGMA-ALDRICH®  : referencia C5423-10MG SIGMA o equivalente</t>
  </si>
  <si>
    <t>CLORHIDRATO DE CLENBUTEROL-D9 ≥ 98.0%, ESTANDAR ANALITICO, SUPELCO® : referencia 54969-10MG  SIGMA o equivalente</t>
  </si>
  <si>
    <t>CIMBUTEROL ≥ 99.0%, ESTANDAR ANALITICO, VETRANAL®  : referencia 32576-10MG  SIGMA o equivalente</t>
  </si>
  <si>
    <t>CLORHIDRATO DE TULOBUTEROL ≥ 99.0%, ESTANDAR ANALITICO, VETRANAL® : referencia 53541-10MG SIGMA o equivalente</t>
  </si>
  <si>
    <t>SULFISOXAZOL ≥ 98.0%, ESTANDAR ANALITICO, VETRANAL® : referencia 31739-250MG  SIGMA o equivalente</t>
  </si>
  <si>
    <t>SULFADIAZINA ≥ 98.0%, ESTANDAR ANALITICO, VETRANAL®: referencia 35033-100MG  SIGMA o equivalente</t>
  </si>
  <si>
    <t>SULFATIAZOL ≥ 98.0%, ESTANDAR ANALITICO, VETRANAL® : referencia 46902-250MG  SIGMA o equivalente</t>
  </si>
  <si>
    <t>SULFADOXINA, MATERIAL DE REFERENCIA CERTIFICADO, TraceCERT®: referencia S1950000 SIGMA o equivalente</t>
  </si>
  <si>
    <t>SULFAMERACINA ≥ 98.0%, ESTANDAR ANALITICO, VETRANAL® : referencia 46826-250MG SIGMA o equivalente</t>
  </si>
  <si>
    <t>SULFAPIRIDINA ≥ 98.0%, ESTANDAR ANALITICO, VETRANAL®  : referencia 31738-250MG  SIGMA o equivalente</t>
  </si>
  <si>
    <t>SULFAMETIZOL ≥ 98.0%, ESTANDAR ANALITICO, VETRANAL®: referencia 46842-250MG-R SIGMA o equivalente</t>
  </si>
  <si>
    <t>AOZ-D4 ≥ 98.0%, ESTANDAR ANALITICO, VETRANAL® : referencia33880-10MG-R SIGMA o equivalente</t>
  </si>
  <si>
    <t xml:space="preserve"> AOZ ≥ 98.0%, ESTANDAR ANALITICO, VETRANAL® : referencia 33347-50MG-R  SIGMA o equivalente</t>
  </si>
  <si>
    <t xml:space="preserve"> AMOZ ≥ 98.0%, ESTANDAR ANALITICO, VETRANAL® : referencia 33349-50MG-R  SIGMA o equivalente</t>
  </si>
  <si>
    <t>CLORHIDRATO DE OXITETRACICLINA ≥ 90.0%, ESTANDAR ANALITICO, VETRANAL®  : referencia 46598-250MG SIGMA o equivalente</t>
  </si>
  <si>
    <t>OXALATO VERDE DE MALAQUITA ≥ 95.0%, ESTANDAR ANALITICO, VETRANAL®  : referencia 46396-250MG  SIGMA o equivalente</t>
  </si>
  <si>
    <t>BECLOMETASONA ≥ 99%, SIGMA-ALDRICH®: referencia B0385-100MG  SIGMA o equivalente</t>
  </si>
  <si>
    <t>DEXAMETASONA ≥ 98%, SIGMA-ALDRICH® : referencia D1756-100MG  SIGMA o equivalente</t>
  </si>
  <si>
    <t>FLUMETASONA ≥ 97.5%, SIGMA-ALDRICH® : referencia  F9507-50MG  SIGMA o equivalente</t>
  </si>
  <si>
    <t>NORFLOXACINA-D5 ≥ 99.0%, ESTANDAR ANALITICO, VETRANAL®  : referencia 34058-10MG-R SIGMA o equivalente</t>
  </si>
  <si>
    <t>MARBOFLOXACINA ≥ 98.0%, ESTANDAR ANALITICO, VETRANAL® : referencia 34039-100MG-R SIGMA o equivalente</t>
  </si>
  <si>
    <t>DANOFLOXACINA ≥ 98.0%, ESTANDAR ANALITICO, VETRANAL®: referencia 33700-100MG-R  SIGMA o equivalente</t>
  </si>
  <si>
    <t>HIDRATO DE CLORHIDRATO DE SARAFLOXACINA ≥ 95.0%, ESTANDAR ANALITICO, VETRANAL®: referencia 33497-100MG-R SIGMA o equivalente</t>
  </si>
  <si>
    <t>DISOLUCION "Aflatoxin Mix 4 solution" EN ACETONITRILO (0.5µg/mL B2 y G2, 2µg/mL B1 y G1), ESTANDAR ANALITICO, referencia  34036-2ML-R SUPELCO® o equivalente</t>
  </si>
  <si>
    <t>PATULINA ≥ 98%, SIGMA-ALDRICH® : referencia P1639-5MG  SIGMA o equivalente</t>
  </si>
  <si>
    <t>DISOLUCION DE ZEARALENONA (ZON) 50µg/mL EN ACETONITRILO, MATERIAL DE REFERENCIA CERTIFICADO, TraceCERT®: referencia CRM46916  SIGMA o equivalente</t>
  </si>
  <si>
    <t>AURAMINA ≥ 97.0%, ESTANDAR ANALITICO, SUPELCO® : referencia 51362-25MG  SIGMA o equivalente</t>
  </si>
  <si>
    <t>METANIL YELLOW ≥ 98.0%, ESTANDAR ANALITICO, SUPELCO®  : referencia 44426-100MG SIGMA o equivalente</t>
  </si>
  <si>
    <t>2-METIL-1-PROPANOL, ESTANDAR ANALITICO, SUPELCO® : referencia 82059-5mL-F  SIGMA o equivalente</t>
  </si>
  <si>
    <t>ACIDO all-cis-4,7,10,13,16,19-DOCOHEXAENOICO METIL ESTER, ESTANDAR ANALITICO, SUPELCO® : referencia 05832-100MG  SIGMA o equivalente</t>
  </si>
  <si>
    <t>3-MCPD-D5 ≥ 95.0%, ESTANDAR ANALITICO, SUPELCO®  : referencia 32401-25MG  SIGMA o equivalente</t>
  </si>
  <si>
    <t>VIOLETA CRISTAL ≥ 90.0%, ESTANDAR ANALITICO, VETRANAL® : referencia 46364-250MG SIGMA o equivalente</t>
  </si>
  <si>
    <t>JOSAMICINA ≥ 90%, SIGMA-ALDRICH®  : referencia 59983-50MG  SIGMA o equivalente</t>
  </si>
  <si>
    <t>SULFAMETOXAZOL ≥ 98.0%, ESTANDAR ANALITICO, VETRANAL®: referencia 31737-250MG  SIGMA o equivalente</t>
  </si>
  <si>
    <t>TOLTRAZURIL ≥ 98.0%, ESTANDAR ANALITICO, VETRANAL®: referencia 34000-100MG-R  SIGMA o equivalente</t>
  </si>
  <si>
    <t>TOLTRAZURIL SULFONA ≥ 99.0%, ESTANDAR ANALITICO, VETRANAL®  : referencia 33816-10MG  SIGMA o equivalente</t>
  </si>
  <si>
    <t>TOLTRAZURIL SULFOXIDO ≥ 99.0%, ESTANDAR ANALITICO, VETRANAL®: referencia 33815-10MG SIGMA o equivalente</t>
  </si>
  <si>
    <t>CLOPIDOL ≥ 98.0%, ESTANDAR ANALITICO, VETRANAL®: referencia 33988-100MG-R  SIGMA o equivalente</t>
  </si>
  <si>
    <t>CLORHIDRATO DE ROBENIDINA ≥ 98.0%, ESTANDAR ANALITICO, VETRANAL® : referencia 33979-100MG-R SIGMA o equivalente</t>
  </si>
  <si>
    <t>HIDRATO DE SAL MONOSODICA DE SALINOMICINA ≥ 85.0%, ESTANDAR ANALITICO, VETRANAL® : referencia 46729-100MG SIGMA o equivalente</t>
  </si>
  <si>
    <t>MADURAMICINA AMONICA ≥ 98.0%, ESTANDAR ANALITICO, VETRANAL®  : referencia 34069-100MG  SIGMA o equivalente</t>
  </si>
  <si>
    <t>NARASINA ≥ 98%, SIGMA-ALDRICH®: referencia N1271-25MG SIGMA o equivalente</t>
  </si>
  <si>
    <t>RONIDAZOL-D3 ≥ 99.0%, ESTANDAR ANALITICO, VETRANAL® : referencia 34217-10MG  SIGMA o equivalente</t>
  </si>
  <si>
    <t>DICLAZURIL ≥ 98.0%, ESTANDAR ANALITICO, VETRANAL® : referencia 34057-100MG-R  SIGMA o equivalente</t>
  </si>
  <si>
    <t>RONIDAZOL ≥ 95%, ESTANDAR ANALITICO, SUPELCO® : referencia R7635-5G  SIGMA o equivalente</t>
  </si>
  <si>
    <t>SAL SODICA DE NIGERICINA ≥ 98%, SIGMA-ALDRICH®  : referencia N7143-10MG  SIGMA o equivalente</t>
  </si>
  <si>
    <t>DNC-D8 : referencia 34214-10MG  SIGMA o equivalente</t>
  </si>
  <si>
    <t>IVERMECTINA ≥ 90%, SIGMA-ALDRICH® : referencia I8898-250MG SIGMA o equivalente</t>
  </si>
  <si>
    <t>FURANO ≥98.0%, ESTANDAR ANALITICO, SUPELCO®: referencia 43861-1ML  SIGMA o equivalente</t>
  </si>
  <si>
    <t>CLORHIDRATO DE LINCOMICINA MONOHIDRATO ≥ 95.0%, ESTANDAR ANALITICO, VETRANAL®  : referencia 31727-250MG  SIGMA o equivalente</t>
  </si>
  <si>
    <t>TILMICOSINA, MEZCLA DE ISOMEROS ≥ 90.0%, ESTANDAR ANALITICO, VETRANAL®: referencia 33864-100MG-R  SIGMA o equivalente</t>
  </si>
  <si>
    <t>TRISULFATO DE NEOMICINA HIDRATADO ≥ 70%, ESTANDAR ANALITICO, VETRANAL®: referencia 33492-100MG-R  SIGMA o equivalente</t>
  </si>
  <si>
    <t>SULFATO DE PARONOMICINA ≥ 98%, SIGMA-ALDRICH® : referencia P9297-1G SIGMA o equivalente</t>
  </si>
  <si>
    <t>LEUCOCRISTAL VIOLETA-D6 ≥ 99.0%, ESTANDAR ANALITICO, SUPELCO®: referencia 32834-10MG  SIGMA o equivalente</t>
  </si>
  <si>
    <t>DORACMETINA ≥ 95.0%, ESTANDAR ANALITICO, VETRANAL®  : referencia 33993-100MG-R SIGMA o equivalente</t>
  </si>
  <si>
    <t>DIMETRIDAZOL ≥ 98.0%, ESTANDAR ANALITICO, VETRANAL® : referencia 31707-250MG  SIGMA o equivalente</t>
  </si>
  <si>
    <t>HIDROXI-IPRONIDAZOL ≥ 99.0%, ESTANDAR ANALITICO, VETRANAL®: referencia 34004-10MG-R  SIGMA o equivalente</t>
  </si>
  <si>
    <t>IPRONIDAZOL-D3 ≥ 99.0%, ESTANDAR ANALITICO, VETRANAL®  : referencia 34216-10MG  SIGMA o equivalente</t>
  </si>
  <si>
    <t>TINIDAZOL ≥ 99.0%, ESTANDAR ANALITICO, VETRANAL®: referencia 32553-10MG SIGMA o equivalente</t>
  </si>
  <si>
    <t>CARNIDAZOL ≥ 99.0%, ESTANDAR ANALITICO, VETRANAL® : referencia 32671-10MG  SIGMA o equivalente</t>
  </si>
  <si>
    <t>HIDROXI-METRONIDAZOL ≥ 99.0%, ESTANDAR ANALITICO, VETRANAL®: referencia 34007-10MG-R  SIGMA o equivalente</t>
  </si>
  <si>
    <t>ABAMECTINA ≥ 90.0%, ESTANDAR ANALITICO, PESTANAL® : referencia 31732-100MG  SIGMA o equivalente</t>
  </si>
  <si>
    <t>DIMETRIDAZOL-D3 ≥ 99.0%, ESTANDAR ANALITICO, SUPELCO®  : referencia 34196-10MG  SIGMA o equivalente</t>
  </si>
  <si>
    <t>IPRONIDAZOL ≥ 99.0%, ESTANDAR ANALITICO, VETRANAL® : referencia 32173-10MG  SIGMA o equivalente</t>
  </si>
  <si>
    <t>BENZOATO DE EMAMECTINA ≥ 85.0%, ESTANDAR ANALITICO, PESTANAL® : referencia 31733-250MG  SIGMA o equivalente</t>
  </si>
  <si>
    <t>SELAMECTINA ≥ 98.0%, VETRANAL® : referencia 32476-10MG  SIGMA o equivalente</t>
  </si>
  <si>
    <t>EPRINOMECTINA ≥ 95% (Suma de B1A + B1B), ESTANDAR ANALITICO, PESTANAL® : referencia 32526-100MG SIGMA o equivalente</t>
  </si>
  <si>
    <t xml:space="preserve"> MOXIDECTINA ≥ 95.0%, ESTANDAR ANALITICO, VETRANAL® : referencia 3374625MG SIGMA o equivalente</t>
  </si>
  <si>
    <t>CLORHIDRATO DE CLORPROMAZINA ≥ 98.0%, ESTANDAR ANALITICO, VETRANAL® : referencia 31679-250MG SIGMA o equivalente</t>
  </si>
  <si>
    <t>PIPERACILINA SODICA ≥ 95.0%, ESTANDAR ANALITICO, SUPELCO® : referencia 93129-100MG SIGMA o equivalente</t>
  </si>
  <si>
    <t>CARAZOLOL ≥ 98.5%, ESTANDAR ANALITICO, SUPELCO® : referencia 53787-10MG SIGMA o equivalente</t>
  </si>
  <si>
    <t>CLORURO DE CLOROMECUAT-1,1,2,2-D4 ≥ 98.0%, ESTANDAR ANALITICO, PESTANAL® : referencia 00291-5MG SIGMA o equivalente</t>
  </si>
  <si>
    <t>5-HIDROXIFLUNIXIN ≥ 99.0%, ESTANDAR ANALITICO, VETRANAL®  : referencia 32463-10MG  SIGMA o equivalente</t>
  </si>
  <si>
    <t>FENILBUTAZONA-13C12 ≥ 99.0%, ESTANDAR ANALITICO, VETRANAL® : referencia 32493-10MG SIGMA o equivalente</t>
  </si>
  <si>
    <t>OXIFENBUTAZONA ≥ 98%, SIGMA-ALDRICH®: referencia SML0540-10MG SIGMA o equivalente</t>
  </si>
  <si>
    <t>DICLOFENACO SODICO ≥ 98.5%, ESTANDAR ANALITICO, SUPELCO®: referencia 93484-100MG  SIGMA o equivalente</t>
  </si>
  <si>
    <t>ZEARALANONA ≥ 98.0%, SIGMA-ALDRICH®: referencia Z0167 – 5MG  SIGMA o equivalente</t>
  </si>
  <si>
    <t>β-ZEARALENOL ≥ 98.0%, SIGMA-ALDRICH® : referencia Z2000 – 5MG SIGMA o equivalente</t>
  </si>
  <si>
    <t>α-ZEARALENOL ≥ 98.0%, SIGMA-ALDRICH® : referencia Z0166 – 5MG  SIGMA o equivalente</t>
  </si>
  <si>
    <t>CEFAPIRINA SODICA ≥ 98.0%, ESTANDAR ANALITICO, SUPELCO®  : referencia 43989-100MG SIGMA o equivalente</t>
  </si>
  <si>
    <t>CEFALEXINA ≥ 98.0%, ESTANDAR ANALITICO, VETRANAL®  : referencia 33989-100MG-R  SIGMA o equivalente</t>
  </si>
  <si>
    <t>NAFCILINA SODICA ≥ 95.0%, ESTANDAR ANALITICO, VETRANAL® : referencia 32071-100MG  SIGMA o equivalente</t>
  </si>
  <si>
    <t>CLORURO DE MEPIQUAT-D16 ≥ 97.0%, ESTANDAR ANALITICO, PESTANAL® : referencia 52485-5MG  SIGMA o equivalente</t>
  </si>
  <si>
    <t>NOVALURON ≥ 98.0%, ESTANDAR ANALITICO, PESTANAL® : referencia 32419-25MG  SIGMA o equivalente</t>
  </si>
  <si>
    <t>DISOLUCION DE SODIO 1000mg/L EN H2O PARA IC, TraceCERT®: referencia 43492-100ML o equivalente</t>
  </si>
  <si>
    <t>INTERMEDINA ≥98.0%, SUSTANCIA DE REFERENCIA, phyproof® : referencia PHL82424-10MG SIGMA o equivalente</t>
  </si>
  <si>
    <t>LICOPSAMINA ≥95.0%, SUSTANCIA DE REFERENCIA, phyproof®: referencia PHL89726-10MG SIGMA o equivalente</t>
  </si>
  <si>
    <t>N-OXIDO DE INTERMEDINA ≥95.0%, SUSTANCIA DE REFERENCIA, phyproof® : referencia PHL83446-5MG SIGMA o equivalente</t>
  </si>
  <si>
    <t>N-OXIDO DE LICOPSAMINA ≥90.0%, SUSTANCIA DE REFERENCIA, phyproof®: referencia PHL83447-5MG SIGMA o equivalente</t>
  </si>
  <si>
    <t>N-OXIDO DE SENECIONINA ≥95.0%, SUSTANCIA DE REFERENCIA, phyproof®:referencia PHL82631-5MG SIGMA o equivalente</t>
  </si>
  <si>
    <t>N-OXIDO DE SENECIFILINA ≥98.0%, SUSTANCIA DE REFERENCIA, phyproof®: referencia PHL82632-5MG SIGMA o equivalente</t>
  </si>
  <si>
    <t>ARAQUIDONATO DE METILO ≥ 99%, SIGMA-ALDRICH®: referencia A9298-50MG SIGMA o equivalente</t>
  </si>
  <si>
    <t>ARSENOBETAINA ≥ 95.0% PURA PER A ANALISI, SIGMA-ALDRICH® : referencia 11093-50MG SIGMA o equivalente</t>
  </si>
  <si>
    <t>DISOLUCION DE PBDE 183 50µg/mL EN NONANO: referencia 33686-1ML  SIGMA o equivalente</t>
  </si>
  <si>
    <t>CIS-11-EICOSENOATO DE METILO ≥ 98%, SIGMA-ALDRICH®  : referencia E6885-25MG  SIGMA o equivalente</t>
  </si>
  <si>
    <t>DIBROMURO DE DICUAT MONOHIDRATO ≥ 95.0 %, ESTANDARD ANALITIC, PESTANAL®  : referencia 45422-250MG-R SIGMA o equivalente</t>
  </si>
  <si>
    <t>FURANO-D4 ≥ 99% (AMB 0.025% (p/p) DE BHT COM ESTABILITZADOR), SIGMA-ALDRICH®  : referencia 338753-1G  SIGMA o equivalente</t>
  </si>
  <si>
    <t>DISSOLUCIO D'HIGROMICINA B (≥ 60%) 45-60mg/mL EN AIGUA, SIGMA-ALDRICH® : referencia H0654-250MG SIGMA o equivalente</t>
  </si>
  <si>
    <t>IBUPROFENO 97.0-103.0%, D'ACORD AMB ESPECIFICACIONS USP, SIGMA-ALDRICH®  : referencia I7905-1G  SIGMA o equivalente</t>
  </si>
  <si>
    <t>DISOLUCION DE ISOMEROS DE ESTER METILICO DE ACIDO LINOLENICO 10mg/mL EN DICLORMETANO, TraceCERT® : referencia CRM47792 SIGMA o equivalente</t>
  </si>
  <si>
    <t xml:space="preserve"> BUTIRATO DE METILO ≥ 98.5%, SIGMA-ALDRICH®: referencia 246093-100ML SIGMA o equivalente</t>
  </si>
  <si>
    <t>LINOLENATO DE METILO ≥ 99%, SIGMA-ALDRICH®: referencia L2626-100MG  SIGMA o equivalente</t>
  </si>
  <si>
    <t>VALERATO DE METILO ≥ 98.5%, SIGMA-ALDRICH®: referencia 148997-100ML SIGMA o equivalente</t>
  </si>
  <si>
    <t>TIOACETAMIDA ≥ 99.0%, SIGMA-ALDRICH®: referencia 163678-25G  SIGMA o equivalente</t>
  </si>
  <si>
    <t>SOLUCION AQUOSA DE ß-GLUCORONIDASA TIPUS HP-2 DE ≥ 100.000unitats/mL</t>
  </si>
  <si>
    <t>AGUA GRAU PCR, SIGMA-ALDRICH®: referencia W1754-5VL SIGMA o equivalente</t>
  </si>
  <si>
    <t>rCutSmart® Buffer 10X NE Biolabs®</t>
  </si>
  <si>
    <t>ENZIM DE RESTRICCIO "AvrII", concentració 5.000unitats/mL NE Biolabs®</t>
  </si>
  <si>
    <t>ENZIM DE RESTRICCIO "XbaI", concentració 20.000unitats/mL NE Biolabs®</t>
  </si>
  <si>
    <t>ENZIM DE RESTRICCIO "SmaI", concentració 20.000unitats/mL NE Biolabs®</t>
  </si>
  <si>
    <t>ENZIM DE RESTRICCIO "SfiI", concentració 20.000unitats/mL NE Biolabs®</t>
  </si>
  <si>
    <t>Lot 15: Reactius lligats a l'equip camp polsant marca Biorad®</t>
  </si>
  <si>
    <t>Preu unitari ofertat SENSE IVA</t>
  </si>
  <si>
    <t>Preu ofertat preu unitari 1mL SENSE IVA</t>
  </si>
  <si>
    <t>Lot 18: Productes IDEXX®</t>
  </si>
  <si>
    <t xml:space="preserve">Preu unitari màxim SENSE IVA </t>
  </si>
  <si>
    <t xml:space="preserve">Preu unitari màxim 1 ml SENSE IVA </t>
  </si>
  <si>
    <t>959961-902</t>
  </si>
  <si>
    <t>CLRQ01399</t>
  </si>
  <si>
    <t>MGCL2I</t>
  </si>
  <si>
    <t>PIPETA  PASTEUR 230 mm, VIDRE DE SODA</t>
  </si>
  <si>
    <t>2 components: 200mg/l each of Malathion D6 [CAS:1189877-72-2] ; Dichlorvos D6 (dimethyl D6)</t>
  </si>
  <si>
    <t>[CAS:203645-53-8] in Acetonitrile</t>
  </si>
  <si>
    <t>2 components: 200mg/l each of Carbaryl-d7 [CAS:362049-56-7] ; Diuron D6 [CAS:1007536-67-5] in Acetonitrile</t>
  </si>
  <si>
    <t>2 components: 200mg/l each of Diethatyl-ethyl [CAS:38727-55-8] ; Triphenylphosphate [CAS:115-86-6] in</t>
  </si>
  <si>
    <t>Acetonitrile</t>
  </si>
  <si>
    <t>1 component: Carbendazim D4 (ring) [CAS:291765-95-2] 200mg/l in Acetonitrile</t>
  </si>
  <si>
    <t>Barreja 2</t>
  </si>
  <si>
    <t>Barreja 3</t>
  </si>
  <si>
    <t>Barreja 4</t>
  </si>
  <si>
    <t>Barreja 5</t>
  </si>
  <si>
    <t>Barreja 1</t>
  </si>
  <si>
    <t xml:space="preserve">Envàs </t>
  </si>
  <si>
    <t>5x1mL</t>
  </si>
  <si>
    <t>Preu unitari màxim</t>
  </si>
  <si>
    <t>Iva 21%</t>
  </si>
  <si>
    <t>Consum Anual</t>
  </si>
  <si>
    <t>Si al llarg de la vigència de es necessita més quantitat en base a les possibles modificacions del contracte es sol·licitarà un envàs de menys quantitat</t>
  </si>
  <si>
    <t>2x1mL</t>
  </si>
  <si>
    <t>Lot 17: barrejes de patrons</t>
  </si>
  <si>
    <t>Lot 11: enzims de restricció per a la electroforesi de camp polsant</t>
  </si>
  <si>
    <t>Lot 12: kit de mescla de reacció per a la retrotranscripció i amplificació de RNA en un sol pas</t>
  </si>
  <si>
    <t>Lot 14: kits de detecció de virus i paràsits en mostres de femta</t>
  </si>
  <si>
    <t>4 mesos</t>
  </si>
  <si>
    <t>1 any</t>
  </si>
  <si>
    <r>
      <t>CHROMagar</t>
    </r>
    <r>
      <rPr>
        <vertAlign val="superscript"/>
        <sz val="9"/>
        <rFont val="Arial"/>
        <family val="2"/>
      </rPr>
      <t>TM</t>
    </r>
    <r>
      <rPr>
        <sz val="9"/>
        <rFont val="Arial"/>
        <family val="2"/>
      </rPr>
      <t xml:space="preserve"> VIBRIO</t>
    </r>
  </si>
  <si>
    <r>
      <t>CHROMagar</t>
    </r>
    <r>
      <rPr>
        <vertAlign val="superscript"/>
        <sz val="9"/>
        <rFont val="Arial"/>
        <family val="2"/>
      </rPr>
      <t>TM</t>
    </r>
    <r>
      <rPr>
        <sz val="9"/>
        <rFont val="Arial"/>
        <family val="2"/>
      </rPr>
      <t xml:space="preserve"> STEC (BASE + SUPLEMENT)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</si>
</sst>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\ [$€-1]"/>
    <numFmt numFmtId="165" formatCode="#,##0.00\ &quot;€&quot;"/>
    <numFmt numFmtId="166" formatCode="#,##0\ &quot;€&quot;"/>
  </numFmts>
  <fonts count="3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222222"/>
      <name val="Verdana"/>
      <family val="2"/>
    </font>
    <font>
      <sz val="11"/>
      <color rgb="FF000000"/>
      <name val="Calibri"/>
      <family val="2"/>
      <scheme val="minor"/>
    </font>
    <font>
      <u/>
      <sz val="9"/>
      <color theme="1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8"/>
      <color rgb="FF000000"/>
      <name val="Aptos"/>
      <family val="2"/>
    </font>
    <font>
      <sz val="9"/>
      <name val="Aptos"/>
      <family val="2"/>
    </font>
    <font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trike/>
      <sz val="9"/>
      <name val="Arial"/>
      <family val="2"/>
    </font>
    <font>
      <sz val="11"/>
      <color rgb="FF24242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242424"/>
      <name val="Times New Roman"/>
      <family val="1"/>
    </font>
    <font>
      <vertAlign val="superscript"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9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165" fontId="4" fillId="0" borderId="0" xfId="0" applyNumberFormat="1" applyFont="1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0" fontId="4" fillId="0" borderId="1" xfId="0" applyFont="1" applyBorder="1" applyAlignment="1">
      <alignment horizontal="center" vertical="center"/>
    </xf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/>
    <xf numFmtId="0" fontId="7" fillId="0" borderId="3" xfId="0" applyFont="1" applyBorder="1"/>
    <xf numFmtId="0" fontId="7" fillId="0" borderId="8" xfId="0" applyFont="1" applyBorder="1"/>
    <xf numFmtId="2" fontId="4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8" xfId="0" applyFont="1" applyBorder="1"/>
    <xf numFmtId="0" fontId="9" fillId="0" borderId="0" xfId="0" applyFont="1"/>
    <xf numFmtId="165" fontId="9" fillId="0" borderId="0" xfId="0" applyNumberFormat="1" applyFont="1"/>
    <xf numFmtId="0" fontId="11" fillId="0" borderId="3" xfId="0" applyFont="1" applyBorder="1"/>
    <xf numFmtId="0" fontId="11" fillId="0" borderId="0" xfId="0" applyFont="1"/>
    <xf numFmtId="0" fontId="11" fillId="0" borderId="8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2" fontId="5" fillId="0" borderId="0" xfId="0" applyNumberFormat="1" applyFont="1"/>
    <xf numFmtId="0" fontId="4" fillId="3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5" fontId="7" fillId="0" borderId="4" xfId="0" applyNumberFormat="1" applyFont="1" applyBorder="1"/>
    <xf numFmtId="165" fontId="7" fillId="0" borderId="6" xfId="0" applyNumberFormat="1" applyFont="1" applyBorder="1"/>
    <xf numFmtId="165" fontId="7" fillId="0" borderId="9" xfId="0" applyNumberFormat="1" applyFont="1" applyBorder="1"/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165" fontId="4" fillId="0" borderId="17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horizontal="right" vertical="top"/>
    </xf>
    <xf numFmtId="165" fontId="4" fillId="0" borderId="18" xfId="0" applyNumberFormat="1" applyFont="1" applyBorder="1" applyAlignment="1">
      <alignment horizontal="right" vertical="top"/>
    </xf>
    <xf numFmtId="0" fontId="4" fillId="3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3" borderId="13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4" fillId="0" borderId="14" xfId="0" applyFont="1" applyBorder="1"/>
    <xf numFmtId="0" fontId="4" fillId="0" borderId="15" xfId="0" applyFont="1" applyBorder="1" applyAlignment="1">
      <alignment wrapText="1"/>
    </xf>
    <xf numFmtId="0" fontId="4" fillId="3" borderId="15" xfId="0" applyFont="1" applyFill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5" fontId="4" fillId="0" borderId="16" xfId="0" applyNumberFormat="1" applyFont="1" applyBorder="1"/>
    <xf numFmtId="0" fontId="4" fillId="0" borderId="3" xfId="0" applyFont="1" applyBorder="1"/>
    <xf numFmtId="0" fontId="4" fillId="0" borderId="8" xfId="0" applyFont="1" applyBorder="1"/>
    <xf numFmtId="165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right" vertical="center"/>
    </xf>
    <xf numFmtId="164" fontId="12" fillId="0" borderId="0" xfId="0" applyNumberFormat="1" applyFont="1"/>
    <xf numFmtId="9" fontId="4" fillId="0" borderId="0" xfId="0" applyNumberFormat="1" applyFont="1" applyAlignment="1">
      <alignment vertical="top"/>
    </xf>
    <xf numFmtId="0" fontId="4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12" fillId="0" borderId="3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right" vertical="top"/>
    </xf>
    <xf numFmtId="0" fontId="16" fillId="0" borderId="0" xfId="0" applyFont="1"/>
    <xf numFmtId="0" fontId="18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8" fontId="6" fillId="0" borderId="1" xfId="0" applyNumberFormat="1" applyFont="1" applyBorder="1"/>
    <xf numFmtId="0" fontId="6" fillId="5" borderId="1" xfId="0" applyFont="1" applyFill="1" applyBorder="1" applyAlignment="1">
      <alignment horizontal="center" vertical="center"/>
    </xf>
    <xf numFmtId="8" fontId="6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8" fillId="0" borderId="10" xfId="0" applyFont="1" applyBorder="1"/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7" fillId="0" borderId="0" xfId="0" applyFont="1" applyAlignment="1">
      <alignment vertical="center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7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1" xfId="0" applyFont="1" applyBorder="1" applyProtection="1">
      <protection locked="0"/>
    </xf>
    <xf numFmtId="0" fontId="18" fillId="6" borderId="1" xfId="0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165" fontId="4" fillId="0" borderId="1" xfId="0" applyNumberFormat="1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165" fontId="1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vertical="center" wrapText="1"/>
      <protection locked="0"/>
    </xf>
    <xf numFmtId="165" fontId="4" fillId="0" borderId="21" xfId="0" applyNumberFormat="1" applyFont="1" applyBorder="1" applyAlignment="1" applyProtection="1">
      <alignment vertical="center" wrapText="1"/>
      <protection locked="0"/>
    </xf>
    <xf numFmtId="165" fontId="4" fillId="0" borderId="23" xfId="0" applyNumberFormat="1" applyFont="1" applyBorder="1" applyAlignment="1">
      <alignment horizontal="right" vertical="center" wrapText="1"/>
    </xf>
    <xf numFmtId="14" fontId="5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/>
    <xf numFmtId="2" fontId="27" fillId="0" borderId="1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165" fontId="27" fillId="0" borderId="1" xfId="0" applyNumberFormat="1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left" vertical="center" inden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8" fontId="6" fillId="6" borderId="1" xfId="0" applyNumberFormat="1" applyFont="1" applyFill="1" applyBorder="1"/>
    <xf numFmtId="4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7" fillId="0" borderId="2" xfId="0" applyFont="1" applyBorder="1"/>
    <xf numFmtId="0" fontId="7" fillId="0" borderId="5" xfId="0" applyFont="1" applyBorder="1"/>
    <xf numFmtId="1" fontId="12" fillId="0" borderId="0" xfId="0" applyNumberFormat="1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8" fontId="7" fillId="0" borderId="4" xfId="0" applyNumberFormat="1" applyFont="1" applyBorder="1"/>
    <xf numFmtId="8" fontId="7" fillId="0" borderId="6" xfId="0" applyNumberFormat="1" applyFont="1" applyBorder="1"/>
    <xf numFmtId="0" fontId="7" fillId="0" borderId="7" xfId="0" applyFont="1" applyBorder="1"/>
    <xf numFmtId="8" fontId="7" fillId="0" borderId="9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0" fillId="0" borderId="0" xfId="0" applyFont="1"/>
    <xf numFmtId="0" fontId="0" fillId="0" borderId="3" xfId="0" applyBorder="1"/>
    <xf numFmtId="0" fontId="0" fillId="0" borderId="8" xfId="0" applyBorder="1"/>
    <xf numFmtId="0" fontId="7" fillId="0" borderId="2" xfId="0" applyFont="1" applyBorder="1" applyProtection="1">
      <protection locked="0"/>
    </xf>
    <xf numFmtId="0" fontId="7" fillId="0" borderId="5" xfId="0" applyFont="1" applyBorder="1" applyProtection="1">
      <protection locked="0"/>
    </xf>
    <xf numFmtId="1" fontId="8" fillId="0" borderId="0" xfId="0" applyNumberFormat="1" applyFont="1" applyAlignment="1">
      <alignment horizontal="center" vertical="center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7" xfId="0" applyFont="1" applyBorder="1" applyProtection="1">
      <protection locked="0"/>
    </xf>
    <xf numFmtId="0" fontId="5" fillId="0" borderId="3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165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1" fillId="0" borderId="0" xfId="0" applyFont="1"/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165" fontId="0" fillId="0" borderId="0" xfId="0" applyNumberFormat="1"/>
    <xf numFmtId="165" fontId="4" fillId="3" borderId="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right" vertical="center" wrapText="1"/>
    </xf>
    <xf numFmtId="165" fontId="4" fillId="3" borderId="12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right" vertical="center" wrapText="1"/>
    </xf>
    <xf numFmtId="165" fontId="4" fillId="3" borderId="21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1" xfId="0" applyFont="1" applyBorder="1"/>
    <xf numFmtId="0" fontId="3" fillId="0" borderId="14" xfId="0" applyFont="1" applyBorder="1"/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/>
    <xf numFmtId="0" fontId="3" fillId="3" borderId="14" xfId="0" applyFont="1" applyFill="1" applyBorder="1"/>
    <xf numFmtId="0" fontId="3" fillId="3" borderId="1" xfId="0" applyFont="1" applyFill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" fillId="3" borderId="0" xfId="0" applyFont="1" applyFill="1"/>
    <xf numFmtId="0" fontId="3" fillId="0" borderId="12" xfId="0" applyFont="1" applyBorder="1" applyProtection="1">
      <protection locked="0"/>
    </xf>
    <xf numFmtId="0" fontId="3" fillId="3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/>
    <xf numFmtId="0" fontId="4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2" fontId="5" fillId="3" borderId="0" xfId="0" applyNumberFormat="1" applyFont="1" applyFill="1"/>
    <xf numFmtId="2" fontId="5" fillId="3" borderId="1" xfId="0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165" fontId="4" fillId="3" borderId="1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7" fillId="3" borderId="0" xfId="0" applyFont="1" applyFill="1"/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165" fontId="4" fillId="0" borderId="24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6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6" fillId="0" borderId="1" xfId="0" applyFont="1" applyBorder="1"/>
    <xf numFmtId="6" fontId="36" fillId="0" borderId="1" xfId="0" applyNumberFormat="1" applyFont="1" applyBorder="1"/>
    <xf numFmtId="0" fontId="36" fillId="0" borderId="1" xfId="0" applyFont="1" applyBorder="1" applyAlignment="1">
      <alignment horizontal="center"/>
    </xf>
    <xf numFmtId="0" fontId="35" fillId="0" borderId="2" xfId="0" applyFont="1" applyBorder="1"/>
    <xf numFmtId="0" fontId="35" fillId="0" borderId="3" xfId="0" applyFont="1" applyBorder="1"/>
    <xf numFmtId="6" fontId="35" fillId="0" borderId="4" xfId="0" applyNumberFormat="1" applyFont="1" applyBorder="1"/>
    <xf numFmtId="0" fontId="35" fillId="0" borderId="5" xfId="0" applyFont="1" applyBorder="1"/>
    <xf numFmtId="6" fontId="35" fillId="0" borderId="6" xfId="0" applyNumberFormat="1" applyFont="1" applyBorder="1"/>
    <xf numFmtId="0" fontId="35" fillId="0" borderId="7" xfId="0" applyFont="1" applyBorder="1"/>
    <xf numFmtId="0" fontId="16" fillId="0" borderId="8" xfId="0" applyFont="1" applyBorder="1"/>
    <xf numFmtId="6" fontId="16" fillId="0" borderId="9" xfId="0" applyNumberFormat="1" applyFont="1" applyBorder="1"/>
    <xf numFmtId="165" fontId="7" fillId="0" borderId="4" xfId="0" applyNumberFormat="1" applyFont="1" applyBorder="1" applyAlignment="1">
      <alignment horizontal="center" wrapText="1"/>
    </xf>
    <xf numFmtId="165" fontId="7" fillId="0" borderId="6" xfId="0" applyNumberFormat="1" applyFont="1" applyBorder="1" applyAlignment="1">
      <alignment horizontal="center" wrapText="1"/>
    </xf>
    <xf numFmtId="165" fontId="7" fillId="0" borderId="9" xfId="0" applyNumberFormat="1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5" fontId="14" fillId="0" borderId="4" xfId="0" applyNumberFormat="1" applyFont="1" applyBorder="1"/>
    <xf numFmtId="165" fontId="14" fillId="0" borderId="6" xfId="0" applyNumberFormat="1" applyFont="1" applyBorder="1"/>
    <xf numFmtId="165" fontId="14" fillId="0" borderId="9" xfId="0" applyNumberFormat="1" applyFont="1" applyBorder="1"/>
    <xf numFmtId="2" fontId="7" fillId="0" borderId="4" xfId="0" applyNumberFormat="1" applyFont="1" applyBorder="1"/>
    <xf numFmtId="2" fontId="7" fillId="0" borderId="6" xfId="0" applyNumberFormat="1" applyFont="1" applyBorder="1"/>
    <xf numFmtId="2" fontId="7" fillId="0" borderId="9" xfId="0" applyNumberFormat="1" applyFont="1" applyBorder="1"/>
    <xf numFmtId="165" fontId="3" fillId="0" borderId="4" xfId="0" applyNumberFormat="1" applyFont="1" applyBorder="1"/>
    <xf numFmtId="165" fontId="3" fillId="0" borderId="6" xfId="0" applyNumberFormat="1" applyFont="1" applyBorder="1"/>
    <xf numFmtId="165" fontId="3" fillId="0" borderId="9" xfId="0" applyNumberFormat="1" applyFont="1" applyBorder="1"/>
    <xf numFmtId="165" fontId="7" fillId="0" borderId="4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8" fillId="0" borderId="3" xfId="0" applyFont="1" applyBorder="1"/>
    <xf numFmtId="0" fontId="8" fillId="0" borderId="8" xfId="0" applyFont="1" applyBorder="1"/>
    <xf numFmtId="165" fontId="3" fillId="0" borderId="2" xfId="0" applyNumberFormat="1" applyFont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left" vertical="center"/>
      <protection locked="0"/>
    </xf>
    <xf numFmtId="165" fontId="3" fillId="0" borderId="7" xfId="0" applyNumberFormat="1" applyFont="1" applyBorder="1" applyAlignment="1" applyProtection="1">
      <alignment horizontal="left" vertical="center"/>
      <protection locked="0"/>
    </xf>
    <xf numFmtId="165" fontId="5" fillId="0" borderId="4" xfId="0" applyNumberFormat="1" applyFont="1" applyBorder="1" applyProtection="1">
      <protection locked="0"/>
    </xf>
    <xf numFmtId="165" fontId="5" fillId="0" borderId="6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165" fontId="4" fillId="0" borderId="6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36" fillId="0" borderId="1" xfId="0" applyFont="1" applyBorder="1" applyProtection="1">
      <protection locked="0"/>
    </xf>
    <xf numFmtId="0" fontId="36" fillId="0" borderId="0" xfId="0" applyFont="1" applyProtection="1">
      <protection locked="0"/>
    </xf>
    <xf numFmtId="8" fontId="36" fillId="0" borderId="26" xfId="0" applyNumberFormat="1" applyFont="1" applyBorder="1" applyProtection="1">
      <protection locked="0"/>
    </xf>
    <xf numFmtId="8" fontId="36" fillId="0" borderId="28" xfId="0" applyNumberFormat="1" applyFont="1" applyBorder="1" applyProtection="1">
      <protection locked="0"/>
    </xf>
    <xf numFmtId="8" fontId="0" fillId="0" borderId="27" xfId="0" applyNumberFormat="1" applyBorder="1" applyProtection="1">
      <protection locked="0"/>
    </xf>
    <xf numFmtId="165" fontId="5" fillId="0" borderId="4" xfId="0" applyNumberFormat="1" applyFont="1" applyBorder="1" applyAlignment="1" applyProtection="1">
      <alignment horizontal="right" vertical="center"/>
      <protection locked="0"/>
    </xf>
    <xf numFmtId="165" fontId="5" fillId="0" borderId="6" xfId="0" applyNumberFormat="1" applyFont="1" applyBorder="1" applyAlignment="1" applyProtection="1">
      <alignment horizontal="right" vertical="center"/>
      <protection locked="0"/>
    </xf>
    <xf numFmtId="165" fontId="5" fillId="0" borderId="9" xfId="0" applyNumberFormat="1" applyFont="1" applyBorder="1" applyAlignment="1" applyProtection="1">
      <alignment horizontal="right" vertical="center"/>
      <protection locked="0"/>
    </xf>
    <xf numFmtId="165" fontId="0" fillId="0" borderId="4" xfId="0" applyNumberFormat="1" applyBorder="1" applyProtection="1">
      <protection locked="0"/>
    </xf>
    <xf numFmtId="165" fontId="0" fillId="0" borderId="6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4" fillId="0" borderId="17" xfId="0" applyFont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Protection="1">
      <protection locked="0"/>
    </xf>
    <xf numFmtId="2" fontId="10" fillId="0" borderId="4" xfId="0" applyNumberFormat="1" applyFont="1" applyBorder="1"/>
    <xf numFmtId="2" fontId="10" fillId="0" borderId="6" xfId="0" applyNumberFormat="1" applyFont="1" applyBorder="1"/>
    <xf numFmtId="2" fontId="10" fillId="0" borderId="9" xfId="0" applyNumberFormat="1" applyFont="1" applyBorder="1"/>
    <xf numFmtId="165" fontId="7" fillId="0" borderId="4" xfId="0" applyNumberFormat="1" applyFont="1" applyBorder="1" applyProtection="1">
      <protection locked="0"/>
    </xf>
    <xf numFmtId="165" fontId="7" fillId="0" borderId="6" xfId="0" applyNumberFormat="1" applyFont="1" applyBorder="1" applyProtection="1">
      <protection locked="0"/>
    </xf>
    <xf numFmtId="165" fontId="7" fillId="0" borderId="9" xfId="0" applyNumberFormat="1" applyFont="1" applyBorder="1" applyProtection="1">
      <protection locked="0"/>
    </xf>
    <xf numFmtId="165" fontId="5" fillId="0" borderId="3" xfId="0" applyNumberFormat="1" applyFont="1" applyBorder="1" applyAlignment="1" applyProtection="1">
      <alignment vertical="center"/>
      <protection locked="0"/>
    </xf>
    <xf numFmtId="165" fontId="5" fillId="0" borderId="0" xfId="0" applyNumberFormat="1" applyFont="1" applyAlignment="1" applyProtection="1">
      <alignment vertical="center"/>
      <protection locked="0"/>
    </xf>
    <xf numFmtId="165" fontId="5" fillId="0" borderId="8" xfId="0" applyNumberFormat="1" applyFont="1" applyBorder="1" applyAlignment="1" applyProtection="1">
      <alignment vertical="center"/>
      <protection locked="0"/>
    </xf>
    <xf numFmtId="165" fontId="8" fillId="0" borderId="4" xfId="0" applyNumberFormat="1" applyFont="1" applyBorder="1" applyAlignment="1" applyProtection="1">
      <alignment horizontal="right" vertical="center"/>
      <protection locked="0"/>
    </xf>
    <xf numFmtId="165" fontId="8" fillId="0" borderId="6" xfId="0" applyNumberFormat="1" applyFont="1" applyBorder="1" applyAlignment="1" applyProtection="1">
      <alignment horizontal="right" vertical="center"/>
      <protection locked="0"/>
    </xf>
    <xf numFmtId="165" fontId="8" fillId="0" borderId="9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/>
    <xf numFmtId="165" fontId="5" fillId="0" borderId="6" xfId="0" applyNumberFormat="1" applyFont="1" applyBorder="1"/>
    <xf numFmtId="165" fontId="5" fillId="0" borderId="9" xfId="0" applyNumberFormat="1" applyFon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0" xfId="0" applyFont="1"/>
    <xf numFmtId="0" fontId="7" fillId="0" borderId="8" xfId="0" applyFont="1" applyBorder="1"/>
    <xf numFmtId="0" fontId="8" fillId="0" borderId="0" xfId="0" applyFont="1"/>
    <xf numFmtId="0" fontId="8" fillId="0" borderId="3" xfId="0" applyFont="1" applyBorder="1"/>
    <xf numFmtId="0" fontId="8" fillId="0" borderId="8" xfId="0" applyFont="1" applyBorder="1"/>
    <xf numFmtId="165" fontId="3" fillId="0" borderId="7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0</xdr:rowOff>
    </xdr:from>
    <xdr:to>
      <xdr:col>5</xdr:col>
      <xdr:colOff>755651</xdr:colOff>
      <xdr:row>5</xdr:row>
      <xdr:rowOff>1424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1" y="0"/>
          <a:ext cx="9391650" cy="1074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31750</xdr:colOff>
      <xdr:row>5</xdr:row>
      <xdr:rowOff>82550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122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628650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651062</xdr:colOff>
      <xdr:row>5</xdr:row>
      <xdr:rowOff>56861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7362" cy="97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329826</xdr:colOff>
      <xdr:row>5</xdr:row>
      <xdr:rowOff>12699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23226" cy="86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536762</xdr:colOff>
      <xdr:row>5</xdr:row>
      <xdr:rowOff>56861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7362" cy="97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555812</xdr:colOff>
      <xdr:row>5</xdr:row>
      <xdr:rowOff>56861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7362" cy="97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222250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122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577850</xdr:colOff>
      <xdr:row>35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750"/>
          <a:ext cx="5397500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165100</xdr:rowOff>
    </xdr:from>
    <xdr:to>
      <xdr:col>3</xdr:col>
      <xdr:colOff>577850</xdr:colOff>
      <xdr:row>57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600"/>
          <a:ext cx="5397500" cy="374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577850</xdr:colOff>
      <xdr:row>71</xdr:row>
      <xdr:rowOff>101600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"/>
          <a:ext cx="5397500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3</xdr:col>
      <xdr:colOff>577850</xdr:colOff>
      <xdr:row>87</xdr:row>
      <xdr:rowOff>88900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5397500" cy="288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3</xdr:col>
      <xdr:colOff>577850</xdr:colOff>
      <xdr:row>107</xdr:row>
      <xdr:rowOff>44450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4600"/>
          <a:ext cx="5397500" cy="357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3</xdr:col>
      <xdr:colOff>577850</xdr:colOff>
      <xdr:row>129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65800"/>
          <a:ext cx="5397500" cy="418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1130300</xdr:colOff>
      <xdr:row>4</xdr:row>
      <xdr:rowOff>114300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31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7</xdr:col>
      <xdr:colOff>25400</xdr:colOff>
      <xdr:row>5</xdr:row>
      <xdr:rowOff>120650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0"/>
          <a:ext cx="10731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1292412</xdr:colOff>
      <xdr:row>5</xdr:row>
      <xdr:rowOff>56861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31512" cy="97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6</xdr:col>
      <xdr:colOff>9526</xdr:colOff>
      <xdr:row>7</xdr:row>
      <xdr:rowOff>17299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9525"/>
          <a:ext cx="8420100" cy="1074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6</xdr:col>
      <xdr:colOff>393700</xdr:colOff>
      <xdr:row>5</xdr:row>
      <xdr:rowOff>146049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4"/>
          <a:ext cx="88868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148936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89800" cy="95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685800</xdr:colOff>
      <xdr:row>6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64399" cy="901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626202</xdr:colOff>
      <xdr:row>5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44622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434976</xdr:colOff>
      <xdr:row>2</xdr:row>
      <xdr:rowOff>241300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416925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6</xdr:row>
      <xdr:rowOff>152399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6</xdr:row>
      <xdr:rowOff>152399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0</xdr:rowOff>
    </xdr:from>
    <xdr:to>
      <xdr:col>6</xdr:col>
      <xdr:colOff>618565</xdr:colOff>
      <xdr:row>3</xdr:row>
      <xdr:rowOff>215611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9175750" cy="97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857250</xdr:colOff>
      <xdr:row>6</xdr:row>
      <xdr:rowOff>44449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699500" cy="901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19051</xdr:colOff>
      <xdr:row>7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47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431800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63725" cy="91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809625</xdr:colOff>
      <xdr:row>5</xdr:row>
      <xdr:rowOff>122074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0861675" cy="852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298451</xdr:colOff>
      <xdr:row>7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912100" cy="107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327024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49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2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31750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12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igmaaldrich.com/ES/en/search/75-05-8?focus=products&amp;page=1&amp;perpage=30&amp;sort=relevance&amp;term=75-05-8&amp;type=cas_number" TargetMode="External"/><Relationship Id="rId1" Type="http://schemas.openxmlformats.org/officeDocument/2006/relationships/hyperlink" Target="https://www.sigmaaldrich.com/ES/en/search/67-56-1?focus=products&amp;page=1&amp;perpage=30&amp;sort=relevance&amp;term=67-56-1&amp;type=cas_number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opLeftCell="A10" workbookViewId="0">
      <selection activeCell="G10" sqref="G10"/>
    </sheetView>
  </sheetViews>
  <sheetFormatPr defaultColWidth="10.85546875" defaultRowHeight="17.100000000000001" customHeight="1" x14ac:dyDescent="0.2"/>
  <cols>
    <col min="1" max="1" width="10.85546875" style="41"/>
    <col min="2" max="2" width="73.85546875" style="41" customWidth="1"/>
    <col min="3" max="3" width="13.7109375" style="72" customWidth="1"/>
    <col min="4" max="4" width="15.140625" style="72" customWidth="1"/>
    <col min="5" max="5" width="13.140625" style="72" customWidth="1"/>
    <col min="6" max="6" width="11.28515625" style="72" bestFit="1" customWidth="1"/>
    <col min="7" max="7" width="14.85546875" style="41" customWidth="1"/>
    <col min="8" max="16384" width="10.85546875" style="41"/>
  </cols>
  <sheetData>
    <row r="1" spans="1:10" ht="17.100000000000001" customHeight="1" x14ac:dyDescent="0.2">
      <c r="A1" s="5"/>
      <c r="B1" s="5"/>
      <c r="C1" s="25"/>
      <c r="D1" s="25"/>
      <c r="E1" s="25"/>
    </row>
    <row r="2" spans="1:10" ht="17.100000000000001" customHeight="1" x14ac:dyDescent="0.2">
      <c r="A2" s="5"/>
      <c r="B2" s="5"/>
      <c r="C2" s="25"/>
      <c r="D2" s="25"/>
      <c r="E2" s="25"/>
    </row>
    <row r="3" spans="1:10" ht="17.100000000000001" customHeight="1" x14ac:dyDescent="0.2">
      <c r="A3" s="5"/>
      <c r="B3" s="5"/>
      <c r="C3" s="25"/>
      <c r="D3" s="25"/>
      <c r="E3" s="25"/>
    </row>
    <row r="4" spans="1:10" ht="17.100000000000001" customHeight="1" x14ac:dyDescent="0.2">
      <c r="A4" s="5"/>
      <c r="B4" s="5"/>
      <c r="C4" s="25"/>
      <c r="D4" s="25"/>
      <c r="E4" s="25"/>
    </row>
    <row r="5" spans="1:10" ht="17.100000000000001" customHeight="1" x14ac:dyDescent="0.2">
      <c r="A5" s="5"/>
      <c r="B5" s="5"/>
      <c r="C5" s="25"/>
      <c r="D5" s="25"/>
      <c r="E5" s="25"/>
    </row>
    <row r="6" spans="1:10" ht="11.1" customHeight="1" x14ac:dyDescent="0.2">
      <c r="A6" s="5"/>
      <c r="B6" s="5"/>
      <c r="C6" s="25"/>
      <c r="D6" s="25"/>
      <c r="E6" s="25"/>
    </row>
    <row r="7" spans="1:10" ht="12.95" customHeight="1" x14ac:dyDescent="0.2">
      <c r="A7" s="14" t="s">
        <v>1044</v>
      </c>
      <c r="B7" s="5"/>
      <c r="C7" s="25"/>
      <c r="D7" s="25"/>
      <c r="E7" s="25"/>
    </row>
    <row r="8" spans="1:10" ht="12.95" customHeight="1" x14ac:dyDescent="0.2">
      <c r="A8" s="5"/>
      <c r="B8" s="5"/>
      <c r="C8" s="25"/>
      <c r="D8" s="25"/>
      <c r="E8" s="25"/>
    </row>
    <row r="9" spans="1:10" ht="39" customHeight="1" x14ac:dyDescent="0.2">
      <c r="A9" s="81" t="s">
        <v>0</v>
      </c>
      <c r="B9" s="81" t="s">
        <v>1</v>
      </c>
      <c r="C9" s="81" t="s">
        <v>2</v>
      </c>
      <c r="D9" s="28" t="s">
        <v>3</v>
      </c>
      <c r="E9" s="8" t="s">
        <v>2044</v>
      </c>
      <c r="F9" s="9" t="s">
        <v>4</v>
      </c>
      <c r="G9" s="28" t="s">
        <v>2041</v>
      </c>
      <c r="H9" s="28" t="s">
        <v>1507</v>
      </c>
      <c r="I9" s="9" t="s">
        <v>55</v>
      </c>
      <c r="J9" s="9" t="s">
        <v>1508</v>
      </c>
    </row>
    <row r="10" spans="1:10" s="82" customFormat="1" ht="35.1" customHeight="1" x14ac:dyDescent="0.25">
      <c r="A10" s="30" t="s">
        <v>833</v>
      </c>
      <c r="B10" s="57" t="s">
        <v>859</v>
      </c>
      <c r="C10" s="16" t="s">
        <v>834</v>
      </c>
      <c r="D10" s="16">
        <v>1</v>
      </c>
      <c r="E10" s="87">
        <v>161.54</v>
      </c>
      <c r="F10" s="85">
        <f>D10*E10</f>
        <v>161.54</v>
      </c>
      <c r="G10" s="187"/>
      <c r="H10" s="187"/>
      <c r="I10" s="187"/>
      <c r="J10" s="187"/>
    </row>
    <row r="11" spans="1:10" s="82" customFormat="1" ht="17.100000000000001" customHeight="1" x14ac:dyDescent="0.25">
      <c r="A11" s="30" t="s">
        <v>836</v>
      </c>
      <c r="B11" s="30" t="s">
        <v>837</v>
      </c>
      <c r="C11" s="16" t="s">
        <v>1061</v>
      </c>
      <c r="D11" s="16">
        <v>1</v>
      </c>
      <c r="E11" s="84">
        <v>110.04</v>
      </c>
      <c r="F11" s="85">
        <f t="shared" ref="F11:F20" si="0">D11*E11</f>
        <v>110.04</v>
      </c>
      <c r="G11" s="187"/>
      <c r="H11" s="187"/>
      <c r="I11" s="187"/>
      <c r="J11" s="187"/>
    </row>
    <row r="12" spans="1:10" s="82" customFormat="1" ht="34.5" customHeight="1" x14ac:dyDescent="0.25">
      <c r="A12" s="30" t="s">
        <v>838</v>
      </c>
      <c r="B12" s="57" t="s">
        <v>860</v>
      </c>
      <c r="C12" s="16" t="s">
        <v>839</v>
      </c>
      <c r="D12" s="16">
        <v>76</v>
      </c>
      <c r="E12" s="84">
        <v>118.06</v>
      </c>
      <c r="F12" s="85">
        <f t="shared" si="0"/>
        <v>8972.56</v>
      </c>
      <c r="G12" s="187"/>
      <c r="H12" s="187"/>
      <c r="I12" s="187"/>
      <c r="J12" s="187"/>
    </row>
    <row r="13" spans="1:10" s="82" customFormat="1" ht="33.950000000000003" customHeight="1" x14ac:dyDescent="0.25">
      <c r="A13" s="30" t="s">
        <v>840</v>
      </c>
      <c r="B13" s="57" t="s">
        <v>861</v>
      </c>
      <c r="C13" s="16" t="s">
        <v>839</v>
      </c>
      <c r="D13" s="16">
        <v>77</v>
      </c>
      <c r="E13" s="84">
        <v>123.47</v>
      </c>
      <c r="F13" s="85">
        <f t="shared" si="0"/>
        <v>9507.19</v>
      </c>
      <c r="G13" s="187"/>
      <c r="H13" s="187"/>
      <c r="I13" s="187"/>
      <c r="J13" s="187"/>
    </row>
    <row r="14" spans="1:10" s="82" customFormat="1" ht="17.100000000000001" customHeight="1" x14ac:dyDescent="0.25">
      <c r="A14" s="30" t="s">
        <v>841</v>
      </c>
      <c r="B14" s="30" t="s">
        <v>862</v>
      </c>
      <c r="C14" s="16" t="s">
        <v>839</v>
      </c>
      <c r="D14" s="16">
        <v>30</v>
      </c>
      <c r="E14" s="84">
        <v>25.28</v>
      </c>
      <c r="F14" s="85">
        <f t="shared" si="0"/>
        <v>758.40000000000009</v>
      </c>
      <c r="G14" s="187"/>
      <c r="H14" s="187"/>
      <c r="I14" s="187"/>
      <c r="J14" s="187"/>
    </row>
    <row r="15" spans="1:10" s="82" customFormat="1" ht="27" customHeight="1" x14ac:dyDescent="0.25">
      <c r="A15" s="30" t="s">
        <v>843</v>
      </c>
      <c r="B15" s="57" t="s">
        <v>863</v>
      </c>
      <c r="C15" s="16" t="s">
        <v>839</v>
      </c>
      <c r="D15" s="16">
        <v>24</v>
      </c>
      <c r="E15" s="84">
        <v>220.47</v>
      </c>
      <c r="F15" s="85">
        <f t="shared" si="0"/>
        <v>5291.28</v>
      </c>
      <c r="G15" s="187"/>
      <c r="H15" s="187"/>
      <c r="I15" s="187"/>
      <c r="J15" s="187"/>
    </row>
    <row r="16" spans="1:10" s="82" customFormat="1" ht="17.100000000000001" customHeight="1" x14ac:dyDescent="0.25">
      <c r="A16" s="30" t="s">
        <v>855</v>
      </c>
      <c r="B16" s="30" t="s">
        <v>864</v>
      </c>
      <c r="C16" s="16" t="s">
        <v>629</v>
      </c>
      <c r="D16" s="16">
        <v>1</v>
      </c>
      <c r="E16" s="84">
        <v>348.02</v>
      </c>
      <c r="F16" s="85">
        <f t="shared" si="0"/>
        <v>348.02</v>
      </c>
      <c r="G16" s="187"/>
      <c r="H16" s="187"/>
      <c r="I16" s="187"/>
      <c r="J16" s="187"/>
    </row>
    <row r="17" spans="1:10" s="82" customFormat="1" ht="37.5" customHeight="1" x14ac:dyDescent="0.25">
      <c r="A17" s="83" t="s">
        <v>856</v>
      </c>
      <c r="B17" s="57" t="s">
        <v>865</v>
      </c>
      <c r="C17" s="16" t="s">
        <v>1797</v>
      </c>
      <c r="D17" s="16">
        <v>8</v>
      </c>
      <c r="E17" s="84">
        <v>304.77</v>
      </c>
      <c r="F17" s="85">
        <f t="shared" si="0"/>
        <v>2438.16</v>
      </c>
      <c r="G17" s="187"/>
      <c r="H17" s="187"/>
      <c r="I17" s="187"/>
      <c r="J17" s="187"/>
    </row>
    <row r="18" spans="1:10" s="82" customFormat="1" ht="17.100000000000001" customHeight="1" x14ac:dyDescent="0.25">
      <c r="A18" s="83" t="s">
        <v>1062</v>
      </c>
      <c r="B18" s="57" t="s">
        <v>1575</v>
      </c>
      <c r="C18" s="16" t="s">
        <v>629</v>
      </c>
      <c r="D18" s="16">
        <v>1</v>
      </c>
      <c r="E18" s="84">
        <v>348.02</v>
      </c>
      <c r="F18" s="85">
        <f t="shared" si="0"/>
        <v>348.02</v>
      </c>
      <c r="G18" s="187"/>
      <c r="H18" s="187"/>
      <c r="I18" s="187"/>
      <c r="J18" s="187"/>
    </row>
    <row r="19" spans="1:10" s="82" customFormat="1" ht="17.100000000000001" customHeight="1" x14ac:dyDescent="0.25">
      <c r="A19" s="29" t="s">
        <v>857</v>
      </c>
      <c r="B19" s="29" t="s">
        <v>1576</v>
      </c>
      <c r="C19" s="16" t="s">
        <v>835</v>
      </c>
      <c r="D19" s="16">
        <v>1</v>
      </c>
      <c r="E19" s="84">
        <v>348.02</v>
      </c>
      <c r="F19" s="85">
        <f t="shared" si="0"/>
        <v>348.02</v>
      </c>
      <c r="G19" s="187"/>
      <c r="H19" s="187"/>
      <c r="I19" s="187"/>
      <c r="J19" s="187"/>
    </row>
    <row r="20" spans="1:10" s="82" customFormat="1" ht="17.100000000000001" customHeight="1" x14ac:dyDescent="0.25">
      <c r="A20" s="29" t="s">
        <v>858</v>
      </c>
      <c r="B20" s="29" t="s">
        <v>1577</v>
      </c>
      <c r="C20" s="16" t="s">
        <v>835</v>
      </c>
      <c r="D20" s="16">
        <v>1</v>
      </c>
      <c r="E20" s="84">
        <v>348.02</v>
      </c>
      <c r="F20" s="85">
        <f t="shared" si="0"/>
        <v>348.02</v>
      </c>
      <c r="G20" s="187"/>
      <c r="H20" s="187"/>
      <c r="I20" s="187"/>
      <c r="J20" s="187"/>
    </row>
    <row r="21" spans="1:10" s="82" customFormat="1" ht="17.100000000000001" customHeight="1" thickBot="1" x14ac:dyDescent="0.3">
      <c r="A21" s="78"/>
      <c r="B21" s="78"/>
      <c r="C21" s="36"/>
      <c r="D21" s="36"/>
      <c r="E21" s="77"/>
      <c r="F21" s="91"/>
      <c r="G21" s="188"/>
      <c r="H21" s="188"/>
      <c r="I21" s="188"/>
      <c r="J21" s="188"/>
    </row>
    <row r="22" spans="1:10" ht="12.6" customHeight="1" x14ac:dyDescent="0.2">
      <c r="A22" s="5"/>
      <c r="B22" s="5"/>
      <c r="C22" s="25"/>
      <c r="D22" s="184" t="s">
        <v>5</v>
      </c>
      <c r="E22" s="111"/>
      <c r="F22" s="426">
        <f>SUM(F10:F21)</f>
        <v>28631.250000000004</v>
      </c>
      <c r="G22" s="189" t="s">
        <v>5</v>
      </c>
      <c r="H22" s="464">
        <f>SUM(H10:H20)</f>
        <v>0</v>
      </c>
      <c r="I22" s="190"/>
      <c r="J22" s="190"/>
    </row>
    <row r="23" spans="1:10" ht="12.6" customHeight="1" x14ac:dyDescent="0.2">
      <c r="A23" s="5"/>
      <c r="B23" s="5"/>
      <c r="C23" s="25"/>
      <c r="D23" s="185" t="s">
        <v>6</v>
      </c>
      <c r="E23" s="112"/>
      <c r="F23" s="427">
        <v>6012.5625</v>
      </c>
      <c r="G23" s="191" t="s">
        <v>6</v>
      </c>
      <c r="H23" s="465">
        <f>H22*21%</f>
        <v>0</v>
      </c>
      <c r="I23" s="190"/>
      <c r="J23" s="190"/>
    </row>
    <row r="24" spans="1:10" ht="12.6" customHeight="1" thickBot="1" x14ac:dyDescent="0.25">
      <c r="A24" s="5"/>
      <c r="B24" s="5"/>
      <c r="C24" s="25"/>
      <c r="D24" s="186" t="s">
        <v>4</v>
      </c>
      <c r="E24" s="113"/>
      <c r="F24" s="428">
        <v>34643.8125</v>
      </c>
      <c r="G24" s="192" t="s">
        <v>4</v>
      </c>
      <c r="H24" s="466">
        <f>SUM(H22:H23)</f>
        <v>0</v>
      </c>
      <c r="I24" s="190"/>
      <c r="J24" s="190"/>
    </row>
    <row r="25" spans="1:10" ht="17.100000000000001" customHeight="1" x14ac:dyDescent="0.2">
      <c r="A25" s="5"/>
      <c r="B25" s="5"/>
      <c r="C25" s="25"/>
      <c r="D25" s="70"/>
      <c r="E25" s="71"/>
    </row>
    <row r="26" spans="1:10" ht="17.100000000000001" customHeight="1" x14ac:dyDescent="0.2">
      <c r="A26" s="5"/>
      <c r="B26" s="5"/>
      <c r="C26" s="25"/>
      <c r="D26" s="70"/>
      <c r="E26" s="71"/>
    </row>
  </sheetData>
  <sheetProtection algorithmName="SHA-512" hashValue="iqkZfg+h/aOn+L9VfGewjw4ugTvIoloqF6K3WRuTisEXnPnpsMxtwfHarIerbvjqmfZvEXdJufY66pXjSzheqQ==" saltValue="zO1lfDEYYYaTMyXw06q3Gw==" spinCount="100000" sheet="1" objects="1" scenarios="1" selectLockedCells="1"/>
  <conditionalFormatting sqref="G10:G20">
    <cfRule type="cellIs" dxfId="31" priority="1" operator="greaterThan">
      <formula>E10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verticalDpi="4294967295" r:id="rId1"/>
  <headerFooter>
    <oddFooter>&amp;L&amp;P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01"/>
  <sheetViews>
    <sheetView topLeftCell="A82" workbookViewId="0">
      <selection activeCell="I101" sqref="I101"/>
    </sheetView>
  </sheetViews>
  <sheetFormatPr defaultColWidth="11.42578125" defaultRowHeight="12" x14ac:dyDescent="0.2"/>
  <cols>
    <col min="1" max="1" width="11.42578125" style="5"/>
    <col min="2" max="2" width="52.7109375" style="5" customWidth="1"/>
    <col min="3" max="3" width="16" style="60" customWidth="1"/>
    <col min="4" max="4" width="11.42578125" style="5"/>
    <col min="5" max="5" width="9.7109375" style="25" customWidth="1"/>
    <col min="6" max="6" width="11.42578125" style="5"/>
    <col min="7" max="7" width="11.42578125" style="12"/>
    <col min="8" max="8" width="14.85546875" style="5" customWidth="1"/>
    <col min="9" max="16384" width="11.42578125" style="5"/>
  </cols>
  <sheetData>
    <row r="1" spans="1:9" x14ac:dyDescent="0.2">
      <c r="C1" s="5"/>
    </row>
    <row r="2" spans="1:9" x14ac:dyDescent="0.2">
      <c r="C2" s="5"/>
    </row>
    <row r="3" spans="1:9" x14ac:dyDescent="0.2">
      <c r="C3" s="5"/>
    </row>
    <row r="4" spans="1:9" x14ac:dyDescent="0.2">
      <c r="C4" s="5"/>
    </row>
    <row r="5" spans="1:9" x14ac:dyDescent="0.2">
      <c r="C5" s="5"/>
    </row>
    <row r="6" spans="1:9" ht="15.6" customHeight="1" x14ac:dyDescent="0.2">
      <c r="C6" s="5"/>
    </row>
    <row r="7" spans="1:9" x14ac:dyDescent="0.2">
      <c r="A7" s="14" t="s">
        <v>1587</v>
      </c>
      <c r="C7" s="5"/>
    </row>
    <row r="8" spans="1:9" x14ac:dyDescent="0.2">
      <c r="C8" s="5"/>
    </row>
    <row r="9" spans="1:9" ht="36" x14ac:dyDescent="0.2">
      <c r="A9" s="7" t="s">
        <v>54</v>
      </c>
      <c r="B9" s="7" t="s">
        <v>1</v>
      </c>
      <c r="C9" s="7" t="s">
        <v>55</v>
      </c>
      <c r="D9" s="7" t="s">
        <v>2</v>
      </c>
      <c r="E9" s="48" t="s">
        <v>3</v>
      </c>
      <c r="F9" s="8" t="s">
        <v>2044</v>
      </c>
      <c r="G9" s="9" t="s">
        <v>4</v>
      </c>
      <c r="H9" s="28" t="s">
        <v>2041</v>
      </c>
      <c r="I9" s="28" t="s">
        <v>1507</v>
      </c>
    </row>
    <row r="10" spans="1:9" ht="24" x14ac:dyDescent="0.2">
      <c r="A10" s="120" t="s">
        <v>1261</v>
      </c>
      <c r="B10" s="121" t="s">
        <v>1262</v>
      </c>
      <c r="C10" s="122" t="s">
        <v>1263</v>
      </c>
      <c r="D10" s="123" t="s">
        <v>1448</v>
      </c>
      <c r="E10" s="123">
        <v>1</v>
      </c>
      <c r="F10" s="124">
        <v>42.900000000000006</v>
      </c>
      <c r="G10" s="124">
        <f t="shared" ref="G10:G18" si="0">E10*F10</f>
        <v>42.900000000000006</v>
      </c>
      <c r="H10" s="198"/>
      <c r="I10" s="206"/>
    </row>
    <row r="11" spans="1:9" ht="24" x14ac:dyDescent="0.2">
      <c r="A11" s="120" t="s">
        <v>1264</v>
      </c>
      <c r="B11" s="121" t="s">
        <v>1265</v>
      </c>
      <c r="C11" s="122" t="s">
        <v>1266</v>
      </c>
      <c r="D11" s="123" t="s">
        <v>1448</v>
      </c>
      <c r="E11" s="123">
        <v>1</v>
      </c>
      <c r="F11" s="124">
        <v>90.2</v>
      </c>
      <c r="G11" s="124">
        <f t="shared" si="0"/>
        <v>90.2</v>
      </c>
      <c r="H11" s="198"/>
      <c r="I11" s="206"/>
    </row>
    <row r="12" spans="1:9" ht="24" x14ac:dyDescent="0.2">
      <c r="A12" s="120" t="s">
        <v>1267</v>
      </c>
      <c r="B12" s="121" t="s">
        <v>1268</v>
      </c>
      <c r="C12" s="122" t="s">
        <v>1461</v>
      </c>
      <c r="D12" s="123" t="s">
        <v>1448</v>
      </c>
      <c r="E12" s="123">
        <v>3</v>
      </c>
      <c r="F12" s="124">
        <v>16.555000000000003</v>
      </c>
      <c r="G12" s="124">
        <f t="shared" si="0"/>
        <v>49.665000000000006</v>
      </c>
      <c r="H12" s="198"/>
      <c r="I12" s="206"/>
    </row>
    <row r="13" spans="1:9" ht="24" x14ac:dyDescent="0.2">
      <c r="A13" s="120" t="s">
        <v>1269</v>
      </c>
      <c r="B13" s="121" t="s">
        <v>1270</v>
      </c>
      <c r="C13" s="122" t="s">
        <v>1271</v>
      </c>
      <c r="D13" s="123" t="s">
        <v>1448</v>
      </c>
      <c r="E13" s="123">
        <v>3</v>
      </c>
      <c r="F13" s="124">
        <v>16.555000000000003</v>
      </c>
      <c r="G13" s="124">
        <f t="shared" si="0"/>
        <v>49.665000000000006</v>
      </c>
      <c r="H13" s="198"/>
      <c r="I13" s="206"/>
    </row>
    <row r="14" spans="1:9" ht="14.25" x14ac:dyDescent="0.2">
      <c r="A14" s="120" t="s">
        <v>1272</v>
      </c>
      <c r="B14" s="121" t="s">
        <v>1273</v>
      </c>
      <c r="C14" s="122" t="s">
        <v>1274</v>
      </c>
      <c r="D14" s="123" t="s">
        <v>1449</v>
      </c>
      <c r="E14" s="123">
        <v>1</v>
      </c>
      <c r="F14" s="124">
        <v>79.2</v>
      </c>
      <c r="G14" s="124">
        <f t="shared" si="0"/>
        <v>79.2</v>
      </c>
      <c r="H14" s="198"/>
      <c r="I14" s="206"/>
    </row>
    <row r="15" spans="1:9" ht="14.25" x14ac:dyDescent="0.2">
      <c r="A15" s="120" t="s">
        <v>1275</v>
      </c>
      <c r="B15" s="121" t="s">
        <v>1276</v>
      </c>
      <c r="C15" s="122" t="s">
        <v>1277</v>
      </c>
      <c r="D15" s="123" t="s">
        <v>1449</v>
      </c>
      <c r="E15" s="123">
        <v>1</v>
      </c>
      <c r="F15" s="125">
        <v>69.300000000000011</v>
      </c>
      <c r="G15" s="124">
        <f t="shared" si="0"/>
        <v>69.300000000000011</v>
      </c>
      <c r="H15" s="198"/>
      <c r="I15" s="206"/>
    </row>
    <row r="16" spans="1:9" ht="14.25" x14ac:dyDescent="0.2">
      <c r="A16" s="120" t="s">
        <v>1394</v>
      </c>
      <c r="B16" s="121" t="s">
        <v>1517</v>
      </c>
      <c r="C16" s="122" t="s">
        <v>1462</v>
      </c>
      <c r="D16" s="123" t="s">
        <v>1450</v>
      </c>
      <c r="E16" s="123">
        <v>1</v>
      </c>
      <c r="F16" s="125">
        <v>53.900000000000006</v>
      </c>
      <c r="G16" s="124">
        <f t="shared" si="0"/>
        <v>53.900000000000006</v>
      </c>
      <c r="H16" s="198"/>
      <c r="I16" s="206"/>
    </row>
    <row r="17" spans="1:9" ht="24" x14ac:dyDescent="0.2">
      <c r="A17" s="120" t="s">
        <v>1278</v>
      </c>
      <c r="B17" s="121" t="s">
        <v>1279</v>
      </c>
      <c r="C17" s="122" t="s">
        <v>1280</v>
      </c>
      <c r="D17" s="123" t="s">
        <v>1448</v>
      </c>
      <c r="E17" s="123">
        <v>2</v>
      </c>
      <c r="F17" s="125">
        <v>25.487000000000005</v>
      </c>
      <c r="G17" s="124">
        <f t="shared" si="0"/>
        <v>50.974000000000011</v>
      </c>
      <c r="H17" s="198"/>
      <c r="I17" s="206"/>
    </row>
    <row r="18" spans="1:9" ht="14.25" x14ac:dyDescent="0.2">
      <c r="A18" s="120" t="s">
        <v>1281</v>
      </c>
      <c r="B18" s="121" t="s">
        <v>1282</v>
      </c>
      <c r="C18" s="122" t="s">
        <v>1283</v>
      </c>
      <c r="D18" s="123" t="s">
        <v>1449</v>
      </c>
      <c r="E18" s="123">
        <v>1</v>
      </c>
      <c r="F18" s="125">
        <v>89.100000000000009</v>
      </c>
      <c r="G18" s="124">
        <f t="shared" si="0"/>
        <v>89.100000000000009</v>
      </c>
      <c r="H18" s="198"/>
      <c r="I18" s="206"/>
    </row>
    <row r="19" spans="1:9" ht="14.25" x14ac:dyDescent="0.2">
      <c r="A19" s="120" t="s">
        <v>1395</v>
      </c>
      <c r="B19" s="121" t="s">
        <v>1396</v>
      </c>
      <c r="C19" s="122" t="s">
        <v>1463</v>
      </c>
      <c r="D19" s="123" t="s">
        <v>1450</v>
      </c>
      <c r="E19" s="123">
        <v>1</v>
      </c>
      <c r="F19" s="125">
        <v>53.900000000000006</v>
      </c>
      <c r="G19" s="124">
        <f t="shared" ref="G19:G37" si="1">E19*F19</f>
        <v>53.900000000000006</v>
      </c>
      <c r="H19" s="198"/>
      <c r="I19" s="206"/>
    </row>
    <row r="20" spans="1:9" ht="24" x14ac:dyDescent="0.2">
      <c r="A20" s="120" t="s">
        <v>1284</v>
      </c>
      <c r="B20" s="121" t="s">
        <v>1285</v>
      </c>
      <c r="C20" s="122" t="s">
        <v>1286</v>
      </c>
      <c r="D20" s="123" t="s">
        <v>1451</v>
      </c>
      <c r="E20" s="123">
        <v>2</v>
      </c>
      <c r="F20" s="125">
        <v>224.4</v>
      </c>
      <c r="G20" s="124">
        <f t="shared" si="1"/>
        <v>448.8</v>
      </c>
      <c r="H20" s="198"/>
      <c r="I20" s="206"/>
    </row>
    <row r="21" spans="1:9" ht="14.25" x14ac:dyDescent="0.2">
      <c r="A21" s="120" t="s">
        <v>1397</v>
      </c>
      <c r="B21" s="121" t="s">
        <v>1518</v>
      </c>
      <c r="C21" s="122" t="s">
        <v>1464</v>
      </c>
      <c r="D21" s="123" t="s">
        <v>1452</v>
      </c>
      <c r="E21" s="123">
        <v>1</v>
      </c>
      <c r="F21" s="125">
        <v>149.60000000000002</v>
      </c>
      <c r="G21" s="124">
        <f t="shared" si="1"/>
        <v>149.60000000000002</v>
      </c>
      <c r="H21" s="198"/>
      <c r="I21" s="206"/>
    </row>
    <row r="22" spans="1:9" ht="14.25" x14ac:dyDescent="0.2">
      <c r="A22" s="120" t="s">
        <v>1287</v>
      </c>
      <c r="B22" s="121" t="s">
        <v>1519</v>
      </c>
      <c r="C22" s="122" t="s">
        <v>1465</v>
      </c>
      <c r="D22" s="123" t="s">
        <v>1452</v>
      </c>
      <c r="E22" s="123">
        <v>1</v>
      </c>
      <c r="F22" s="125">
        <v>163.9</v>
      </c>
      <c r="G22" s="124">
        <f t="shared" si="1"/>
        <v>163.9</v>
      </c>
      <c r="H22" s="198"/>
      <c r="I22" s="206"/>
    </row>
    <row r="23" spans="1:9" ht="24" x14ac:dyDescent="0.2">
      <c r="A23" s="120" t="s">
        <v>1288</v>
      </c>
      <c r="B23" s="121" t="s">
        <v>1289</v>
      </c>
      <c r="C23" s="122" t="s">
        <v>1290</v>
      </c>
      <c r="D23" s="123" t="s">
        <v>1448</v>
      </c>
      <c r="E23" s="123">
        <v>1</v>
      </c>
      <c r="F23" s="125">
        <v>16.555000000000003</v>
      </c>
      <c r="G23" s="124">
        <f t="shared" si="1"/>
        <v>16.555000000000003</v>
      </c>
      <c r="H23" s="198"/>
      <c r="I23" s="206"/>
    </row>
    <row r="24" spans="1:9" ht="14.25" x14ac:dyDescent="0.2">
      <c r="A24" s="120" t="s">
        <v>1291</v>
      </c>
      <c r="B24" s="121" t="s">
        <v>1520</v>
      </c>
      <c r="C24" s="122" t="s">
        <v>1466</v>
      </c>
      <c r="D24" s="123" t="s">
        <v>1450</v>
      </c>
      <c r="E24" s="123">
        <v>1</v>
      </c>
      <c r="F24" s="125">
        <v>56.1</v>
      </c>
      <c r="G24" s="124">
        <f t="shared" si="1"/>
        <v>56.1</v>
      </c>
      <c r="H24" s="198"/>
      <c r="I24" s="206"/>
    </row>
    <row r="25" spans="1:9" ht="14.25" x14ac:dyDescent="0.2">
      <c r="A25" s="120" t="s">
        <v>1398</v>
      </c>
      <c r="B25" s="121" t="s">
        <v>1521</v>
      </c>
      <c r="C25" s="122" t="s">
        <v>1467</v>
      </c>
      <c r="D25" s="123" t="s">
        <v>1450</v>
      </c>
      <c r="E25" s="123">
        <v>1</v>
      </c>
      <c r="F25" s="125">
        <v>92.4</v>
      </c>
      <c r="G25" s="124">
        <f t="shared" si="1"/>
        <v>92.4</v>
      </c>
      <c r="H25" s="198"/>
      <c r="I25" s="206"/>
    </row>
    <row r="26" spans="1:9" ht="14.25" x14ac:dyDescent="0.2">
      <c r="A26" s="120" t="s">
        <v>1399</v>
      </c>
      <c r="B26" s="121" t="s">
        <v>1400</v>
      </c>
      <c r="C26" s="122" t="s">
        <v>1468</v>
      </c>
      <c r="D26" s="123" t="s">
        <v>1450</v>
      </c>
      <c r="E26" s="123">
        <v>1</v>
      </c>
      <c r="F26" s="125">
        <v>51.7</v>
      </c>
      <c r="G26" s="124">
        <f t="shared" si="1"/>
        <v>51.7</v>
      </c>
      <c r="H26" s="198"/>
      <c r="I26" s="206"/>
    </row>
    <row r="27" spans="1:9" ht="14.25" x14ac:dyDescent="0.2">
      <c r="A27" s="120" t="s">
        <v>1292</v>
      </c>
      <c r="B27" s="121" t="s">
        <v>1293</v>
      </c>
      <c r="C27" s="122" t="s">
        <v>1294</v>
      </c>
      <c r="D27" s="123" t="s">
        <v>1449</v>
      </c>
      <c r="E27" s="123">
        <v>1</v>
      </c>
      <c r="F27" s="125">
        <v>59.400000000000006</v>
      </c>
      <c r="G27" s="124">
        <f t="shared" si="1"/>
        <v>59.400000000000006</v>
      </c>
      <c r="H27" s="198"/>
      <c r="I27" s="206"/>
    </row>
    <row r="28" spans="1:9" ht="14.25" x14ac:dyDescent="0.2">
      <c r="A28" s="120" t="s">
        <v>1401</v>
      </c>
      <c r="B28" s="121" t="s">
        <v>1522</v>
      </c>
      <c r="C28" s="122" t="s">
        <v>1469</v>
      </c>
      <c r="D28" s="123" t="s">
        <v>1449</v>
      </c>
      <c r="E28" s="123">
        <v>1</v>
      </c>
      <c r="F28" s="125">
        <v>84.7</v>
      </c>
      <c r="G28" s="124">
        <f t="shared" si="1"/>
        <v>84.7</v>
      </c>
      <c r="H28" s="198"/>
      <c r="I28" s="206"/>
    </row>
    <row r="29" spans="1:9" ht="14.25" x14ac:dyDescent="0.2">
      <c r="A29" s="120" t="s">
        <v>1295</v>
      </c>
      <c r="B29" s="121" t="s">
        <v>1296</v>
      </c>
      <c r="C29" s="122" t="s">
        <v>1297</v>
      </c>
      <c r="D29" s="123" t="s">
        <v>1449</v>
      </c>
      <c r="E29" s="123">
        <v>1</v>
      </c>
      <c r="F29" s="125">
        <v>82.5</v>
      </c>
      <c r="G29" s="124">
        <f t="shared" si="1"/>
        <v>82.5</v>
      </c>
      <c r="H29" s="198"/>
      <c r="I29" s="206"/>
    </row>
    <row r="30" spans="1:9" ht="14.25" x14ac:dyDescent="0.2">
      <c r="A30" s="120" t="s">
        <v>1298</v>
      </c>
      <c r="B30" s="121" t="s">
        <v>1299</v>
      </c>
      <c r="C30" s="122" t="s">
        <v>1300</v>
      </c>
      <c r="D30" s="123" t="s">
        <v>1449</v>
      </c>
      <c r="E30" s="123">
        <v>1</v>
      </c>
      <c r="F30" s="125">
        <v>79.2</v>
      </c>
      <c r="G30" s="124">
        <f t="shared" si="1"/>
        <v>79.2</v>
      </c>
      <c r="H30" s="198"/>
      <c r="I30" s="206"/>
    </row>
    <row r="31" spans="1:9" ht="14.25" x14ac:dyDescent="0.2">
      <c r="A31" s="120" t="s">
        <v>1301</v>
      </c>
      <c r="B31" s="121" t="s">
        <v>1302</v>
      </c>
      <c r="C31" s="122" t="s">
        <v>1303</v>
      </c>
      <c r="D31" s="123" t="s">
        <v>1450</v>
      </c>
      <c r="E31" s="123">
        <v>1</v>
      </c>
      <c r="F31" s="125">
        <v>89.100000000000009</v>
      </c>
      <c r="G31" s="124">
        <f t="shared" si="1"/>
        <v>89.100000000000009</v>
      </c>
      <c r="H31" s="198"/>
      <c r="I31" s="206"/>
    </row>
    <row r="32" spans="1:9" ht="24" x14ac:dyDescent="0.2">
      <c r="A32" s="120" t="s">
        <v>1304</v>
      </c>
      <c r="B32" s="121" t="s">
        <v>1305</v>
      </c>
      <c r="C32" s="122" t="s">
        <v>1306</v>
      </c>
      <c r="D32" s="123" t="s">
        <v>1451</v>
      </c>
      <c r="E32" s="123">
        <v>3</v>
      </c>
      <c r="F32" s="125">
        <v>49.500000000000007</v>
      </c>
      <c r="G32" s="124">
        <f t="shared" si="1"/>
        <v>148.50000000000003</v>
      </c>
      <c r="H32" s="198"/>
      <c r="I32" s="206"/>
    </row>
    <row r="33" spans="1:9" ht="14.25" x14ac:dyDescent="0.2">
      <c r="A33" s="120" t="s">
        <v>1402</v>
      </c>
      <c r="B33" s="121" t="s">
        <v>1403</v>
      </c>
      <c r="C33" s="122" t="s">
        <v>1470</v>
      </c>
      <c r="D33" s="123" t="s">
        <v>1252</v>
      </c>
      <c r="E33" s="123">
        <v>1</v>
      </c>
      <c r="F33" s="125">
        <v>31.185000000000006</v>
      </c>
      <c r="G33" s="124">
        <f t="shared" si="1"/>
        <v>31.185000000000006</v>
      </c>
      <c r="H33" s="198"/>
      <c r="I33" s="206"/>
    </row>
    <row r="34" spans="1:9" ht="24" x14ac:dyDescent="0.2">
      <c r="A34" s="120" t="s">
        <v>1404</v>
      </c>
      <c r="B34" s="121" t="s">
        <v>1405</v>
      </c>
      <c r="C34" s="122" t="s">
        <v>1471</v>
      </c>
      <c r="D34" s="123" t="s">
        <v>1448</v>
      </c>
      <c r="E34" s="123">
        <v>1</v>
      </c>
      <c r="F34" s="125">
        <v>40.700000000000003</v>
      </c>
      <c r="G34" s="124">
        <f t="shared" si="1"/>
        <v>40.700000000000003</v>
      </c>
      <c r="H34" s="198"/>
      <c r="I34" s="206"/>
    </row>
    <row r="35" spans="1:9" ht="24" x14ac:dyDescent="0.2">
      <c r="A35" s="120" t="s">
        <v>1406</v>
      </c>
      <c r="B35" s="121" t="s">
        <v>1407</v>
      </c>
      <c r="C35" s="122" t="s">
        <v>1472</v>
      </c>
      <c r="D35" s="123" t="s">
        <v>1448</v>
      </c>
      <c r="E35" s="123">
        <v>2</v>
      </c>
      <c r="F35" s="125">
        <v>38.5</v>
      </c>
      <c r="G35" s="124">
        <f t="shared" si="1"/>
        <v>77</v>
      </c>
      <c r="H35" s="198"/>
      <c r="I35" s="206"/>
    </row>
    <row r="36" spans="1:9" ht="14.25" x14ac:dyDescent="0.2">
      <c r="A36" s="120" t="s">
        <v>1408</v>
      </c>
      <c r="B36" s="121" t="s">
        <v>1523</v>
      </c>
      <c r="C36" s="122" t="s">
        <v>1473</v>
      </c>
      <c r="D36" s="123" t="s">
        <v>1455</v>
      </c>
      <c r="E36" s="123">
        <v>2</v>
      </c>
      <c r="F36" s="125">
        <v>149.60000000000002</v>
      </c>
      <c r="G36" s="124">
        <f t="shared" si="1"/>
        <v>299.20000000000005</v>
      </c>
      <c r="H36" s="198"/>
      <c r="I36" s="206"/>
    </row>
    <row r="37" spans="1:9" ht="14.25" x14ac:dyDescent="0.2">
      <c r="A37" s="120" t="s">
        <v>1409</v>
      </c>
      <c r="B37" s="121" t="s">
        <v>1524</v>
      </c>
      <c r="C37" s="122" t="s">
        <v>1474</v>
      </c>
      <c r="D37" s="123" t="s">
        <v>1450</v>
      </c>
      <c r="E37" s="123">
        <v>1</v>
      </c>
      <c r="F37" s="125">
        <v>63.800000000000004</v>
      </c>
      <c r="G37" s="124">
        <f t="shared" si="1"/>
        <v>63.800000000000004</v>
      </c>
      <c r="H37" s="198"/>
      <c r="I37" s="206"/>
    </row>
    <row r="38" spans="1:9" ht="14.25" x14ac:dyDescent="0.2">
      <c r="A38" s="120" t="s">
        <v>1307</v>
      </c>
      <c r="B38" s="121" t="s">
        <v>1308</v>
      </c>
      <c r="C38" s="122" t="s">
        <v>1309</v>
      </c>
      <c r="D38" s="123" t="s">
        <v>1450</v>
      </c>
      <c r="E38" s="123">
        <v>1</v>
      </c>
      <c r="F38" s="125">
        <v>75.900000000000006</v>
      </c>
      <c r="G38" s="124">
        <f t="shared" ref="G38:G96" si="2">E38*F38</f>
        <v>75.900000000000006</v>
      </c>
      <c r="H38" s="198"/>
      <c r="I38" s="206"/>
    </row>
    <row r="39" spans="1:9" ht="24" x14ac:dyDescent="0.2">
      <c r="A39" s="120" t="s">
        <v>1310</v>
      </c>
      <c r="B39" s="121" t="s">
        <v>1311</v>
      </c>
      <c r="C39" s="122" t="s">
        <v>1312</v>
      </c>
      <c r="D39" s="123" t="s">
        <v>1448</v>
      </c>
      <c r="E39" s="123">
        <v>3</v>
      </c>
      <c r="F39" s="125">
        <v>127.60000000000001</v>
      </c>
      <c r="G39" s="124">
        <f t="shared" si="2"/>
        <v>382.8</v>
      </c>
      <c r="H39" s="198"/>
      <c r="I39" s="206"/>
    </row>
    <row r="40" spans="1:9" ht="24" x14ac:dyDescent="0.2">
      <c r="A40" s="120" t="s">
        <v>1313</v>
      </c>
      <c r="B40" s="121" t="s">
        <v>1314</v>
      </c>
      <c r="C40" s="122" t="s">
        <v>1315</v>
      </c>
      <c r="D40" s="123" t="s">
        <v>1448</v>
      </c>
      <c r="E40" s="123">
        <v>7</v>
      </c>
      <c r="F40" s="125">
        <v>156.20000000000002</v>
      </c>
      <c r="G40" s="124">
        <f t="shared" si="2"/>
        <v>1093.4000000000001</v>
      </c>
      <c r="H40" s="198"/>
      <c r="I40" s="206"/>
    </row>
    <row r="41" spans="1:9" ht="14.25" x14ac:dyDescent="0.2">
      <c r="A41" s="120" t="s">
        <v>1410</v>
      </c>
      <c r="B41" s="121" t="s">
        <v>1525</v>
      </c>
      <c r="C41" s="122" t="s">
        <v>1475</v>
      </c>
      <c r="D41" s="122" t="s">
        <v>1450</v>
      </c>
      <c r="E41" s="123">
        <v>1</v>
      </c>
      <c r="F41" s="125">
        <v>100.10000000000001</v>
      </c>
      <c r="G41" s="124">
        <f t="shared" si="2"/>
        <v>100.10000000000001</v>
      </c>
      <c r="H41" s="198"/>
      <c r="I41" s="206"/>
    </row>
    <row r="42" spans="1:9" ht="24" x14ac:dyDescent="0.2">
      <c r="A42" s="120" t="s">
        <v>1316</v>
      </c>
      <c r="B42" s="121" t="s">
        <v>1317</v>
      </c>
      <c r="C42" s="122" t="s">
        <v>1318</v>
      </c>
      <c r="D42" s="123" t="s">
        <v>1448</v>
      </c>
      <c r="E42" s="123">
        <v>3</v>
      </c>
      <c r="F42" s="125">
        <v>209.00000000000003</v>
      </c>
      <c r="G42" s="124">
        <f t="shared" si="2"/>
        <v>627.00000000000011</v>
      </c>
      <c r="H42" s="198"/>
      <c r="I42" s="206"/>
    </row>
    <row r="43" spans="1:9" ht="24" x14ac:dyDescent="0.2">
      <c r="A43" s="120" t="s">
        <v>1319</v>
      </c>
      <c r="B43" s="121" t="s">
        <v>1320</v>
      </c>
      <c r="C43" s="122" t="s">
        <v>1321</v>
      </c>
      <c r="D43" s="123" t="s">
        <v>1448</v>
      </c>
      <c r="E43" s="123">
        <v>1</v>
      </c>
      <c r="F43" s="125">
        <v>42.900000000000006</v>
      </c>
      <c r="G43" s="124">
        <f t="shared" si="2"/>
        <v>42.900000000000006</v>
      </c>
      <c r="H43" s="198"/>
      <c r="I43" s="206"/>
    </row>
    <row r="44" spans="1:9" ht="24" x14ac:dyDescent="0.2">
      <c r="A44" s="120" t="s">
        <v>1322</v>
      </c>
      <c r="B44" s="121" t="s">
        <v>1323</v>
      </c>
      <c r="C44" s="122" t="s">
        <v>1324</v>
      </c>
      <c r="D44" s="123" t="s">
        <v>1451</v>
      </c>
      <c r="E44" s="123">
        <v>5</v>
      </c>
      <c r="F44" s="125">
        <v>126.50000000000001</v>
      </c>
      <c r="G44" s="124">
        <f t="shared" si="2"/>
        <v>632.50000000000011</v>
      </c>
      <c r="H44" s="198"/>
      <c r="I44" s="206"/>
    </row>
    <row r="45" spans="1:9" ht="14.25" x14ac:dyDescent="0.2">
      <c r="A45" s="120" t="s">
        <v>1411</v>
      </c>
      <c r="B45" s="121" t="s">
        <v>1412</v>
      </c>
      <c r="C45" s="122" t="s">
        <v>1476</v>
      </c>
      <c r="D45" s="123" t="s">
        <v>1450</v>
      </c>
      <c r="E45" s="123">
        <v>1</v>
      </c>
      <c r="F45" s="125">
        <v>139.70000000000002</v>
      </c>
      <c r="G45" s="124">
        <f t="shared" si="2"/>
        <v>139.70000000000002</v>
      </c>
      <c r="H45" s="198"/>
      <c r="I45" s="206"/>
    </row>
    <row r="46" spans="1:9" ht="14.25" x14ac:dyDescent="0.2">
      <c r="A46" s="120" t="s">
        <v>1413</v>
      </c>
      <c r="B46" s="121" t="s">
        <v>1414</v>
      </c>
      <c r="C46" s="122" t="s">
        <v>1477</v>
      </c>
      <c r="D46" s="123" t="s">
        <v>1452</v>
      </c>
      <c r="E46" s="123">
        <v>1</v>
      </c>
      <c r="F46" s="125">
        <v>233.20000000000002</v>
      </c>
      <c r="G46" s="124">
        <f t="shared" si="2"/>
        <v>233.20000000000002</v>
      </c>
      <c r="H46" s="198"/>
      <c r="I46" s="206"/>
    </row>
    <row r="47" spans="1:9" ht="24" x14ac:dyDescent="0.2">
      <c r="A47" s="120" t="s">
        <v>1325</v>
      </c>
      <c r="B47" s="121" t="s">
        <v>1326</v>
      </c>
      <c r="C47" s="122" t="s">
        <v>1327</v>
      </c>
      <c r="D47" s="123" t="s">
        <v>1448</v>
      </c>
      <c r="E47" s="123">
        <v>3</v>
      </c>
      <c r="F47" s="125">
        <v>86.9</v>
      </c>
      <c r="G47" s="124">
        <f t="shared" si="2"/>
        <v>260.70000000000005</v>
      </c>
      <c r="H47" s="198"/>
      <c r="I47" s="206"/>
    </row>
    <row r="48" spans="1:9" ht="14.25" x14ac:dyDescent="0.2">
      <c r="A48" s="120" t="s">
        <v>1328</v>
      </c>
      <c r="B48" s="121" t="s">
        <v>1329</v>
      </c>
      <c r="C48" s="122" t="s">
        <v>1330</v>
      </c>
      <c r="D48" s="123" t="s">
        <v>1453</v>
      </c>
      <c r="E48" s="123">
        <v>1</v>
      </c>
      <c r="F48" s="125">
        <v>202.4</v>
      </c>
      <c r="G48" s="124">
        <f t="shared" si="2"/>
        <v>202.4</v>
      </c>
      <c r="H48" s="198"/>
      <c r="I48" s="206"/>
    </row>
    <row r="49" spans="1:9" ht="24" x14ac:dyDescent="0.2">
      <c r="A49" s="120" t="s">
        <v>1331</v>
      </c>
      <c r="B49" s="121" t="s">
        <v>1332</v>
      </c>
      <c r="C49" s="122" t="s">
        <v>1333</v>
      </c>
      <c r="D49" s="123" t="s">
        <v>1448</v>
      </c>
      <c r="E49" s="123">
        <v>2</v>
      </c>
      <c r="F49" s="125">
        <v>701.80000000000007</v>
      </c>
      <c r="G49" s="124">
        <f t="shared" si="2"/>
        <v>1403.6000000000001</v>
      </c>
      <c r="H49" s="198"/>
      <c r="I49" s="206"/>
    </row>
    <row r="50" spans="1:9" ht="24" x14ac:dyDescent="0.2">
      <c r="A50" s="120" t="s">
        <v>1334</v>
      </c>
      <c r="B50" s="121" t="s">
        <v>1335</v>
      </c>
      <c r="C50" s="122" t="s">
        <v>1478</v>
      </c>
      <c r="D50" s="123" t="s">
        <v>1448</v>
      </c>
      <c r="E50" s="123">
        <v>3</v>
      </c>
      <c r="F50" s="125">
        <v>79.2</v>
      </c>
      <c r="G50" s="124">
        <f t="shared" si="2"/>
        <v>237.60000000000002</v>
      </c>
      <c r="H50" s="198"/>
      <c r="I50" s="206"/>
    </row>
    <row r="51" spans="1:9" ht="24" x14ac:dyDescent="0.2">
      <c r="A51" s="120" t="s">
        <v>1336</v>
      </c>
      <c r="B51" s="121" t="s">
        <v>1337</v>
      </c>
      <c r="C51" s="122" t="s">
        <v>1479</v>
      </c>
      <c r="D51" s="123" t="s">
        <v>1448</v>
      </c>
      <c r="E51" s="123">
        <v>4</v>
      </c>
      <c r="F51" s="125">
        <v>52.800000000000004</v>
      </c>
      <c r="G51" s="124">
        <f t="shared" si="2"/>
        <v>211.20000000000002</v>
      </c>
      <c r="H51" s="198"/>
      <c r="I51" s="206"/>
    </row>
    <row r="52" spans="1:9" ht="24" x14ac:dyDescent="0.2">
      <c r="A52" s="120" t="s">
        <v>1338</v>
      </c>
      <c r="B52" s="121" t="s">
        <v>1339</v>
      </c>
      <c r="C52" s="122" t="s">
        <v>1340</v>
      </c>
      <c r="D52" s="123" t="s">
        <v>1448</v>
      </c>
      <c r="E52" s="123">
        <v>2</v>
      </c>
      <c r="F52" s="125">
        <v>214.50000000000003</v>
      </c>
      <c r="G52" s="124">
        <f t="shared" si="2"/>
        <v>429.00000000000006</v>
      </c>
      <c r="H52" s="198"/>
      <c r="I52" s="206"/>
    </row>
    <row r="53" spans="1:9" ht="24" x14ac:dyDescent="0.2">
      <c r="A53" s="120" t="s">
        <v>1415</v>
      </c>
      <c r="B53" s="121" t="s">
        <v>1416</v>
      </c>
      <c r="C53" s="122" t="s">
        <v>1480</v>
      </c>
      <c r="D53" s="123" t="s">
        <v>1448</v>
      </c>
      <c r="E53" s="123">
        <v>1</v>
      </c>
      <c r="F53" s="125">
        <v>222.20000000000002</v>
      </c>
      <c r="G53" s="124">
        <f t="shared" si="2"/>
        <v>222.20000000000002</v>
      </c>
      <c r="H53" s="198"/>
      <c r="I53" s="206"/>
    </row>
    <row r="54" spans="1:9" ht="24" x14ac:dyDescent="0.2">
      <c r="A54" s="120" t="s">
        <v>1063</v>
      </c>
      <c r="B54" s="121" t="s">
        <v>1064</v>
      </c>
      <c r="C54" s="122" t="s">
        <v>1341</v>
      </c>
      <c r="D54" s="123" t="s">
        <v>1448</v>
      </c>
      <c r="E54" s="123">
        <v>1</v>
      </c>
      <c r="F54" s="125">
        <v>239.8</v>
      </c>
      <c r="G54" s="124">
        <f t="shared" si="2"/>
        <v>239.8</v>
      </c>
      <c r="H54" s="198"/>
      <c r="I54" s="206"/>
    </row>
    <row r="55" spans="1:9" ht="24" x14ac:dyDescent="0.2">
      <c r="A55" s="120" t="s">
        <v>1065</v>
      </c>
      <c r="B55" s="121" t="s">
        <v>1066</v>
      </c>
      <c r="C55" s="122" t="s">
        <v>1481</v>
      </c>
      <c r="D55" s="123" t="s">
        <v>1448</v>
      </c>
      <c r="E55" s="123">
        <v>1</v>
      </c>
      <c r="F55" s="125">
        <v>222.20000000000002</v>
      </c>
      <c r="G55" s="124">
        <f t="shared" si="2"/>
        <v>222.20000000000002</v>
      </c>
      <c r="H55" s="198"/>
      <c r="I55" s="206"/>
    </row>
    <row r="56" spans="1:9" ht="24" x14ac:dyDescent="0.2">
      <c r="A56" s="120" t="s">
        <v>1067</v>
      </c>
      <c r="B56" s="121" t="s">
        <v>1068</v>
      </c>
      <c r="C56" s="122" t="s">
        <v>1482</v>
      </c>
      <c r="D56" s="123" t="s">
        <v>1448</v>
      </c>
      <c r="E56" s="123">
        <v>1</v>
      </c>
      <c r="F56" s="125">
        <v>222.20000000000002</v>
      </c>
      <c r="G56" s="124">
        <f t="shared" si="2"/>
        <v>222.20000000000002</v>
      </c>
      <c r="H56" s="198"/>
      <c r="I56" s="206"/>
    </row>
    <row r="57" spans="1:9" ht="24" x14ac:dyDescent="0.2">
      <c r="A57" s="120" t="s">
        <v>1417</v>
      </c>
      <c r="B57" s="121" t="s">
        <v>1418</v>
      </c>
      <c r="C57" s="122" t="s">
        <v>1483</v>
      </c>
      <c r="D57" s="123" t="s">
        <v>1448</v>
      </c>
      <c r="E57" s="123">
        <v>1</v>
      </c>
      <c r="F57" s="125">
        <v>250.8</v>
      </c>
      <c r="G57" s="124">
        <f t="shared" si="2"/>
        <v>250.8</v>
      </c>
      <c r="H57" s="198"/>
      <c r="I57" s="206"/>
    </row>
    <row r="58" spans="1:9" ht="14.25" x14ac:dyDescent="0.2">
      <c r="A58" s="120" t="s">
        <v>1342</v>
      </c>
      <c r="B58" s="121" t="s">
        <v>1343</v>
      </c>
      <c r="C58" s="122" t="s">
        <v>1344</v>
      </c>
      <c r="D58" s="123" t="s">
        <v>1455</v>
      </c>
      <c r="E58" s="123">
        <v>1</v>
      </c>
      <c r="F58" s="125">
        <v>89.100000000000009</v>
      </c>
      <c r="G58" s="124">
        <f t="shared" si="2"/>
        <v>89.100000000000009</v>
      </c>
      <c r="H58" s="198"/>
      <c r="I58" s="206"/>
    </row>
    <row r="59" spans="1:9" ht="14.25" x14ac:dyDescent="0.2">
      <c r="A59" s="120" t="s">
        <v>1345</v>
      </c>
      <c r="B59" s="121" t="s">
        <v>1346</v>
      </c>
      <c r="C59" s="122" t="s">
        <v>1347</v>
      </c>
      <c r="D59" s="123" t="s">
        <v>1454</v>
      </c>
      <c r="E59" s="123">
        <v>1</v>
      </c>
      <c r="F59" s="125">
        <v>370.70000000000005</v>
      </c>
      <c r="G59" s="124">
        <f t="shared" si="2"/>
        <v>370.70000000000005</v>
      </c>
      <c r="H59" s="198"/>
      <c r="I59" s="206"/>
    </row>
    <row r="60" spans="1:9" ht="14.25" x14ac:dyDescent="0.2">
      <c r="A60" s="120" t="s">
        <v>1348</v>
      </c>
      <c r="B60" s="121" t="s">
        <v>1526</v>
      </c>
      <c r="C60" s="122" t="s">
        <v>1349</v>
      </c>
      <c r="D60" s="123" t="s">
        <v>1450</v>
      </c>
      <c r="E60" s="123">
        <v>1</v>
      </c>
      <c r="F60" s="125">
        <v>62.7</v>
      </c>
      <c r="G60" s="124">
        <f t="shared" si="2"/>
        <v>62.7</v>
      </c>
      <c r="H60" s="198"/>
      <c r="I60" s="206"/>
    </row>
    <row r="61" spans="1:9" ht="14.25" x14ac:dyDescent="0.2">
      <c r="A61" s="120" t="s">
        <v>1350</v>
      </c>
      <c r="B61" s="121" t="s">
        <v>1459</v>
      </c>
      <c r="C61" s="122" t="s">
        <v>1351</v>
      </c>
      <c r="D61" s="123" t="s">
        <v>1455</v>
      </c>
      <c r="E61" s="123">
        <v>1</v>
      </c>
      <c r="F61" s="125">
        <v>89.100000000000009</v>
      </c>
      <c r="G61" s="124">
        <f t="shared" si="2"/>
        <v>89.100000000000009</v>
      </c>
      <c r="H61" s="198"/>
      <c r="I61" s="206"/>
    </row>
    <row r="62" spans="1:9" ht="24" x14ac:dyDescent="0.2">
      <c r="A62" s="120" t="s">
        <v>1352</v>
      </c>
      <c r="B62" s="121" t="s">
        <v>1353</v>
      </c>
      <c r="C62" s="122" t="s">
        <v>1354</v>
      </c>
      <c r="D62" s="123" t="s">
        <v>1451</v>
      </c>
      <c r="E62" s="123">
        <v>1</v>
      </c>
      <c r="F62" s="125">
        <v>387.20000000000005</v>
      </c>
      <c r="G62" s="124">
        <f t="shared" si="2"/>
        <v>387.20000000000005</v>
      </c>
      <c r="H62" s="198"/>
      <c r="I62" s="206"/>
    </row>
    <row r="63" spans="1:9" ht="24" x14ac:dyDescent="0.2">
      <c r="A63" s="120" t="s">
        <v>1355</v>
      </c>
      <c r="B63" s="121" t="s">
        <v>1356</v>
      </c>
      <c r="C63" s="122" t="s">
        <v>1357</v>
      </c>
      <c r="D63" s="123" t="s">
        <v>1448</v>
      </c>
      <c r="E63" s="123">
        <v>4</v>
      </c>
      <c r="F63" s="125">
        <v>132</v>
      </c>
      <c r="G63" s="124">
        <f t="shared" si="2"/>
        <v>528</v>
      </c>
      <c r="H63" s="198"/>
      <c r="I63" s="206"/>
    </row>
    <row r="64" spans="1:9" ht="14.25" x14ac:dyDescent="0.2">
      <c r="A64" s="120" t="s">
        <v>1358</v>
      </c>
      <c r="B64" s="121" t="s">
        <v>1359</v>
      </c>
      <c r="C64" s="122" t="s">
        <v>1360</v>
      </c>
      <c r="D64" s="123" t="s">
        <v>1450</v>
      </c>
      <c r="E64" s="123">
        <v>1</v>
      </c>
      <c r="F64" s="125">
        <v>102.30000000000001</v>
      </c>
      <c r="G64" s="124">
        <f t="shared" si="2"/>
        <v>102.30000000000001</v>
      </c>
      <c r="H64" s="198"/>
      <c r="I64" s="206"/>
    </row>
    <row r="65" spans="1:9" ht="31.5" customHeight="1" x14ac:dyDescent="0.2">
      <c r="A65" s="120" t="s">
        <v>1419</v>
      </c>
      <c r="B65" s="121" t="s">
        <v>1420</v>
      </c>
      <c r="C65" s="122" t="s">
        <v>1460</v>
      </c>
      <c r="D65" s="123" t="s">
        <v>1451</v>
      </c>
      <c r="E65" s="123">
        <v>1</v>
      </c>
      <c r="F65" s="125">
        <v>36.300000000000004</v>
      </c>
      <c r="G65" s="124">
        <f t="shared" si="2"/>
        <v>36.300000000000004</v>
      </c>
      <c r="H65" s="198"/>
      <c r="I65" s="206"/>
    </row>
    <row r="66" spans="1:9" ht="24" x14ac:dyDescent="0.2">
      <c r="A66" s="120" t="s">
        <v>1361</v>
      </c>
      <c r="B66" s="121" t="s">
        <v>1362</v>
      </c>
      <c r="C66" s="122" t="s">
        <v>1363</v>
      </c>
      <c r="D66" s="123" t="s">
        <v>1448</v>
      </c>
      <c r="E66" s="123">
        <v>1</v>
      </c>
      <c r="F66" s="125">
        <v>18.359000000000002</v>
      </c>
      <c r="G66" s="124">
        <f t="shared" si="2"/>
        <v>18.359000000000002</v>
      </c>
      <c r="H66" s="198"/>
      <c r="I66" s="206"/>
    </row>
    <row r="67" spans="1:9" ht="24" x14ac:dyDescent="0.2">
      <c r="A67" s="127" t="s">
        <v>783</v>
      </c>
      <c r="B67" s="128" t="s">
        <v>1457</v>
      </c>
      <c r="C67" s="122" t="s">
        <v>1484</v>
      </c>
      <c r="D67" s="123" t="s">
        <v>1450</v>
      </c>
      <c r="E67" s="123">
        <v>1</v>
      </c>
      <c r="F67" s="124">
        <v>174.9</v>
      </c>
      <c r="G67" s="124">
        <f t="shared" si="2"/>
        <v>174.9</v>
      </c>
      <c r="H67" s="198"/>
      <c r="I67" s="206"/>
    </row>
    <row r="68" spans="1:9" ht="14.25" x14ac:dyDescent="0.2">
      <c r="A68" s="120" t="s">
        <v>780</v>
      </c>
      <c r="B68" s="128" t="s">
        <v>1458</v>
      </c>
      <c r="C68" s="122" t="s">
        <v>1485</v>
      </c>
      <c r="D68" s="123" t="s">
        <v>1456</v>
      </c>
      <c r="E68" s="123">
        <v>1</v>
      </c>
      <c r="F68" s="125">
        <v>51.7</v>
      </c>
      <c r="G68" s="124">
        <f t="shared" si="2"/>
        <v>51.7</v>
      </c>
      <c r="H68" s="198"/>
      <c r="I68" s="206"/>
    </row>
    <row r="69" spans="1:9" ht="14.25" x14ac:dyDescent="0.2">
      <c r="A69" s="120" t="s">
        <v>1364</v>
      </c>
      <c r="B69" s="121" t="s">
        <v>1365</v>
      </c>
      <c r="C69" s="122" t="s">
        <v>1366</v>
      </c>
      <c r="D69" s="123" t="s">
        <v>1453</v>
      </c>
      <c r="E69" s="123">
        <v>1</v>
      </c>
      <c r="F69" s="125">
        <v>253.00000000000003</v>
      </c>
      <c r="G69" s="124">
        <f t="shared" si="2"/>
        <v>253.00000000000003</v>
      </c>
      <c r="H69" s="198"/>
      <c r="I69" s="206"/>
    </row>
    <row r="70" spans="1:9" ht="24" x14ac:dyDescent="0.2">
      <c r="A70" s="120" t="s">
        <v>1367</v>
      </c>
      <c r="B70" s="121" t="s">
        <v>1368</v>
      </c>
      <c r="C70" s="122" t="s">
        <v>1369</v>
      </c>
      <c r="D70" s="123" t="s">
        <v>1450</v>
      </c>
      <c r="E70" s="123">
        <v>1</v>
      </c>
      <c r="F70" s="125">
        <v>83.600000000000009</v>
      </c>
      <c r="G70" s="124">
        <f t="shared" si="2"/>
        <v>83.600000000000009</v>
      </c>
      <c r="H70" s="198"/>
      <c r="I70" s="206"/>
    </row>
    <row r="71" spans="1:9" ht="24" x14ac:dyDescent="0.2">
      <c r="A71" s="120" t="s">
        <v>1421</v>
      </c>
      <c r="B71" s="121" t="s">
        <v>1422</v>
      </c>
      <c r="C71" s="122" t="s">
        <v>1486</v>
      </c>
      <c r="D71" s="123" t="s">
        <v>1448</v>
      </c>
      <c r="E71" s="123">
        <v>1</v>
      </c>
      <c r="F71" s="125">
        <v>66</v>
      </c>
      <c r="G71" s="124">
        <f t="shared" si="2"/>
        <v>66</v>
      </c>
      <c r="H71" s="198"/>
      <c r="I71" s="206"/>
    </row>
    <row r="72" spans="1:9" ht="14.25" x14ac:dyDescent="0.2">
      <c r="A72" s="120" t="s">
        <v>1423</v>
      </c>
      <c r="B72" s="121" t="s">
        <v>1424</v>
      </c>
      <c r="C72" s="122" t="s">
        <v>1487</v>
      </c>
      <c r="D72" s="123" t="s">
        <v>1449</v>
      </c>
      <c r="E72" s="123">
        <v>1</v>
      </c>
      <c r="F72" s="125">
        <v>53.900000000000006</v>
      </c>
      <c r="G72" s="124">
        <f t="shared" si="2"/>
        <v>53.900000000000006</v>
      </c>
      <c r="H72" s="198"/>
      <c r="I72" s="206"/>
    </row>
    <row r="73" spans="1:9" ht="24" x14ac:dyDescent="0.2">
      <c r="A73" s="120" t="s">
        <v>1370</v>
      </c>
      <c r="B73" s="121" t="s">
        <v>1371</v>
      </c>
      <c r="C73" s="122" t="s">
        <v>1372</v>
      </c>
      <c r="D73" s="123" t="s">
        <v>1453</v>
      </c>
      <c r="E73" s="123">
        <v>1</v>
      </c>
      <c r="F73" s="125">
        <v>515.90000000000009</v>
      </c>
      <c r="G73" s="124">
        <f t="shared" si="2"/>
        <v>515.90000000000009</v>
      </c>
      <c r="H73" s="198"/>
      <c r="I73" s="206"/>
    </row>
    <row r="74" spans="1:9" ht="14.25" x14ac:dyDescent="0.2">
      <c r="A74" s="120" t="s">
        <v>1373</v>
      </c>
      <c r="B74" s="121" t="s">
        <v>1374</v>
      </c>
      <c r="C74" s="122" t="s">
        <v>1375</v>
      </c>
      <c r="D74" s="123" t="s">
        <v>1453</v>
      </c>
      <c r="E74" s="123">
        <v>2</v>
      </c>
      <c r="F74" s="125">
        <v>163.9</v>
      </c>
      <c r="G74" s="124">
        <f t="shared" si="2"/>
        <v>327.8</v>
      </c>
      <c r="H74" s="198"/>
      <c r="I74" s="206"/>
    </row>
    <row r="75" spans="1:9" ht="24" x14ac:dyDescent="0.2">
      <c r="A75" s="120" t="s">
        <v>1376</v>
      </c>
      <c r="B75" s="121" t="s">
        <v>1377</v>
      </c>
      <c r="C75" s="122" t="s">
        <v>1378</v>
      </c>
      <c r="D75" s="123" t="s">
        <v>1453</v>
      </c>
      <c r="E75" s="123">
        <v>1</v>
      </c>
      <c r="F75" s="125">
        <v>156.20000000000002</v>
      </c>
      <c r="G75" s="124">
        <f t="shared" si="2"/>
        <v>156.20000000000002</v>
      </c>
      <c r="H75" s="198"/>
      <c r="I75" s="206"/>
    </row>
    <row r="76" spans="1:9" ht="14.25" x14ac:dyDescent="0.2">
      <c r="A76" s="120" t="s">
        <v>1425</v>
      </c>
      <c r="B76" s="121" t="s">
        <v>1426</v>
      </c>
      <c r="C76" s="122" t="s">
        <v>1488</v>
      </c>
      <c r="D76" s="123" t="s">
        <v>1449</v>
      </c>
      <c r="E76" s="123">
        <v>1</v>
      </c>
      <c r="F76" s="125">
        <v>50.6</v>
      </c>
      <c r="G76" s="124">
        <f t="shared" si="2"/>
        <v>50.6</v>
      </c>
      <c r="H76" s="198"/>
      <c r="I76" s="206"/>
    </row>
    <row r="77" spans="1:9" ht="14.25" x14ac:dyDescent="0.2">
      <c r="A77" s="120" t="s">
        <v>1427</v>
      </c>
      <c r="B77" s="121" t="s">
        <v>1428</v>
      </c>
      <c r="C77" s="122" t="s">
        <v>1489</v>
      </c>
      <c r="D77" s="123" t="s">
        <v>1449</v>
      </c>
      <c r="E77" s="123">
        <v>1</v>
      </c>
      <c r="F77" s="125">
        <v>46.2</v>
      </c>
      <c r="G77" s="124">
        <f t="shared" si="2"/>
        <v>46.2</v>
      </c>
      <c r="H77" s="198"/>
      <c r="I77" s="206"/>
    </row>
    <row r="78" spans="1:9" ht="14.25" x14ac:dyDescent="0.2">
      <c r="A78" s="120" t="s">
        <v>1429</v>
      </c>
      <c r="B78" s="121" t="s">
        <v>1430</v>
      </c>
      <c r="C78" s="122" t="s">
        <v>1490</v>
      </c>
      <c r="D78" s="123" t="s">
        <v>1450</v>
      </c>
      <c r="E78" s="123">
        <v>1</v>
      </c>
      <c r="F78" s="125">
        <v>56.1</v>
      </c>
      <c r="G78" s="124">
        <f t="shared" si="2"/>
        <v>56.1</v>
      </c>
      <c r="H78" s="198"/>
      <c r="I78" s="206"/>
    </row>
    <row r="79" spans="1:9" ht="14.25" x14ac:dyDescent="0.2">
      <c r="A79" s="120" t="s">
        <v>1431</v>
      </c>
      <c r="B79" s="121" t="s">
        <v>1432</v>
      </c>
      <c r="C79" s="122" t="s">
        <v>1491</v>
      </c>
      <c r="D79" s="123" t="s">
        <v>1450</v>
      </c>
      <c r="E79" s="123">
        <v>1</v>
      </c>
      <c r="F79" s="125">
        <v>136.4</v>
      </c>
      <c r="G79" s="124">
        <f t="shared" si="2"/>
        <v>136.4</v>
      </c>
      <c r="H79" s="198"/>
      <c r="I79" s="206"/>
    </row>
    <row r="80" spans="1:9" ht="14.25" x14ac:dyDescent="0.2">
      <c r="A80" s="120" t="s">
        <v>1433</v>
      </c>
      <c r="B80" s="121" t="s">
        <v>1527</v>
      </c>
      <c r="C80" s="122" t="s">
        <v>1492</v>
      </c>
      <c r="D80" s="123" t="s">
        <v>1450</v>
      </c>
      <c r="E80" s="123">
        <v>1</v>
      </c>
      <c r="F80" s="125">
        <v>100.10000000000001</v>
      </c>
      <c r="G80" s="124">
        <f t="shared" si="2"/>
        <v>100.10000000000001</v>
      </c>
      <c r="H80" s="198"/>
      <c r="I80" s="206"/>
    </row>
    <row r="81" spans="1:9" ht="14.25" x14ac:dyDescent="0.2">
      <c r="A81" s="120" t="s">
        <v>1379</v>
      </c>
      <c r="B81" s="121" t="s">
        <v>1533</v>
      </c>
      <c r="C81" s="122" t="s">
        <v>1380</v>
      </c>
      <c r="D81" s="123" t="s">
        <v>1452</v>
      </c>
      <c r="E81" s="123">
        <v>1</v>
      </c>
      <c r="F81" s="125">
        <v>29.909000000000002</v>
      </c>
      <c r="G81" s="124">
        <f t="shared" si="2"/>
        <v>29.909000000000002</v>
      </c>
      <c r="H81" s="198"/>
      <c r="I81" s="206"/>
    </row>
    <row r="82" spans="1:9" ht="14.25" x14ac:dyDescent="0.2">
      <c r="A82" s="120" t="s">
        <v>1434</v>
      </c>
      <c r="B82" s="121" t="s">
        <v>1528</v>
      </c>
      <c r="C82" s="122" t="s">
        <v>1493</v>
      </c>
      <c r="D82" s="123" t="s">
        <v>1450</v>
      </c>
      <c r="E82" s="123">
        <v>1</v>
      </c>
      <c r="F82" s="125">
        <v>100.10000000000001</v>
      </c>
      <c r="G82" s="124">
        <f t="shared" si="2"/>
        <v>100.10000000000001</v>
      </c>
      <c r="H82" s="198"/>
      <c r="I82" s="206"/>
    </row>
    <row r="83" spans="1:9" ht="14.25" x14ac:dyDescent="0.2">
      <c r="A83" s="120" t="s">
        <v>1381</v>
      </c>
      <c r="B83" s="121" t="s">
        <v>1382</v>
      </c>
      <c r="C83" s="122" t="s">
        <v>1383</v>
      </c>
      <c r="D83" s="123" t="s">
        <v>1450</v>
      </c>
      <c r="E83" s="123">
        <v>1</v>
      </c>
      <c r="F83" s="125">
        <v>92.4</v>
      </c>
      <c r="G83" s="124">
        <f t="shared" si="2"/>
        <v>92.4</v>
      </c>
      <c r="H83" s="198"/>
      <c r="I83" s="206"/>
    </row>
    <row r="84" spans="1:9" ht="14.25" x14ac:dyDescent="0.2">
      <c r="A84" s="120" t="s">
        <v>1435</v>
      </c>
      <c r="B84" s="121" t="s">
        <v>1529</v>
      </c>
      <c r="C84" s="122" t="s">
        <v>1494</v>
      </c>
      <c r="D84" s="123" t="s">
        <v>1450</v>
      </c>
      <c r="E84" s="123">
        <v>1</v>
      </c>
      <c r="F84" s="125">
        <v>185.9</v>
      </c>
      <c r="G84" s="124">
        <f t="shared" si="2"/>
        <v>185.9</v>
      </c>
      <c r="H84" s="198"/>
      <c r="I84" s="206"/>
    </row>
    <row r="85" spans="1:9" ht="14.25" x14ac:dyDescent="0.2">
      <c r="A85" s="120" t="s">
        <v>1384</v>
      </c>
      <c r="B85" s="121" t="s">
        <v>1385</v>
      </c>
      <c r="C85" s="122" t="s">
        <v>1386</v>
      </c>
      <c r="D85" s="123" t="s">
        <v>1450</v>
      </c>
      <c r="E85" s="123">
        <v>1</v>
      </c>
      <c r="F85" s="125">
        <v>101.2</v>
      </c>
      <c r="G85" s="124">
        <f t="shared" si="2"/>
        <v>101.2</v>
      </c>
      <c r="H85" s="198"/>
      <c r="I85" s="206"/>
    </row>
    <row r="86" spans="1:9" ht="14.25" x14ac:dyDescent="0.2">
      <c r="A86" s="120" t="s">
        <v>1436</v>
      </c>
      <c r="B86" s="121" t="s">
        <v>1437</v>
      </c>
      <c r="C86" s="122" t="s">
        <v>1495</v>
      </c>
      <c r="D86" s="123" t="s">
        <v>1450</v>
      </c>
      <c r="E86" s="123">
        <v>1</v>
      </c>
      <c r="F86" s="125">
        <v>145.20000000000002</v>
      </c>
      <c r="G86" s="124">
        <f t="shared" si="2"/>
        <v>145.20000000000002</v>
      </c>
      <c r="H86" s="198"/>
      <c r="I86" s="206"/>
    </row>
    <row r="87" spans="1:9" ht="14.25" x14ac:dyDescent="0.2">
      <c r="A87" s="120" t="s">
        <v>1438</v>
      </c>
      <c r="B87" s="121" t="s">
        <v>1439</v>
      </c>
      <c r="C87" s="122" t="s">
        <v>1496</v>
      </c>
      <c r="D87" s="123" t="s">
        <v>1450</v>
      </c>
      <c r="E87" s="123">
        <v>1</v>
      </c>
      <c r="F87" s="125">
        <v>72.600000000000009</v>
      </c>
      <c r="G87" s="124">
        <f t="shared" si="2"/>
        <v>72.600000000000009</v>
      </c>
      <c r="H87" s="198"/>
      <c r="I87" s="206"/>
    </row>
    <row r="88" spans="1:9" ht="14.25" x14ac:dyDescent="0.2">
      <c r="A88" s="120" t="s">
        <v>1387</v>
      </c>
      <c r="B88" s="121" t="s">
        <v>1388</v>
      </c>
      <c r="C88" s="122" t="s">
        <v>1389</v>
      </c>
      <c r="D88" s="123" t="s">
        <v>1453</v>
      </c>
      <c r="E88" s="123">
        <v>1</v>
      </c>
      <c r="F88" s="125">
        <v>323.40000000000003</v>
      </c>
      <c r="G88" s="124">
        <f t="shared" si="2"/>
        <v>323.40000000000003</v>
      </c>
      <c r="H88" s="198"/>
      <c r="I88" s="206"/>
    </row>
    <row r="89" spans="1:9" ht="14.25" x14ac:dyDescent="0.2">
      <c r="A89" s="120" t="s">
        <v>1440</v>
      </c>
      <c r="B89" s="121" t="s">
        <v>1530</v>
      </c>
      <c r="C89" s="122" t="s">
        <v>1497</v>
      </c>
      <c r="D89" s="123" t="s">
        <v>1450</v>
      </c>
      <c r="E89" s="123">
        <v>1</v>
      </c>
      <c r="F89" s="125">
        <v>58.300000000000004</v>
      </c>
      <c r="G89" s="124">
        <f t="shared" si="2"/>
        <v>58.300000000000004</v>
      </c>
      <c r="H89" s="198"/>
      <c r="I89" s="206"/>
    </row>
    <row r="90" spans="1:9" ht="14.25" x14ac:dyDescent="0.2">
      <c r="A90" s="120" t="s">
        <v>1441</v>
      </c>
      <c r="B90" s="121" t="s">
        <v>1442</v>
      </c>
      <c r="C90" s="122" t="s">
        <v>1498</v>
      </c>
      <c r="D90" s="123" t="s">
        <v>1452</v>
      </c>
      <c r="E90" s="123">
        <v>1</v>
      </c>
      <c r="F90" s="125">
        <v>132</v>
      </c>
      <c r="G90" s="124">
        <f t="shared" si="2"/>
        <v>132</v>
      </c>
      <c r="H90" s="198"/>
      <c r="I90" s="206"/>
    </row>
    <row r="91" spans="1:9" ht="24" x14ac:dyDescent="0.2">
      <c r="A91" s="120" t="s">
        <v>1390</v>
      </c>
      <c r="B91" s="121" t="s">
        <v>1447</v>
      </c>
      <c r="C91" s="122" t="s">
        <v>1391</v>
      </c>
      <c r="D91" s="123" t="s">
        <v>1448</v>
      </c>
      <c r="E91" s="123">
        <v>1</v>
      </c>
      <c r="F91" s="125">
        <v>489.50000000000006</v>
      </c>
      <c r="G91" s="124">
        <f t="shared" si="2"/>
        <v>489.50000000000006</v>
      </c>
      <c r="H91" s="198"/>
      <c r="I91" s="206"/>
    </row>
    <row r="92" spans="1:9" ht="14.25" x14ac:dyDescent="0.2">
      <c r="A92" s="120" t="s">
        <v>1443</v>
      </c>
      <c r="B92" s="121" t="s">
        <v>1446</v>
      </c>
      <c r="C92" s="122" t="s">
        <v>1499</v>
      </c>
      <c r="D92" s="123" t="s">
        <v>1450</v>
      </c>
      <c r="E92" s="123">
        <v>1</v>
      </c>
      <c r="F92" s="125">
        <v>231.00000000000003</v>
      </c>
      <c r="G92" s="124">
        <f t="shared" si="2"/>
        <v>231.00000000000003</v>
      </c>
      <c r="H92" s="198"/>
      <c r="I92" s="206"/>
    </row>
    <row r="93" spans="1:9" ht="14.25" x14ac:dyDescent="0.2">
      <c r="A93" s="120" t="s">
        <v>1392</v>
      </c>
      <c r="B93" s="121" t="s">
        <v>1534</v>
      </c>
      <c r="C93" s="122" t="s">
        <v>1393</v>
      </c>
      <c r="D93" s="123" t="s">
        <v>1449</v>
      </c>
      <c r="E93" s="123">
        <v>1</v>
      </c>
      <c r="F93" s="125">
        <v>56.1</v>
      </c>
      <c r="G93" s="124">
        <f t="shared" si="2"/>
        <v>56.1</v>
      </c>
      <c r="H93" s="198"/>
      <c r="I93" s="206"/>
    </row>
    <row r="94" spans="1:9" ht="14.25" x14ac:dyDescent="0.2">
      <c r="A94" s="127" t="s">
        <v>1069</v>
      </c>
      <c r="B94" s="128" t="s">
        <v>1535</v>
      </c>
      <c r="C94" s="122" t="s">
        <v>1500</v>
      </c>
      <c r="D94" s="123" t="s">
        <v>1453</v>
      </c>
      <c r="E94" s="123">
        <v>1</v>
      </c>
      <c r="F94" s="125">
        <v>174.9</v>
      </c>
      <c r="G94" s="124">
        <f t="shared" si="2"/>
        <v>174.9</v>
      </c>
      <c r="H94" s="198"/>
      <c r="I94" s="206"/>
    </row>
    <row r="95" spans="1:9" ht="14.25" x14ac:dyDescent="0.2">
      <c r="A95" s="127" t="s">
        <v>1444</v>
      </c>
      <c r="B95" s="128" t="s">
        <v>1531</v>
      </c>
      <c r="C95" s="122" t="s">
        <v>1501</v>
      </c>
      <c r="D95" s="123" t="s">
        <v>1453</v>
      </c>
      <c r="E95" s="123">
        <v>1</v>
      </c>
      <c r="F95" s="125">
        <v>352</v>
      </c>
      <c r="G95" s="124">
        <f t="shared" si="2"/>
        <v>352</v>
      </c>
      <c r="H95" s="198"/>
      <c r="I95" s="206"/>
    </row>
    <row r="96" spans="1:9" ht="14.25" x14ac:dyDescent="0.2">
      <c r="A96" s="130" t="s">
        <v>1445</v>
      </c>
      <c r="B96" s="131" t="s">
        <v>1532</v>
      </c>
      <c r="C96" s="132" t="s">
        <v>1502</v>
      </c>
      <c r="D96" s="133" t="s">
        <v>1453</v>
      </c>
      <c r="E96" s="133">
        <v>1</v>
      </c>
      <c r="F96" s="134">
        <v>617.1</v>
      </c>
      <c r="G96" s="124">
        <f t="shared" si="2"/>
        <v>617.1</v>
      </c>
      <c r="H96" s="198"/>
      <c r="I96" s="206"/>
    </row>
    <row r="97" spans="1:9" x14ac:dyDescent="0.2">
      <c r="A97" s="135" t="s">
        <v>1503</v>
      </c>
      <c r="B97" s="136"/>
      <c r="C97" s="137"/>
      <c r="D97" s="138"/>
      <c r="E97" s="139"/>
      <c r="F97" s="138"/>
      <c r="G97" s="140">
        <v>2000</v>
      </c>
      <c r="H97" s="206"/>
      <c r="I97" s="225">
        <v>2000</v>
      </c>
    </row>
    <row r="98" spans="1:9" ht="12.75" thickBot="1" x14ac:dyDescent="0.25">
      <c r="H98" s="208"/>
      <c r="I98" s="208"/>
    </row>
    <row r="99" spans="1:9" x14ac:dyDescent="0.2">
      <c r="D99" s="11" t="s">
        <v>53</v>
      </c>
      <c r="E99" s="141"/>
      <c r="F99" s="50"/>
      <c r="G99" s="447">
        <f>SUM(G10:G97)</f>
        <v>18810.112000000005</v>
      </c>
      <c r="H99" s="195" t="s">
        <v>53</v>
      </c>
      <c r="I99" s="467">
        <f>SUM(I10:I97)</f>
        <v>2000</v>
      </c>
    </row>
    <row r="100" spans="1:9" x14ac:dyDescent="0.2">
      <c r="D100" s="13" t="s">
        <v>6</v>
      </c>
      <c r="E100" s="5"/>
      <c r="F100" s="14"/>
      <c r="G100" s="448">
        <v>3950.1230999999998</v>
      </c>
      <c r="H100" s="196" t="s">
        <v>6</v>
      </c>
      <c r="I100" s="468">
        <f>I99*21%</f>
        <v>420</v>
      </c>
    </row>
    <row r="101" spans="1:9" ht="12.75" thickBot="1" x14ac:dyDescent="0.25">
      <c r="D101" s="15" t="s">
        <v>4</v>
      </c>
      <c r="E101" s="142"/>
      <c r="F101" s="51"/>
      <c r="G101" s="431">
        <v>22760.233100000001</v>
      </c>
      <c r="H101" s="197" t="s">
        <v>4</v>
      </c>
      <c r="I101" s="469">
        <f>SUM(I99:I100)</f>
        <v>2420</v>
      </c>
    </row>
  </sheetData>
  <sheetProtection algorithmName="SHA-512" hashValue="5cdZBL3vBixyBX9CmcyeGVuPB486iyt7RcDaGSmgcMrTKPcn9ghKxAXN5nEfnxtbakESPQRXzVh+O0bDIhq3DQ==" saltValue="bJ8IMoqsgQBYudy/oMpScQ==" spinCount="100000" sheet="1" objects="1" scenarios="1"/>
  <sortState xmlns:xlrd2="http://schemas.microsoft.com/office/spreadsheetml/2017/richdata2" ref="A1:M183">
    <sortCondition ref="A1:A183"/>
  </sortState>
  <conditionalFormatting sqref="H10:H96">
    <cfRule type="cellIs" dxfId="20" priority="1" operator="greaterThan">
      <formula>F10</formula>
    </cfRule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I17"/>
  <sheetViews>
    <sheetView workbookViewId="0">
      <selection activeCell="C16" sqref="C16"/>
    </sheetView>
  </sheetViews>
  <sheetFormatPr defaultColWidth="11.42578125" defaultRowHeight="15" x14ac:dyDescent="0.25"/>
  <cols>
    <col min="1" max="1" width="12.140625" customWidth="1"/>
    <col min="2" max="2" width="65.85546875" customWidth="1"/>
    <col min="8" max="8" width="13.42578125" customWidth="1"/>
  </cols>
  <sheetData>
    <row r="6" spans="1:9" x14ac:dyDescent="0.25">
      <c r="A6" s="44" t="s">
        <v>2069</v>
      </c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9" ht="36" x14ac:dyDescent="0.25">
      <c r="A8" s="7" t="s">
        <v>54</v>
      </c>
      <c r="B8" s="7" t="s">
        <v>1</v>
      </c>
      <c r="C8" s="7" t="s">
        <v>55</v>
      </c>
      <c r="D8" s="7" t="s">
        <v>2</v>
      </c>
      <c r="E8" s="48" t="s">
        <v>3</v>
      </c>
      <c r="F8" s="8" t="s">
        <v>2044</v>
      </c>
      <c r="G8" s="9" t="s">
        <v>4</v>
      </c>
      <c r="H8" s="28" t="s">
        <v>2041</v>
      </c>
      <c r="I8" s="28" t="s">
        <v>1507</v>
      </c>
    </row>
    <row r="9" spans="1:9" x14ac:dyDescent="0.25">
      <c r="A9" s="120" t="s">
        <v>1836</v>
      </c>
      <c r="B9" s="120" t="s">
        <v>2039</v>
      </c>
      <c r="C9" s="123" t="s">
        <v>1837</v>
      </c>
      <c r="D9" s="123" t="s">
        <v>1846</v>
      </c>
      <c r="E9" s="123">
        <v>3</v>
      </c>
      <c r="F9" s="124">
        <v>98.6</v>
      </c>
      <c r="G9" s="287">
        <f>F9*E9</f>
        <v>295.79999999999995</v>
      </c>
      <c r="H9" s="198"/>
      <c r="I9" s="193"/>
    </row>
    <row r="10" spans="1:9" x14ac:dyDescent="0.25">
      <c r="A10" s="120" t="s">
        <v>1838</v>
      </c>
      <c r="B10" s="120" t="s">
        <v>2038</v>
      </c>
      <c r="C10" s="123" t="s">
        <v>1839</v>
      </c>
      <c r="D10" s="123" t="s">
        <v>1847</v>
      </c>
      <c r="E10" s="123">
        <v>1</v>
      </c>
      <c r="F10" s="124">
        <v>80.290000000000006</v>
      </c>
      <c r="G10" s="287">
        <f t="shared" ref="G10:G13" si="0">F10*E10</f>
        <v>80.290000000000006</v>
      </c>
      <c r="H10" s="198"/>
      <c r="I10" s="193"/>
    </row>
    <row r="11" spans="1:9" x14ac:dyDescent="0.25">
      <c r="A11" s="120" t="s">
        <v>1840</v>
      </c>
      <c r="B11" s="120" t="s">
        <v>2037</v>
      </c>
      <c r="C11" s="123" t="s">
        <v>1841</v>
      </c>
      <c r="D11" s="123" t="s">
        <v>1846</v>
      </c>
      <c r="E11" s="123">
        <v>2</v>
      </c>
      <c r="F11" s="124">
        <v>99.96</v>
      </c>
      <c r="G11" s="287">
        <f t="shared" si="0"/>
        <v>199.92</v>
      </c>
      <c r="H11" s="198"/>
      <c r="I11" s="193"/>
    </row>
    <row r="12" spans="1:9" x14ac:dyDescent="0.25">
      <c r="A12" s="120" t="s">
        <v>1842</v>
      </c>
      <c r="B12" s="120" t="s">
        <v>2036</v>
      </c>
      <c r="C12" s="123" t="s">
        <v>1843</v>
      </c>
      <c r="D12" s="123" t="s">
        <v>1848</v>
      </c>
      <c r="E12" s="123">
        <v>4</v>
      </c>
      <c r="F12" s="124">
        <v>389.99</v>
      </c>
      <c r="G12" s="287">
        <f t="shared" si="0"/>
        <v>1559.96</v>
      </c>
      <c r="H12" s="198"/>
      <c r="I12" s="193"/>
    </row>
    <row r="13" spans="1:9" x14ac:dyDescent="0.25">
      <c r="A13" s="120" t="s">
        <v>1844</v>
      </c>
      <c r="B13" s="120" t="s">
        <v>2035</v>
      </c>
      <c r="C13" s="123" t="s">
        <v>1845</v>
      </c>
      <c r="D13" s="123" t="s">
        <v>635</v>
      </c>
      <c r="E13" s="123">
        <v>1</v>
      </c>
      <c r="F13" s="124">
        <v>34.409999999999997</v>
      </c>
      <c r="G13" s="287">
        <f t="shared" si="0"/>
        <v>34.409999999999997</v>
      </c>
      <c r="H13" s="198"/>
      <c r="I13" s="193"/>
    </row>
    <row r="14" spans="1:9" ht="15.75" thickBot="1" x14ac:dyDescent="0.3">
      <c r="A14" s="18"/>
      <c r="B14" s="18"/>
      <c r="C14" s="18"/>
      <c r="D14" s="18"/>
      <c r="E14" s="18"/>
      <c r="F14" s="18"/>
      <c r="G14" s="18"/>
      <c r="H14" s="194"/>
      <c r="I14" s="194"/>
    </row>
    <row r="15" spans="1:9" ht="10.5" customHeight="1" x14ac:dyDescent="0.25">
      <c r="A15" s="18"/>
      <c r="B15" s="18"/>
      <c r="C15" s="18"/>
      <c r="D15" s="18"/>
      <c r="E15" s="277" t="s">
        <v>53</v>
      </c>
      <c r="F15" s="45"/>
      <c r="G15" s="117">
        <f>SUM(G9:G14)</f>
        <v>2170.38</v>
      </c>
      <c r="H15" s="301" t="s">
        <v>53</v>
      </c>
      <c r="I15" s="464">
        <f>SUM(I9:I13)</f>
        <v>0</v>
      </c>
    </row>
    <row r="16" spans="1:9" ht="10.5" customHeight="1" x14ac:dyDescent="0.25">
      <c r="A16" s="18"/>
      <c r="B16" s="18"/>
      <c r="C16" s="18"/>
      <c r="D16" s="18"/>
      <c r="E16" s="278" t="s">
        <v>6</v>
      </c>
      <c r="F16" s="44"/>
      <c r="G16" s="118">
        <v>455.77980000000002</v>
      </c>
      <c r="H16" s="302" t="s">
        <v>6</v>
      </c>
      <c r="I16" s="465">
        <f>21%*I15</f>
        <v>0</v>
      </c>
    </row>
    <row r="17" spans="1:9" ht="10.5" customHeight="1" thickBot="1" x14ac:dyDescent="0.3">
      <c r="A17" s="18"/>
      <c r="B17" s="18"/>
      <c r="C17" s="18"/>
      <c r="D17" s="18"/>
      <c r="E17" s="284" t="s">
        <v>4</v>
      </c>
      <c r="F17" s="46"/>
      <c r="G17" s="119">
        <v>2626.1597999999999</v>
      </c>
      <c r="H17" s="309" t="s">
        <v>4</v>
      </c>
      <c r="I17" s="466">
        <f>SUM(I15:I16)</f>
        <v>0</v>
      </c>
    </row>
  </sheetData>
  <sheetProtection algorithmName="SHA-512" hashValue="A3N0TuyZMuE5MBc3B8fSz7ELcQv9gB596gbpHRzdFMBK5IdQqHTL0+M2bCEY3oEOk1wyfAI/ZLCZP6MphISoYw==" saltValue="SiIEcXrtcXdN7Y7Ni0eRAw==" spinCount="100000" sheet="1" objects="1" scenarios="1"/>
  <conditionalFormatting sqref="H9:H13">
    <cfRule type="cellIs" dxfId="19" priority="1" operator="greaterThan">
      <formula>F9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I15"/>
  <sheetViews>
    <sheetView workbookViewId="0">
      <selection activeCell="I13" sqref="I13"/>
    </sheetView>
  </sheetViews>
  <sheetFormatPr defaultColWidth="11.42578125" defaultRowHeight="15" x14ac:dyDescent="0.25"/>
  <cols>
    <col min="2" max="2" width="51.85546875" customWidth="1"/>
    <col min="4" max="4" width="15.140625" customWidth="1"/>
    <col min="8" max="8" width="13.5703125" customWidth="1"/>
  </cols>
  <sheetData>
    <row r="7" spans="1:9" x14ac:dyDescent="0.25">
      <c r="A7" s="44" t="s">
        <v>2070</v>
      </c>
      <c r="B7" s="18"/>
      <c r="C7" s="18"/>
      <c r="D7" s="18"/>
      <c r="E7" s="18"/>
      <c r="F7" s="18"/>
      <c r="G7" s="18"/>
      <c r="H7" s="18"/>
      <c r="I7" s="18"/>
    </row>
    <row r="8" spans="1:9" x14ac:dyDescent="0.25">
      <c r="A8" s="18"/>
      <c r="B8" s="18"/>
      <c r="C8" s="18"/>
      <c r="D8" s="18"/>
      <c r="E8" s="18"/>
      <c r="F8" s="18"/>
      <c r="G8" s="18"/>
      <c r="H8" s="18"/>
      <c r="I8" s="18"/>
    </row>
    <row r="9" spans="1:9" ht="36" x14ac:dyDescent="0.25">
      <c r="A9" s="7" t="s">
        <v>54</v>
      </c>
      <c r="B9" s="7" t="s">
        <v>1</v>
      </c>
      <c r="C9" s="8" t="s">
        <v>55</v>
      </c>
      <c r="D9" s="7" t="s">
        <v>2</v>
      </c>
      <c r="E9" s="48" t="s">
        <v>3</v>
      </c>
      <c r="F9" s="8" t="s">
        <v>2044</v>
      </c>
      <c r="G9" s="9" t="s">
        <v>4</v>
      </c>
      <c r="H9" s="10" t="s">
        <v>165</v>
      </c>
      <c r="I9" s="28" t="s">
        <v>1507</v>
      </c>
    </row>
    <row r="10" spans="1:9" x14ac:dyDescent="0.25">
      <c r="A10" s="286" t="s">
        <v>1793</v>
      </c>
      <c r="B10" s="286" t="s">
        <v>1794</v>
      </c>
      <c r="C10" s="312">
        <v>11732927</v>
      </c>
      <c r="D10" s="312" t="s">
        <v>1788</v>
      </c>
      <c r="E10" s="312">
        <v>24</v>
      </c>
      <c r="F10" s="287">
        <v>592.5</v>
      </c>
      <c r="G10" s="287">
        <f>E10*F10</f>
        <v>14220</v>
      </c>
      <c r="H10" s="198"/>
      <c r="I10" s="193"/>
    </row>
    <row r="11" spans="1:9" ht="15.75" thickBot="1" x14ac:dyDescent="0.3">
      <c r="A11" s="18"/>
      <c r="B11" s="18"/>
      <c r="C11" s="18"/>
      <c r="D11" s="18"/>
      <c r="E11" s="18"/>
      <c r="F11" s="18"/>
      <c r="G11" s="18"/>
      <c r="H11" s="194"/>
      <c r="I11" s="194"/>
    </row>
    <row r="12" spans="1:9" ht="11.45" customHeight="1" x14ac:dyDescent="0.25">
      <c r="A12" s="18"/>
      <c r="B12" s="18"/>
      <c r="C12" s="18"/>
      <c r="D12" s="18"/>
      <c r="E12" s="277" t="s">
        <v>5</v>
      </c>
      <c r="F12" s="310"/>
      <c r="G12" s="117">
        <f>G10</f>
        <v>14220</v>
      </c>
      <c r="H12" s="301" t="s">
        <v>5</v>
      </c>
      <c r="I12" s="464">
        <f>SUM(I10)</f>
        <v>0</v>
      </c>
    </row>
    <row r="13" spans="1:9" ht="11.45" customHeight="1" x14ac:dyDescent="0.25">
      <c r="A13" s="18"/>
      <c r="B13" s="18"/>
      <c r="C13" s="18"/>
      <c r="D13" s="18"/>
      <c r="E13" s="278" t="s">
        <v>6</v>
      </c>
      <c r="F13" s="18"/>
      <c r="G13" s="118">
        <f>G12*21%</f>
        <v>2986.2</v>
      </c>
      <c r="H13" s="302" t="s">
        <v>6</v>
      </c>
      <c r="I13" s="465">
        <f>21%*I12</f>
        <v>0</v>
      </c>
    </row>
    <row r="14" spans="1:9" ht="11.45" customHeight="1" thickBot="1" x14ac:dyDescent="0.3">
      <c r="A14" s="18"/>
      <c r="B14" s="18"/>
      <c r="C14" s="18"/>
      <c r="D14" s="18"/>
      <c r="E14" s="284" t="s">
        <v>4</v>
      </c>
      <c r="F14" s="311"/>
      <c r="G14" s="119">
        <f>G13+G12</f>
        <v>17206.2</v>
      </c>
      <c r="H14" s="309" t="s">
        <v>4</v>
      </c>
      <c r="I14" s="466">
        <f>SUM(I12:I13)</f>
        <v>0</v>
      </c>
    </row>
    <row r="15" spans="1:9" x14ac:dyDescent="0.25">
      <c r="A15" s="18"/>
      <c r="B15" s="18"/>
      <c r="C15" s="18"/>
      <c r="D15" s="18"/>
      <c r="E15" s="18"/>
      <c r="F15" s="18"/>
      <c r="G15" s="18"/>
      <c r="H15" s="18"/>
      <c r="I15" s="18"/>
    </row>
  </sheetData>
  <sheetProtection algorithmName="SHA-512" hashValue="qIGMroovgWfK8HBMEHXpvenpXf9K1fG086FpeBsrSRSO6xpCjEfgOANDsWwoA+JKo0Y7U3+GsiZADFvIdkW4Pw==" saltValue="FSZNHsEUJtcq26kUzS0riA==" spinCount="100000" sheet="1" objects="1" scenarios="1"/>
  <protectedRanges>
    <protectedRange sqref="H9" name="Rango13"/>
    <protectedRange sqref="H9" name="Rango11"/>
    <protectedRange sqref="H9" name="Rango9"/>
    <protectedRange sqref="H9" name="Rango3_4"/>
    <protectedRange sqref="H9" name="Rango1_4"/>
    <protectedRange sqref="H9" name="Rango2_4"/>
    <protectedRange sqref="H9" name="Rango4_4"/>
    <protectedRange sqref="H9" name="Rango10"/>
    <protectedRange sqref="H9" name="Rango12"/>
  </protectedRanges>
  <conditionalFormatting sqref="H10">
    <cfRule type="cellIs" dxfId="18" priority="1" operator="greaterThan">
      <formula>F10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26"/>
  <sheetViews>
    <sheetView topLeftCell="C1" workbookViewId="0">
      <selection activeCell="M18" sqref="M18"/>
    </sheetView>
  </sheetViews>
  <sheetFormatPr defaultColWidth="8.7109375" defaultRowHeight="15" x14ac:dyDescent="0.25"/>
  <cols>
    <col min="1" max="1" width="15.140625" customWidth="1"/>
    <col min="2" max="2" width="71.42578125" style="316" customWidth="1"/>
    <col min="3" max="3" width="17" style="102" customWidth="1"/>
    <col min="4" max="4" width="13.85546875" style="102" customWidth="1"/>
    <col min="5" max="5" width="11.5703125" style="317" customWidth="1"/>
    <col min="6" max="6" width="16" style="318" customWidth="1"/>
    <col min="7" max="7" width="12.42578125" customWidth="1"/>
    <col min="8" max="8" width="15.85546875" customWidth="1"/>
    <col min="9" max="9" width="20.42578125" customWidth="1"/>
    <col min="10" max="10" width="19.140625" customWidth="1"/>
  </cols>
  <sheetData>
    <row r="3" spans="1:12" x14ac:dyDescent="0.25">
      <c r="A3" s="319"/>
    </row>
    <row r="5" spans="1:12" ht="9" customHeight="1" x14ac:dyDescent="0.25"/>
    <row r="7" spans="1:12" x14ac:dyDescent="0.25">
      <c r="A7" s="167" t="s">
        <v>1877</v>
      </c>
    </row>
    <row r="9" spans="1:12" ht="30" customHeight="1" x14ac:dyDescent="0.25">
      <c r="A9" s="7" t="s">
        <v>0</v>
      </c>
      <c r="B9" s="7" t="s">
        <v>1</v>
      </c>
      <c r="C9" s="7" t="s">
        <v>1857</v>
      </c>
      <c r="D9" s="7" t="s">
        <v>1509</v>
      </c>
      <c r="E9" s="8" t="s">
        <v>1856</v>
      </c>
      <c r="F9" s="8" t="s">
        <v>2044</v>
      </c>
      <c r="G9" s="8" t="s">
        <v>1858</v>
      </c>
      <c r="H9" s="7" t="s">
        <v>4</v>
      </c>
      <c r="I9" s="28" t="s">
        <v>2041</v>
      </c>
      <c r="J9" s="8" t="s">
        <v>1507</v>
      </c>
    </row>
    <row r="10" spans="1:12" ht="29.1" customHeight="1" x14ac:dyDescent="0.25">
      <c r="A10" s="35" t="s">
        <v>1859</v>
      </c>
      <c r="B10" s="322" t="s">
        <v>1902</v>
      </c>
      <c r="C10" s="35" t="s">
        <v>1861</v>
      </c>
      <c r="D10" s="35" t="s">
        <v>1098</v>
      </c>
      <c r="E10" s="35" t="s">
        <v>1860</v>
      </c>
      <c r="F10" s="321">
        <v>494.17</v>
      </c>
      <c r="G10" s="35">
        <v>10</v>
      </c>
      <c r="H10" s="85">
        <f>G10*F10</f>
        <v>4941.7</v>
      </c>
      <c r="I10" s="198"/>
      <c r="J10" s="193"/>
      <c r="L10" s="324"/>
    </row>
    <row r="11" spans="1:12" ht="26.45" customHeight="1" x14ac:dyDescent="0.25">
      <c r="A11" s="35" t="s">
        <v>1862</v>
      </c>
      <c r="B11" s="320" t="s">
        <v>1878</v>
      </c>
      <c r="C11" s="35" t="s">
        <v>1863</v>
      </c>
      <c r="D11" s="35" t="s">
        <v>1098</v>
      </c>
      <c r="E11" s="35" t="s">
        <v>1860</v>
      </c>
      <c r="F11" s="321">
        <v>494.17</v>
      </c>
      <c r="G11" s="35">
        <v>4</v>
      </c>
      <c r="H11" s="85">
        <f t="shared" ref="H11:H19" si="0">G11*F11</f>
        <v>1976.68</v>
      </c>
      <c r="I11" s="198"/>
      <c r="J11" s="193"/>
      <c r="L11" s="324"/>
    </row>
    <row r="12" spans="1:12" ht="24.6" customHeight="1" x14ac:dyDescent="0.25">
      <c r="A12" s="35" t="s">
        <v>1864</v>
      </c>
      <c r="B12" s="320" t="s">
        <v>1879</v>
      </c>
      <c r="C12" s="35" t="s">
        <v>1865</v>
      </c>
      <c r="D12" s="35" t="s">
        <v>1098</v>
      </c>
      <c r="E12" s="35" t="s">
        <v>1860</v>
      </c>
      <c r="F12" s="321">
        <v>343.07</v>
      </c>
      <c r="G12" s="35">
        <v>2</v>
      </c>
      <c r="H12" s="85">
        <f t="shared" si="0"/>
        <v>686.14</v>
      </c>
      <c r="I12" s="198"/>
      <c r="J12" s="193"/>
      <c r="L12" s="324"/>
    </row>
    <row r="13" spans="1:12" ht="26.45" customHeight="1" x14ac:dyDescent="0.25">
      <c r="A13" s="35" t="s">
        <v>1866</v>
      </c>
      <c r="B13" s="320" t="s">
        <v>1867</v>
      </c>
      <c r="C13" s="35" t="s">
        <v>1869</v>
      </c>
      <c r="D13" s="35" t="s">
        <v>94</v>
      </c>
      <c r="E13" s="35" t="s">
        <v>1868</v>
      </c>
      <c r="F13" s="321">
        <v>31.81</v>
      </c>
      <c r="G13" s="35">
        <v>50</v>
      </c>
      <c r="H13" s="85">
        <f t="shared" si="0"/>
        <v>1590.5</v>
      </c>
      <c r="I13" s="198"/>
      <c r="J13" s="193"/>
      <c r="L13" s="324"/>
    </row>
    <row r="14" spans="1:12" ht="20.100000000000001" customHeight="1" x14ac:dyDescent="0.25">
      <c r="A14" s="35" t="s">
        <v>1870</v>
      </c>
      <c r="B14" s="320" t="s">
        <v>1871</v>
      </c>
      <c r="C14" s="35" t="s">
        <v>1873</v>
      </c>
      <c r="D14" s="35" t="s">
        <v>1872</v>
      </c>
      <c r="E14" s="35" t="s">
        <v>1860</v>
      </c>
      <c r="F14" s="321">
        <v>116.29</v>
      </c>
      <c r="G14" s="35">
        <v>2</v>
      </c>
      <c r="H14" s="85">
        <f t="shared" si="0"/>
        <v>232.58</v>
      </c>
      <c r="I14" s="198"/>
      <c r="J14" s="193"/>
      <c r="L14" s="324"/>
    </row>
    <row r="15" spans="1:12" ht="17.45" customHeight="1" x14ac:dyDescent="0.25">
      <c r="A15" s="35" t="s">
        <v>1874</v>
      </c>
      <c r="B15" s="322" t="s">
        <v>1875</v>
      </c>
      <c r="C15" s="35" t="s">
        <v>1876</v>
      </c>
      <c r="D15" s="35" t="s">
        <v>94</v>
      </c>
      <c r="E15" s="35" t="s">
        <v>1868</v>
      </c>
      <c r="F15" s="321">
        <v>101.46</v>
      </c>
      <c r="G15" s="35">
        <v>90</v>
      </c>
      <c r="H15" s="85">
        <f t="shared" si="0"/>
        <v>9131.4</v>
      </c>
      <c r="I15" s="198"/>
      <c r="J15" s="193"/>
      <c r="L15" s="324"/>
    </row>
    <row r="16" spans="1:12" ht="24.75" x14ac:dyDescent="0.25">
      <c r="A16" s="110" t="s">
        <v>1890</v>
      </c>
      <c r="B16" s="396" t="s">
        <v>1895</v>
      </c>
      <c r="C16" s="397" t="s">
        <v>1894</v>
      </c>
      <c r="D16" s="110" t="s">
        <v>1098</v>
      </c>
      <c r="E16" s="35" t="s">
        <v>1868</v>
      </c>
      <c r="F16" s="321">
        <v>33</v>
      </c>
      <c r="G16" s="35">
        <v>2</v>
      </c>
      <c r="H16" s="85">
        <f t="shared" si="0"/>
        <v>66</v>
      </c>
      <c r="I16" s="198"/>
      <c r="J16" s="193"/>
    </row>
    <row r="17" spans="1:10" ht="24.75" x14ac:dyDescent="0.25">
      <c r="A17" s="110" t="s">
        <v>1891</v>
      </c>
      <c r="B17" s="396" t="s">
        <v>1896</v>
      </c>
      <c r="C17" s="397" t="s">
        <v>1897</v>
      </c>
      <c r="D17" s="397" t="s">
        <v>94</v>
      </c>
      <c r="E17" s="35" t="s">
        <v>1868</v>
      </c>
      <c r="F17" s="321">
        <v>33</v>
      </c>
      <c r="G17" s="35">
        <v>2</v>
      </c>
      <c r="H17" s="85">
        <f t="shared" si="0"/>
        <v>66</v>
      </c>
      <c r="I17" s="198"/>
      <c r="J17" s="193"/>
    </row>
    <row r="18" spans="1:10" ht="24.75" x14ac:dyDescent="0.25">
      <c r="A18" s="110" t="s">
        <v>1892</v>
      </c>
      <c r="B18" s="398" t="s">
        <v>1898</v>
      </c>
      <c r="C18" s="399" t="s">
        <v>1899</v>
      </c>
      <c r="D18" s="110" t="s">
        <v>1098</v>
      </c>
      <c r="E18" s="35" t="s">
        <v>1868</v>
      </c>
      <c r="F18" s="321">
        <v>53</v>
      </c>
      <c r="G18" s="35">
        <v>2</v>
      </c>
      <c r="H18" s="85">
        <f t="shared" si="0"/>
        <v>106</v>
      </c>
      <c r="I18" s="198"/>
      <c r="J18" s="193"/>
    </row>
    <row r="19" spans="1:10" x14ac:dyDescent="0.25">
      <c r="A19" s="110" t="s">
        <v>1893</v>
      </c>
      <c r="B19" s="398" t="s">
        <v>1900</v>
      </c>
      <c r="C19" s="399" t="s">
        <v>2048</v>
      </c>
      <c r="D19" s="397" t="s">
        <v>1901</v>
      </c>
      <c r="E19" s="35" t="s">
        <v>1868</v>
      </c>
      <c r="F19" s="321">
        <v>44.5</v>
      </c>
      <c r="G19" s="35">
        <v>2</v>
      </c>
      <c r="H19" s="85">
        <f t="shared" si="0"/>
        <v>89</v>
      </c>
      <c r="I19" s="198"/>
      <c r="J19" s="193"/>
    </row>
    <row r="20" spans="1:10" ht="15.75" thickBot="1" x14ac:dyDescent="0.3">
      <c r="A20" s="19"/>
      <c r="B20" s="323"/>
      <c r="C20" s="112"/>
      <c r="D20" s="27"/>
      <c r="E20" s="112"/>
      <c r="F20" s="19"/>
      <c r="G20" s="18"/>
      <c r="H20" s="18"/>
      <c r="I20" s="194"/>
      <c r="J20" s="194"/>
    </row>
    <row r="21" spans="1:10" x14ac:dyDescent="0.25">
      <c r="A21" s="18"/>
      <c r="B21" s="323"/>
      <c r="C21" s="27"/>
      <c r="D21" s="27"/>
      <c r="E21" s="112"/>
      <c r="F21" s="277" t="s">
        <v>5</v>
      </c>
      <c r="G21" s="310"/>
      <c r="H21" s="117">
        <f>SUM(H10:H20)</f>
        <v>18886</v>
      </c>
      <c r="I21" s="301" t="s">
        <v>5</v>
      </c>
      <c r="J21" s="464">
        <f>SUM(J10:J19)</f>
        <v>0</v>
      </c>
    </row>
    <row r="22" spans="1:10" x14ac:dyDescent="0.25">
      <c r="A22" s="18"/>
      <c r="B22" s="323"/>
      <c r="C22" s="27"/>
      <c r="D22" s="27"/>
      <c r="E22" s="112"/>
      <c r="F22" s="278" t="s">
        <v>6</v>
      </c>
      <c r="G22" s="18"/>
      <c r="H22" s="118">
        <v>3966.06</v>
      </c>
      <c r="I22" s="302" t="s">
        <v>6</v>
      </c>
      <c r="J22" s="465">
        <f>J21*21%</f>
        <v>0</v>
      </c>
    </row>
    <row r="23" spans="1:10" ht="15.75" thickBot="1" x14ac:dyDescent="0.3">
      <c r="A23" s="18"/>
      <c r="B23" s="323"/>
      <c r="C23" s="27"/>
      <c r="D23" s="27"/>
      <c r="E23" s="112"/>
      <c r="F23" s="284" t="s">
        <v>4</v>
      </c>
      <c r="G23" s="311"/>
      <c r="H23" s="119">
        <f>SUM(H21:H22)</f>
        <v>22852.06</v>
      </c>
      <c r="I23" s="309" t="s">
        <v>4</v>
      </c>
      <c r="J23" s="466">
        <f>SUM(J21:J22)</f>
        <v>0</v>
      </c>
    </row>
    <row r="24" spans="1:10" x14ac:dyDescent="0.25">
      <c r="A24" s="18"/>
      <c r="B24" s="323"/>
      <c r="C24" s="27"/>
      <c r="D24" s="27"/>
      <c r="E24" s="112"/>
      <c r="F24" s="19"/>
      <c r="G24" s="18"/>
      <c r="H24" s="18"/>
      <c r="I24" s="18"/>
      <c r="J24" s="18"/>
    </row>
    <row r="25" spans="1:10" x14ac:dyDescent="0.25">
      <c r="A25" s="18"/>
      <c r="B25" s="323"/>
      <c r="C25" s="27"/>
      <c r="D25" s="27"/>
      <c r="E25" s="112"/>
      <c r="F25" s="19"/>
      <c r="G25" s="18"/>
      <c r="H25" s="18"/>
      <c r="I25" s="18"/>
      <c r="J25" s="18"/>
    </row>
    <row r="26" spans="1:10" x14ac:dyDescent="0.25">
      <c r="A26" s="18"/>
      <c r="B26" s="323"/>
      <c r="C26" s="27"/>
      <c r="D26" s="27"/>
      <c r="E26" s="112"/>
      <c r="F26" s="19"/>
      <c r="G26" s="18"/>
      <c r="H26" s="18"/>
      <c r="I26" s="18"/>
      <c r="J26" s="18"/>
    </row>
  </sheetData>
  <sheetProtection algorithmName="SHA-512" hashValue="T9Qon5Wj86SuMdUwLyQexH8d+RkRdTPiqN+ohKcSkDSGlk5BeTAoYnK6Q9xafznkQwRdn2aUKbMIua1G5hueng==" saltValue="EQMDKIVyNhICd+nRQqzORw==" spinCount="100000" sheet="1" objects="1" scenarios="1"/>
  <conditionalFormatting sqref="I10:I19">
    <cfRule type="cellIs" dxfId="17" priority="1" operator="greaterThan">
      <formula>G10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I16"/>
  <sheetViews>
    <sheetView workbookViewId="0">
      <selection activeCell="L12" sqref="L12"/>
    </sheetView>
  </sheetViews>
  <sheetFormatPr defaultColWidth="11.42578125" defaultRowHeight="15" x14ac:dyDescent="0.25"/>
  <cols>
    <col min="2" max="2" width="30.42578125" customWidth="1"/>
    <col min="4" max="4" width="14.140625" customWidth="1"/>
    <col min="5" max="6" width="11" bestFit="1" customWidth="1"/>
    <col min="7" max="7" width="11.140625" bestFit="1" customWidth="1"/>
    <col min="8" max="8" width="13.42578125" customWidth="1"/>
  </cols>
  <sheetData>
    <row r="7" spans="1:9" s="18" customFormat="1" ht="12" x14ac:dyDescent="0.2">
      <c r="A7" s="44" t="s">
        <v>2071</v>
      </c>
    </row>
    <row r="8" spans="1:9" s="18" customFormat="1" ht="12" x14ac:dyDescent="0.2"/>
    <row r="9" spans="1:9" s="18" customFormat="1" ht="36" x14ac:dyDescent="0.2">
      <c r="A9" s="7" t="s">
        <v>54</v>
      </c>
      <c r="B9" s="7" t="s">
        <v>1</v>
      </c>
      <c r="C9" s="8" t="s">
        <v>55</v>
      </c>
      <c r="D9" s="7" t="s">
        <v>2</v>
      </c>
      <c r="E9" s="48" t="s">
        <v>3</v>
      </c>
      <c r="F9" s="8" t="s">
        <v>2044</v>
      </c>
      <c r="G9" s="9" t="s">
        <v>4</v>
      </c>
      <c r="H9" s="28" t="s">
        <v>2041</v>
      </c>
      <c r="I9" s="28" t="s">
        <v>1507</v>
      </c>
    </row>
    <row r="10" spans="1:9" s="18" customFormat="1" ht="14.25" x14ac:dyDescent="0.2">
      <c r="A10" s="286" t="s">
        <v>1783</v>
      </c>
      <c r="B10" s="286" t="s">
        <v>1786</v>
      </c>
      <c r="C10" s="312" t="s">
        <v>1790</v>
      </c>
      <c r="D10" s="312" t="s">
        <v>1788</v>
      </c>
      <c r="E10" s="312">
        <v>6</v>
      </c>
      <c r="F10" s="287">
        <v>1144</v>
      </c>
      <c r="G10" s="287">
        <f>E10*F10</f>
        <v>6864</v>
      </c>
      <c r="H10" s="198"/>
      <c r="I10" s="193"/>
    </row>
    <row r="11" spans="1:9" s="18" customFormat="1" ht="14.25" x14ac:dyDescent="0.2">
      <c r="A11" s="286" t="s">
        <v>1784</v>
      </c>
      <c r="B11" s="286" t="s">
        <v>1787</v>
      </c>
      <c r="C11" s="312" t="s">
        <v>1791</v>
      </c>
      <c r="D11" s="312" t="s">
        <v>1788</v>
      </c>
      <c r="E11" s="312">
        <v>3</v>
      </c>
      <c r="F11" s="287">
        <v>1892</v>
      </c>
      <c r="G11" s="287">
        <f t="shared" ref="G11:G12" si="0">E11*F11</f>
        <v>5676</v>
      </c>
      <c r="H11" s="198"/>
      <c r="I11" s="193"/>
    </row>
    <row r="12" spans="1:9" s="18" customFormat="1" ht="14.25" x14ac:dyDescent="0.2">
      <c r="A12" s="286" t="s">
        <v>1785</v>
      </c>
      <c r="B12" s="286" t="s">
        <v>1789</v>
      </c>
      <c r="C12" s="312" t="s">
        <v>1792</v>
      </c>
      <c r="D12" s="312" t="s">
        <v>1788</v>
      </c>
      <c r="E12" s="312">
        <v>1</v>
      </c>
      <c r="F12" s="287">
        <v>1671</v>
      </c>
      <c r="G12" s="287">
        <f t="shared" si="0"/>
        <v>1671</v>
      </c>
      <c r="H12" s="198"/>
      <c r="I12" s="193"/>
    </row>
    <row r="13" spans="1:9" s="18" customFormat="1" ht="12.75" thickBot="1" x14ac:dyDescent="0.25">
      <c r="H13" s="194"/>
      <c r="I13" s="194"/>
    </row>
    <row r="14" spans="1:9" s="18" customFormat="1" ht="12" x14ac:dyDescent="0.2">
      <c r="E14" s="277" t="s">
        <v>5</v>
      </c>
      <c r="F14" s="45"/>
      <c r="G14" s="117">
        <f>SUM(G10:G13)</f>
        <v>14211</v>
      </c>
      <c r="H14" s="301" t="s">
        <v>5</v>
      </c>
      <c r="I14" s="464">
        <f>SUM(I10:I12)</f>
        <v>0</v>
      </c>
    </row>
    <row r="15" spans="1:9" s="18" customFormat="1" ht="12" x14ac:dyDescent="0.2">
      <c r="E15" s="278" t="s">
        <v>6</v>
      </c>
      <c r="F15" s="44"/>
      <c r="G15" s="118">
        <f>G14*21%</f>
        <v>2984.31</v>
      </c>
      <c r="H15" s="302" t="s">
        <v>6</v>
      </c>
      <c r="I15" s="465">
        <f>I14*21%</f>
        <v>0</v>
      </c>
    </row>
    <row r="16" spans="1:9" s="18" customFormat="1" ht="12.75" thickBot="1" x14ac:dyDescent="0.25">
      <c r="E16" s="284" t="s">
        <v>4</v>
      </c>
      <c r="F16" s="46"/>
      <c r="G16" s="119">
        <f>G15+G14</f>
        <v>17195.310000000001</v>
      </c>
      <c r="H16" s="309" t="s">
        <v>4</v>
      </c>
      <c r="I16" s="466">
        <f>SUM(I14:I15)</f>
        <v>0</v>
      </c>
    </row>
  </sheetData>
  <sheetProtection algorithmName="SHA-512" hashValue="eT49GNWYe5Yitrhx8VAjr9cxupKfJBKJxrIABdN7m/VCL+y2kdK0d57y7ij5f4k2pev6kuRiKleuudwOk7CnJg==" saltValue="LlQ08+5AUP6YnMOBrbhzYg==" spinCount="100000" sheet="1" objects="1" scenarios="1"/>
  <protectedRanges>
    <protectedRange sqref="H9" name="Rango13"/>
    <protectedRange sqref="H9" name="Rango11"/>
    <protectedRange sqref="H9" name="Rango9"/>
    <protectedRange sqref="H9" name="Rango3_4"/>
    <protectedRange sqref="H9" name="Rango1_4"/>
    <protectedRange sqref="H9" name="Rango2_4"/>
    <protectedRange sqref="H9" name="Rango4_4"/>
    <protectedRange sqref="H9" name="Rango10"/>
    <protectedRange sqref="H9" name="Rango12"/>
  </protectedRanges>
  <conditionalFormatting sqref="H10:H12">
    <cfRule type="cellIs" dxfId="16" priority="1" operator="greaterThan">
      <formula>F10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7:I18"/>
  <sheetViews>
    <sheetView topLeftCell="B2" workbookViewId="0">
      <selection activeCell="I17" sqref="I17"/>
    </sheetView>
  </sheetViews>
  <sheetFormatPr defaultColWidth="11.42578125" defaultRowHeight="15" x14ac:dyDescent="0.25"/>
  <cols>
    <col min="2" max="2" width="77.140625" customWidth="1"/>
    <col min="8" max="8" width="13.5703125" customWidth="1"/>
  </cols>
  <sheetData>
    <row r="7" spans="1:9" x14ac:dyDescent="0.25">
      <c r="A7" s="44" t="s">
        <v>2040</v>
      </c>
      <c r="B7" s="18"/>
      <c r="C7" s="18"/>
      <c r="D7" s="18"/>
      <c r="E7" s="18"/>
      <c r="F7" s="18"/>
      <c r="G7" s="18"/>
      <c r="H7" s="18"/>
      <c r="I7" s="18"/>
    </row>
    <row r="8" spans="1:9" x14ac:dyDescent="0.25">
      <c r="A8" s="18"/>
      <c r="B8" s="18"/>
      <c r="C8" s="18"/>
      <c r="D8" s="18"/>
      <c r="E8" s="18"/>
      <c r="F8" s="18"/>
      <c r="G8" s="18"/>
      <c r="H8" s="18"/>
      <c r="I8" s="18"/>
    </row>
    <row r="9" spans="1:9" ht="36" x14ac:dyDescent="0.25">
      <c r="A9" s="7" t="s">
        <v>54</v>
      </c>
      <c r="B9" s="7" t="s">
        <v>1</v>
      </c>
      <c r="C9" s="8" t="s">
        <v>55</v>
      </c>
      <c r="D9" s="7" t="s">
        <v>2</v>
      </c>
      <c r="E9" s="48" t="s">
        <v>3</v>
      </c>
      <c r="F9" s="8" t="s">
        <v>2044</v>
      </c>
      <c r="G9" s="9" t="s">
        <v>4</v>
      </c>
      <c r="H9" s="28" t="s">
        <v>2041</v>
      </c>
      <c r="I9" s="169" t="s">
        <v>1507</v>
      </c>
    </row>
    <row r="10" spans="1:9" x14ac:dyDescent="0.25">
      <c r="A10" s="286" t="s">
        <v>1768</v>
      </c>
      <c r="B10" s="286" t="s">
        <v>1795</v>
      </c>
      <c r="C10" s="312">
        <v>1703711</v>
      </c>
      <c r="D10" s="312" t="s">
        <v>1773</v>
      </c>
      <c r="E10" s="312">
        <v>1</v>
      </c>
      <c r="F10" s="287">
        <v>126.5</v>
      </c>
      <c r="G10" s="287">
        <f>F10*E10</f>
        <v>126.5</v>
      </c>
      <c r="H10" s="206"/>
      <c r="I10" s="193"/>
    </row>
    <row r="11" spans="1:9" x14ac:dyDescent="0.25">
      <c r="A11" s="286" t="s">
        <v>1769</v>
      </c>
      <c r="B11" s="286" t="s">
        <v>1779</v>
      </c>
      <c r="C11" s="312">
        <v>1421253</v>
      </c>
      <c r="D11" s="312" t="s">
        <v>1541</v>
      </c>
      <c r="E11" s="312">
        <v>18</v>
      </c>
      <c r="F11" s="287">
        <v>309.52</v>
      </c>
      <c r="G11" s="287">
        <f t="shared" ref="G11:G14" si="0">F11*E11</f>
        <v>5571.36</v>
      </c>
      <c r="H11" s="198"/>
      <c r="I11" s="193"/>
    </row>
    <row r="12" spans="1:9" x14ac:dyDescent="0.25">
      <c r="A12" s="286" t="s">
        <v>1770</v>
      </c>
      <c r="B12" s="286" t="s">
        <v>1780</v>
      </c>
      <c r="C12" s="312">
        <v>1703713</v>
      </c>
      <c r="D12" s="312" t="s">
        <v>1774</v>
      </c>
      <c r="E12" s="312">
        <v>6</v>
      </c>
      <c r="F12" s="287">
        <v>158.4</v>
      </c>
      <c r="G12" s="287">
        <f t="shared" si="0"/>
        <v>950.40000000000009</v>
      </c>
      <c r="H12" s="198"/>
      <c r="I12" s="193"/>
    </row>
    <row r="13" spans="1:9" x14ac:dyDescent="0.25">
      <c r="A13" s="286" t="s">
        <v>1771</v>
      </c>
      <c r="B13" s="286" t="s">
        <v>1781</v>
      </c>
      <c r="C13" s="312">
        <v>1610733</v>
      </c>
      <c r="D13" s="312" t="s">
        <v>1775</v>
      </c>
      <c r="E13" s="312">
        <v>5</v>
      </c>
      <c r="F13" s="287">
        <v>101.2</v>
      </c>
      <c r="G13" s="287">
        <f t="shared" si="0"/>
        <v>506</v>
      </c>
      <c r="H13" s="198"/>
      <c r="I13" s="193"/>
    </row>
    <row r="14" spans="1:9" x14ac:dyDescent="0.25">
      <c r="A14" s="286" t="s">
        <v>1772</v>
      </c>
      <c r="B14" s="286" t="s">
        <v>1782</v>
      </c>
      <c r="C14" s="312">
        <v>1620137</v>
      </c>
      <c r="D14" s="312" t="s">
        <v>581</v>
      </c>
      <c r="E14" s="312">
        <v>1</v>
      </c>
      <c r="F14" s="287">
        <v>491.7</v>
      </c>
      <c r="G14" s="287">
        <f t="shared" si="0"/>
        <v>491.7</v>
      </c>
      <c r="H14" s="198"/>
      <c r="I14" s="193"/>
    </row>
    <row r="15" spans="1:9" ht="15.75" thickBot="1" x14ac:dyDescent="0.3">
      <c r="A15" s="18"/>
      <c r="B15" s="18"/>
      <c r="C15" s="18"/>
      <c r="D15" s="18"/>
      <c r="E15" s="18"/>
      <c r="F15" s="18"/>
      <c r="G15" s="18"/>
      <c r="H15" s="194"/>
      <c r="I15" s="194"/>
    </row>
    <row r="16" spans="1:9" ht="11.1" customHeight="1" x14ac:dyDescent="0.25">
      <c r="A16" s="18"/>
      <c r="B16" s="18"/>
      <c r="C16" s="18"/>
      <c r="D16" s="18"/>
      <c r="E16" s="277" t="s">
        <v>53</v>
      </c>
      <c r="F16" s="45"/>
      <c r="G16" s="117">
        <f>SUM(G10:G15)</f>
        <v>7645.96</v>
      </c>
      <c r="H16" s="301" t="s">
        <v>53</v>
      </c>
      <c r="I16" s="464">
        <f>SUM(I10:I14)</f>
        <v>0</v>
      </c>
    </row>
    <row r="17" spans="1:9" ht="11.1" customHeight="1" x14ac:dyDescent="0.25">
      <c r="A17" s="18"/>
      <c r="B17" s="18"/>
      <c r="C17" s="18"/>
      <c r="D17" s="18"/>
      <c r="E17" s="278" t="s">
        <v>6</v>
      </c>
      <c r="F17" s="44"/>
      <c r="G17" s="118">
        <v>1605.6515999999999</v>
      </c>
      <c r="H17" s="302" t="s">
        <v>6</v>
      </c>
      <c r="I17" s="465">
        <f>21%*I16</f>
        <v>0</v>
      </c>
    </row>
    <row r="18" spans="1:9" ht="11.1" customHeight="1" thickBot="1" x14ac:dyDescent="0.3">
      <c r="A18" s="18"/>
      <c r="B18" s="18"/>
      <c r="C18" s="18"/>
      <c r="D18" s="18"/>
      <c r="E18" s="284" t="s">
        <v>4</v>
      </c>
      <c r="F18" s="46"/>
      <c r="G18" s="119">
        <f>G16+G17</f>
        <v>9251.6116000000002</v>
      </c>
      <c r="H18" s="309" t="s">
        <v>4</v>
      </c>
      <c r="I18" s="466">
        <f>SUM(I16:I17)</f>
        <v>0</v>
      </c>
    </row>
  </sheetData>
  <sheetProtection algorithmName="SHA-512" hashValue="o+BqnQVpAVElFvnRoS82y7Chrt4no5gmgGhPkvG9hLpD56mFvfFIJ7AlLyF+cL9R13hLWbw9QUxF6VQIjau1Xw==" saltValue="LNHzHbPEySf0+yYjAEHDYw==" spinCount="100000" sheet="1" objects="1" scenarios="1"/>
  <protectedRanges>
    <protectedRange sqref="H9:I9" name="Rango13"/>
    <protectedRange sqref="H9:I9" name="Rango11"/>
    <protectedRange sqref="H9:I9" name="Rango9"/>
    <protectedRange sqref="H9" name="Rango3_4"/>
    <protectedRange sqref="H9" name="Rango1_4"/>
    <protectedRange sqref="H9" name="Rango2_4"/>
    <protectedRange sqref="H9" name="Rango4_4"/>
    <protectedRange sqref="I9" name="Rango3_1"/>
    <protectedRange sqref="I9" name="Rango1_1"/>
    <protectedRange sqref="I9" name="Rango2_1"/>
    <protectedRange sqref="I9" name="Rango4_1"/>
    <protectedRange sqref="H9:I9" name="Rango10"/>
    <protectedRange sqref="H9:I9" name="Rango12"/>
  </protectedRanges>
  <conditionalFormatting sqref="H10:H14">
    <cfRule type="cellIs" dxfId="15" priority="1" operator="greaterThan">
      <formula>F10</formula>
    </cfRule>
  </conditionalFormatting>
  <pageMargins left="0.7" right="0.7" top="0.75" bottom="0.75" header="0.3" footer="0.3"/>
  <pageSetup paperSize="9" scale="68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J14"/>
  <sheetViews>
    <sheetView topLeftCell="A4" workbookViewId="0">
      <selection activeCell="J10" sqref="J10"/>
    </sheetView>
  </sheetViews>
  <sheetFormatPr defaultColWidth="11.42578125" defaultRowHeight="15" x14ac:dyDescent="0.25"/>
  <cols>
    <col min="2" max="2" width="36.85546875" customWidth="1"/>
    <col min="4" max="4" width="18.42578125" customWidth="1"/>
    <col min="5" max="5" width="11.5703125" customWidth="1"/>
    <col min="9" max="9" width="13.28515625" customWidth="1"/>
  </cols>
  <sheetData>
    <row r="6" spans="1:10" x14ac:dyDescent="0.25">
      <c r="A6" s="44" t="s">
        <v>1849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ht="36" x14ac:dyDescent="0.25">
      <c r="A8" s="7" t="s">
        <v>54</v>
      </c>
      <c r="B8" s="7" t="s">
        <v>1</v>
      </c>
      <c r="C8" s="7" t="s">
        <v>55</v>
      </c>
      <c r="D8" s="7" t="s">
        <v>2</v>
      </c>
      <c r="E8" s="8" t="s">
        <v>1856</v>
      </c>
      <c r="F8" s="48" t="s">
        <v>3</v>
      </c>
      <c r="G8" s="8" t="s">
        <v>2044</v>
      </c>
      <c r="H8" s="9" t="s">
        <v>4</v>
      </c>
      <c r="I8" s="28" t="s">
        <v>2041</v>
      </c>
      <c r="J8" s="28" t="s">
        <v>1507</v>
      </c>
    </row>
    <row r="9" spans="1:10" x14ac:dyDescent="0.25">
      <c r="A9" s="129" t="s">
        <v>1831</v>
      </c>
      <c r="B9" s="313" t="s">
        <v>1832</v>
      </c>
      <c r="C9" s="314">
        <v>211352</v>
      </c>
      <c r="D9" s="165" t="s">
        <v>1788</v>
      </c>
      <c r="E9" s="165" t="s">
        <v>2072</v>
      </c>
      <c r="F9" s="165">
        <v>4</v>
      </c>
      <c r="G9" s="166">
        <v>281.06</v>
      </c>
      <c r="H9" s="315">
        <f>G9*F9</f>
        <v>1124.24</v>
      </c>
      <c r="I9" s="206"/>
      <c r="J9" s="206"/>
    </row>
    <row r="10" spans="1:10" x14ac:dyDescent="0.25">
      <c r="A10" s="129" t="s">
        <v>1833</v>
      </c>
      <c r="B10" s="313" t="s">
        <v>1834</v>
      </c>
      <c r="C10" s="314">
        <v>19131</v>
      </c>
      <c r="D10" s="165" t="s">
        <v>1835</v>
      </c>
      <c r="E10" s="165" t="s">
        <v>2073</v>
      </c>
      <c r="F10" s="165">
        <v>4</v>
      </c>
      <c r="G10" s="166">
        <v>132.15</v>
      </c>
      <c r="H10" s="315">
        <f>G10*F10</f>
        <v>528.6</v>
      </c>
      <c r="I10" s="206"/>
      <c r="J10" s="206"/>
    </row>
    <row r="11" spans="1:10" ht="15.75" thickBot="1" x14ac:dyDescent="0.3">
      <c r="A11" s="18"/>
      <c r="B11" s="18"/>
      <c r="C11" s="18"/>
      <c r="D11" s="18"/>
      <c r="E11" s="18"/>
      <c r="F11" s="18"/>
      <c r="G11" s="18"/>
      <c r="H11" s="18"/>
      <c r="I11" s="194"/>
      <c r="J11" s="194"/>
    </row>
    <row r="12" spans="1:10" x14ac:dyDescent="0.25">
      <c r="A12" s="18"/>
      <c r="B12" s="18"/>
      <c r="C12" s="18"/>
      <c r="D12" s="18"/>
      <c r="E12" s="18"/>
      <c r="F12" s="11" t="s">
        <v>53</v>
      </c>
      <c r="G12" s="310"/>
      <c r="H12" s="117">
        <f>SUM(H9:H11)</f>
        <v>1652.8400000000001</v>
      </c>
      <c r="I12" s="195" t="s">
        <v>53</v>
      </c>
      <c r="J12" s="464">
        <f>SUM(J9:J10)</f>
        <v>0</v>
      </c>
    </row>
    <row r="13" spans="1:10" x14ac:dyDescent="0.25">
      <c r="A13" s="18"/>
      <c r="B13" s="18"/>
      <c r="C13" s="18"/>
      <c r="D13" s="18"/>
      <c r="E13" s="18"/>
      <c r="F13" s="13" t="s">
        <v>6</v>
      </c>
      <c r="G13" s="18"/>
      <c r="H13" s="118">
        <v>347.09640000000002</v>
      </c>
      <c r="I13" s="196" t="s">
        <v>6</v>
      </c>
      <c r="J13" s="465">
        <f>J12*21%</f>
        <v>0</v>
      </c>
    </row>
    <row r="14" spans="1:10" ht="15.75" thickBot="1" x14ac:dyDescent="0.3">
      <c r="A14" s="18"/>
      <c r="B14" s="18"/>
      <c r="C14" s="18"/>
      <c r="D14" s="18"/>
      <c r="E14" s="18"/>
      <c r="F14" s="15" t="s">
        <v>4</v>
      </c>
      <c r="G14" s="311"/>
      <c r="H14" s="119">
        <f>SUM(H12:H13)</f>
        <v>1999.9364</v>
      </c>
      <c r="I14" s="197" t="s">
        <v>4</v>
      </c>
      <c r="J14" s="466">
        <f>SUM(J12:J13)</f>
        <v>0</v>
      </c>
    </row>
  </sheetData>
  <sheetProtection algorithmName="SHA-512" hashValue="h1/L+gJDB9EQpK3Qmy1RwRX0rpjQzF5IaFWnKfDQTH0JbFInny8pIfzXOiQFcyX0Rsg+u8TTd2Jr7rbbdtFwlg==" saltValue="gpblGM6eTFGxIfQGCrlcgg==" spinCount="100000" sheet="1" objects="1" scenarios="1"/>
  <conditionalFormatting sqref="I9:I10">
    <cfRule type="cellIs" dxfId="14" priority="1" operator="greaterThan">
      <formula>G9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H171"/>
  <sheetViews>
    <sheetView tabSelected="1" topLeftCell="A143" workbookViewId="0">
      <selection activeCell="E158" sqref="E158"/>
    </sheetView>
  </sheetViews>
  <sheetFormatPr defaultColWidth="11.42578125" defaultRowHeight="15" x14ac:dyDescent="0.25"/>
  <cols>
    <col min="1" max="1" width="42.5703125" customWidth="1"/>
    <col min="3" max="3" width="14.85546875" customWidth="1"/>
    <col min="4" max="4" width="23.5703125" customWidth="1"/>
    <col min="7" max="7" width="21.85546875" customWidth="1"/>
    <col min="8" max="9" width="20.28515625" customWidth="1"/>
  </cols>
  <sheetData>
    <row r="6" spans="1:8" x14ac:dyDescent="0.25">
      <c r="A6" s="167" t="s">
        <v>2068</v>
      </c>
    </row>
    <row r="8" spans="1:8" x14ac:dyDescent="0.25">
      <c r="A8" s="167" t="s">
        <v>2060</v>
      </c>
      <c r="B8" s="167"/>
      <c r="C8" s="167"/>
      <c r="D8" s="167"/>
      <c r="E8" s="167"/>
      <c r="F8" s="407"/>
      <c r="G8" s="407"/>
      <c r="H8" s="407"/>
    </row>
    <row r="9" spans="1:8" ht="15.75" thickBot="1" x14ac:dyDescent="0.3"/>
    <row r="10" spans="1:8" x14ac:dyDescent="0.25">
      <c r="A10" s="400"/>
      <c r="B10" s="299"/>
      <c r="C10" s="299"/>
      <c r="D10" s="299"/>
      <c r="E10" s="401"/>
      <c r="F10" s="102"/>
      <c r="G10" s="102"/>
      <c r="H10" s="406"/>
    </row>
    <row r="11" spans="1:8" x14ac:dyDescent="0.25">
      <c r="A11" s="402"/>
      <c r="E11" s="403"/>
      <c r="G11" s="102"/>
      <c r="H11" s="406"/>
    </row>
    <row r="12" spans="1:8" x14ac:dyDescent="0.25">
      <c r="A12" s="402"/>
      <c r="E12" s="403"/>
    </row>
    <row r="13" spans="1:8" x14ac:dyDescent="0.25">
      <c r="A13" s="402"/>
      <c r="E13" s="403"/>
    </row>
    <row r="14" spans="1:8" x14ac:dyDescent="0.25">
      <c r="A14" s="402"/>
      <c r="E14" s="403"/>
    </row>
    <row r="15" spans="1:8" x14ac:dyDescent="0.25">
      <c r="A15" s="402"/>
      <c r="E15" s="403"/>
    </row>
    <row r="16" spans="1:8" x14ac:dyDescent="0.25">
      <c r="A16" s="402"/>
      <c r="E16" s="403"/>
    </row>
    <row r="17" spans="1:5" x14ac:dyDescent="0.25">
      <c r="A17" s="402"/>
      <c r="E17" s="403"/>
    </row>
    <row r="18" spans="1:5" x14ac:dyDescent="0.25">
      <c r="A18" s="402"/>
      <c r="E18" s="403"/>
    </row>
    <row r="19" spans="1:5" x14ac:dyDescent="0.25">
      <c r="A19" s="402"/>
      <c r="E19" s="403"/>
    </row>
    <row r="20" spans="1:5" x14ac:dyDescent="0.25">
      <c r="A20" s="402"/>
      <c r="E20" s="403"/>
    </row>
    <row r="21" spans="1:5" x14ac:dyDescent="0.25">
      <c r="A21" s="402"/>
      <c r="E21" s="403"/>
    </row>
    <row r="22" spans="1:5" x14ac:dyDescent="0.25">
      <c r="A22" s="402"/>
      <c r="E22" s="403"/>
    </row>
    <row r="23" spans="1:5" x14ac:dyDescent="0.25">
      <c r="A23" s="402"/>
      <c r="E23" s="403"/>
    </row>
    <row r="24" spans="1:5" x14ac:dyDescent="0.25">
      <c r="A24" s="402"/>
      <c r="E24" s="403"/>
    </row>
    <row r="25" spans="1:5" x14ac:dyDescent="0.25">
      <c r="A25" s="402"/>
      <c r="E25" s="403"/>
    </row>
    <row r="26" spans="1:5" x14ac:dyDescent="0.25">
      <c r="A26" s="402"/>
      <c r="E26" s="403"/>
    </row>
    <row r="27" spans="1:5" x14ac:dyDescent="0.25">
      <c r="A27" s="402"/>
      <c r="E27" s="403"/>
    </row>
    <row r="28" spans="1:5" x14ac:dyDescent="0.25">
      <c r="A28" s="402"/>
      <c r="E28" s="403"/>
    </row>
    <row r="29" spans="1:5" x14ac:dyDescent="0.25">
      <c r="A29" s="402"/>
      <c r="E29" s="403"/>
    </row>
    <row r="30" spans="1:5" x14ac:dyDescent="0.25">
      <c r="A30" s="402"/>
      <c r="E30" s="403"/>
    </row>
    <row r="31" spans="1:5" x14ac:dyDescent="0.25">
      <c r="A31" s="402"/>
      <c r="E31" s="403"/>
    </row>
    <row r="32" spans="1:5" x14ac:dyDescent="0.25">
      <c r="A32" s="402"/>
      <c r="E32" s="403"/>
    </row>
    <row r="33" spans="1:5" x14ac:dyDescent="0.25">
      <c r="A33" s="402"/>
      <c r="E33" s="403"/>
    </row>
    <row r="34" spans="1:5" x14ac:dyDescent="0.25">
      <c r="A34" s="402"/>
      <c r="E34" s="403"/>
    </row>
    <row r="35" spans="1:5" ht="19.5" customHeight="1" x14ac:dyDescent="0.25">
      <c r="A35" s="402"/>
      <c r="E35" s="403"/>
    </row>
    <row r="36" spans="1:5" ht="5.45" customHeight="1" x14ac:dyDescent="0.25">
      <c r="A36" s="402"/>
      <c r="E36" s="403"/>
    </row>
    <row r="37" spans="1:5" x14ac:dyDescent="0.25">
      <c r="A37" s="402"/>
      <c r="E37" s="403"/>
    </row>
    <row r="38" spans="1:5" x14ac:dyDescent="0.25">
      <c r="A38" s="402"/>
      <c r="E38" s="403"/>
    </row>
    <row r="39" spans="1:5" x14ac:dyDescent="0.25">
      <c r="A39" s="402"/>
      <c r="E39" s="403"/>
    </row>
    <row r="40" spans="1:5" x14ac:dyDescent="0.25">
      <c r="A40" s="402"/>
      <c r="E40" s="403"/>
    </row>
    <row r="41" spans="1:5" x14ac:dyDescent="0.25">
      <c r="A41" s="402"/>
      <c r="E41" s="403"/>
    </row>
    <row r="42" spans="1:5" x14ac:dyDescent="0.25">
      <c r="A42" s="402"/>
      <c r="E42" s="403"/>
    </row>
    <row r="43" spans="1:5" x14ac:dyDescent="0.25">
      <c r="A43" s="402"/>
      <c r="E43" s="403"/>
    </row>
    <row r="44" spans="1:5" x14ac:dyDescent="0.25">
      <c r="A44" s="402"/>
      <c r="E44" s="403"/>
    </row>
    <row r="45" spans="1:5" x14ac:dyDescent="0.25">
      <c r="A45" s="402"/>
      <c r="E45" s="403"/>
    </row>
    <row r="46" spans="1:5" x14ac:dyDescent="0.25">
      <c r="A46" s="402"/>
      <c r="E46" s="403"/>
    </row>
    <row r="47" spans="1:5" x14ac:dyDescent="0.25">
      <c r="A47" s="402"/>
      <c r="E47" s="403"/>
    </row>
    <row r="48" spans="1:5" x14ac:dyDescent="0.25">
      <c r="A48" s="402"/>
      <c r="E48" s="403"/>
    </row>
    <row r="49" spans="1:5" x14ac:dyDescent="0.25">
      <c r="A49" s="402"/>
      <c r="E49" s="403"/>
    </row>
    <row r="50" spans="1:5" x14ac:dyDescent="0.25">
      <c r="A50" s="402"/>
      <c r="E50" s="403"/>
    </row>
    <row r="51" spans="1:5" x14ac:dyDescent="0.25">
      <c r="A51" s="402"/>
      <c r="E51" s="403"/>
    </row>
    <row r="52" spans="1:5" x14ac:dyDescent="0.25">
      <c r="A52" s="402"/>
      <c r="E52" s="403"/>
    </row>
    <row r="53" spans="1:5" x14ac:dyDescent="0.25">
      <c r="A53" s="402"/>
      <c r="E53" s="403"/>
    </row>
    <row r="54" spans="1:5" x14ac:dyDescent="0.25">
      <c r="A54" s="402"/>
      <c r="E54" s="403"/>
    </row>
    <row r="55" spans="1:5" x14ac:dyDescent="0.25">
      <c r="A55" s="402"/>
      <c r="E55" s="403"/>
    </row>
    <row r="56" spans="1:5" ht="5.0999999999999996" customHeight="1" x14ac:dyDescent="0.25">
      <c r="A56" s="402"/>
      <c r="E56" s="403"/>
    </row>
    <row r="57" spans="1:5" x14ac:dyDescent="0.25">
      <c r="A57" s="402"/>
      <c r="E57" s="403"/>
    </row>
    <row r="58" spans="1:5" x14ac:dyDescent="0.25">
      <c r="A58" s="402"/>
      <c r="E58" s="403"/>
    </row>
    <row r="59" spans="1:5" x14ac:dyDescent="0.25">
      <c r="A59" s="402"/>
      <c r="E59" s="403"/>
    </row>
    <row r="60" spans="1:5" x14ac:dyDescent="0.25">
      <c r="A60" s="402"/>
      <c r="E60" s="403"/>
    </row>
    <row r="61" spans="1:5" x14ac:dyDescent="0.25">
      <c r="A61" s="402"/>
      <c r="E61" s="403"/>
    </row>
    <row r="62" spans="1:5" x14ac:dyDescent="0.25">
      <c r="A62" s="402"/>
      <c r="E62" s="403"/>
    </row>
    <row r="63" spans="1:5" x14ac:dyDescent="0.25">
      <c r="A63" s="402"/>
      <c r="E63" s="403"/>
    </row>
    <row r="64" spans="1:5" x14ac:dyDescent="0.25">
      <c r="A64" s="402"/>
      <c r="E64" s="403"/>
    </row>
    <row r="65" spans="1:5" x14ac:dyDescent="0.25">
      <c r="A65" s="402"/>
      <c r="E65" s="403"/>
    </row>
    <row r="66" spans="1:5" x14ac:dyDescent="0.25">
      <c r="A66" s="402"/>
      <c r="E66" s="403"/>
    </row>
    <row r="67" spans="1:5" x14ac:dyDescent="0.25">
      <c r="A67" s="402"/>
      <c r="E67" s="403"/>
    </row>
    <row r="68" spans="1:5" x14ac:dyDescent="0.25">
      <c r="A68" s="402"/>
      <c r="E68" s="403"/>
    </row>
    <row r="69" spans="1:5" x14ac:dyDescent="0.25">
      <c r="A69" s="402"/>
      <c r="E69" s="403"/>
    </row>
    <row r="70" spans="1:5" x14ac:dyDescent="0.25">
      <c r="A70" s="402"/>
      <c r="E70" s="403"/>
    </row>
    <row r="71" spans="1:5" ht="2.1" customHeight="1" x14ac:dyDescent="0.25">
      <c r="A71" s="402"/>
      <c r="E71" s="403"/>
    </row>
    <row r="72" spans="1:5" x14ac:dyDescent="0.25">
      <c r="A72" s="402"/>
      <c r="E72" s="403"/>
    </row>
    <row r="73" spans="1:5" x14ac:dyDescent="0.25">
      <c r="A73" s="402"/>
      <c r="E73" s="403"/>
    </row>
    <row r="74" spans="1:5" x14ac:dyDescent="0.25">
      <c r="A74" s="402"/>
      <c r="E74" s="403"/>
    </row>
    <row r="75" spans="1:5" x14ac:dyDescent="0.25">
      <c r="A75" s="402"/>
      <c r="E75" s="403"/>
    </row>
    <row r="76" spans="1:5" x14ac:dyDescent="0.25">
      <c r="A76" s="402"/>
      <c r="E76" s="403"/>
    </row>
    <row r="77" spans="1:5" x14ac:dyDescent="0.25">
      <c r="A77" s="402"/>
      <c r="E77" s="403"/>
    </row>
    <row r="78" spans="1:5" x14ac:dyDescent="0.25">
      <c r="A78" s="402"/>
      <c r="E78" s="403"/>
    </row>
    <row r="79" spans="1:5" x14ac:dyDescent="0.25">
      <c r="A79" s="402"/>
      <c r="E79" s="403"/>
    </row>
    <row r="80" spans="1:5" x14ac:dyDescent="0.25">
      <c r="A80" s="402"/>
      <c r="E80" s="403"/>
    </row>
    <row r="81" spans="1:5" x14ac:dyDescent="0.25">
      <c r="A81" s="402"/>
      <c r="E81" s="403"/>
    </row>
    <row r="82" spans="1:5" x14ac:dyDescent="0.25">
      <c r="A82" s="402"/>
      <c r="E82" s="403"/>
    </row>
    <row r="83" spans="1:5" x14ac:dyDescent="0.25">
      <c r="A83" s="402"/>
      <c r="E83" s="403"/>
    </row>
    <row r="84" spans="1:5" x14ac:dyDescent="0.25">
      <c r="A84" s="402"/>
      <c r="E84" s="403"/>
    </row>
    <row r="85" spans="1:5" x14ac:dyDescent="0.25">
      <c r="A85" s="402"/>
      <c r="E85" s="403"/>
    </row>
    <row r="86" spans="1:5" x14ac:dyDescent="0.25">
      <c r="A86" s="402"/>
      <c r="E86" s="403"/>
    </row>
    <row r="87" spans="1:5" ht="2.4500000000000002" customHeight="1" x14ac:dyDescent="0.25">
      <c r="A87" s="402"/>
      <c r="E87" s="403"/>
    </row>
    <row r="88" spans="1:5" x14ac:dyDescent="0.25">
      <c r="A88" s="402"/>
      <c r="E88" s="403"/>
    </row>
    <row r="89" spans="1:5" x14ac:dyDescent="0.25">
      <c r="A89" s="402"/>
      <c r="E89" s="403"/>
    </row>
    <row r="90" spans="1:5" x14ac:dyDescent="0.25">
      <c r="A90" s="402"/>
      <c r="E90" s="403"/>
    </row>
    <row r="91" spans="1:5" x14ac:dyDescent="0.25">
      <c r="A91" s="402"/>
      <c r="E91" s="403"/>
    </row>
    <row r="92" spans="1:5" x14ac:dyDescent="0.25">
      <c r="A92" s="402"/>
      <c r="E92" s="403"/>
    </row>
    <row r="93" spans="1:5" x14ac:dyDescent="0.25">
      <c r="A93" s="402"/>
      <c r="E93" s="403"/>
    </row>
    <row r="94" spans="1:5" x14ac:dyDescent="0.25">
      <c r="A94" s="402"/>
      <c r="E94" s="403"/>
    </row>
    <row r="95" spans="1:5" x14ac:dyDescent="0.25">
      <c r="A95" s="402"/>
      <c r="E95" s="403"/>
    </row>
    <row r="96" spans="1:5" x14ac:dyDescent="0.25">
      <c r="A96" s="402"/>
      <c r="E96" s="403"/>
    </row>
    <row r="97" spans="1:5" x14ac:dyDescent="0.25">
      <c r="A97" s="402"/>
      <c r="E97" s="403"/>
    </row>
    <row r="98" spans="1:5" x14ac:dyDescent="0.25">
      <c r="A98" s="402"/>
      <c r="E98" s="403"/>
    </row>
    <row r="99" spans="1:5" x14ac:dyDescent="0.25">
      <c r="A99" s="402"/>
      <c r="E99" s="403"/>
    </row>
    <row r="100" spans="1:5" x14ac:dyDescent="0.25">
      <c r="A100" s="402"/>
      <c r="E100" s="403"/>
    </row>
    <row r="101" spans="1:5" x14ac:dyDescent="0.25">
      <c r="A101" s="402"/>
      <c r="E101" s="403"/>
    </row>
    <row r="102" spans="1:5" x14ac:dyDescent="0.25">
      <c r="A102" s="402"/>
      <c r="E102" s="403"/>
    </row>
    <row r="103" spans="1:5" x14ac:dyDescent="0.25">
      <c r="A103" s="402"/>
      <c r="E103" s="403"/>
    </row>
    <row r="104" spans="1:5" x14ac:dyDescent="0.25">
      <c r="A104" s="402"/>
      <c r="E104" s="403"/>
    </row>
    <row r="105" spans="1:5" x14ac:dyDescent="0.25">
      <c r="A105" s="402"/>
      <c r="E105" s="403"/>
    </row>
    <row r="106" spans="1:5" ht="14.1" customHeight="1" x14ac:dyDescent="0.25">
      <c r="A106" s="402"/>
      <c r="E106" s="403"/>
    </row>
    <row r="107" spans="1:5" ht="3" customHeight="1" x14ac:dyDescent="0.25">
      <c r="A107" s="402"/>
      <c r="E107" s="403"/>
    </row>
    <row r="108" spans="1:5" x14ac:dyDescent="0.25">
      <c r="A108" s="402"/>
      <c r="E108" s="403"/>
    </row>
    <row r="109" spans="1:5" x14ac:dyDescent="0.25">
      <c r="A109" s="402"/>
      <c r="E109" s="403"/>
    </row>
    <row r="110" spans="1:5" x14ac:dyDescent="0.25">
      <c r="A110" s="402"/>
      <c r="E110" s="403"/>
    </row>
    <row r="111" spans="1:5" x14ac:dyDescent="0.25">
      <c r="A111" s="402"/>
      <c r="E111" s="403"/>
    </row>
    <row r="112" spans="1:5" x14ac:dyDescent="0.25">
      <c r="A112" s="402"/>
      <c r="E112" s="403"/>
    </row>
    <row r="113" spans="1:5" x14ac:dyDescent="0.25">
      <c r="A113" s="402"/>
      <c r="E113" s="403"/>
    </row>
    <row r="114" spans="1:5" x14ac:dyDescent="0.25">
      <c r="A114" s="402"/>
      <c r="E114" s="403"/>
    </row>
    <row r="115" spans="1:5" x14ac:dyDescent="0.25">
      <c r="A115" s="402"/>
      <c r="E115" s="403"/>
    </row>
    <row r="116" spans="1:5" x14ac:dyDescent="0.25">
      <c r="A116" s="402"/>
      <c r="E116" s="403"/>
    </row>
    <row r="117" spans="1:5" x14ac:dyDescent="0.25">
      <c r="A117" s="402"/>
      <c r="E117" s="403"/>
    </row>
    <row r="118" spans="1:5" x14ac:dyDescent="0.25">
      <c r="A118" s="402"/>
      <c r="E118" s="403"/>
    </row>
    <row r="119" spans="1:5" x14ac:dyDescent="0.25">
      <c r="A119" s="402"/>
      <c r="E119" s="403"/>
    </row>
    <row r="120" spans="1:5" x14ac:dyDescent="0.25">
      <c r="A120" s="402"/>
      <c r="E120" s="403"/>
    </row>
    <row r="121" spans="1:5" x14ac:dyDescent="0.25">
      <c r="A121" s="402"/>
      <c r="E121" s="403"/>
    </row>
    <row r="122" spans="1:5" x14ac:dyDescent="0.25">
      <c r="A122" s="402"/>
      <c r="E122" s="403"/>
    </row>
    <row r="123" spans="1:5" x14ac:dyDescent="0.25">
      <c r="A123" s="402"/>
      <c r="E123" s="403"/>
    </row>
    <row r="124" spans="1:5" x14ac:dyDescent="0.25">
      <c r="A124" s="402"/>
      <c r="E124" s="403"/>
    </row>
    <row r="125" spans="1:5" x14ac:dyDescent="0.25">
      <c r="A125" s="402"/>
      <c r="E125" s="403"/>
    </row>
    <row r="126" spans="1:5" x14ac:dyDescent="0.25">
      <c r="A126" s="402"/>
      <c r="E126" s="403"/>
    </row>
    <row r="127" spans="1:5" x14ac:dyDescent="0.25">
      <c r="A127" s="402"/>
      <c r="E127" s="403"/>
    </row>
    <row r="128" spans="1:5" x14ac:dyDescent="0.25">
      <c r="A128" s="402"/>
      <c r="E128" s="403"/>
    </row>
    <row r="129" spans="1:5" x14ac:dyDescent="0.25">
      <c r="A129" s="402"/>
      <c r="E129" s="403"/>
    </row>
    <row r="130" spans="1:5" ht="15.75" thickBot="1" x14ac:dyDescent="0.3">
      <c r="A130" s="404"/>
      <c r="B130" s="300"/>
      <c r="C130" s="300"/>
      <c r="D130" s="300"/>
      <c r="E130" s="405"/>
    </row>
    <row r="132" spans="1:5" x14ac:dyDescent="0.25">
      <c r="A132" s="408" t="s">
        <v>2056</v>
      </c>
      <c r="B132" s="409"/>
      <c r="C132" s="409"/>
      <c r="D132" s="409"/>
      <c r="E132" s="409"/>
    </row>
    <row r="133" spans="1:5" ht="15.75" thickBot="1" x14ac:dyDescent="0.3">
      <c r="A133" s="409"/>
      <c r="B133" s="409"/>
      <c r="C133" s="409"/>
      <c r="D133" s="409"/>
      <c r="E133" s="409"/>
    </row>
    <row r="134" spans="1:5" ht="45" x14ac:dyDescent="0.25">
      <c r="A134" s="410" t="s">
        <v>2050</v>
      </c>
      <c r="B134" s="409"/>
      <c r="C134" s="409"/>
      <c r="D134" s="409"/>
      <c r="E134" s="409"/>
    </row>
    <row r="135" spans="1:5" ht="15.75" thickBot="1" x14ac:dyDescent="0.3">
      <c r="A135" s="411" t="s">
        <v>2051</v>
      </c>
      <c r="B135" s="409"/>
      <c r="C135" s="409"/>
      <c r="D135" s="409"/>
      <c r="E135" s="409"/>
    </row>
    <row r="136" spans="1:5" x14ac:dyDescent="0.25">
      <c r="A136" s="409"/>
      <c r="B136" s="409"/>
      <c r="C136" s="409"/>
      <c r="D136" s="409"/>
      <c r="E136" s="409"/>
    </row>
    <row r="137" spans="1:5" x14ac:dyDescent="0.25">
      <c r="A137" s="412" t="s">
        <v>2057</v>
      </c>
      <c r="B137" s="409"/>
      <c r="C137" s="409"/>
      <c r="D137" s="409"/>
      <c r="E137" s="409"/>
    </row>
    <row r="138" spans="1:5" ht="15.75" thickBot="1" x14ac:dyDescent="0.3">
      <c r="A138" s="413"/>
      <c r="B138" s="409"/>
      <c r="C138" s="409"/>
      <c r="D138" s="409"/>
      <c r="E138" s="409"/>
    </row>
    <row r="139" spans="1:5" ht="45.75" thickBot="1" x14ac:dyDescent="0.3">
      <c r="A139" s="414" t="s">
        <v>2052</v>
      </c>
      <c r="B139" s="409"/>
      <c r="C139" s="409"/>
      <c r="D139" s="409"/>
      <c r="E139" s="409"/>
    </row>
    <row r="140" spans="1:5" x14ac:dyDescent="0.25">
      <c r="A140" s="413"/>
      <c r="B140" s="409"/>
      <c r="C140" s="409"/>
      <c r="D140" s="409"/>
      <c r="E140" s="409"/>
    </row>
    <row r="141" spans="1:5" x14ac:dyDescent="0.25">
      <c r="A141" s="412" t="s">
        <v>2058</v>
      </c>
      <c r="B141" s="409"/>
      <c r="C141" s="409"/>
      <c r="D141" s="409"/>
      <c r="E141" s="409"/>
    </row>
    <row r="142" spans="1:5" ht="15.75" thickBot="1" x14ac:dyDescent="0.3">
      <c r="A142" s="409"/>
      <c r="B142" s="409"/>
      <c r="C142" s="409"/>
      <c r="D142" s="409"/>
      <c r="E142" s="409"/>
    </row>
    <row r="143" spans="1:5" ht="45" x14ac:dyDescent="0.25">
      <c r="A143" s="410" t="s">
        <v>2053</v>
      </c>
      <c r="B143" s="409"/>
      <c r="C143" s="409"/>
      <c r="D143" s="409"/>
      <c r="E143" s="409"/>
    </row>
    <row r="144" spans="1:5" ht="15.75" thickBot="1" x14ac:dyDescent="0.3">
      <c r="A144" s="411" t="s">
        <v>2054</v>
      </c>
      <c r="B144" s="409"/>
      <c r="C144" s="409"/>
      <c r="D144" s="409"/>
      <c r="E144" s="409"/>
    </row>
    <row r="145" spans="1:5" x14ac:dyDescent="0.25">
      <c r="A145" s="413"/>
      <c r="B145" s="409"/>
      <c r="C145" s="409"/>
      <c r="D145" s="409"/>
      <c r="E145" s="409"/>
    </row>
    <row r="146" spans="1:5" x14ac:dyDescent="0.25">
      <c r="A146" s="412" t="s">
        <v>2059</v>
      </c>
      <c r="B146" s="409"/>
      <c r="C146" s="409"/>
      <c r="D146" s="409"/>
      <c r="E146" s="409"/>
    </row>
    <row r="147" spans="1:5" ht="15.75" thickBot="1" x14ac:dyDescent="0.3">
      <c r="A147" s="409"/>
      <c r="B147" s="409"/>
      <c r="C147" s="409"/>
      <c r="D147" s="409"/>
      <c r="E147" s="409"/>
    </row>
    <row r="148" spans="1:5" ht="30.75" thickBot="1" x14ac:dyDescent="0.3">
      <c r="A148" s="414" t="s">
        <v>2055</v>
      </c>
      <c r="B148" s="409"/>
      <c r="C148" s="409"/>
      <c r="D148" s="409"/>
      <c r="E148" s="409"/>
    </row>
    <row r="149" spans="1:5" x14ac:dyDescent="0.25">
      <c r="A149" s="409"/>
      <c r="B149" s="409"/>
      <c r="C149" s="409"/>
      <c r="D149" s="409"/>
      <c r="E149" s="409"/>
    </row>
    <row r="150" spans="1:5" x14ac:dyDescent="0.25">
      <c r="A150" s="409"/>
      <c r="B150" s="409"/>
      <c r="C150" s="409"/>
      <c r="D150" s="409"/>
      <c r="E150" s="409"/>
    </row>
    <row r="151" spans="1:5" ht="36" x14ac:dyDescent="0.25">
      <c r="A151" s="409"/>
      <c r="B151" s="28" t="s">
        <v>2061</v>
      </c>
      <c r="C151" s="28" t="s">
        <v>2065</v>
      </c>
      <c r="D151" s="28" t="s">
        <v>2063</v>
      </c>
      <c r="E151" s="28" t="s">
        <v>2041</v>
      </c>
    </row>
    <row r="152" spans="1:5" x14ac:dyDescent="0.25">
      <c r="A152" s="415" t="s">
        <v>2060</v>
      </c>
      <c r="B152" s="417" t="s">
        <v>2062</v>
      </c>
      <c r="C152" s="415">
        <v>1</v>
      </c>
      <c r="D152" s="416">
        <v>26064</v>
      </c>
      <c r="E152" s="470"/>
    </row>
    <row r="153" spans="1:5" x14ac:dyDescent="0.25">
      <c r="A153" s="415" t="s">
        <v>2056</v>
      </c>
      <c r="B153" s="417" t="s">
        <v>2062</v>
      </c>
      <c r="C153" s="415">
        <v>1</v>
      </c>
      <c r="D153" s="416">
        <v>1369</v>
      </c>
      <c r="E153" s="470"/>
    </row>
    <row r="154" spans="1:5" x14ac:dyDescent="0.25">
      <c r="A154" s="415" t="s">
        <v>2057</v>
      </c>
      <c r="B154" s="417" t="s">
        <v>2062</v>
      </c>
      <c r="C154" s="415">
        <v>1</v>
      </c>
      <c r="D154" s="416">
        <v>913</v>
      </c>
      <c r="E154" s="470"/>
    </row>
    <row r="155" spans="1:5" x14ac:dyDescent="0.25">
      <c r="A155" s="415" t="s">
        <v>2058</v>
      </c>
      <c r="B155" s="417" t="s">
        <v>2062</v>
      </c>
      <c r="C155" s="415">
        <v>1</v>
      </c>
      <c r="D155" s="416">
        <v>370</v>
      </c>
      <c r="E155" s="470"/>
    </row>
    <row r="156" spans="1:5" x14ac:dyDescent="0.25">
      <c r="A156" s="415" t="s">
        <v>2059</v>
      </c>
      <c r="B156" s="417" t="s">
        <v>2062</v>
      </c>
      <c r="C156" s="415">
        <v>1</v>
      </c>
      <c r="D156" s="416">
        <v>1356</v>
      </c>
      <c r="E156" s="470"/>
    </row>
    <row r="157" spans="1:5" ht="15.75" thickBot="1" x14ac:dyDescent="0.3">
      <c r="A157" s="409"/>
      <c r="B157" s="409"/>
      <c r="C157" s="409"/>
      <c r="D157" s="409"/>
      <c r="E157" s="471"/>
    </row>
    <row r="158" spans="1:5" x14ac:dyDescent="0.25">
      <c r="A158" s="409"/>
      <c r="B158" s="418" t="s">
        <v>5</v>
      </c>
      <c r="C158" s="419"/>
      <c r="D158" s="420">
        <f>SUM(D152:D157)</f>
        <v>30072</v>
      </c>
      <c r="E158" s="472">
        <f>SUM(E152:E156)</f>
        <v>0</v>
      </c>
    </row>
    <row r="159" spans="1:5" x14ac:dyDescent="0.25">
      <c r="A159" s="409"/>
      <c r="B159" s="421" t="s">
        <v>2064</v>
      </c>
      <c r="C159" s="408"/>
      <c r="D159" s="422">
        <f>D158*21%</f>
        <v>6315.12</v>
      </c>
      <c r="E159" s="473">
        <f>E158*21%</f>
        <v>0</v>
      </c>
    </row>
    <row r="160" spans="1:5" ht="15.75" thickBot="1" x14ac:dyDescent="0.3">
      <c r="B160" s="423" t="s">
        <v>4</v>
      </c>
      <c r="C160" s="424"/>
      <c r="D160" s="425">
        <f>D159+D158</f>
        <v>36387.120000000003</v>
      </c>
      <c r="E160" s="474">
        <f>SUM(E158:E159)</f>
        <v>0</v>
      </c>
    </row>
    <row r="163" spans="1:5" x14ac:dyDescent="0.25">
      <c r="A163" t="s">
        <v>2066</v>
      </c>
    </row>
    <row r="166" spans="1:5" ht="36" x14ac:dyDescent="0.25">
      <c r="A166" s="409"/>
      <c r="B166" s="28" t="s">
        <v>2061</v>
      </c>
      <c r="C166" s="28" t="s">
        <v>2065</v>
      </c>
      <c r="D166" s="28" t="s">
        <v>2063</v>
      </c>
      <c r="E166" s="28" t="s">
        <v>2041</v>
      </c>
    </row>
    <row r="167" spans="1:5" x14ac:dyDescent="0.25">
      <c r="A167" s="415" t="s">
        <v>2060</v>
      </c>
      <c r="B167" s="417" t="s">
        <v>2067</v>
      </c>
      <c r="C167" s="415">
        <v>1</v>
      </c>
      <c r="D167" s="416">
        <v>22122</v>
      </c>
      <c r="E167" s="211"/>
    </row>
    <row r="168" spans="1:5" x14ac:dyDescent="0.25">
      <c r="A168" s="415" t="s">
        <v>2056</v>
      </c>
      <c r="B168" s="417" t="s">
        <v>2067</v>
      </c>
      <c r="C168" s="415">
        <v>1</v>
      </c>
      <c r="D168" s="416">
        <v>1193</v>
      </c>
      <c r="E168" s="211"/>
    </row>
    <row r="169" spans="1:5" x14ac:dyDescent="0.25">
      <c r="A169" s="415" t="s">
        <v>2057</v>
      </c>
      <c r="B169" s="417" t="s">
        <v>2067</v>
      </c>
      <c r="C169" s="415">
        <v>1</v>
      </c>
      <c r="D169" s="416">
        <v>768</v>
      </c>
      <c r="E169" s="211"/>
    </row>
    <row r="170" spans="1:5" x14ac:dyDescent="0.25">
      <c r="A170" s="415" t="s">
        <v>2058</v>
      </c>
      <c r="B170" s="417" t="s">
        <v>2067</v>
      </c>
      <c r="C170" s="415">
        <v>1</v>
      </c>
      <c r="D170" s="416">
        <v>275</v>
      </c>
      <c r="E170" s="211"/>
    </row>
    <row r="171" spans="1:5" x14ac:dyDescent="0.25">
      <c r="A171" s="415" t="s">
        <v>2059</v>
      </c>
      <c r="B171" s="417" t="s">
        <v>2067</v>
      </c>
      <c r="C171" s="415">
        <v>1</v>
      </c>
      <c r="D171" s="416">
        <v>1180</v>
      </c>
      <c r="E171" s="211"/>
    </row>
  </sheetData>
  <sheetProtection algorithmName="SHA-512" hashValue="3i6YJr6WCLDJNngn5s8vWBYjN6rvACQTWnpdzVMfExCA7B2KmdDH+p0tt3zSuMfhE9vhLedo0ghlefTaereAVA==" saltValue="+vFVHxJYz/78HgkF1nIdnQ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7:I27"/>
  <sheetViews>
    <sheetView topLeftCell="C7" workbookViewId="0">
      <selection activeCell="L23" sqref="L23"/>
    </sheetView>
  </sheetViews>
  <sheetFormatPr defaultColWidth="10.85546875" defaultRowHeight="12" x14ac:dyDescent="0.2"/>
  <cols>
    <col min="1" max="1" width="10.85546875" style="5"/>
    <col min="2" max="2" width="79.85546875" style="5" customWidth="1"/>
    <col min="3" max="3" width="15.42578125" style="5" customWidth="1"/>
    <col min="4" max="4" width="15.5703125" style="5" customWidth="1"/>
    <col min="5" max="6" width="10.85546875" style="5" bestFit="1" customWidth="1"/>
    <col min="7" max="7" width="11.140625" style="5" bestFit="1" customWidth="1"/>
    <col min="8" max="8" width="13.28515625" style="5" customWidth="1"/>
    <col min="9" max="16384" width="10.85546875" style="5"/>
  </cols>
  <sheetData>
    <row r="7" spans="1:9" ht="9.9499999999999993" customHeight="1" x14ac:dyDescent="0.2"/>
    <row r="8" spans="1:9" ht="17.45" customHeight="1" x14ac:dyDescent="0.2">
      <c r="A8" s="14" t="s">
        <v>2043</v>
      </c>
      <c r="C8" s="232"/>
    </row>
    <row r="9" spans="1:9" ht="9.9499999999999993" customHeight="1" x14ac:dyDescent="0.2"/>
    <row r="10" spans="1:9" ht="33.950000000000003" customHeight="1" x14ac:dyDescent="0.2">
      <c r="A10" s="7" t="s">
        <v>54</v>
      </c>
      <c r="B10" s="7" t="s">
        <v>1</v>
      </c>
      <c r="C10" s="8" t="s">
        <v>55</v>
      </c>
      <c r="D10" s="7" t="s">
        <v>2</v>
      </c>
      <c r="E10" s="48" t="s">
        <v>3</v>
      </c>
      <c r="F10" s="8" t="s">
        <v>2044</v>
      </c>
      <c r="G10" s="9" t="s">
        <v>4</v>
      </c>
      <c r="H10" s="28" t="s">
        <v>2041</v>
      </c>
      <c r="I10" s="28" t="s">
        <v>1507</v>
      </c>
    </row>
    <row r="11" spans="1:9" x14ac:dyDescent="0.2">
      <c r="A11" s="120" t="s">
        <v>1080</v>
      </c>
      <c r="B11" s="120" t="s">
        <v>1081</v>
      </c>
      <c r="C11" s="122" t="s">
        <v>1082</v>
      </c>
      <c r="D11" s="123" t="s">
        <v>27</v>
      </c>
      <c r="E11" s="123">
        <v>25</v>
      </c>
      <c r="F11" s="125">
        <v>122.36</v>
      </c>
      <c r="G11" s="124">
        <f t="shared" ref="G11:G23" si="0">E11*F11</f>
        <v>3059</v>
      </c>
      <c r="H11" s="206"/>
      <c r="I11" s="206"/>
    </row>
    <row r="12" spans="1:9" x14ac:dyDescent="0.2">
      <c r="A12" s="120" t="s">
        <v>1083</v>
      </c>
      <c r="B12" s="120" t="s">
        <v>1084</v>
      </c>
      <c r="C12" s="122" t="s">
        <v>1085</v>
      </c>
      <c r="D12" s="123" t="s">
        <v>36</v>
      </c>
      <c r="E12" s="123">
        <v>30</v>
      </c>
      <c r="F12" s="125">
        <v>125.15</v>
      </c>
      <c r="G12" s="124">
        <f t="shared" si="0"/>
        <v>3754.5</v>
      </c>
      <c r="H12" s="206"/>
      <c r="I12" s="206"/>
    </row>
    <row r="13" spans="1:9" x14ac:dyDescent="0.2">
      <c r="A13" s="120" t="s">
        <v>1086</v>
      </c>
      <c r="B13" s="120" t="s">
        <v>1087</v>
      </c>
      <c r="C13" s="122" t="s">
        <v>1088</v>
      </c>
      <c r="D13" s="123" t="s">
        <v>27</v>
      </c>
      <c r="E13" s="123">
        <v>28</v>
      </c>
      <c r="F13" s="125">
        <v>101.46</v>
      </c>
      <c r="G13" s="124">
        <f t="shared" si="0"/>
        <v>2840.8799999999997</v>
      </c>
      <c r="H13" s="206"/>
      <c r="I13" s="206"/>
    </row>
    <row r="14" spans="1:9" x14ac:dyDescent="0.2">
      <c r="A14" s="120" t="s">
        <v>1089</v>
      </c>
      <c r="B14" s="120" t="s">
        <v>1090</v>
      </c>
      <c r="C14" s="122" t="s">
        <v>1091</v>
      </c>
      <c r="D14" s="123" t="s">
        <v>59</v>
      </c>
      <c r="E14" s="123">
        <v>2</v>
      </c>
      <c r="F14" s="125">
        <v>13.48</v>
      </c>
      <c r="G14" s="124">
        <f t="shared" si="0"/>
        <v>26.96</v>
      </c>
      <c r="H14" s="206"/>
      <c r="I14" s="206"/>
    </row>
    <row r="15" spans="1:9" x14ac:dyDescent="0.2">
      <c r="A15" s="120" t="s">
        <v>1092</v>
      </c>
      <c r="B15" s="120" t="s">
        <v>1093</v>
      </c>
      <c r="C15" s="122" t="s">
        <v>1094</v>
      </c>
      <c r="D15" s="123" t="s">
        <v>59</v>
      </c>
      <c r="E15" s="123">
        <v>2</v>
      </c>
      <c r="F15" s="125">
        <v>13.48</v>
      </c>
      <c r="G15" s="124">
        <f t="shared" si="0"/>
        <v>26.96</v>
      </c>
      <c r="H15" s="206"/>
      <c r="I15" s="206"/>
    </row>
    <row r="16" spans="1:9" x14ac:dyDescent="0.2">
      <c r="A16" s="120" t="s">
        <v>1562</v>
      </c>
      <c r="B16" s="120" t="s">
        <v>1572</v>
      </c>
      <c r="C16" s="122" t="s">
        <v>1573</v>
      </c>
      <c r="D16" s="123" t="s">
        <v>1098</v>
      </c>
      <c r="E16" s="123">
        <v>1</v>
      </c>
      <c r="F16" s="125">
        <v>101.65</v>
      </c>
      <c r="G16" s="124">
        <f t="shared" si="0"/>
        <v>101.65</v>
      </c>
      <c r="H16" s="206"/>
      <c r="I16" s="206"/>
    </row>
    <row r="17" spans="1:9" x14ac:dyDescent="0.2">
      <c r="A17" s="120" t="s">
        <v>1095</v>
      </c>
      <c r="B17" s="120" t="s">
        <v>1096</v>
      </c>
      <c r="C17" s="122" t="s">
        <v>1097</v>
      </c>
      <c r="D17" s="123" t="s">
        <v>1098</v>
      </c>
      <c r="E17" s="123">
        <v>5</v>
      </c>
      <c r="F17" s="125">
        <v>102.66</v>
      </c>
      <c r="G17" s="124">
        <f t="shared" si="0"/>
        <v>513.29999999999995</v>
      </c>
      <c r="H17" s="206"/>
      <c r="I17" s="206"/>
    </row>
    <row r="18" spans="1:9" x14ac:dyDescent="0.2">
      <c r="A18" s="120" t="s">
        <v>1099</v>
      </c>
      <c r="B18" s="120" t="s">
        <v>1100</v>
      </c>
      <c r="C18" s="122" t="s">
        <v>1101</v>
      </c>
      <c r="D18" s="123" t="s">
        <v>27</v>
      </c>
      <c r="E18" s="123">
        <v>1</v>
      </c>
      <c r="F18" s="125">
        <v>507.86</v>
      </c>
      <c r="G18" s="124">
        <f t="shared" si="0"/>
        <v>507.86</v>
      </c>
      <c r="H18" s="206"/>
      <c r="I18" s="206"/>
    </row>
    <row r="19" spans="1:9" x14ac:dyDescent="0.2">
      <c r="A19" s="120" t="s">
        <v>1102</v>
      </c>
      <c r="B19" s="120" t="s">
        <v>1103</v>
      </c>
      <c r="C19" s="122" t="s">
        <v>1104</v>
      </c>
      <c r="D19" s="123" t="s">
        <v>36</v>
      </c>
      <c r="E19" s="123">
        <v>13</v>
      </c>
      <c r="F19" s="125">
        <v>1024.72</v>
      </c>
      <c r="G19" s="124">
        <f t="shared" si="0"/>
        <v>13321.36</v>
      </c>
      <c r="H19" s="206"/>
      <c r="I19" s="206"/>
    </row>
    <row r="20" spans="1:9" x14ac:dyDescent="0.2">
      <c r="A20" s="120" t="s">
        <v>1105</v>
      </c>
      <c r="B20" s="120" t="s">
        <v>1106</v>
      </c>
      <c r="C20" s="122" t="s">
        <v>1107</v>
      </c>
      <c r="D20" s="123" t="s">
        <v>36</v>
      </c>
      <c r="E20" s="123">
        <v>8</v>
      </c>
      <c r="F20" s="125">
        <v>1024.32</v>
      </c>
      <c r="G20" s="124">
        <f t="shared" si="0"/>
        <v>8194.56</v>
      </c>
      <c r="H20" s="206"/>
      <c r="I20" s="206"/>
    </row>
    <row r="21" spans="1:9" x14ac:dyDescent="0.2">
      <c r="A21" s="120" t="s">
        <v>1108</v>
      </c>
      <c r="B21" s="120" t="s">
        <v>1109</v>
      </c>
      <c r="C21" s="122" t="s">
        <v>1110</v>
      </c>
      <c r="D21" s="123" t="s">
        <v>1098</v>
      </c>
      <c r="E21" s="123">
        <v>3</v>
      </c>
      <c r="F21" s="125">
        <v>80.09</v>
      </c>
      <c r="G21" s="124">
        <f t="shared" si="0"/>
        <v>240.27</v>
      </c>
      <c r="H21" s="206"/>
      <c r="I21" s="206"/>
    </row>
    <row r="22" spans="1:9" x14ac:dyDescent="0.2">
      <c r="A22" s="130" t="s">
        <v>1111</v>
      </c>
      <c r="B22" s="130" t="s">
        <v>1112</v>
      </c>
      <c r="C22" s="132" t="s">
        <v>1113</v>
      </c>
      <c r="D22" s="133" t="s">
        <v>1098</v>
      </c>
      <c r="E22" s="133">
        <v>20</v>
      </c>
      <c r="F22" s="134">
        <v>89.18</v>
      </c>
      <c r="G22" s="126">
        <f t="shared" si="0"/>
        <v>1783.6000000000001</v>
      </c>
      <c r="H22" s="206"/>
      <c r="I22" s="206"/>
    </row>
    <row r="23" spans="1:9" x14ac:dyDescent="0.2">
      <c r="A23" s="129" t="s">
        <v>1114</v>
      </c>
      <c r="B23" s="129" t="s">
        <v>1115</v>
      </c>
      <c r="C23" s="122" t="s">
        <v>1670</v>
      </c>
      <c r="D23" s="165" t="s">
        <v>36</v>
      </c>
      <c r="E23" s="165">
        <v>4</v>
      </c>
      <c r="F23" s="166">
        <v>844.77</v>
      </c>
      <c r="G23" s="166">
        <f t="shared" si="0"/>
        <v>3379.08</v>
      </c>
      <c r="H23" s="206"/>
      <c r="I23" s="206"/>
    </row>
    <row r="24" spans="1:9" ht="12.75" thickBot="1" x14ac:dyDescent="0.25">
      <c r="H24" s="208"/>
      <c r="I24" s="208"/>
    </row>
    <row r="25" spans="1:9" x14ac:dyDescent="0.2">
      <c r="E25" s="507" t="s">
        <v>5</v>
      </c>
      <c r="F25" s="508"/>
      <c r="G25" s="447">
        <f>SUM(G11:G23)</f>
        <v>37749.980000000003</v>
      </c>
      <c r="H25" s="456" t="s">
        <v>5</v>
      </c>
      <c r="I25" s="475">
        <f>SUM(I11:I23)</f>
        <v>0</v>
      </c>
    </row>
    <row r="26" spans="1:9" x14ac:dyDescent="0.2">
      <c r="E26" s="509" t="s">
        <v>6</v>
      </c>
      <c r="F26" s="500"/>
      <c r="G26" s="448">
        <f>G25*21%</f>
        <v>7927.4958000000006</v>
      </c>
      <c r="H26" s="457" t="s">
        <v>6</v>
      </c>
      <c r="I26" s="476">
        <f>I25*21%</f>
        <v>0</v>
      </c>
    </row>
    <row r="27" spans="1:9" ht="12.75" thickBot="1" x14ac:dyDescent="0.25">
      <c r="E27" s="510" t="s">
        <v>4</v>
      </c>
      <c r="F27" s="511"/>
      <c r="G27" s="449">
        <f>G25+G26</f>
        <v>45677.4758</v>
      </c>
      <c r="H27" s="458" t="s">
        <v>4</v>
      </c>
      <c r="I27" s="477">
        <f>SUM(I25:I26)</f>
        <v>0</v>
      </c>
    </row>
  </sheetData>
  <sheetProtection algorithmName="SHA-512" hashValue="s+8p9/7jXeOqWci07TbADRV2awgApfFE+WAflWQnE827l96cKs4kye4JMkZFQt6HoyncGuBlR8Ok2P0tu62k5w==" saltValue="1KWGZFve8Re55mieWL7oPw==" spinCount="100000" sheet="1" objects="1" scenarios="1"/>
  <sortState xmlns:xlrd2="http://schemas.microsoft.com/office/spreadsheetml/2017/richdata2" ref="A11:G23">
    <sortCondition ref="A11:A23"/>
  </sortState>
  <mergeCells count="3">
    <mergeCell ref="E25:F25"/>
    <mergeCell ref="E26:F26"/>
    <mergeCell ref="E27:F27"/>
  </mergeCells>
  <conditionalFormatting sqref="H11:H23">
    <cfRule type="cellIs" dxfId="13" priority="1" operator="greaterThan">
      <formula>F11</formula>
    </cfRule>
  </conditionalFormatting>
  <pageMargins left="0.7" right="0.7" top="0.75" bottom="0.75" header="0.3" footer="0.3"/>
  <pageSetup paperSize="9" scale="7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7:I16"/>
  <sheetViews>
    <sheetView topLeftCell="C1" workbookViewId="0">
      <selection activeCell="C12" sqref="C12"/>
    </sheetView>
  </sheetViews>
  <sheetFormatPr defaultColWidth="11.42578125" defaultRowHeight="15" x14ac:dyDescent="0.25"/>
  <cols>
    <col min="1" max="1" width="24.5703125" customWidth="1"/>
    <col min="2" max="2" width="67.140625" customWidth="1"/>
    <col min="3" max="3" width="23.42578125" customWidth="1"/>
    <col min="4" max="4" width="21.85546875" customWidth="1"/>
    <col min="6" max="6" width="12.85546875" customWidth="1"/>
    <col min="8" max="8" width="13.85546875" customWidth="1"/>
  </cols>
  <sheetData>
    <row r="7" spans="1:9" x14ac:dyDescent="0.25">
      <c r="A7" s="167" t="s">
        <v>1880</v>
      </c>
    </row>
    <row r="9" spans="1:9" ht="36" x14ac:dyDescent="0.25">
      <c r="A9" s="7" t="s">
        <v>54</v>
      </c>
      <c r="B9" s="7" t="s">
        <v>1</v>
      </c>
      <c r="C9" s="8" t="s">
        <v>55</v>
      </c>
      <c r="D9" s="7" t="s">
        <v>2</v>
      </c>
      <c r="E9" s="48" t="s">
        <v>3</v>
      </c>
      <c r="F9" s="8" t="s">
        <v>2044</v>
      </c>
      <c r="G9" s="9" t="s">
        <v>4</v>
      </c>
      <c r="H9" s="28" t="s">
        <v>2041</v>
      </c>
      <c r="I9" s="28" t="s">
        <v>1507</v>
      </c>
    </row>
    <row r="10" spans="1:9" x14ac:dyDescent="0.25">
      <c r="A10" s="481" t="s">
        <v>1821</v>
      </c>
      <c r="B10" s="313" t="s">
        <v>2074</v>
      </c>
      <c r="C10" s="313" t="s">
        <v>1822</v>
      </c>
      <c r="D10" s="313" t="s">
        <v>1823</v>
      </c>
      <c r="E10" s="314">
        <v>2</v>
      </c>
      <c r="F10" s="482">
        <v>232.3</v>
      </c>
      <c r="G10" s="482">
        <f>F10*E10</f>
        <v>464.6</v>
      </c>
      <c r="H10" s="206"/>
      <c r="I10" s="483"/>
    </row>
    <row r="11" spans="1:9" x14ac:dyDescent="0.25">
      <c r="A11" s="481" t="s">
        <v>1824</v>
      </c>
      <c r="B11" s="313" t="s">
        <v>2075</v>
      </c>
      <c r="C11" s="313" t="s">
        <v>1825</v>
      </c>
      <c r="D11" s="313" t="s">
        <v>1826</v>
      </c>
      <c r="E11" s="314">
        <v>2</v>
      </c>
      <c r="F11" s="482">
        <v>376.52</v>
      </c>
      <c r="G11" s="482">
        <f t="shared" ref="G11:G12" si="0">F11*E11</f>
        <v>753.04</v>
      </c>
      <c r="H11" s="206"/>
      <c r="I11" s="483"/>
    </row>
    <row r="12" spans="1:9" x14ac:dyDescent="0.25">
      <c r="A12" s="481" t="s">
        <v>1827</v>
      </c>
      <c r="B12" s="313" t="s">
        <v>1828</v>
      </c>
      <c r="C12" s="313" t="s">
        <v>1829</v>
      </c>
      <c r="D12" s="313" t="s">
        <v>1830</v>
      </c>
      <c r="E12" s="314">
        <v>2</v>
      </c>
      <c r="F12" s="482">
        <v>394.94</v>
      </c>
      <c r="G12" s="482">
        <f t="shared" si="0"/>
        <v>789.88</v>
      </c>
      <c r="H12" s="206"/>
      <c r="I12" s="483"/>
    </row>
    <row r="13" spans="1:9" ht="15.75" thickBot="1" x14ac:dyDescent="0.3">
      <c r="A13" s="41"/>
      <c r="B13" s="41"/>
      <c r="C13" s="41"/>
      <c r="D13" s="41"/>
      <c r="E13" s="41"/>
      <c r="F13" s="41"/>
      <c r="G13" s="41"/>
      <c r="H13" s="190"/>
      <c r="I13" s="190"/>
    </row>
    <row r="14" spans="1:9" x14ac:dyDescent="0.25">
      <c r="A14" s="41"/>
      <c r="B14" s="41"/>
      <c r="C14" s="41"/>
      <c r="D14" s="41"/>
      <c r="E14" s="11" t="s">
        <v>53</v>
      </c>
      <c r="F14" s="459"/>
      <c r="G14" s="484">
        <f>SUM(G10:G13)</f>
        <v>2007.52</v>
      </c>
      <c r="H14" s="195" t="s">
        <v>53</v>
      </c>
      <c r="I14" s="464">
        <f>SUM(I10:I12)</f>
        <v>0</v>
      </c>
    </row>
    <row r="15" spans="1:9" x14ac:dyDescent="0.25">
      <c r="A15" s="41"/>
      <c r="B15" s="41"/>
      <c r="C15" s="41"/>
      <c r="D15" s="41"/>
      <c r="E15" s="13" t="s">
        <v>6</v>
      </c>
      <c r="F15" s="41"/>
      <c r="G15" s="485">
        <f>G14*21%</f>
        <v>421.57919999999996</v>
      </c>
      <c r="H15" s="196" t="s">
        <v>6</v>
      </c>
      <c r="I15" s="465">
        <f>I14*21%</f>
        <v>0</v>
      </c>
    </row>
    <row r="16" spans="1:9" ht="15.75" thickBot="1" x14ac:dyDescent="0.3">
      <c r="A16" s="41"/>
      <c r="B16" s="41"/>
      <c r="C16" s="41"/>
      <c r="D16" s="41"/>
      <c r="E16" s="15" t="s">
        <v>4</v>
      </c>
      <c r="F16" s="460"/>
      <c r="G16" s="486">
        <f>G14+G15</f>
        <v>2429.0992000000001</v>
      </c>
      <c r="H16" s="197" t="s">
        <v>4</v>
      </c>
      <c r="I16" s="466">
        <f>SUM(I14:I15)</f>
        <v>0</v>
      </c>
    </row>
  </sheetData>
  <sheetProtection algorithmName="SHA-512" hashValue="yfleNtiNhhgX5sejI+7oZ2TKnY4M4wNREjhN0BCMO2EM4Vw03f+5myve2QsSDTlCUF44TpbYxG+7UxdgljTAXA==" saltValue="+minsEHY2MhHqFvbdLyzLQ==" spinCount="100000" sheet="1" objects="1" scenarios="1"/>
  <protectedRanges>
    <protectedRange sqref="H9" name="Rango13_2"/>
    <protectedRange sqref="H9" name="Rango11_2"/>
    <protectedRange sqref="H9" name="Rango9_2"/>
    <protectedRange sqref="H9" name="Rango3_4_2"/>
    <protectedRange sqref="H9" name="Rango1_4_2"/>
    <protectedRange sqref="H9" name="Rango2_4_2"/>
    <protectedRange sqref="H9" name="Rango4_4_2"/>
    <protectedRange sqref="H9" name="Rango10_2"/>
    <protectedRange sqref="H9" name="Rango12_2"/>
  </protectedRanges>
  <conditionalFormatting sqref="H10:H12">
    <cfRule type="cellIs" dxfId="12" priority="1" operator="greaterThan">
      <formula>F10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topLeftCell="B14" workbookViewId="0">
      <selection activeCell="H22" sqref="H22"/>
    </sheetView>
  </sheetViews>
  <sheetFormatPr defaultColWidth="11.42578125" defaultRowHeight="12" x14ac:dyDescent="0.2"/>
  <cols>
    <col min="1" max="1" width="11.7109375" style="18" customWidth="1"/>
    <col min="2" max="2" width="58.7109375" style="18" customWidth="1"/>
    <col min="3" max="3" width="17.7109375" style="18" customWidth="1"/>
    <col min="4" max="4" width="12.7109375" style="18" customWidth="1"/>
    <col min="5" max="6" width="12.7109375" style="27" customWidth="1"/>
    <col min="7" max="7" width="14" style="18" customWidth="1"/>
    <col min="8" max="8" width="11.42578125" style="18"/>
    <col min="9" max="258" width="10.85546875" style="18"/>
    <col min="259" max="259" width="46.140625" style="18" customWidth="1"/>
    <col min="260" max="514" width="10.85546875" style="18"/>
    <col min="515" max="515" width="46.140625" style="18" customWidth="1"/>
    <col min="516" max="770" width="10.85546875" style="18"/>
    <col min="771" max="771" width="46.140625" style="18" customWidth="1"/>
    <col min="772" max="1026" width="10.85546875" style="18"/>
    <col min="1027" max="1027" width="46.140625" style="18" customWidth="1"/>
    <col min="1028" max="1282" width="10.85546875" style="18"/>
    <col min="1283" max="1283" width="46.140625" style="18" customWidth="1"/>
    <col min="1284" max="1538" width="10.85546875" style="18"/>
    <col min="1539" max="1539" width="46.140625" style="18" customWidth="1"/>
    <col min="1540" max="1794" width="10.85546875" style="18"/>
    <col min="1795" max="1795" width="46.140625" style="18" customWidth="1"/>
    <col min="1796" max="2050" width="10.85546875" style="18"/>
    <col min="2051" max="2051" width="46.140625" style="18" customWidth="1"/>
    <col min="2052" max="2306" width="10.85546875" style="18"/>
    <col min="2307" max="2307" width="46.140625" style="18" customWidth="1"/>
    <col min="2308" max="2562" width="10.85546875" style="18"/>
    <col min="2563" max="2563" width="46.140625" style="18" customWidth="1"/>
    <col min="2564" max="2818" width="10.85546875" style="18"/>
    <col min="2819" max="2819" width="46.140625" style="18" customWidth="1"/>
    <col min="2820" max="3074" width="10.85546875" style="18"/>
    <col min="3075" max="3075" width="46.140625" style="18" customWidth="1"/>
    <col min="3076" max="3330" width="10.85546875" style="18"/>
    <col min="3331" max="3331" width="46.140625" style="18" customWidth="1"/>
    <col min="3332" max="3586" width="10.85546875" style="18"/>
    <col min="3587" max="3587" width="46.140625" style="18" customWidth="1"/>
    <col min="3588" max="3842" width="10.85546875" style="18"/>
    <col min="3843" max="3843" width="46.140625" style="18" customWidth="1"/>
    <col min="3844" max="4098" width="10.85546875" style="18"/>
    <col min="4099" max="4099" width="46.140625" style="18" customWidth="1"/>
    <col min="4100" max="4354" width="10.85546875" style="18"/>
    <col min="4355" max="4355" width="46.140625" style="18" customWidth="1"/>
    <col min="4356" max="4610" width="10.85546875" style="18"/>
    <col min="4611" max="4611" width="46.140625" style="18" customWidth="1"/>
    <col min="4612" max="4866" width="10.85546875" style="18"/>
    <col min="4867" max="4867" width="46.140625" style="18" customWidth="1"/>
    <col min="4868" max="5122" width="10.85546875" style="18"/>
    <col min="5123" max="5123" width="46.140625" style="18" customWidth="1"/>
    <col min="5124" max="5378" width="10.85546875" style="18"/>
    <col min="5379" max="5379" width="46.140625" style="18" customWidth="1"/>
    <col min="5380" max="5634" width="10.85546875" style="18"/>
    <col min="5635" max="5635" width="46.140625" style="18" customWidth="1"/>
    <col min="5636" max="5890" width="10.85546875" style="18"/>
    <col min="5891" max="5891" width="46.140625" style="18" customWidth="1"/>
    <col min="5892" max="6146" width="10.85546875" style="18"/>
    <col min="6147" max="6147" width="46.140625" style="18" customWidth="1"/>
    <col min="6148" max="6402" width="10.85546875" style="18"/>
    <col min="6403" max="6403" width="46.140625" style="18" customWidth="1"/>
    <col min="6404" max="6658" width="10.85546875" style="18"/>
    <col min="6659" max="6659" width="46.140625" style="18" customWidth="1"/>
    <col min="6660" max="6914" width="10.85546875" style="18"/>
    <col min="6915" max="6915" width="46.140625" style="18" customWidth="1"/>
    <col min="6916" max="7170" width="10.85546875" style="18"/>
    <col min="7171" max="7171" width="46.140625" style="18" customWidth="1"/>
    <col min="7172" max="7426" width="10.85546875" style="18"/>
    <col min="7427" max="7427" width="46.140625" style="18" customWidth="1"/>
    <col min="7428" max="7682" width="10.85546875" style="18"/>
    <col min="7683" max="7683" width="46.140625" style="18" customWidth="1"/>
    <col min="7684" max="7938" width="10.85546875" style="18"/>
    <col min="7939" max="7939" width="46.140625" style="18" customWidth="1"/>
    <col min="7940" max="8194" width="10.85546875" style="18"/>
    <col min="8195" max="8195" width="46.140625" style="18" customWidth="1"/>
    <col min="8196" max="8450" width="10.85546875" style="18"/>
    <col min="8451" max="8451" width="46.140625" style="18" customWidth="1"/>
    <col min="8452" max="8706" width="10.85546875" style="18"/>
    <col min="8707" max="8707" width="46.140625" style="18" customWidth="1"/>
    <col min="8708" max="8962" width="10.85546875" style="18"/>
    <col min="8963" max="8963" width="46.140625" style="18" customWidth="1"/>
    <col min="8964" max="9218" width="10.85546875" style="18"/>
    <col min="9219" max="9219" width="46.140625" style="18" customWidth="1"/>
    <col min="9220" max="9474" width="10.85546875" style="18"/>
    <col min="9475" max="9475" width="46.140625" style="18" customWidth="1"/>
    <col min="9476" max="9730" width="10.85546875" style="18"/>
    <col min="9731" max="9731" width="46.140625" style="18" customWidth="1"/>
    <col min="9732" max="9986" width="10.85546875" style="18"/>
    <col min="9987" max="9987" width="46.140625" style="18" customWidth="1"/>
    <col min="9988" max="10242" width="10.85546875" style="18"/>
    <col min="10243" max="10243" width="46.140625" style="18" customWidth="1"/>
    <col min="10244" max="10498" width="10.85546875" style="18"/>
    <col min="10499" max="10499" width="46.140625" style="18" customWidth="1"/>
    <col min="10500" max="10754" width="10.85546875" style="18"/>
    <col min="10755" max="10755" width="46.140625" style="18" customWidth="1"/>
    <col min="10756" max="11010" width="10.85546875" style="18"/>
    <col min="11011" max="11011" width="46.140625" style="18" customWidth="1"/>
    <col min="11012" max="11266" width="10.85546875" style="18"/>
    <col min="11267" max="11267" width="46.140625" style="18" customWidth="1"/>
    <col min="11268" max="11522" width="10.85546875" style="18"/>
    <col min="11523" max="11523" width="46.140625" style="18" customWidth="1"/>
    <col min="11524" max="11778" width="10.85546875" style="18"/>
    <col min="11779" max="11779" width="46.140625" style="18" customWidth="1"/>
    <col min="11780" max="12034" width="10.85546875" style="18"/>
    <col min="12035" max="12035" width="46.140625" style="18" customWidth="1"/>
    <col min="12036" max="12290" width="10.85546875" style="18"/>
    <col min="12291" max="12291" width="46.140625" style="18" customWidth="1"/>
    <col min="12292" max="12546" width="10.85546875" style="18"/>
    <col min="12547" max="12547" width="46.140625" style="18" customWidth="1"/>
    <col min="12548" max="12802" width="10.85546875" style="18"/>
    <col min="12803" max="12803" width="46.140625" style="18" customWidth="1"/>
    <col min="12804" max="13058" width="10.85546875" style="18"/>
    <col min="13059" max="13059" width="46.140625" style="18" customWidth="1"/>
    <col min="13060" max="13314" width="10.85546875" style="18"/>
    <col min="13315" max="13315" width="46.140625" style="18" customWidth="1"/>
    <col min="13316" max="13570" width="10.85546875" style="18"/>
    <col min="13571" max="13571" width="46.140625" style="18" customWidth="1"/>
    <col min="13572" max="13826" width="10.85546875" style="18"/>
    <col min="13827" max="13827" width="46.140625" style="18" customWidth="1"/>
    <col min="13828" max="14082" width="10.85546875" style="18"/>
    <col min="14083" max="14083" width="46.140625" style="18" customWidth="1"/>
    <col min="14084" max="14338" width="10.85546875" style="18"/>
    <col min="14339" max="14339" width="46.140625" style="18" customWidth="1"/>
    <col min="14340" max="14594" width="10.85546875" style="18"/>
    <col min="14595" max="14595" width="46.140625" style="18" customWidth="1"/>
    <col min="14596" max="14850" width="10.85546875" style="18"/>
    <col min="14851" max="14851" width="46.140625" style="18" customWidth="1"/>
    <col min="14852" max="15106" width="10.85546875" style="18"/>
    <col min="15107" max="15107" width="46.140625" style="18" customWidth="1"/>
    <col min="15108" max="15362" width="10.85546875" style="18"/>
    <col min="15363" max="15363" width="46.140625" style="18" customWidth="1"/>
    <col min="15364" max="15618" width="10.85546875" style="18"/>
    <col min="15619" max="15619" width="46.140625" style="18" customWidth="1"/>
    <col min="15620" max="15874" width="10.85546875" style="18"/>
    <col min="15875" max="15875" width="46.140625" style="18" customWidth="1"/>
    <col min="15876" max="16130" width="10.85546875" style="18"/>
    <col min="16131" max="16131" width="46.140625" style="18" customWidth="1"/>
    <col min="16132" max="16384" width="10.85546875" style="18"/>
  </cols>
  <sheetData>
    <row r="1" spans="1:10" ht="12" customHeight="1" x14ac:dyDescent="0.2"/>
    <row r="2" spans="1:10" ht="12" customHeight="1" x14ac:dyDescent="0.2"/>
    <row r="3" spans="1:10" ht="12" customHeight="1" x14ac:dyDescent="0.2"/>
    <row r="4" spans="1:10" ht="12" customHeight="1" x14ac:dyDescent="0.2"/>
    <row r="5" spans="1:10" ht="12" customHeight="1" x14ac:dyDescent="0.2"/>
    <row r="6" spans="1:10" ht="12" customHeight="1" x14ac:dyDescent="0.2"/>
    <row r="7" spans="1:10" ht="12" customHeight="1" x14ac:dyDescent="0.2"/>
    <row r="8" spans="1:10" ht="12" customHeight="1" x14ac:dyDescent="0.2"/>
    <row r="10" spans="1:10" x14ac:dyDescent="0.2">
      <c r="A10" s="499" t="s">
        <v>1581</v>
      </c>
      <c r="B10" s="500"/>
      <c r="C10" s="500"/>
      <c r="D10" s="500"/>
      <c r="E10" s="500"/>
      <c r="F10" s="500"/>
      <c r="G10" s="14"/>
      <c r="H10" s="14"/>
      <c r="I10" s="14"/>
      <c r="J10" s="14"/>
    </row>
    <row r="11" spans="1:10" x14ac:dyDescent="0.2">
      <c r="A11" s="67"/>
      <c r="B11" s="68"/>
      <c r="C11" s="68"/>
      <c r="D11" s="68"/>
      <c r="E11" s="73"/>
      <c r="F11" s="73"/>
      <c r="G11" s="14"/>
      <c r="H11" s="14"/>
      <c r="I11" s="14"/>
      <c r="J11" s="14"/>
    </row>
    <row r="12" spans="1:10" ht="36" x14ac:dyDescent="0.2">
      <c r="A12" s="81" t="s">
        <v>0</v>
      </c>
      <c r="B12" s="81" t="s">
        <v>1</v>
      </c>
      <c r="C12" s="81" t="s">
        <v>2</v>
      </c>
      <c r="D12" s="28" t="s">
        <v>3</v>
      </c>
      <c r="E12" s="8" t="s">
        <v>2044</v>
      </c>
      <c r="F12" s="9" t="s">
        <v>4</v>
      </c>
      <c r="G12" s="28" t="s">
        <v>2041</v>
      </c>
      <c r="H12" s="28" t="s">
        <v>1507</v>
      </c>
      <c r="I12" s="9" t="s">
        <v>55</v>
      </c>
      <c r="J12" s="9" t="s">
        <v>1508</v>
      </c>
    </row>
    <row r="13" spans="1:10" ht="24" x14ac:dyDescent="0.2">
      <c r="A13" s="20" t="s">
        <v>12</v>
      </c>
      <c r="B13" s="22" t="s">
        <v>1798</v>
      </c>
      <c r="C13" s="16" t="s">
        <v>1454</v>
      </c>
      <c r="D13" s="16">
        <v>2</v>
      </c>
      <c r="E13" s="84">
        <v>698</v>
      </c>
      <c r="F13" s="84">
        <f>D13*E13</f>
        <v>1396</v>
      </c>
      <c r="G13" s="187"/>
      <c r="H13" s="193"/>
      <c r="I13" s="193"/>
      <c r="J13" s="193"/>
    </row>
    <row r="14" spans="1:10" ht="24" x14ac:dyDescent="0.2">
      <c r="A14" s="20" t="s">
        <v>10</v>
      </c>
      <c r="B14" s="22" t="s">
        <v>1045</v>
      </c>
      <c r="C14" s="16" t="s">
        <v>635</v>
      </c>
      <c r="D14" s="16">
        <v>1</v>
      </c>
      <c r="E14" s="84">
        <v>682</v>
      </c>
      <c r="F14" s="84">
        <f t="shared" ref="F14:F20" si="0">D14*E14</f>
        <v>682</v>
      </c>
      <c r="G14" s="187"/>
      <c r="H14" s="193"/>
      <c r="I14" s="193"/>
      <c r="J14" s="193"/>
    </row>
    <row r="15" spans="1:10" ht="24" x14ac:dyDescent="0.2">
      <c r="A15" s="20" t="s">
        <v>11</v>
      </c>
      <c r="B15" s="22" t="s">
        <v>1046</v>
      </c>
      <c r="C15" s="16" t="s">
        <v>635</v>
      </c>
      <c r="D15" s="16">
        <v>2</v>
      </c>
      <c r="E15" s="84">
        <v>607</v>
      </c>
      <c r="F15" s="84">
        <f t="shared" si="0"/>
        <v>1214</v>
      </c>
      <c r="G15" s="187"/>
      <c r="H15" s="193"/>
      <c r="I15" s="193"/>
      <c r="J15" s="193"/>
    </row>
    <row r="16" spans="1:10" ht="24" x14ac:dyDescent="0.2">
      <c r="A16" s="20" t="s">
        <v>14</v>
      </c>
      <c r="B16" s="22" t="s">
        <v>1047</v>
      </c>
      <c r="C16" s="16" t="s">
        <v>635</v>
      </c>
      <c r="D16" s="16">
        <v>1</v>
      </c>
      <c r="E16" s="84">
        <v>682</v>
      </c>
      <c r="F16" s="84">
        <f t="shared" si="0"/>
        <v>682</v>
      </c>
      <c r="G16" s="187"/>
      <c r="H16" s="193"/>
      <c r="I16" s="193"/>
      <c r="J16" s="193"/>
    </row>
    <row r="17" spans="1:10" ht="36" x14ac:dyDescent="0.2">
      <c r="A17" s="20" t="s">
        <v>13</v>
      </c>
      <c r="B17" s="22" t="s">
        <v>1048</v>
      </c>
      <c r="C17" s="16" t="s">
        <v>634</v>
      </c>
      <c r="D17" s="16">
        <v>1</v>
      </c>
      <c r="E17" s="84">
        <v>3522</v>
      </c>
      <c r="F17" s="84">
        <f t="shared" si="0"/>
        <v>3522</v>
      </c>
      <c r="G17" s="187"/>
      <c r="H17" s="193"/>
      <c r="I17" s="193"/>
      <c r="J17" s="193"/>
    </row>
    <row r="18" spans="1:10" ht="36" x14ac:dyDescent="0.2">
      <c r="A18" s="20" t="s">
        <v>9</v>
      </c>
      <c r="B18" s="22" t="s">
        <v>1049</v>
      </c>
      <c r="C18" s="16" t="s">
        <v>634</v>
      </c>
      <c r="D18" s="16">
        <v>1</v>
      </c>
      <c r="E18" s="84">
        <v>1625</v>
      </c>
      <c r="F18" s="84">
        <f t="shared" si="0"/>
        <v>1625</v>
      </c>
      <c r="G18" s="187"/>
      <c r="H18" s="193"/>
      <c r="I18" s="193"/>
      <c r="J18" s="193"/>
    </row>
    <row r="19" spans="1:10" ht="36" x14ac:dyDescent="0.2">
      <c r="A19" s="20" t="s">
        <v>7</v>
      </c>
      <c r="B19" s="22" t="s">
        <v>1050</v>
      </c>
      <c r="C19" s="16" t="s">
        <v>634</v>
      </c>
      <c r="D19" s="16">
        <v>1</v>
      </c>
      <c r="E19" s="84">
        <v>2592.5</v>
      </c>
      <c r="F19" s="84">
        <f t="shared" si="0"/>
        <v>2592.5</v>
      </c>
      <c r="G19" s="187"/>
      <c r="H19" s="193"/>
      <c r="I19" s="193"/>
      <c r="J19" s="193"/>
    </row>
    <row r="20" spans="1:10" ht="24" x14ac:dyDescent="0.2">
      <c r="A20" s="20" t="s">
        <v>8</v>
      </c>
      <c r="B20" s="22" t="s">
        <v>1051</v>
      </c>
      <c r="C20" s="16" t="s">
        <v>634</v>
      </c>
      <c r="D20" s="16">
        <v>1</v>
      </c>
      <c r="E20" s="84">
        <v>887.86</v>
      </c>
      <c r="F20" s="84">
        <f t="shared" si="0"/>
        <v>887.86</v>
      </c>
      <c r="G20" s="187"/>
      <c r="H20" s="193"/>
      <c r="I20" s="193"/>
      <c r="J20" s="193"/>
    </row>
    <row r="21" spans="1:10" ht="12.75" thickBot="1" x14ac:dyDescent="0.25">
      <c r="E21" s="76"/>
      <c r="F21" s="76"/>
      <c r="G21" s="194"/>
      <c r="H21" s="194"/>
      <c r="I21" s="194"/>
      <c r="J21" s="194"/>
    </row>
    <row r="22" spans="1:10" ht="12.6" customHeight="1" x14ac:dyDescent="0.2">
      <c r="D22" s="11" t="s">
        <v>5</v>
      </c>
      <c r="E22" s="74"/>
      <c r="F22" s="429">
        <f>SUM(F13:F21)</f>
        <v>12601.36</v>
      </c>
      <c r="G22" s="195" t="s">
        <v>5</v>
      </c>
      <c r="H22" s="464">
        <f>SUM(H13:H20)</f>
        <v>0</v>
      </c>
      <c r="I22" s="194"/>
      <c r="J22" s="194"/>
    </row>
    <row r="23" spans="1:10" x14ac:dyDescent="0.2">
      <c r="D23" s="13" t="s">
        <v>6</v>
      </c>
      <c r="F23" s="430">
        <v>2646.2856000000002</v>
      </c>
      <c r="G23" s="196" t="s">
        <v>6</v>
      </c>
      <c r="H23" s="465">
        <f>H22*21%</f>
        <v>0</v>
      </c>
      <c r="I23" s="194"/>
      <c r="J23" s="194"/>
    </row>
    <row r="24" spans="1:10" ht="12.75" thickBot="1" x14ac:dyDescent="0.25">
      <c r="D24" s="15" t="s">
        <v>4</v>
      </c>
      <c r="E24" s="75"/>
      <c r="F24" s="431">
        <v>15247.6456</v>
      </c>
      <c r="G24" s="197" t="s">
        <v>4</v>
      </c>
      <c r="H24" s="466">
        <f>SUM(H22:H23)</f>
        <v>0</v>
      </c>
      <c r="I24" s="194"/>
      <c r="J24" s="194"/>
    </row>
  </sheetData>
  <sheetProtection algorithmName="SHA-512" hashValue="arIRJ56PTS5oZqx85HeIWnnKCXOaf6qAzJ/a4f8WlBnic/LxzErjOqNE8ew4d8Rh8H+xW418tygm6lcE//7+Rw==" saltValue="eJIlAaQ3zMG/aiis1KcDnQ==" spinCount="100000" sheet="1" objects="1" scenarios="1" selectLockedCells="1"/>
  <sortState xmlns:xlrd2="http://schemas.microsoft.com/office/spreadsheetml/2017/richdata2" ref="A10:F17">
    <sortCondition ref="A10"/>
  </sortState>
  <mergeCells count="1">
    <mergeCell ref="A10:F10"/>
  </mergeCells>
  <conditionalFormatting sqref="G13:G20">
    <cfRule type="cellIs" dxfId="30" priority="1" operator="greaterThan">
      <formula>E13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4294967295" r:id="rId1"/>
  <headerFooter>
    <oddFooter>&amp;L&amp;P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46"/>
  <sheetViews>
    <sheetView topLeftCell="C1" workbookViewId="0">
      <selection activeCell="K49" sqref="K49"/>
    </sheetView>
  </sheetViews>
  <sheetFormatPr defaultColWidth="8.7109375" defaultRowHeight="15" x14ac:dyDescent="0.25"/>
  <cols>
    <col min="1" max="1" width="13.42578125" customWidth="1"/>
    <col min="2" max="2" width="54.42578125" bestFit="1" customWidth="1"/>
    <col min="3" max="9" width="13.42578125" customWidth="1"/>
    <col min="10" max="10" width="43.28515625" customWidth="1"/>
    <col min="11" max="16" width="13.42578125" customWidth="1"/>
  </cols>
  <sheetData>
    <row r="1" spans="1:11" ht="12" customHeight="1" x14ac:dyDescent="0.25">
      <c r="C1" s="1"/>
      <c r="E1" s="2"/>
      <c r="J1" s="235"/>
      <c r="K1" s="236"/>
    </row>
    <row r="2" spans="1:11" ht="12" customHeight="1" x14ac:dyDescent="0.25">
      <c r="C2" s="1"/>
      <c r="E2" s="2"/>
      <c r="J2" s="235"/>
      <c r="K2" s="236"/>
    </row>
    <row r="3" spans="1:11" ht="12" customHeight="1" x14ac:dyDescent="0.25">
      <c r="C3" s="1"/>
      <c r="E3" s="2"/>
      <c r="J3" s="235"/>
      <c r="K3" s="236"/>
    </row>
    <row r="4" spans="1:11" ht="12" customHeight="1" x14ac:dyDescent="0.25">
      <c r="C4" s="1"/>
      <c r="E4" s="2"/>
      <c r="J4" s="235"/>
      <c r="K4" s="236"/>
    </row>
    <row r="5" spans="1:11" ht="12" customHeight="1" x14ac:dyDescent="0.25">
      <c r="C5" s="1"/>
      <c r="E5" s="2"/>
      <c r="J5" s="235"/>
      <c r="K5" s="236"/>
    </row>
    <row r="6" spans="1:11" ht="12" customHeight="1" x14ac:dyDescent="0.25">
      <c r="C6" s="1"/>
      <c r="E6" s="2"/>
      <c r="J6" s="235"/>
      <c r="K6" s="236"/>
    </row>
    <row r="7" spans="1:11" ht="9.9499999999999993" customHeight="1" x14ac:dyDescent="0.25">
      <c r="C7" s="1"/>
      <c r="E7" s="2"/>
      <c r="J7" s="235"/>
      <c r="K7" s="236"/>
    </row>
    <row r="8" spans="1:11" ht="9.9499999999999993" customHeight="1" x14ac:dyDescent="0.25">
      <c r="A8" s="178" t="s">
        <v>1881</v>
      </c>
      <c r="B8" s="178"/>
      <c r="C8" s="178"/>
      <c r="D8" s="234"/>
      <c r="E8" s="178"/>
      <c r="F8" s="178"/>
      <c r="G8" s="178"/>
      <c r="J8" s="235"/>
      <c r="K8" s="236"/>
    </row>
    <row r="9" spans="1:11" ht="9.9499999999999993" customHeight="1" x14ac:dyDescent="0.25">
      <c r="A9" s="105"/>
      <c r="B9" s="105"/>
      <c r="C9" s="105"/>
      <c r="D9" s="105"/>
      <c r="E9" s="105"/>
      <c r="F9" s="105"/>
      <c r="G9" s="105"/>
      <c r="J9" s="235"/>
      <c r="K9" s="236"/>
    </row>
    <row r="10" spans="1:11" ht="36" customHeight="1" x14ac:dyDescent="0.25">
      <c r="A10" s="7" t="s">
        <v>54</v>
      </c>
      <c r="B10" s="7" t="s">
        <v>1</v>
      </c>
      <c r="C10" s="10" t="s">
        <v>55</v>
      </c>
      <c r="D10" s="28" t="s">
        <v>2</v>
      </c>
      <c r="E10" s="10" t="s">
        <v>3</v>
      </c>
      <c r="F10" s="8" t="s">
        <v>2044</v>
      </c>
      <c r="G10" s="7" t="s">
        <v>4</v>
      </c>
      <c r="H10" s="28" t="s">
        <v>2041</v>
      </c>
      <c r="I10" s="28" t="s">
        <v>1507</v>
      </c>
      <c r="J10" s="235"/>
      <c r="K10" s="236"/>
    </row>
    <row r="11" spans="1:11" ht="36" customHeight="1" x14ac:dyDescent="0.25">
      <c r="A11" s="20" t="s">
        <v>15</v>
      </c>
      <c r="B11" s="22" t="s">
        <v>518</v>
      </c>
      <c r="C11" s="37" t="s">
        <v>16</v>
      </c>
      <c r="D11" s="16" t="s">
        <v>17</v>
      </c>
      <c r="E11" s="16">
        <v>29</v>
      </c>
      <c r="F11" s="84">
        <v>44</v>
      </c>
      <c r="G11" s="84">
        <f>E11*F11</f>
        <v>1276</v>
      </c>
      <c r="H11" s="206"/>
      <c r="I11" s="211"/>
      <c r="J11" s="235"/>
      <c r="K11" s="236"/>
    </row>
    <row r="12" spans="1:11" ht="36" customHeight="1" x14ac:dyDescent="0.25">
      <c r="A12" s="20" t="s">
        <v>18</v>
      </c>
      <c r="B12" s="22" t="s">
        <v>519</v>
      </c>
      <c r="C12" s="37" t="s">
        <v>19</v>
      </c>
      <c r="D12" s="16" t="s">
        <v>17</v>
      </c>
      <c r="E12" s="16">
        <v>34</v>
      </c>
      <c r="F12" s="84">
        <v>44</v>
      </c>
      <c r="G12" s="84">
        <f t="shared" ref="G12:G42" si="0">E12*F12</f>
        <v>1496</v>
      </c>
      <c r="H12" s="206"/>
      <c r="I12" s="211"/>
      <c r="J12" s="235"/>
      <c r="K12" s="236"/>
    </row>
    <row r="13" spans="1:11" ht="36" customHeight="1" x14ac:dyDescent="0.25">
      <c r="A13" s="20" t="s">
        <v>21</v>
      </c>
      <c r="B13" s="22" t="s">
        <v>520</v>
      </c>
      <c r="C13" s="37" t="s">
        <v>513</v>
      </c>
      <c r="D13" s="16" t="s">
        <v>22</v>
      </c>
      <c r="E13" s="16">
        <v>20</v>
      </c>
      <c r="F13" s="84">
        <v>60.1</v>
      </c>
      <c r="G13" s="84">
        <f t="shared" si="0"/>
        <v>1202</v>
      </c>
      <c r="H13" s="206"/>
      <c r="I13" s="211"/>
      <c r="J13" s="235"/>
      <c r="K13" s="236"/>
    </row>
    <row r="14" spans="1:11" ht="36" customHeight="1" x14ac:dyDescent="0.25">
      <c r="A14" s="20" t="s">
        <v>23</v>
      </c>
      <c r="B14" s="22" t="s">
        <v>515</v>
      </c>
      <c r="C14" s="37" t="s">
        <v>514</v>
      </c>
      <c r="D14" s="16" t="s">
        <v>20</v>
      </c>
      <c r="E14" s="16">
        <v>22</v>
      </c>
      <c r="F14" s="84">
        <v>192</v>
      </c>
      <c r="G14" s="84">
        <f t="shared" si="0"/>
        <v>4224</v>
      </c>
      <c r="H14" s="206"/>
      <c r="I14" s="211"/>
      <c r="J14" s="235"/>
      <c r="K14" s="236"/>
    </row>
    <row r="15" spans="1:11" ht="36" customHeight="1" x14ac:dyDescent="0.25">
      <c r="A15" s="20" t="s">
        <v>24</v>
      </c>
      <c r="B15" s="22" t="s">
        <v>517</v>
      </c>
      <c r="C15" s="38" t="s">
        <v>516</v>
      </c>
      <c r="D15" s="16" t="s">
        <v>20</v>
      </c>
      <c r="E15" s="16">
        <v>20</v>
      </c>
      <c r="F15" s="84">
        <v>207</v>
      </c>
      <c r="G15" s="84">
        <f t="shared" si="0"/>
        <v>4140</v>
      </c>
      <c r="H15" s="206"/>
      <c r="I15" s="211"/>
      <c r="J15" s="235"/>
      <c r="K15" s="236"/>
    </row>
    <row r="16" spans="1:11" s="167" customFormat="1" ht="36" customHeight="1" x14ac:dyDescent="0.25">
      <c r="A16" s="20" t="s">
        <v>25</v>
      </c>
      <c r="B16" s="22" t="s">
        <v>531</v>
      </c>
      <c r="C16" s="37" t="s">
        <v>26</v>
      </c>
      <c r="D16" s="16" t="s">
        <v>27</v>
      </c>
      <c r="E16" s="16">
        <v>41</v>
      </c>
      <c r="F16" s="84">
        <v>35.700000000000003</v>
      </c>
      <c r="G16" s="84">
        <f t="shared" si="0"/>
        <v>1463.7</v>
      </c>
      <c r="H16" s="206"/>
      <c r="I16" s="211"/>
      <c r="J16" s="237"/>
      <c r="K16" s="238"/>
    </row>
    <row r="17" spans="1:13" s="167" customFormat="1" ht="36" customHeight="1" x14ac:dyDescent="0.25">
      <c r="A17" s="20" t="s">
        <v>28</v>
      </c>
      <c r="B17" s="22" t="s">
        <v>529</v>
      </c>
      <c r="C17" s="37" t="s">
        <v>528</v>
      </c>
      <c r="D17" s="16" t="s">
        <v>29</v>
      </c>
      <c r="E17" s="16">
        <v>48</v>
      </c>
      <c r="F17" s="84">
        <v>30.4</v>
      </c>
      <c r="G17" s="84">
        <f t="shared" si="0"/>
        <v>1459.1999999999998</v>
      </c>
      <c r="H17" s="206"/>
      <c r="I17" s="211"/>
      <c r="J17" s="237"/>
      <c r="K17" s="238"/>
    </row>
    <row r="18" spans="1:13" s="167" customFormat="1" ht="36" customHeight="1" x14ac:dyDescent="0.25">
      <c r="A18" s="20" t="s">
        <v>30</v>
      </c>
      <c r="B18" s="22" t="s">
        <v>534</v>
      </c>
      <c r="C18" s="37" t="s">
        <v>31</v>
      </c>
      <c r="D18" s="16" t="s">
        <v>32</v>
      </c>
      <c r="E18" s="16">
        <v>1</v>
      </c>
      <c r="F18" s="84">
        <v>68.2</v>
      </c>
      <c r="G18" s="84">
        <f t="shared" si="0"/>
        <v>68.2</v>
      </c>
      <c r="H18" s="206"/>
      <c r="I18" s="211"/>
      <c r="J18" s="237"/>
      <c r="K18" s="238"/>
    </row>
    <row r="19" spans="1:13" ht="36" customHeight="1" x14ac:dyDescent="0.25">
      <c r="A19" s="20" t="s">
        <v>809</v>
      </c>
      <c r="B19" s="22" t="s">
        <v>810</v>
      </c>
      <c r="C19" s="37" t="s">
        <v>811</v>
      </c>
      <c r="D19" s="16" t="s">
        <v>20</v>
      </c>
      <c r="E19" s="16">
        <v>1</v>
      </c>
      <c r="F19" s="84">
        <v>214</v>
      </c>
      <c r="G19" s="84">
        <f t="shared" si="0"/>
        <v>214</v>
      </c>
      <c r="H19" s="206"/>
      <c r="I19" s="211"/>
      <c r="J19" s="235"/>
      <c r="K19" s="236"/>
      <c r="L19" s="239"/>
      <c r="M19" s="235"/>
    </row>
    <row r="20" spans="1:13" s="167" customFormat="1" ht="36" customHeight="1" x14ac:dyDescent="0.25">
      <c r="A20" s="20" t="s">
        <v>812</v>
      </c>
      <c r="B20" s="22" t="s">
        <v>813</v>
      </c>
      <c r="C20" s="37" t="s">
        <v>814</v>
      </c>
      <c r="D20" s="16" t="s">
        <v>20</v>
      </c>
      <c r="E20" s="16">
        <v>2</v>
      </c>
      <c r="F20" s="84">
        <v>205</v>
      </c>
      <c r="G20" s="84">
        <f t="shared" si="0"/>
        <v>410</v>
      </c>
      <c r="H20" s="206"/>
      <c r="I20" s="211"/>
      <c r="J20" s="237"/>
      <c r="K20" s="238"/>
    </row>
    <row r="21" spans="1:13" s="167" customFormat="1" ht="36" customHeight="1" x14ac:dyDescent="0.25">
      <c r="A21" s="20" t="s">
        <v>815</v>
      </c>
      <c r="B21" s="22" t="s">
        <v>816</v>
      </c>
      <c r="C21" s="37" t="s">
        <v>817</v>
      </c>
      <c r="D21" s="16" t="s">
        <v>20</v>
      </c>
      <c r="E21" s="16">
        <v>2</v>
      </c>
      <c r="F21" s="84">
        <v>217</v>
      </c>
      <c r="G21" s="84">
        <f t="shared" si="0"/>
        <v>434</v>
      </c>
      <c r="H21" s="206"/>
      <c r="I21" s="211"/>
      <c r="J21" s="237"/>
      <c r="K21" s="238"/>
    </row>
    <row r="22" spans="1:13" ht="36" customHeight="1" x14ac:dyDescent="0.25">
      <c r="A22" s="20" t="s">
        <v>818</v>
      </c>
      <c r="B22" s="22" t="s">
        <v>819</v>
      </c>
      <c r="C22" s="37" t="s">
        <v>822</v>
      </c>
      <c r="D22" s="16" t="s">
        <v>20</v>
      </c>
      <c r="E22" s="16">
        <v>1</v>
      </c>
      <c r="F22" s="84">
        <v>198</v>
      </c>
      <c r="G22" s="84">
        <f t="shared" si="0"/>
        <v>198</v>
      </c>
      <c r="H22" s="206"/>
      <c r="I22" s="211"/>
      <c r="J22" s="240"/>
      <c r="K22" s="239"/>
    </row>
    <row r="23" spans="1:13" s="167" customFormat="1" ht="36" customHeight="1" x14ac:dyDescent="0.25">
      <c r="A23" s="20" t="s">
        <v>820</v>
      </c>
      <c r="B23" s="22" t="s">
        <v>821</v>
      </c>
      <c r="C23" s="37" t="s">
        <v>823</v>
      </c>
      <c r="D23" s="16" t="s">
        <v>20</v>
      </c>
      <c r="E23" s="16">
        <v>2</v>
      </c>
      <c r="F23" s="84">
        <v>198</v>
      </c>
      <c r="G23" s="84">
        <f t="shared" si="0"/>
        <v>396</v>
      </c>
      <c r="H23" s="206"/>
      <c r="I23" s="211"/>
      <c r="J23" s="237"/>
      <c r="K23" s="238"/>
    </row>
    <row r="24" spans="1:13" s="167" customFormat="1" ht="36" customHeight="1" x14ac:dyDescent="0.25">
      <c r="A24" s="20" t="s">
        <v>824</v>
      </c>
      <c r="B24" s="22" t="s">
        <v>825</v>
      </c>
      <c r="C24" s="37" t="s">
        <v>826</v>
      </c>
      <c r="D24" s="16" t="s">
        <v>20</v>
      </c>
      <c r="E24" s="16">
        <v>2</v>
      </c>
      <c r="F24" s="84">
        <v>192</v>
      </c>
      <c r="G24" s="84">
        <f t="shared" si="0"/>
        <v>384</v>
      </c>
      <c r="H24" s="206"/>
      <c r="I24" s="211"/>
      <c r="J24" s="237"/>
      <c r="K24" s="238"/>
    </row>
    <row r="25" spans="1:13" ht="36" customHeight="1" x14ac:dyDescent="0.25">
      <c r="A25" s="20" t="s">
        <v>827</v>
      </c>
      <c r="B25" s="22" t="s">
        <v>828</v>
      </c>
      <c r="C25" s="37" t="s">
        <v>829</v>
      </c>
      <c r="D25" s="16" t="s">
        <v>20</v>
      </c>
      <c r="E25" s="16">
        <v>1</v>
      </c>
      <c r="F25" s="84">
        <v>200</v>
      </c>
      <c r="G25" s="84">
        <f t="shared" si="0"/>
        <v>200</v>
      </c>
      <c r="H25" s="206"/>
      <c r="I25" s="211"/>
      <c r="J25" s="240"/>
      <c r="K25" s="239"/>
    </row>
    <row r="26" spans="1:13" s="167" customFormat="1" ht="36" customHeight="1" x14ac:dyDescent="0.25">
      <c r="A26" s="20" t="s">
        <v>830</v>
      </c>
      <c r="B26" s="22" t="s">
        <v>831</v>
      </c>
      <c r="C26" s="37" t="s">
        <v>832</v>
      </c>
      <c r="D26" s="16" t="s">
        <v>20</v>
      </c>
      <c r="E26" s="16">
        <v>15</v>
      </c>
      <c r="F26" s="84">
        <v>226</v>
      </c>
      <c r="G26" s="84">
        <f t="shared" si="0"/>
        <v>3390</v>
      </c>
      <c r="H26" s="206"/>
      <c r="I26" s="211"/>
      <c r="J26" s="237"/>
      <c r="K26" s="238"/>
    </row>
    <row r="27" spans="1:13" s="167" customFormat="1" ht="36" customHeight="1" x14ac:dyDescent="0.25">
      <c r="A27" s="20" t="s">
        <v>33</v>
      </c>
      <c r="B27" s="22" t="s">
        <v>532</v>
      </c>
      <c r="C27" s="37" t="s">
        <v>530</v>
      </c>
      <c r="D27" s="16" t="s">
        <v>27</v>
      </c>
      <c r="E27" s="16">
        <v>33</v>
      </c>
      <c r="F27" s="84">
        <v>47.6</v>
      </c>
      <c r="G27" s="84">
        <f t="shared" si="0"/>
        <v>1570.8</v>
      </c>
      <c r="H27" s="206"/>
      <c r="I27" s="211"/>
      <c r="J27" s="237"/>
      <c r="K27" s="238"/>
    </row>
    <row r="28" spans="1:13" s="167" customFormat="1" ht="36" customHeight="1" x14ac:dyDescent="0.25">
      <c r="A28" s="20" t="s">
        <v>34</v>
      </c>
      <c r="B28" s="22" t="s">
        <v>521</v>
      </c>
      <c r="C28" s="37" t="s">
        <v>35</v>
      </c>
      <c r="D28" s="16" t="s">
        <v>36</v>
      </c>
      <c r="E28" s="16">
        <v>45</v>
      </c>
      <c r="F28" s="84">
        <v>61.7</v>
      </c>
      <c r="G28" s="84">
        <f t="shared" si="0"/>
        <v>2776.5</v>
      </c>
      <c r="H28" s="206"/>
      <c r="I28" s="211"/>
      <c r="J28" s="237"/>
      <c r="K28" s="238"/>
    </row>
    <row r="29" spans="1:13" s="167" customFormat="1" ht="36" customHeight="1" x14ac:dyDescent="0.25">
      <c r="A29" s="20" t="s">
        <v>37</v>
      </c>
      <c r="B29" s="22" t="s">
        <v>523</v>
      </c>
      <c r="C29" s="37" t="s">
        <v>522</v>
      </c>
      <c r="D29" s="16" t="s">
        <v>38</v>
      </c>
      <c r="E29" s="16">
        <v>10</v>
      </c>
      <c r="F29" s="84">
        <v>105</v>
      </c>
      <c r="G29" s="84">
        <f t="shared" si="0"/>
        <v>1050</v>
      </c>
      <c r="H29" s="206"/>
      <c r="I29" s="211"/>
      <c r="J29" s="237"/>
      <c r="K29" s="238"/>
    </row>
    <row r="30" spans="1:13" s="167" customFormat="1" ht="36" customHeight="1" x14ac:dyDescent="0.25">
      <c r="A30" s="20" t="s">
        <v>39</v>
      </c>
      <c r="B30" s="22" t="s">
        <v>533</v>
      </c>
      <c r="C30" s="37" t="s">
        <v>40</v>
      </c>
      <c r="D30" s="16" t="s">
        <v>41</v>
      </c>
      <c r="E30" s="16">
        <v>3</v>
      </c>
      <c r="F30" s="84">
        <v>57.2</v>
      </c>
      <c r="G30" s="84">
        <f t="shared" si="0"/>
        <v>171.60000000000002</v>
      </c>
      <c r="H30" s="206"/>
      <c r="I30" s="211"/>
      <c r="J30" s="237"/>
      <c r="K30" s="238"/>
    </row>
    <row r="31" spans="1:13" s="167" customFormat="1" ht="36" customHeight="1" x14ac:dyDescent="0.25">
      <c r="A31" s="20" t="s">
        <v>42</v>
      </c>
      <c r="B31" s="22" t="s">
        <v>525</v>
      </c>
      <c r="C31" s="37" t="s">
        <v>524</v>
      </c>
      <c r="D31" s="16" t="s">
        <v>20</v>
      </c>
      <c r="E31" s="16">
        <v>6</v>
      </c>
      <c r="F31" s="84">
        <v>192</v>
      </c>
      <c r="G31" s="84">
        <f t="shared" si="0"/>
        <v>1152</v>
      </c>
      <c r="H31" s="206"/>
      <c r="I31" s="211"/>
      <c r="J31" s="237"/>
      <c r="K31" s="238"/>
    </row>
    <row r="32" spans="1:13" s="167" customFormat="1" ht="36" customHeight="1" x14ac:dyDescent="0.25">
      <c r="A32" s="20" t="s">
        <v>43</v>
      </c>
      <c r="B32" s="22" t="s">
        <v>1582</v>
      </c>
      <c r="C32" s="37" t="s">
        <v>44</v>
      </c>
      <c r="D32" s="16" t="s">
        <v>27</v>
      </c>
      <c r="E32" s="16">
        <v>12</v>
      </c>
      <c r="F32" s="84">
        <v>110</v>
      </c>
      <c r="G32" s="84">
        <f t="shared" si="0"/>
        <v>1320</v>
      </c>
      <c r="H32" s="206"/>
      <c r="I32" s="211"/>
      <c r="J32" s="237"/>
      <c r="K32" s="238"/>
    </row>
    <row r="33" spans="1:13" s="167" customFormat="1" ht="51" customHeight="1" x14ac:dyDescent="0.25">
      <c r="A33" s="20" t="s">
        <v>45</v>
      </c>
      <c r="B33" s="22" t="s">
        <v>535</v>
      </c>
      <c r="C33" s="37" t="s">
        <v>46</v>
      </c>
      <c r="D33" s="16" t="s">
        <v>36</v>
      </c>
      <c r="E33" s="16">
        <v>9</v>
      </c>
      <c r="F33" s="84">
        <v>75.099999999999994</v>
      </c>
      <c r="G33" s="84">
        <f t="shared" si="0"/>
        <v>675.9</v>
      </c>
      <c r="H33" s="206"/>
      <c r="I33" s="211"/>
      <c r="J33" s="237"/>
      <c r="K33" s="238"/>
    </row>
    <row r="34" spans="1:13" s="167" customFormat="1" ht="36" customHeight="1" x14ac:dyDescent="0.25">
      <c r="A34" s="20" t="s">
        <v>688</v>
      </c>
      <c r="B34" s="22" t="s">
        <v>689</v>
      </c>
      <c r="C34" s="37" t="s">
        <v>690</v>
      </c>
      <c r="D34" s="16" t="s">
        <v>22</v>
      </c>
      <c r="E34" s="16">
        <v>2</v>
      </c>
      <c r="F34" s="84">
        <v>210</v>
      </c>
      <c r="G34" s="84">
        <f t="shared" si="0"/>
        <v>420</v>
      </c>
      <c r="H34" s="206"/>
      <c r="I34" s="211"/>
      <c r="J34" s="237"/>
      <c r="K34" s="238"/>
    </row>
    <row r="35" spans="1:13" s="167" customFormat="1" ht="36" customHeight="1" x14ac:dyDescent="0.25">
      <c r="A35" s="20" t="s">
        <v>47</v>
      </c>
      <c r="B35" s="22" t="s">
        <v>1583</v>
      </c>
      <c r="C35" s="37" t="s">
        <v>48</v>
      </c>
      <c r="D35" s="16" t="s">
        <v>27</v>
      </c>
      <c r="E35" s="16">
        <v>5</v>
      </c>
      <c r="F35" s="84">
        <v>110</v>
      </c>
      <c r="G35" s="84">
        <f t="shared" si="0"/>
        <v>550</v>
      </c>
      <c r="H35" s="206"/>
      <c r="I35" s="211"/>
      <c r="J35" s="237"/>
      <c r="K35" s="238"/>
    </row>
    <row r="36" spans="1:13" ht="36" customHeight="1" x14ac:dyDescent="0.25">
      <c r="A36" s="20" t="s">
        <v>49</v>
      </c>
      <c r="B36" s="22" t="s">
        <v>527</v>
      </c>
      <c r="C36" s="37" t="s">
        <v>50</v>
      </c>
      <c r="D36" s="16" t="s">
        <v>20</v>
      </c>
      <c r="E36" s="16">
        <v>1</v>
      </c>
      <c r="F36" s="84">
        <v>192</v>
      </c>
      <c r="G36" s="84">
        <f t="shared" si="0"/>
        <v>192</v>
      </c>
      <c r="H36" s="206"/>
      <c r="I36" s="211"/>
      <c r="J36" s="235"/>
      <c r="K36" s="236"/>
      <c r="L36" s="239"/>
      <c r="M36" s="235"/>
    </row>
    <row r="37" spans="1:13" s="167" customFormat="1" ht="36" customHeight="1" x14ac:dyDescent="0.25">
      <c r="A37" s="23" t="s">
        <v>51</v>
      </c>
      <c r="B37" s="21" t="s">
        <v>526</v>
      </c>
      <c r="C37" s="38" t="s">
        <v>52</v>
      </c>
      <c r="D37" s="16" t="s">
        <v>20</v>
      </c>
      <c r="E37" s="16">
        <v>1</v>
      </c>
      <c r="F37" s="84">
        <v>200</v>
      </c>
      <c r="G37" s="84">
        <f t="shared" si="0"/>
        <v>200</v>
      </c>
      <c r="H37" s="206"/>
      <c r="I37" s="211"/>
      <c r="J37" s="237"/>
      <c r="K37" s="238"/>
    </row>
    <row r="38" spans="1:13" ht="35.25" customHeight="1" x14ac:dyDescent="0.25">
      <c r="A38" s="20" t="s">
        <v>1185</v>
      </c>
      <c r="B38" s="22" t="s">
        <v>1584</v>
      </c>
      <c r="C38" s="37" t="s">
        <v>1186</v>
      </c>
      <c r="D38" s="16" t="s">
        <v>27</v>
      </c>
      <c r="E38" s="16">
        <v>2</v>
      </c>
      <c r="F38" s="84">
        <v>110</v>
      </c>
      <c r="G38" s="84">
        <f t="shared" si="0"/>
        <v>220</v>
      </c>
      <c r="H38" s="206"/>
      <c r="I38" s="211"/>
      <c r="J38" s="235"/>
      <c r="K38" s="236"/>
    </row>
    <row r="39" spans="1:13" ht="35.25" customHeight="1" x14ac:dyDescent="0.25">
      <c r="A39" s="20" t="s">
        <v>1622</v>
      </c>
      <c r="B39" s="57" t="s">
        <v>1623</v>
      </c>
      <c r="C39" s="275" t="s">
        <v>1776</v>
      </c>
      <c r="D39" s="34" t="s">
        <v>1624</v>
      </c>
      <c r="E39" s="34">
        <v>40</v>
      </c>
      <c r="F39" s="87">
        <v>107</v>
      </c>
      <c r="G39" s="84">
        <f t="shared" si="0"/>
        <v>4280</v>
      </c>
      <c r="H39" s="206"/>
      <c r="I39" s="241"/>
      <c r="J39" s="240"/>
      <c r="K39" s="236"/>
    </row>
    <row r="40" spans="1:13" ht="35.25" customHeight="1" x14ac:dyDescent="0.25">
      <c r="A40" s="20" t="s">
        <v>1764</v>
      </c>
      <c r="B40" s="276" t="s">
        <v>1767</v>
      </c>
      <c r="C40" s="275" t="s">
        <v>1763</v>
      </c>
      <c r="D40" s="34" t="s">
        <v>1631</v>
      </c>
      <c r="E40" s="34">
        <v>1</v>
      </c>
      <c r="F40" s="87">
        <v>137</v>
      </c>
      <c r="G40" s="84">
        <f t="shared" si="0"/>
        <v>137</v>
      </c>
      <c r="H40" s="206"/>
      <c r="I40" s="241"/>
      <c r="J40" s="240"/>
      <c r="K40" s="236"/>
    </row>
    <row r="41" spans="1:13" ht="35.25" customHeight="1" x14ac:dyDescent="0.25">
      <c r="A41" s="22" t="s">
        <v>1777</v>
      </c>
      <c r="B41" s="276" t="s">
        <v>1765</v>
      </c>
      <c r="C41" s="275" t="s">
        <v>1761</v>
      </c>
      <c r="D41" s="34" t="s">
        <v>1631</v>
      </c>
      <c r="E41" s="34">
        <v>1</v>
      </c>
      <c r="F41" s="87">
        <v>137</v>
      </c>
      <c r="G41" s="87">
        <f t="shared" si="0"/>
        <v>137</v>
      </c>
      <c r="H41" s="206"/>
      <c r="I41" s="241"/>
      <c r="J41" s="240"/>
      <c r="K41" s="236"/>
    </row>
    <row r="42" spans="1:13" ht="35.25" customHeight="1" x14ac:dyDescent="0.25">
      <c r="A42" s="22" t="s">
        <v>1778</v>
      </c>
      <c r="B42" s="276" t="s">
        <v>1766</v>
      </c>
      <c r="C42" s="275" t="s">
        <v>1762</v>
      </c>
      <c r="D42" s="34" t="s">
        <v>1631</v>
      </c>
      <c r="E42" s="34">
        <v>1</v>
      </c>
      <c r="F42" s="87">
        <v>137</v>
      </c>
      <c r="G42" s="87">
        <f t="shared" si="0"/>
        <v>137</v>
      </c>
      <c r="H42" s="206"/>
      <c r="I42" s="241"/>
      <c r="J42" s="240"/>
      <c r="K42" s="236"/>
    </row>
    <row r="43" spans="1:13" ht="12" customHeight="1" thickBot="1" x14ac:dyDescent="0.3">
      <c r="A43" s="99"/>
      <c r="B43" s="270"/>
      <c r="C43" s="100"/>
      <c r="D43" s="36"/>
      <c r="E43" s="36"/>
      <c r="F43" s="77"/>
      <c r="G43" s="77"/>
      <c r="H43" s="213"/>
      <c r="I43" s="213"/>
      <c r="J43" s="235"/>
      <c r="K43" s="236"/>
    </row>
    <row r="44" spans="1:13" ht="15.75" customHeight="1" x14ac:dyDescent="0.25">
      <c r="A44" s="41"/>
      <c r="B44" s="41"/>
      <c r="C44" s="43"/>
      <c r="D44" s="41"/>
      <c r="E44" s="512" t="s">
        <v>53</v>
      </c>
      <c r="F44" s="513"/>
      <c r="G44" s="450">
        <f>SUM(G11:G43)</f>
        <v>35944.9</v>
      </c>
      <c r="H44" s="301" t="s">
        <v>53</v>
      </c>
      <c r="I44" s="487">
        <f ca="1">SUM(I11:I44)</f>
        <v>0</v>
      </c>
      <c r="J44" s="235"/>
      <c r="K44" s="236"/>
    </row>
    <row r="45" spans="1:13" ht="16.5" customHeight="1" x14ac:dyDescent="0.25">
      <c r="A45" s="41"/>
      <c r="B45" s="41"/>
      <c r="C45" s="43"/>
      <c r="D45" s="41"/>
      <c r="E45" s="514" t="s">
        <v>6</v>
      </c>
      <c r="F45" s="515"/>
      <c r="G45" s="451">
        <f>G44*21%</f>
        <v>7548.4290000000001</v>
      </c>
      <c r="H45" s="302" t="s">
        <v>6</v>
      </c>
      <c r="I45" s="488">
        <f ca="1">I44*21%</f>
        <v>0</v>
      </c>
      <c r="J45" s="235"/>
      <c r="K45" s="242"/>
    </row>
    <row r="46" spans="1:13" ht="18" customHeight="1" thickBot="1" x14ac:dyDescent="0.3">
      <c r="A46" s="41"/>
      <c r="B46" s="41"/>
      <c r="C46" s="43"/>
      <c r="D46" s="41"/>
      <c r="E46" s="505" t="s">
        <v>4</v>
      </c>
      <c r="F46" s="516"/>
      <c r="G46" s="431">
        <f>SUM(G44:G45)</f>
        <v>43493.328999999998</v>
      </c>
      <c r="H46" s="197" t="s">
        <v>4</v>
      </c>
      <c r="I46" s="489">
        <f ca="1">SUM(I44:I45)</f>
        <v>0</v>
      </c>
      <c r="J46" s="235"/>
      <c r="K46" s="236"/>
    </row>
  </sheetData>
  <sheetProtection algorithmName="SHA-512" hashValue="d5Sk/0fe5Ol9MeKoOq5VDr7buq4L4ALsvLmnx0SE/7lf9UD233z93r46eF6ZPX6GUzuBo3j4/zhmnt0jo7zYHg==" saltValue="5i1d7t6Eh83aCzn0hLfhXw==" spinCount="100000" sheet="1" objects="1" scenarios="1"/>
  <mergeCells count="3">
    <mergeCell ref="E44:F44"/>
    <mergeCell ref="E45:F45"/>
    <mergeCell ref="E46:F46"/>
  </mergeCells>
  <phoneticPr fontId="20" type="noConversion"/>
  <conditionalFormatting sqref="H11:H42">
    <cfRule type="cellIs" dxfId="11" priority="1" operator="greaterThan">
      <formula>F11</formula>
    </cfRule>
  </conditionalFormatting>
  <pageMargins left="0.19685039370078741" right="0.19685039370078741" top="0.15748031496062992" bottom="0.15748031496062992" header="0.31496062992125984" footer="0.31496062992125984"/>
  <pageSetup paperSize="9" fitToHeight="0" orientation="landscape" r:id="rId1"/>
  <ignoredErrors>
    <ignoredError sqref="C11:C42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3:K17"/>
  <sheetViews>
    <sheetView topLeftCell="A7" workbookViewId="0">
      <selection activeCell="J15" sqref="J15"/>
    </sheetView>
  </sheetViews>
  <sheetFormatPr defaultColWidth="11.42578125" defaultRowHeight="15" x14ac:dyDescent="0.25"/>
  <cols>
    <col min="2" max="2" width="42.85546875" customWidth="1"/>
    <col min="3" max="3" width="12.7109375" customWidth="1"/>
    <col min="6" max="6" width="14.42578125" customWidth="1"/>
    <col min="7" max="7" width="15.85546875" customWidth="1"/>
  </cols>
  <sheetData>
    <row r="3" spans="1:11" ht="20.25" x14ac:dyDescent="0.3">
      <c r="G3" s="231"/>
    </row>
    <row r="6" spans="1:11" ht="12.6" customHeight="1" x14ac:dyDescent="0.25"/>
    <row r="7" spans="1:11" ht="12.6" customHeight="1" x14ac:dyDescent="0.25">
      <c r="A7" s="44" t="s">
        <v>1882</v>
      </c>
      <c r="B7" s="18"/>
      <c r="C7" s="18"/>
      <c r="D7" s="18"/>
      <c r="E7" s="18"/>
      <c r="F7" s="18"/>
    </row>
    <row r="8" spans="1:11" ht="12.6" customHeight="1" x14ac:dyDescent="0.25">
      <c r="A8" s="18"/>
      <c r="B8" s="18"/>
      <c r="C8" s="18"/>
      <c r="D8" s="18"/>
      <c r="E8" s="18"/>
      <c r="F8" s="18"/>
    </row>
    <row r="9" spans="1:11" ht="38.1" customHeight="1" x14ac:dyDescent="0.25">
      <c r="A9" s="7" t="s">
        <v>54</v>
      </c>
      <c r="B9" s="7" t="s">
        <v>1</v>
      </c>
      <c r="C9" s="28" t="s">
        <v>2</v>
      </c>
      <c r="D9" s="10" t="s">
        <v>3</v>
      </c>
      <c r="E9" s="8" t="s">
        <v>2044</v>
      </c>
      <c r="F9" s="7" t="s">
        <v>4</v>
      </c>
      <c r="G9" s="28" t="s">
        <v>2041</v>
      </c>
      <c r="H9" s="28" t="s">
        <v>1507</v>
      </c>
      <c r="I9" s="9" t="s">
        <v>55</v>
      </c>
      <c r="J9" s="9" t="s">
        <v>1508</v>
      </c>
    </row>
    <row r="10" spans="1:11" s="3" customFormat="1" ht="38.1" customHeight="1" x14ac:dyDescent="0.2">
      <c r="A10" s="30" t="s">
        <v>166</v>
      </c>
      <c r="B10" s="57" t="s">
        <v>1816</v>
      </c>
      <c r="C10" s="16" t="s">
        <v>27</v>
      </c>
      <c r="D10" s="16">
        <v>130</v>
      </c>
      <c r="E10" s="87">
        <v>51.95</v>
      </c>
      <c r="F10" s="87">
        <f>D10*E10</f>
        <v>6753.5</v>
      </c>
      <c r="G10" s="206"/>
      <c r="H10" s="210"/>
      <c r="I10" s="210"/>
      <c r="J10" s="210"/>
      <c r="K10" s="230"/>
    </row>
    <row r="11" spans="1:11" s="3" customFormat="1" ht="38.1" customHeight="1" x14ac:dyDescent="0.2">
      <c r="A11" s="30" t="s">
        <v>170</v>
      </c>
      <c r="B11" s="57" t="s">
        <v>1817</v>
      </c>
      <c r="C11" s="16" t="s">
        <v>171</v>
      </c>
      <c r="D11" s="16">
        <v>250</v>
      </c>
      <c r="E11" s="87">
        <v>8.8000000000000007</v>
      </c>
      <c r="F11" s="87">
        <f>D11*E11</f>
        <v>2200</v>
      </c>
      <c r="G11" s="206"/>
      <c r="H11" s="210"/>
      <c r="I11" s="210"/>
      <c r="J11" s="210"/>
      <c r="K11" s="230"/>
    </row>
    <row r="12" spans="1:11" s="3" customFormat="1" ht="38.1" customHeight="1" x14ac:dyDescent="0.2">
      <c r="A12" s="30" t="s">
        <v>248</v>
      </c>
      <c r="B12" s="64" t="s">
        <v>1819</v>
      </c>
      <c r="C12" s="383" t="s">
        <v>27</v>
      </c>
      <c r="D12" s="16">
        <v>140</v>
      </c>
      <c r="E12" s="87">
        <v>12.88</v>
      </c>
      <c r="F12" s="87">
        <f>D12*E12</f>
        <v>1803.2</v>
      </c>
      <c r="G12" s="206"/>
      <c r="H12" s="210"/>
      <c r="I12" s="210"/>
      <c r="J12" s="210"/>
      <c r="K12" s="230" t="s">
        <v>1815</v>
      </c>
    </row>
    <row r="13" spans="1:11" s="3" customFormat="1" ht="38.1" customHeight="1" x14ac:dyDescent="0.2">
      <c r="A13" s="30" t="s">
        <v>249</v>
      </c>
      <c r="B13" s="64" t="s">
        <v>1818</v>
      </c>
      <c r="C13" s="16" t="s">
        <v>27</v>
      </c>
      <c r="D13" s="16">
        <v>85</v>
      </c>
      <c r="E13" s="87">
        <v>12.48</v>
      </c>
      <c r="F13" s="87">
        <f>D13*E13</f>
        <v>1060.8</v>
      </c>
      <c r="G13" s="206"/>
      <c r="H13" s="210"/>
      <c r="I13" s="210"/>
      <c r="J13" s="210"/>
      <c r="K13" s="230"/>
    </row>
    <row r="14" spans="1:11" s="3" customFormat="1" ht="14.1" customHeight="1" thickBot="1" x14ac:dyDescent="0.25">
      <c r="A14" s="78"/>
      <c r="B14" s="106"/>
      <c r="C14" s="36"/>
      <c r="D14" s="36"/>
      <c r="E14" s="36"/>
      <c r="F14" s="107"/>
      <c r="G14" s="212"/>
      <c r="H14" s="212"/>
      <c r="I14" s="212"/>
      <c r="J14" s="212"/>
    </row>
    <row r="15" spans="1:11" x14ac:dyDescent="0.25">
      <c r="A15" s="18"/>
      <c r="B15" s="18"/>
      <c r="C15" s="18"/>
      <c r="D15" s="11" t="s">
        <v>5</v>
      </c>
      <c r="E15" s="45"/>
      <c r="F15" s="450">
        <f>SUM(F10:F14)</f>
        <v>11817.5</v>
      </c>
      <c r="G15" s="195" t="s">
        <v>5</v>
      </c>
      <c r="H15" s="478">
        <f>SUM(H10:H13)</f>
        <v>0</v>
      </c>
      <c r="I15" s="213"/>
      <c r="J15" s="213"/>
    </row>
    <row r="16" spans="1:11" x14ac:dyDescent="0.25">
      <c r="B16" s="18"/>
      <c r="C16" s="18"/>
      <c r="D16" s="13" t="s">
        <v>6</v>
      </c>
      <c r="E16" s="44"/>
      <c r="F16" s="451">
        <f>F15*21%</f>
        <v>2481.6749999999997</v>
      </c>
      <c r="G16" s="196" t="s">
        <v>6</v>
      </c>
      <c r="H16" s="479">
        <f>H15*21%</f>
        <v>0</v>
      </c>
      <c r="I16" s="213"/>
      <c r="J16" s="213"/>
    </row>
    <row r="17" spans="1:10" ht="15.75" thickBot="1" x14ac:dyDescent="0.3">
      <c r="A17" s="18"/>
      <c r="B17" s="18"/>
      <c r="C17" s="18"/>
      <c r="D17" s="15" t="s">
        <v>4</v>
      </c>
      <c r="E17" s="46"/>
      <c r="F17" s="452">
        <f>F16+F15</f>
        <v>14299.174999999999</v>
      </c>
      <c r="G17" s="197" t="s">
        <v>4</v>
      </c>
      <c r="H17" s="480">
        <f>SUM(H15:H16)</f>
        <v>0</v>
      </c>
      <c r="I17" s="213"/>
      <c r="J17" s="213"/>
    </row>
  </sheetData>
  <sheetProtection algorithmName="SHA-512" hashValue="OUN2+hiu1vk8Zl18hurqWBgEYd6y2Pzgmw6oLprbmN7bf70bNzaSKj972uMKPD+X/aPzGYTbt/NHtMc9NMdauQ==" saltValue="/P4vFCo/AXA+lHD8x2Wp8g==" spinCount="100000" sheet="1" objects="1" scenarios="1"/>
  <conditionalFormatting sqref="G10:G13">
    <cfRule type="cellIs" dxfId="10" priority="1" operator="greaterThan">
      <formula>E10</formula>
    </cfRule>
  </conditionalFormatting>
  <dataValidations count="1">
    <dataValidation type="custom" allowBlank="1" showInputMessage="1" showErrorMessage="1" errorTitle="ERROR" error="El preu introduït ha de ser inferior o igual al preu unitari màxim." sqref="WVM10:WVM14 WLQ10:WLQ14 WBU10:WBU14 VRY10:VRY14 VIC10:VIC14 UYG10:UYG14 UOK10:UOK14 UEO10:UEO14 TUS10:TUS14 TKW10:TKW14 TBA10:TBA14 SRE10:SRE14 SHI10:SHI14 RXM10:RXM14 RNQ10:RNQ14 RDU10:RDU14 QTY10:QTY14 QKC10:QKC14 QAG10:QAG14 PQK10:PQK14 PGO10:PGO14 OWS10:OWS14 OMW10:OMW14 ODA10:ODA14 NTE10:NTE14 NJI10:NJI14 MZM10:MZM14 MPQ10:MPQ14 MFU10:MFU14 LVY10:LVY14 LMC10:LMC14 LCG10:LCG14 KSK10:KSK14 KIO10:KIO14 JYS10:JYS14 JOW10:JOW14 JFA10:JFA14 IVE10:IVE14 ILI10:ILI14 IBM10:IBM14 HRQ10:HRQ14 HHU10:HHU14 GXY10:GXY14 GOC10:GOC14 GEG10:GEG14 FUK10:FUK14 FKO10:FKO14 FAS10:FAS14 EQW10:EQW14 EHA10:EHA14 DXE10:DXE14 DNI10:DNI14 DDM10:DDM14 CTQ10:CTQ14 CJU10:CJU14 BZY10:BZY14 BQC10:BQC14 BGG10:BGG14 AWK10:AWK14 AMO10:AMO14 ACS10:ACS14 SW10:SW14 JA10:JA14" xr:uid="{00000000-0002-0000-1400-000000000000}">
      <formula1>IF(JA10&lt;=IY10,TRUE,FALSE)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4294967295" verticalDpi="4294967295" r:id="rId1"/>
  <headerFooter>
    <oddFooter>&amp;L&amp;P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K74"/>
  <sheetViews>
    <sheetView topLeftCell="A64" workbookViewId="0">
      <selection activeCell="I69" sqref="I69"/>
    </sheetView>
  </sheetViews>
  <sheetFormatPr defaultColWidth="11.42578125" defaultRowHeight="12" x14ac:dyDescent="0.25"/>
  <cols>
    <col min="1" max="1" width="10.5703125" style="90" bestFit="1" customWidth="1"/>
    <col min="2" max="2" width="43" style="90" customWidth="1"/>
    <col min="3" max="4" width="14.5703125" style="19" customWidth="1"/>
    <col min="5" max="5" width="11.42578125" style="91"/>
    <col min="6" max="6" width="11.140625" style="90" customWidth="1"/>
    <col min="7" max="7" width="14.85546875" style="90" customWidth="1"/>
    <col min="8" max="8" width="18.7109375" style="19" customWidth="1"/>
    <col min="9" max="9" width="13.85546875" style="90" customWidth="1"/>
    <col min="10" max="10" width="15.140625" style="90" customWidth="1"/>
    <col min="11" max="16384" width="11.42578125" style="90"/>
  </cols>
  <sheetData>
    <row r="5" spans="1:11" x14ac:dyDescent="0.25">
      <c r="H5" s="90"/>
    </row>
    <row r="6" spans="1:11" x14ac:dyDescent="0.25">
      <c r="H6" s="90"/>
    </row>
    <row r="7" spans="1:11" x14ac:dyDescent="0.25">
      <c r="H7" s="90"/>
    </row>
    <row r="8" spans="1:11" x14ac:dyDescent="0.25">
      <c r="A8" s="180" t="s">
        <v>1883</v>
      </c>
      <c r="H8" s="90"/>
    </row>
    <row r="9" spans="1:11" x14ac:dyDescent="0.25">
      <c r="H9" s="90"/>
    </row>
    <row r="10" spans="1:11" ht="36" x14ac:dyDescent="0.25">
      <c r="A10" s="8" t="s">
        <v>0</v>
      </c>
      <c r="B10" s="8" t="s">
        <v>1</v>
      </c>
      <c r="C10" s="10" t="s">
        <v>2</v>
      </c>
      <c r="D10" s="28" t="s">
        <v>3</v>
      </c>
      <c r="E10" s="8" t="s">
        <v>2044</v>
      </c>
      <c r="F10" s="28" t="s">
        <v>1161</v>
      </c>
      <c r="G10" s="28" t="s">
        <v>2041</v>
      </c>
      <c r="H10" s="28" t="s">
        <v>1507</v>
      </c>
      <c r="I10" s="9" t="s">
        <v>55</v>
      </c>
      <c r="J10" s="9" t="s">
        <v>1508</v>
      </c>
      <c r="K10" s="9" t="s">
        <v>1509</v>
      </c>
    </row>
    <row r="11" spans="1:11" ht="56.45" customHeight="1" x14ac:dyDescent="0.2">
      <c r="A11" s="22" t="s">
        <v>105</v>
      </c>
      <c r="B11" s="22" t="s">
        <v>283</v>
      </c>
      <c r="C11" s="383" t="s">
        <v>1796</v>
      </c>
      <c r="D11" s="16">
        <v>15</v>
      </c>
      <c r="E11" s="86">
        <v>4.62</v>
      </c>
      <c r="F11" s="85">
        <f>D11*E11</f>
        <v>69.3</v>
      </c>
      <c r="G11" s="206"/>
      <c r="H11" s="217"/>
      <c r="I11" s="217"/>
      <c r="J11" s="217"/>
      <c r="K11" s="217"/>
    </row>
    <row r="12" spans="1:11" ht="24" x14ac:dyDescent="0.2">
      <c r="A12" s="22" t="s">
        <v>107</v>
      </c>
      <c r="B12" s="22" t="s">
        <v>284</v>
      </c>
      <c r="C12" s="34" t="s">
        <v>27</v>
      </c>
      <c r="D12" s="16">
        <v>3</v>
      </c>
      <c r="E12" s="86">
        <v>38.9</v>
      </c>
      <c r="F12" s="85">
        <f t="shared" ref="F12:F70" si="0">D12*E12</f>
        <v>116.69999999999999</v>
      </c>
      <c r="G12" s="206"/>
      <c r="H12" s="217"/>
      <c r="I12" s="217"/>
      <c r="J12" s="217"/>
      <c r="K12" s="217"/>
    </row>
    <row r="13" spans="1:11" ht="51" customHeight="1" x14ac:dyDescent="0.2">
      <c r="A13" s="21" t="s">
        <v>108</v>
      </c>
      <c r="B13" s="22" t="s">
        <v>285</v>
      </c>
      <c r="C13" s="34" t="s">
        <v>59</v>
      </c>
      <c r="D13" s="16">
        <v>10</v>
      </c>
      <c r="E13" s="86">
        <v>50.46</v>
      </c>
      <c r="F13" s="85">
        <f t="shared" si="0"/>
        <v>504.6</v>
      </c>
      <c r="G13" s="206"/>
      <c r="H13" s="217"/>
      <c r="I13" s="217"/>
      <c r="J13" s="217"/>
      <c r="K13" s="217"/>
    </row>
    <row r="14" spans="1:11" ht="42.6" customHeight="1" x14ac:dyDescent="0.2">
      <c r="A14" s="21" t="s">
        <v>1611</v>
      </c>
      <c r="B14" s="22" t="s">
        <v>1618</v>
      </c>
      <c r="C14" s="34" t="s">
        <v>95</v>
      </c>
      <c r="D14" s="16">
        <v>2</v>
      </c>
      <c r="E14" s="86">
        <v>305.38</v>
      </c>
      <c r="F14" s="85">
        <f t="shared" si="0"/>
        <v>610.76</v>
      </c>
      <c r="G14" s="206"/>
      <c r="H14" s="217"/>
      <c r="I14" s="217"/>
      <c r="J14" s="217"/>
      <c r="K14" s="217"/>
    </row>
    <row r="15" spans="1:11" ht="24" x14ac:dyDescent="0.2">
      <c r="A15" s="22" t="s">
        <v>109</v>
      </c>
      <c r="B15" s="22" t="s">
        <v>468</v>
      </c>
      <c r="C15" s="34" t="s">
        <v>22</v>
      </c>
      <c r="D15" s="16">
        <v>26</v>
      </c>
      <c r="E15" s="86">
        <v>48.24</v>
      </c>
      <c r="F15" s="85">
        <f t="shared" si="0"/>
        <v>1254.24</v>
      </c>
      <c r="G15" s="206"/>
      <c r="H15" s="217"/>
      <c r="I15" s="217"/>
      <c r="J15" s="217"/>
      <c r="K15" s="217"/>
    </row>
    <row r="16" spans="1:11" ht="36" x14ac:dyDescent="0.2">
      <c r="A16" s="22" t="s">
        <v>110</v>
      </c>
      <c r="B16" s="22" t="s">
        <v>286</v>
      </c>
      <c r="C16" s="34" t="s">
        <v>27</v>
      </c>
      <c r="D16" s="16">
        <v>2</v>
      </c>
      <c r="E16" s="86">
        <v>14.83</v>
      </c>
      <c r="F16" s="85">
        <f t="shared" si="0"/>
        <v>29.66</v>
      </c>
      <c r="G16" s="206"/>
      <c r="H16" s="217"/>
      <c r="I16" s="217"/>
      <c r="J16" s="217"/>
      <c r="K16" s="217"/>
    </row>
    <row r="17" spans="1:11" ht="24" x14ac:dyDescent="0.2">
      <c r="A17" s="22" t="s">
        <v>111</v>
      </c>
      <c r="B17" s="21" t="s">
        <v>1165</v>
      </c>
      <c r="C17" s="34" t="s">
        <v>27</v>
      </c>
      <c r="D17" s="16">
        <v>115</v>
      </c>
      <c r="E17" s="86">
        <v>4.97</v>
      </c>
      <c r="F17" s="85">
        <f t="shared" si="0"/>
        <v>571.54999999999995</v>
      </c>
      <c r="G17" s="206"/>
      <c r="H17" s="217"/>
      <c r="I17" s="217"/>
      <c r="J17" s="217"/>
      <c r="K17" s="217"/>
    </row>
    <row r="18" spans="1:11" ht="24" x14ac:dyDescent="0.2">
      <c r="A18" s="22" t="s">
        <v>112</v>
      </c>
      <c r="B18" s="21" t="s">
        <v>1164</v>
      </c>
      <c r="C18" s="34" t="s">
        <v>27</v>
      </c>
      <c r="D18" s="16">
        <v>275</v>
      </c>
      <c r="E18" s="86">
        <v>4.7699999999999996</v>
      </c>
      <c r="F18" s="85">
        <f t="shared" si="0"/>
        <v>1311.7499999999998</v>
      </c>
      <c r="G18" s="206"/>
      <c r="H18" s="217"/>
      <c r="I18" s="217"/>
      <c r="J18" s="217"/>
      <c r="K18" s="217"/>
    </row>
    <row r="19" spans="1:11" ht="36" x14ac:dyDescent="0.2">
      <c r="A19" s="22" t="s">
        <v>113</v>
      </c>
      <c r="B19" s="22" t="s">
        <v>1023</v>
      </c>
      <c r="C19" s="34" t="s">
        <v>17</v>
      </c>
      <c r="D19" s="16">
        <v>22</v>
      </c>
      <c r="E19" s="86">
        <v>109.95</v>
      </c>
      <c r="F19" s="85">
        <f t="shared" si="0"/>
        <v>2418.9</v>
      </c>
      <c r="G19" s="206"/>
      <c r="H19" s="217"/>
      <c r="I19" s="217"/>
      <c r="J19" s="217"/>
      <c r="K19" s="217"/>
    </row>
    <row r="20" spans="1:11" ht="24" x14ac:dyDescent="0.2">
      <c r="A20" s="22" t="s">
        <v>114</v>
      </c>
      <c r="B20" s="22" t="s">
        <v>1166</v>
      </c>
      <c r="C20" s="34" t="s">
        <v>27</v>
      </c>
      <c r="D20" s="16">
        <v>180</v>
      </c>
      <c r="E20" s="86">
        <v>4.7699999999999996</v>
      </c>
      <c r="F20" s="85">
        <f t="shared" si="0"/>
        <v>858.59999999999991</v>
      </c>
      <c r="G20" s="206"/>
      <c r="H20" s="217"/>
      <c r="I20" s="217"/>
      <c r="J20" s="217"/>
      <c r="K20" s="217"/>
    </row>
    <row r="21" spans="1:11" ht="36" x14ac:dyDescent="0.2">
      <c r="A21" s="22" t="s">
        <v>115</v>
      </c>
      <c r="B21" s="22" t="s">
        <v>287</v>
      </c>
      <c r="C21" s="34" t="s">
        <v>27</v>
      </c>
      <c r="D21" s="32">
        <v>5</v>
      </c>
      <c r="E21" s="86">
        <v>11.07</v>
      </c>
      <c r="F21" s="85">
        <f t="shared" si="0"/>
        <v>55.35</v>
      </c>
      <c r="G21" s="206"/>
      <c r="H21" s="217"/>
      <c r="I21" s="217"/>
      <c r="J21" s="217"/>
      <c r="K21" s="217"/>
    </row>
    <row r="22" spans="1:11" ht="43.5" customHeight="1" x14ac:dyDescent="0.2">
      <c r="A22" s="22" t="s">
        <v>116</v>
      </c>
      <c r="B22" s="22" t="s">
        <v>1162</v>
      </c>
      <c r="C22" s="383" t="s">
        <v>1554</v>
      </c>
      <c r="D22" s="96">
        <v>90000</v>
      </c>
      <c r="E22" s="86">
        <v>2.3E-2</v>
      </c>
      <c r="F22" s="85">
        <f t="shared" si="0"/>
        <v>2070</v>
      </c>
      <c r="G22" s="206"/>
      <c r="H22" s="217"/>
      <c r="I22" s="217"/>
      <c r="J22" s="217"/>
      <c r="K22" s="217"/>
    </row>
    <row r="23" spans="1:11" ht="36" x14ac:dyDescent="0.2">
      <c r="A23" s="22" t="s">
        <v>117</v>
      </c>
      <c r="B23" s="22" t="s">
        <v>288</v>
      </c>
      <c r="C23" s="34" t="s">
        <v>22</v>
      </c>
      <c r="D23" s="16">
        <v>10</v>
      </c>
      <c r="E23" s="86">
        <v>104.46</v>
      </c>
      <c r="F23" s="85">
        <f t="shared" si="0"/>
        <v>1044.5999999999999</v>
      </c>
      <c r="G23" s="206"/>
      <c r="H23" s="217"/>
      <c r="I23" s="217"/>
      <c r="J23" s="217"/>
      <c r="K23" s="217"/>
    </row>
    <row r="24" spans="1:11" ht="36" x14ac:dyDescent="0.2">
      <c r="A24" s="22" t="s">
        <v>118</v>
      </c>
      <c r="B24" s="22" t="s">
        <v>463</v>
      </c>
      <c r="C24" s="34" t="s">
        <v>36</v>
      </c>
      <c r="D24" s="36">
        <v>3</v>
      </c>
      <c r="E24" s="86">
        <v>46.54</v>
      </c>
      <c r="F24" s="85">
        <f t="shared" si="0"/>
        <v>139.62</v>
      </c>
      <c r="G24" s="206"/>
      <c r="H24" s="217"/>
      <c r="I24" s="217"/>
      <c r="J24" s="217"/>
      <c r="K24" s="217"/>
    </row>
    <row r="25" spans="1:11" ht="36" x14ac:dyDescent="0.2">
      <c r="A25" s="22" t="s">
        <v>119</v>
      </c>
      <c r="B25" s="22" t="s">
        <v>464</v>
      </c>
      <c r="C25" s="34" t="s">
        <v>1258</v>
      </c>
      <c r="D25" s="16">
        <v>10</v>
      </c>
      <c r="E25" s="86">
        <v>77.14</v>
      </c>
      <c r="F25" s="85">
        <f t="shared" si="0"/>
        <v>771.4</v>
      </c>
      <c r="G25" s="206"/>
      <c r="H25" s="217"/>
      <c r="I25" s="217"/>
      <c r="J25" s="217"/>
      <c r="K25" s="217"/>
    </row>
    <row r="26" spans="1:11" ht="36" x14ac:dyDescent="0.2">
      <c r="A26" s="22" t="s">
        <v>120</v>
      </c>
      <c r="B26" s="22" t="s">
        <v>465</v>
      </c>
      <c r="C26" s="34" t="s">
        <v>22</v>
      </c>
      <c r="D26" s="16">
        <v>22</v>
      </c>
      <c r="E26" s="86">
        <v>60.44</v>
      </c>
      <c r="F26" s="85">
        <f t="shared" si="0"/>
        <v>1329.6799999999998</v>
      </c>
      <c r="G26" s="206"/>
      <c r="H26" s="217"/>
      <c r="I26" s="217"/>
      <c r="J26" s="217"/>
      <c r="K26" s="217"/>
    </row>
    <row r="27" spans="1:11" ht="36" x14ac:dyDescent="0.2">
      <c r="A27" s="22" t="s">
        <v>121</v>
      </c>
      <c r="B27" s="22" t="s">
        <v>466</v>
      </c>
      <c r="C27" s="34" t="s">
        <v>22</v>
      </c>
      <c r="D27" s="16">
        <v>15</v>
      </c>
      <c r="E27" s="86">
        <v>60.51</v>
      </c>
      <c r="F27" s="85">
        <f t="shared" si="0"/>
        <v>907.65</v>
      </c>
      <c r="G27" s="206"/>
      <c r="H27" s="217"/>
      <c r="I27" s="217"/>
      <c r="J27" s="217"/>
      <c r="K27" s="217"/>
    </row>
    <row r="28" spans="1:11" ht="36" x14ac:dyDescent="0.2">
      <c r="A28" s="22" t="s">
        <v>122</v>
      </c>
      <c r="B28" s="22" t="s">
        <v>467</v>
      </c>
      <c r="C28" s="34" t="s">
        <v>36</v>
      </c>
      <c r="D28" s="16">
        <v>25</v>
      </c>
      <c r="E28" s="86">
        <v>42.81</v>
      </c>
      <c r="F28" s="85">
        <f t="shared" si="0"/>
        <v>1070.25</v>
      </c>
      <c r="G28" s="206"/>
      <c r="H28" s="217"/>
      <c r="I28" s="217"/>
      <c r="J28" s="217"/>
      <c r="K28" s="217"/>
    </row>
    <row r="29" spans="1:11" ht="42.6" customHeight="1" x14ac:dyDescent="0.2">
      <c r="A29" s="21" t="s">
        <v>320</v>
      </c>
      <c r="B29" s="22" t="s">
        <v>324</v>
      </c>
      <c r="C29" s="34" t="s">
        <v>1223</v>
      </c>
      <c r="D29" s="16">
        <v>1</v>
      </c>
      <c r="E29" s="86">
        <v>245.96</v>
      </c>
      <c r="F29" s="85">
        <f t="shared" si="0"/>
        <v>245.96</v>
      </c>
      <c r="G29" s="206"/>
      <c r="H29" s="217"/>
      <c r="I29" s="217"/>
      <c r="J29" s="217"/>
      <c r="K29" s="217"/>
    </row>
    <row r="30" spans="1:11" ht="36" x14ac:dyDescent="0.2">
      <c r="A30" s="22" t="s">
        <v>123</v>
      </c>
      <c r="B30" s="22" t="s">
        <v>1024</v>
      </c>
      <c r="C30" s="34" t="s">
        <v>17</v>
      </c>
      <c r="D30" s="16">
        <v>7</v>
      </c>
      <c r="E30" s="86">
        <v>138.13</v>
      </c>
      <c r="F30" s="85">
        <f t="shared" si="0"/>
        <v>966.91</v>
      </c>
      <c r="G30" s="206"/>
      <c r="H30" s="217"/>
      <c r="I30" s="217"/>
      <c r="J30" s="217"/>
      <c r="K30" s="217"/>
    </row>
    <row r="31" spans="1:11" ht="36" x14ac:dyDescent="0.2">
      <c r="A31" s="22" t="s">
        <v>125</v>
      </c>
      <c r="B31" s="21" t="s">
        <v>289</v>
      </c>
      <c r="C31" s="34" t="s">
        <v>27</v>
      </c>
      <c r="D31" s="32">
        <v>1</v>
      </c>
      <c r="E31" s="86">
        <v>31.15</v>
      </c>
      <c r="F31" s="85">
        <f t="shared" si="0"/>
        <v>31.15</v>
      </c>
      <c r="G31" s="206"/>
      <c r="H31" s="217"/>
      <c r="I31" s="217"/>
      <c r="J31" s="217"/>
      <c r="K31" s="217"/>
    </row>
    <row r="32" spans="1:11" ht="36" x14ac:dyDescent="0.2">
      <c r="A32" s="22" t="s">
        <v>126</v>
      </c>
      <c r="B32" s="22" t="s">
        <v>290</v>
      </c>
      <c r="C32" s="34" t="s">
        <v>17</v>
      </c>
      <c r="D32" s="16">
        <v>6</v>
      </c>
      <c r="E32" s="86">
        <v>171.5</v>
      </c>
      <c r="F32" s="85">
        <f t="shared" si="0"/>
        <v>1029</v>
      </c>
      <c r="G32" s="206"/>
      <c r="H32" s="217"/>
      <c r="I32" s="217"/>
      <c r="J32" s="217"/>
      <c r="K32" s="217"/>
    </row>
    <row r="33" spans="1:11" ht="24" x14ac:dyDescent="0.2">
      <c r="A33" s="22" t="s">
        <v>127</v>
      </c>
      <c r="B33" s="22" t="s">
        <v>1167</v>
      </c>
      <c r="C33" s="34" t="s">
        <v>27</v>
      </c>
      <c r="D33" s="16">
        <v>52</v>
      </c>
      <c r="E33" s="86">
        <v>4.97</v>
      </c>
      <c r="F33" s="85">
        <f t="shared" si="0"/>
        <v>258.44</v>
      </c>
      <c r="G33" s="206"/>
      <c r="H33" s="217"/>
      <c r="I33" s="217"/>
      <c r="J33" s="217"/>
      <c r="K33" s="217"/>
    </row>
    <row r="34" spans="1:11" ht="24" x14ac:dyDescent="0.2">
      <c r="A34" s="22" t="s">
        <v>128</v>
      </c>
      <c r="B34" s="22" t="s">
        <v>469</v>
      </c>
      <c r="C34" s="34" t="s">
        <v>129</v>
      </c>
      <c r="D34" s="16">
        <v>8</v>
      </c>
      <c r="E34" s="86">
        <v>98.55</v>
      </c>
      <c r="F34" s="85">
        <f t="shared" si="0"/>
        <v>788.4</v>
      </c>
      <c r="G34" s="206"/>
      <c r="H34" s="217"/>
      <c r="I34" s="217"/>
      <c r="J34" s="217"/>
      <c r="K34" s="217"/>
    </row>
    <row r="35" spans="1:11" ht="24" x14ac:dyDescent="0.2">
      <c r="A35" s="22" t="s">
        <v>130</v>
      </c>
      <c r="B35" s="22" t="s">
        <v>291</v>
      </c>
      <c r="C35" s="383" t="s">
        <v>1510</v>
      </c>
      <c r="D35" s="49">
        <v>100</v>
      </c>
      <c r="E35" s="86">
        <v>1.9750000000000001</v>
      </c>
      <c r="F35" s="85">
        <f t="shared" si="0"/>
        <v>197.5</v>
      </c>
      <c r="G35" s="206"/>
      <c r="H35" s="217"/>
      <c r="I35" s="217"/>
      <c r="J35" s="217"/>
      <c r="K35" s="217"/>
    </row>
    <row r="36" spans="1:11" ht="36" x14ac:dyDescent="0.2">
      <c r="A36" s="22" t="s">
        <v>131</v>
      </c>
      <c r="B36" s="22" t="s">
        <v>292</v>
      </c>
      <c r="C36" s="34" t="s">
        <v>106</v>
      </c>
      <c r="D36" s="32">
        <v>19</v>
      </c>
      <c r="E36" s="86">
        <v>3.29</v>
      </c>
      <c r="F36" s="85">
        <f t="shared" si="0"/>
        <v>62.51</v>
      </c>
      <c r="G36" s="206"/>
      <c r="H36" s="217"/>
      <c r="I36" s="217"/>
      <c r="J36" s="217"/>
      <c r="K36" s="217"/>
    </row>
    <row r="37" spans="1:11" ht="24" x14ac:dyDescent="0.2">
      <c r="A37" s="22" t="s">
        <v>132</v>
      </c>
      <c r="B37" s="22" t="s">
        <v>293</v>
      </c>
      <c r="C37" s="34" t="s">
        <v>129</v>
      </c>
      <c r="D37" s="16">
        <v>15</v>
      </c>
      <c r="E37" s="86">
        <v>90.05</v>
      </c>
      <c r="F37" s="85">
        <f t="shared" si="0"/>
        <v>1350.75</v>
      </c>
      <c r="G37" s="206"/>
      <c r="H37" s="217"/>
      <c r="I37" s="217"/>
      <c r="J37" s="217"/>
      <c r="K37" s="217"/>
    </row>
    <row r="38" spans="1:11" ht="38.1" customHeight="1" x14ac:dyDescent="0.2">
      <c r="A38" s="21" t="s">
        <v>1612</v>
      </c>
      <c r="B38" s="22" t="s">
        <v>1619</v>
      </c>
      <c r="C38" s="34" t="s">
        <v>1620</v>
      </c>
      <c r="D38" s="16">
        <v>30</v>
      </c>
      <c r="E38" s="86">
        <v>14.95</v>
      </c>
      <c r="F38" s="85">
        <f t="shared" si="0"/>
        <v>448.5</v>
      </c>
      <c r="G38" s="206"/>
      <c r="H38" s="217"/>
      <c r="I38" s="217"/>
      <c r="J38" s="217"/>
      <c r="K38" s="217"/>
    </row>
    <row r="39" spans="1:11" ht="36" x14ac:dyDescent="0.2">
      <c r="A39" s="22" t="s">
        <v>133</v>
      </c>
      <c r="B39" s="22" t="s">
        <v>294</v>
      </c>
      <c r="C39" s="34" t="s">
        <v>134</v>
      </c>
      <c r="D39" s="16">
        <v>12</v>
      </c>
      <c r="E39" s="86">
        <v>57.43</v>
      </c>
      <c r="F39" s="85">
        <f t="shared" si="0"/>
        <v>689.16</v>
      </c>
      <c r="G39" s="206"/>
      <c r="H39" s="217"/>
      <c r="I39" s="217"/>
      <c r="J39" s="217"/>
      <c r="K39" s="217"/>
    </row>
    <row r="40" spans="1:11" ht="36" x14ac:dyDescent="0.2">
      <c r="A40" s="22" t="s">
        <v>135</v>
      </c>
      <c r="B40" s="22" t="s">
        <v>295</v>
      </c>
      <c r="C40" s="383" t="s">
        <v>1511</v>
      </c>
      <c r="D40" s="32">
        <v>3000</v>
      </c>
      <c r="E40" s="86">
        <v>0.06</v>
      </c>
      <c r="F40" s="85">
        <f t="shared" si="0"/>
        <v>180</v>
      </c>
      <c r="G40" s="206"/>
      <c r="H40" s="217"/>
      <c r="I40" s="217"/>
      <c r="J40" s="217"/>
      <c r="K40" s="217"/>
    </row>
    <row r="41" spans="1:11" ht="24" x14ac:dyDescent="0.2">
      <c r="A41" s="22" t="s">
        <v>136</v>
      </c>
      <c r="B41" s="22" t="s">
        <v>296</v>
      </c>
      <c r="C41" s="34" t="s">
        <v>137</v>
      </c>
      <c r="D41" s="16">
        <v>3</v>
      </c>
      <c r="E41" s="86">
        <v>55.16</v>
      </c>
      <c r="F41" s="85">
        <f t="shared" si="0"/>
        <v>165.48</v>
      </c>
      <c r="G41" s="206"/>
      <c r="H41" s="217"/>
      <c r="I41" s="217"/>
      <c r="J41" s="217"/>
      <c r="K41" s="217"/>
    </row>
    <row r="42" spans="1:11" ht="36" x14ac:dyDescent="0.2">
      <c r="A42" s="22" t="s">
        <v>138</v>
      </c>
      <c r="B42" s="22" t="s">
        <v>297</v>
      </c>
      <c r="C42" s="34" t="s">
        <v>171</v>
      </c>
      <c r="D42" s="16">
        <v>40</v>
      </c>
      <c r="E42" s="86">
        <v>10.210000000000001</v>
      </c>
      <c r="F42" s="85">
        <f t="shared" si="0"/>
        <v>408.40000000000003</v>
      </c>
      <c r="G42" s="206"/>
      <c r="H42" s="217"/>
      <c r="I42" s="217"/>
      <c r="J42" s="217"/>
      <c r="K42" s="217"/>
    </row>
    <row r="43" spans="1:11" ht="36" x14ac:dyDescent="0.2">
      <c r="A43" s="22" t="s">
        <v>139</v>
      </c>
      <c r="B43" s="22" t="s">
        <v>298</v>
      </c>
      <c r="C43" s="34" t="s">
        <v>140</v>
      </c>
      <c r="D43" s="16">
        <v>2</v>
      </c>
      <c r="E43" s="86">
        <v>89.55</v>
      </c>
      <c r="F43" s="85">
        <f t="shared" si="0"/>
        <v>179.1</v>
      </c>
      <c r="G43" s="206"/>
      <c r="H43" s="217"/>
      <c r="I43" s="217"/>
      <c r="J43" s="217"/>
      <c r="K43" s="217"/>
    </row>
    <row r="44" spans="1:11" ht="24" x14ac:dyDescent="0.2">
      <c r="A44" s="22" t="s">
        <v>141</v>
      </c>
      <c r="B44" s="22" t="s">
        <v>299</v>
      </c>
      <c r="C44" s="34" t="s">
        <v>27</v>
      </c>
      <c r="D44" s="49">
        <v>1</v>
      </c>
      <c r="E44" s="86">
        <v>18.84</v>
      </c>
      <c r="F44" s="85">
        <f t="shared" si="0"/>
        <v>18.84</v>
      </c>
      <c r="G44" s="206"/>
      <c r="H44" s="217"/>
      <c r="I44" s="217"/>
      <c r="J44" s="217"/>
      <c r="K44" s="217"/>
    </row>
    <row r="45" spans="1:11" ht="36" x14ac:dyDescent="0.2">
      <c r="A45" s="22" t="s">
        <v>142</v>
      </c>
      <c r="B45" s="22" t="s">
        <v>300</v>
      </c>
      <c r="C45" s="34" t="s">
        <v>41</v>
      </c>
      <c r="D45" s="16">
        <v>1</v>
      </c>
      <c r="E45" s="86">
        <v>31.73</v>
      </c>
      <c r="F45" s="85">
        <f t="shared" si="0"/>
        <v>31.73</v>
      </c>
      <c r="G45" s="206"/>
      <c r="H45" s="217"/>
      <c r="I45" s="217"/>
      <c r="J45" s="217"/>
      <c r="K45" s="217"/>
    </row>
    <row r="46" spans="1:11" ht="36" x14ac:dyDescent="0.2">
      <c r="A46" s="22" t="s">
        <v>143</v>
      </c>
      <c r="B46" s="22" t="s">
        <v>301</v>
      </c>
      <c r="C46" s="34" t="s">
        <v>38</v>
      </c>
      <c r="D46" s="16">
        <v>6</v>
      </c>
      <c r="E46" s="86">
        <v>98.17</v>
      </c>
      <c r="F46" s="85">
        <f t="shared" si="0"/>
        <v>589.02</v>
      </c>
      <c r="G46" s="206"/>
      <c r="H46" s="217"/>
      <c r="I46" s="217"/>
      <c r="J46" s="217"/>
      <c r="K46" s="217"/>
    </row>
    <row r="47" spans="1:11" ht="36" x14ac:dyDescent="0.2">
      <c r="A47" s="22" t="s">
        <v>144</v>
      </c>
      <c r="B47" s="22" t="s">
        <v>302</v>
      </c>
      <c r="C47" s="34" t="s">
        <v>36</v>
      </c>
      <c r="D47" s="16">
        <v>3</v>
      </c>
      <c r="E47" s="86">
        <v>152.18</v>
      </c>
      <c r="F47" s="85">
        <f t="shared" si="0"/>
        <v>456.54</v>
      </c>
      <c r="G47" s="206"/>
      <c r="H47" s="217"/>
      <c r="I47" s="217"/>
      <c r="J47" s="217"/>
      <c r="K47" s="217"/>
    </row>
    <row r="48" spans="1:11" ht="24" x14ac:dyDescent="0.2">
      <c r="A48" s="22" t="s">
        <v>145</v>
      </c>
      <c r="B48" s="22" t="s">
        <v>303</v>
      </c>
      <c r="C48" s="34" t="s">
        <v>129</v>
      </c>
      <c r="D48" s="16">
        <v>25</v>
      </c>
      <c r="E48" s="86">
        <v>81.3</v>
      </c>
      <c r="F48" s="85">
        <f t="shared" si="0"/>
        <v>2032.5</v>
      </c>
      <c r="G48" s="206"/>
      <c r="H48" s="217"/>
      <c r="I48" s="217"/>
      <c r="J48" s="217"/>
      <c r="K48" s="217"/>
    </row>
    <row r="49" spans="1:11" ht="48" x14ac:dyDescent="0.2">
      <c r="A49" s="22" t="s">
        <v>146</v>
      </c>
      <c r="B49" s="22" t="s">
        <v>304</v>
      </c>
      <c r="C49" s="34" t="s">
        <v>124</v>
      </c>
      <c r="D49" s="16">
        <v>2</v>
      </c>
      <c r="E49" s="86">
        <v>84.69</v>
      </c>
      <c r="F49" s="85">
        <f t="shared" si="0"/>
        <v>169.38</v>
      </c>
      <c r="G49" s="206"/>
      <c r="H49" s="217"/>
      <c r="I49" s="217"/>
      <c r="J49" s="217"/>
      <c r="K49" s="217"/>
    </row>
    <row r="50" spans="1:11" ht="36" x14ac:dyDescent="0.2">
      <c r="A50" s="22" t="s">
        <v>147</v>
      </c>
      <c r="B50" s="22" t="s">
        <v>305</v>
      </c>
      <c r="C50" s="34" t="s">
        <v>29</v>
      </c>
      <c r="D50" s="32">
        <v>1</v>
      </c>
      <c r="E50" s="86">
        <v>147.25</v>
      </c>
      <c r="F50" s="85">
        <f t="shared" si="0"/>
        <v>147.25</v>
      </c>
      <c r="G50" s="206"/>
      <c r="H50" s="217"/>
      <c r="I50" s="217"/>
      <c r="J50" s="217"/>
      <c r="K50" s="217"/>
    </row>
    <row r="51" spans="1:11" ht="36" x14ac:dyDescent="0.2">
      <c r="A51" s="22" t="s">
        <v>148</v>
      </c>
      <c r="B51" s="21" t="s">
        <v>306</v>
      </c>
      <c r="C51" s="34" t="s">
        <v>321</v>
      </c>
      <c r="D51" s="16">
        <v>1</v>
      </c>
      <c r="E51" s="86">
        <v>266.67</v>
      </c>
      <c r="F51" s="85">
        <f t="shared" si="0"/>
        <v>266.67</v>
      </c>
      <c r="G51" s="206"/>
      <c r="H51" s="217"/>
      <c r="I51" s="217"/>
      <c r="J51" s="217"/>
      <c r="K51" s="217"/>
    </row>
    <row r="52" spans="1:11" ht="48" x14ac:dyDescent="0.2">
      <c r="A52" s="22" t="s">
        <v>149</v>
      </c>
      <c r="B52" s="22" t="s">
        <v>307</v>
      </c>
      <c r="C52" s="34" t="s">
        <v>322</v>
      </c>
      <c r="D52" s="34">
        <v>1</v>
      </c>
      <c r="E52" s="86">
        <v>43.93</v>
      </c>
      <c r="F52" s="85">
        <f t="shared" si="0"/>
        <v>43.93</v>
      </c>
      <c r="G52" s="206"/>
      <c r="H52" s="217"/>
      <c r="I52" s="217"/>
      <c r="J52" s="217"/>
      <c r="K52" s="217"/>
    </row>
    <row r="53" spans="1:11" ht="36" x14ac:dyDescent="0.2">
      <c r="A53" s="21" t="s">
        <v>150</v>
      </c>
      <c r="B53" s="22" t="s">
        <v>308</v>
      </c>
      <c r="C53" s="34" t="s">
        <v>22</v>
      </c>
      <c r="D53" s="16">
        <v>6</v>
      </c>
      <c r="E53" s="86">
        <v>79.040000000000006</v>
      </c>
      <c r="F53" s="85">
        <f t="shared" si="0"/>
        <v>474.24</v>
      </c>
      <c r="G53" s="206"/>
      <c r="H53" s="217"/>
      <c r="I53" s="217"/>
      <c r="J53" s="217"/>
      <c r="K53" s="217"/>
    </row>
    <row r="54" spans="1:11" ht="48.6" customHeight="1" x14ac:dyDescent="0.2">
      <c r="A54" s="21" t="s">
        <v>1613</v>
      </c>
      <c r="B54" s="22" t="s">
        <v>1647</v>
      </c>
      <c r="C54" s="34" t="s">
        <v>95</v>
      </c>
      <c r="D54" s="16">
        <v>4</v>
      </c>
      <c r="E54" s="86">
        <v>506.6</v>
      </c>
      <c r="F54" s="85">
        <f t="shared" si="0"/>
        <v>2026.4</v>
      </c>
      <c r="G54" s="206"/>
      <c r="H54" s="217"/>
      <c r="I54" s="217"/>
      <c r="J54" s="217"/>
      <c r="K54" s="217"/>
    </row>
    <row r="55" spans="1:11" ht="24" x14ac:dyDescent="0.2">
      <c r="A55" s="22" t="s">
        <v>151</v>
      </c>
      <c r="B55" s="22" t="s">
        <v>309</v>
      </c>
      <c r="C55" s="34" t="s">
        <v>152</v>
      </c>
      <c r="D55" s="16">
        <v>15</v>
      </c>
      <c r="E55" s="86">
        <v>131.75</v>
      </c>
      <c r="F55" s="85">
        <f t="shared" si="0"/>
        <v>1976.25</v>
      </c>
      <c r="G55" s="206"/>
      <c r="H55" s="217"/>
      <c r="I55" s="217"/>
      <c r="J55" s="217"/>
      <c r="K55" s="217"/>
    </row>
    <row r="56" spans="1:11" ht="36" x14ac:dyDescent="0.2">
      <c r="A56" s="22" t="s">
        <v>153</v>
      </c>
      <c r="B56" s="22" t="s">
        <v>310</v>
      </c>
      <c r="C56" s="34" t="s">
        <v>22</v>
      </c>
      <c r="D56" s="16">
        <v>16</v>
      </c>
      <c r="E56" s="86">
        <v>73.5</v>
      </c>
      <c r="F56" s="85">
        <f t="shared" si="0"/>
        <v>1176</v>
      </c>
      <c r="G56" s="206"/>
      <c r="H56" s="217"/>
      <c r="I56" s="217"/>
      <c r="J56" s="217"/>
      <c r="K56" s="217"/>
    </row>
    <row r="57" spans="1:11" ht="24" x14ac:dyDescent="0.2">
      <c r="A57" s="22" t="s">
        <v>154</v>
      </c>
      <c r="B57" s="22" t="s">
        <v>470</v>
      </c>
      <c r="C57" s="34" t="s">
        <v>323</v>
      </c>
      <c r="D57" s="16">
        <v>4</v>
      </c>
      <c r="E57" s="86">
        <v>79</v>
      </c>
      <c r="F57" s="85">
        <f t="shared" si="0"/>
        <v>316</v>
      </c>
      <c r="G57" s="206"/>
      <c r="H57" s="217"/>
      <c r="I57" s="217"/>
      <c r="J57" s="217"/>
      <c r="K57" s="217"/>
    </row>
    <row r="58" spans="1:11" ht="36" x14ac:dyDescent="0.2">
      <c r="A58" s="24" t="s">
        <v>155</v>
      </c>
      <c r="B58" s="24" t="s">
        <v>1038</v>
      </c>
      <c r="C58" s="92" t="s">
        <v>17</v>
      </c>
      <c r="D58" s="97">
        <v>1</v>
      </c>
      <c r="E58" s="86">
        <v>49.39</v>
      </c>
      <c r="F58" s="85">
        <f t="shared" si="0"/>
        <v>49.39</v>
      </c>
      <c r="G58" s="206"/>
      <c r="H58" s="217"/>
      <c r="I58" s="217"/>
      <c r="J58" s="217"/>
      <c r="K58" s="217"/>
    </row>
    <row r="59" spans="1:11" ht="42.95" customHeight="1" x14ac:dyDescent="0.2">
      <c r="A59" s="108" t="s">
        <v>1614</v>
      </c>
      <c r="B59" s="108" t="s">
        <v>1621</v>
      </c>
      <c r="C59" s="65" t="s">
        <v>59</v>
      </c>
      <c r="D59" s="97">
        <v>180</v>
      </c>
      <c r="E59" s="86">
        <v>15.28</v>
      </c>
      <c r="F59" s="85">
        <f t="shared" si="0"/>
        <v>2750.4</v>
      </c>
      <c r="G59" s="206"/>
      <c r="H59" s="217"/>
      <c r="I59" s="217"/>
      <c r="J59" s="217"/>
      <c r="K59" s="217"/>
    </row>
    <row r="60" spans="1:11" ht="60" x14ac:dyDescent="0.2">
      <c r="A60" s="24" t="s">
        <v>156</v>
      </c>
      <c r="B60" s="24" t="s">
        <v>311</v>
      </c>
      <c r="C60" s="384" t="s">
        <v>1512</v>
      </c>
      <c r="D60" s="97">
        <v>500</v>
      </c>
      <c r="E60" s="86">
        <v>0.11</v>
      </c>
      <c r="F60" s="85">
        <f t="shared" si="0"/>
        <v>55</v>
      </c>
      <c r="G60" s="206"/>
      <c r="H60" s="217"/>
      <c r="I60" s="217"/>
      <c r="J60" s="217"/>
      <c r="K60" s="217"/>
    </row>
    <row r="61" spans="1:11" ht="48" x14ac:dyDescent="0.2">
      <c r="A61" s="24" t="s">
        <v>157</v>
      </c>
      <c r="B61" s="24" t="s">
        <v>312</v>
      </c>
      <c r="C61" s="92" t="s">
        <v>22</v>
      </c>
      <c r="D61" s="33">
        <v>2</v>
      </c>
      <c r="E61" s="86">
        <v>57.16</v>
      </c>
      <c r="F61" s="85">
        <f t="shared" si="0"/>
        <v>114.32</v>
      </c>
      <c r="G61" s="206"/>
      <c r="H61" s="217"/>
      <c r="I61" s="217"/>
      <c r="J61" s="217"/>
      <c r="K61" s="217"/>
    </row>
    <row r="62" spans="1:11" ht="42" customHeight="1" x14ac:dyDescent="0.2">
      <c r="A62" s="108" t="s">
        <v>1163</v>
      </c>
      <c r="B62" s="108" t="s">
        <v>1224</v>
      </c>
      <c r="C62" s="384" t="s">
        <v>1513</v>
      </c>
      <c r="D62" s="97">
        <v>2000</v>
      </c>
      <c r="E62" s="86">
        <v>0.49</v>
      </c>
      <c r="F62" s="143">
        <f t="shared" si="0"/>
        <v>980</v>
      </c>
      <c r="G62" s="206"/>
      <c r="H62" s="217"/>
      <c r="I62" s="217"/>
      <c r="J62" s="217"/>
      <c r="K62" s="217"/>
    </row>
    <row r="63" spans="1:11" ht="24" x14ac:dyDescent="0.2">
      <c r="A63" s="22" t="s">
        <v>158</v>
      </c>
      <c r="B63" s="22" t="s">
        <v>1168</v>
      </c>
      <c r="C63" s="34" t="s">
        <v>27</v>
      </c>
      <c r="D63" s="16">
        <v>35</v>
      </c>
      <c r="E63" s="86">
        <v>4.97</v>
      </c>
      <c r="F63" s="85">
        <f t="shared" si="0"/>
        <v>173.95</v>
      </c>
      <c r="G63" s="206"/>
      <c r="H63" s="217"/>
      <c r="I63" s="217"/>
      <c r="J63" s="217"/>
      <c r="K63" s="217"/>
    </row>
    <row r="64" spans="1:11" ht="48" x14ac:dyDescent="0.2">
      <c r="A64" s="22" t="s">
        <v>159</v>
      </c>
      <c r="B64" s="22" t="s">
        <v>313</v>
      </c>
      <c r="C64" s="34" t="s">
        <v>160</v>
      </c>
      <c r="D64" s="16">
        <v>3</v>
      </c>
      <c r="E64" s="86">
        <v>83.77</v>
      </c>
      <c r="F64" s="85">
        <f t="shared" si="0"/>
        <v>251.31</v>
      </c>
      <c r="G64" s="206"/>
      <c r="H64" s="217"/>
      <c r="I64" s="217"/>
      <c r="J64" s="217"/>
      <c r="K64" s="217"/>
    </row>
    <row r="65" spans="1:11" ht="36" x14ac:dyDescent="0.2">
      <c r="A65" s="22" t="s">
        <v>161</v>
      </c>
      <c r="B65" s="22" t="s">
        <v>314</v>
      </c>
      <c r="C65" s="34" t="s">
        <v>27</v>
      </c>
      <c r="D65" s="16">
        <v>40</v>
      </c>
      <c r="E65" s="86">
        <v>131.25</v>
      </c>
      <c r="F65" s="85">
        <f t="shared" si="0"/>
        <v>5250</v>
      </c>
      <c r="G65" s="206"/>
      <c r="H65" s="217"/>
      <c r="I65" s="217"/>
      <c r="J65" s="217"/>
      <c r="K65" s="217"/>
    </row>
    <row r="66" spans="1:11" ht="36" x14ac:dyDescent="0.2">
      <c r="A66" s="22" t="s">
        <v>162</v>
      </c>
      <c r="B66" s="22" t="s">
        <v>315</v>
      </c>
      <c r="C66" s="34" t="s">
        <v>17</v>
      </c>
      <c r="D66" s="16">
        <v>4</v>
      </c>
      <c r="E66" s="86">
        <v>92.55</v>
      </c>
      <c r="F66" s="85">
        <f t="shared" si="0"/>
        <v>370.2</v>
      </c>
      <c r="G66" s="206"/>
      <c r="H66" s="218"/>
      <c r="I66" s="217"/>
      <c r="J66" s="217"/>
      <c r="K66" s="217"/>
    </row>
    <row r="67" spans="1:11" ht="24" x14ac:dyDescent="0.2">
      <c r="A67" s="22" t="s">
        <v>163</v>
      </c>
      <c r="B67" s="22" t="s">
        <v>471</v>
      </c>
      <c r="C67" s="34" t="s">
        <v>22</v>
      </c>
      <c r="D67" s="16">
        <v>45</v>
      </c>
      <c r="E67" s="86">
        <v>46.99</v>
      </c>
      <c r="F67" s="85">
        <f t="shared" si="0"/>
        <v>2114.5500000000002</v>
      </c>
      <c r="G67" s="206"/>
      <c r="H67" s="218"/>
      <c r="I67" s="217"/>
      <c r="J67" s="217"/>
      <c r="K67" s="217"/>
    </row>
    <row r="68" spans="1:11" ht="36" x14ac:dyDescent="0.2">
      <c r="A68" s="22" t="s">
        <v>164</v>
      </c>
      <c r="B68" s="22" t="s">
        <v>472</v>
      </c>
      <c r="C68" s="383" t="s">
        <v>1514</v>
      </c>
      <c r="D68" s="32">
        <v>500</v>
      </c>
      <c r="E68" s="86">
        <v>9.1999999999999998E-2</v>
      </c>
      <c r="F68" s="85">
        <f t="shared" si="0"/>
        <v>46</v>
      </c>
      <c r="G68" s="206"/>
      <c r="H68" s="218"/>
      <c r="I68" s="217"/>
      <c r="J68" s="217"/>
      <c r="K68" s="217"/>
    </row>
    <row r="69" spans="1:11" ht="48" x14ac:dyDescent="0.2">
      <c r="A69" s="22" t="s">
        <v>1021</v>
      </c>
      <c r="B69" s="22" t="s">
        <v>488</v>
      </c>
      <c r="C69" s="34" t="s">
        <v>124</v>
      </c>
      <c r="D69" s="16">
        <v>3</v>
      </c>
      <c r="E69" s="86">
        <v>121.91</v>
      </c>
      <c r="F69" s="85">
        <f t="shared" si="0"/>
        <v>365.73</v>
      </c>
      <c r="G69" s="206"/>
      <c r="H69" s="218"/>
      <c r="I69" s="217"/>
      <c r="J69" s="217"/>
      <c r="K69" s="217"/>
    </row>
    <row r="70" spans="1:11" ht="50.1" customHeight="1" x14ac:dyDescent="0.2">
      <c r="A70" s="109" t="s">
        <v>1169</v>
      </c>
      <c r="B70" s="163" t="s">
        <v>1557</v>
      </c>
      <c r="C70" s="383" t="s">
        <v>1555</v>
      </c>
      <c r="D70" s="110">
        <v>2500</v>
      </c>
      <c r="E70" s="143">
        <v>0.35</v>
      </c>
      <c r="F70" s="145">
        <f t="shared" si="0"/>
        <v>875</v>
      </c>
      <c r="G70" s="206"/>
      <c r="H70" s="218"/>
      <c r="I70" s="217"/>
      <c r="J70" s="217"/>
      <c r="K70" s="217"/>
    </row>
    <row r="71" spans="1:11" ht="12.75" thickBot="1" x14ac:dyDescent="0.3">
      <c r="G71" s="219"/>
      <c r="H71" s="220"/>
      <c r="I71" s="219"/>
      <c r="J71" s="219"/>
      <c r="K71" s="219"/>
    </row>
    <row r="72" spans="1:11" x14ac:dyDescent="0.25">
      <c r="D72" s="156" t="s">
        <v>53</v>
      </c>
      <c r="E72" s="93"/>
      <c r="F72" s="453">
        <f>SUM(F11:F71)</f>
        <v>45256.47</v>
      </c>
      <c r="G72" s="221" t="s">
        <v>53</v>
      </c>
      <c r="H72" s="475">
        <f>SUM(H11:H70)</f>
        <v>0</v>
      </c>
      <c r="I72" s="219"/>
      <c r="J72" s="219"/>
      <c r="K72" s="219"/>
    </row>
    <row r="73" spans="1:11" x14ac:dyDescent="0.25">
      <c r="D73" s="157" t="s">
        <v>6</v>
      </c>
      <c r="E73" s="94"/>
      <c r="F73" s="454">
        <f>F72*21%</f>
        <v>9503.8587000000007</v>
      </c>
      <c r="G73" s="223" t="s">
        <v>6</v>
      </c>
      <c r="H73" s="476">
        <f>H72*21%</f>
        <v>0</v>
      </c>
      <c r="I73" s="219"/>
      <c r="J73" s="219"/>
      <c r="K73" s="219"/>
    </row>
    <row r="74" spans="1:11" ht="12.75" thickBot="1" x14ac:dyDescent="0.3">
      <c r="D74" s="158" t="s">
        <v>4</v>
      </c>
      <c r="E74" s="95"/>
      <c r="F74" s="455">
        <f>F73+F72</f>
        <v>54760.328699999998</v>
      </c>
      <c r="G74" s="224" t="s">
        <v>4</v>
      </c>
      <c r="H74" s="477">
        <f>SUM(H72:H73)</f>
        <v>0</v>
      </c>
      <c r="I74" s="219"/>
      <c r="J74" s="219"/>
      <c r="K74" s="219"/>
    </row>
  </sheetData>
  <sheetProtection algorithmName="SHA-512" hashValue="zaCmG5JqIcZ26BL+kaK2bbkZIytHMCyP8NmyvikcQCzupR8KY4MMHxSz7Hzvy7zrWmHWm+BKxYAnyiAVtISjJA==" saltValue="Gf8saggFC2s/cbztFjZxPw==" spinCount="100000" sheet="1" objects="1" scenarios="1"/>
  <autoFilter ref="B5:B74" xr:uid="{00000000-0009-0000-0000-000015000000}"/>
  <conditionalFormatting sqref="G11:G70">
    <cfRule type="cellIs" dxfId="9" priority="1" operator="greaterThan">
      <formula>E11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&amp;L&amp;P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56"/>
  <sheetViews>
    <sheetView topLeftCell="C37" zoomScaleNormal="100" workbookViewId="0">
      <selection activeCell="H40" sqref="H40"/>
    </sheetView>
  </sheetViews>
  <sheetFormatPr defaultColWidth="11.42578125" defaultRowHeight="30" customHeight="1" x14ac:dyDescent="0.2"/>
  <cols>
    <col min="1" max="1" width="15.28515625" style="367" customWidth="1"/>
    <col min="2" max="2" width="58.85546875" style="368" customWidth="1"/>
    <col min="3" max="3" width="17.7109375" style="368" customWidth="1"/>
    <col min="4" max="4" width="12.7109375" style="369" customWidth="1"/>
    <col min="5" max="6" width="12.7109375" style="370" customWidth="1"/>
    <col min="7" max="7" width="14.7109375" style="368" customWidth="1"/>
    <col min="8" max="8" width="12" style="371" customWidth="1"/>
    <col min="9" max="233" width="9.140625" style="368" customWidth="1"/>
    <col min="234" max="234" width="19.5703125" style="368" customWidth="1"/>
    <col min="235" max="235" width="167.5703125" style="368" customWidth="1"/>
    <col min="236" max="236" width="18.5703125" style="368" customWidth="1"/>
    <col min="237" max="237" width="46.7109375" style="368" customWidth="1"/>
    <col min="238" max="238" width="31.140625" style="368" customWidth="1"/>
    <col min="239" max="239" width="30.28515625" style="368" customWidth="1"/>
    <col min="240" max="240" width="14.28515625" style="368" customWidth="1"/>
    <col min="241" max="241" width="13.85546875" style="368" customWidth="1"/>
    <col min="242" max="242" width="13.42578125" style="368" customWidth="1"/>
    <col min="243" max="243" width="14.28515625" style="368" customWidth="1"/>
    <col min="244" max="244" width="11.85546875" style="368" customWidth="1"/>
    <col min="245" max="245" width="10" style="368" customWidth="1"/>
    <col min="246" max="247" width="8.28515625" style="368" customWidth="1"/>
    <col min="248" max="248" width="23.7109375" style="368" customWidth="1"/>
    <col min="249" max="249" width="23.85546875" style="368" customWidth="1"/>
    <col min="250" max="250" width="42.140625" style="368" customWidth="1"/>
    <col min="251" max="251" width="26.42578125" style="368" customWidth="1"/>
    <col min="252" max="252" width="17.7109375" style="368" customWidth="1"/>
    <col min="253" max="253" width="11.28515625" style="368" customWidth="1"/>
    <col min="254" max="254" width="9.85546875" style="368" customWidth="1"/>
    <col min="255" max="255" width="11.140625" style="368" customWidth="1"/>
    <col min="256" max="256" width="5.85546875" style="368" customWidth="1"/>
    <col min="257" max="489" width="9.140625" style="368" customWidth="1"/>
    <col min="490" max="490" width="19.5703125" style="368" customWidth="1"/>
    <col min="491" max="491" width="167.5703125" style="368" customWidth="1"/>
    <col min="492" max="492" width="18.5703125" style="368" customWidth="1"/>
    <col min="493" max="493" width="46.7109375" style="368" customWidth="1"/>
    <col min="494" max="494" width="31.140625" style="368" customWidth="1"/>
    <col min="495" max="495" width="30.28515625" style="368" customWidth="1"/>
    <col min="496" max="496" width="14.28515625" style="368" customWidth="1"/>
    <col min="497" max="497" width="13.85546875" style="368" customWidth="1"/>
    <col min="498" max="498" width="13.42578125" style="368" customWidth="1"/>
    <col min="499" max="499" width="14.28515625" style="368" customWidth="1"/>
    <col min="500" max="500" width="11.85546875" style="368" customWidth="1"/>
    <col min="501" max="501" width="10" style="368" customWidth="1"/>
    <col min="502" max="503" width="8.28515625" style="368" customWidth="1"/>
    <col min="504" max="504" width="23.7109375" style="368" customWidth="1"/>
    <col min="505" max="505" width="23.85546875" style="368" customWidth="1"/>
    <col min="506" max="506" width="42.140625" style="368" customWidth="1"/>
    <col min="507" max="507" width="26.42578125" style="368" customWidth="1"/>
    <col min="508" max="508" width="17.7109375" style="368" customWidth="1"/>
    <col min="509" max="509" width="11.28515625" style="368" customWidth="1"/>
    <col min="510" max="510" width="9.85546875" style="368" customWidth="1"/>
    <col min="511" max="511" width="11.140625" style="368" customWidth="1"/>
    <col min="512" max="512" width="5.85546875" style="368" customWidth="1"/>
    <col min="513" max="745" width="9.140625" style="368" customWidth="1"/>
    <col min="746" max="746" width="19.5703125" style="368" customWidth="1"/>
    <col min="747" max="747" width="167.5703125" style="368" customWidth="1"/>
    <col min="748" max="748" width="18.5703125" style="368" customWidth="1"/>
    <col min="749" max="749" width="46.7109375" style="368" customWidth="1"/>
    <col min="750" max="750" width="31.140625" style="368" customWidth="1"/>
    <col min="751" max="751" width="30.28515625" style="368" customWidth="1"/>
    <col min="752" max="752" width="14.28515625" style="368" customWidth="1"/>
    <col min="753" max="753" width="13.85546875" style="368" customWidth="1"/>
    <col min="754" max="754" width="13.42578125" style="368" customWidth="1"/>
    <col min="755" max="755" width="14.28515625" style="368" customWidth="1"/>
    <col min="756" max="756" width="11.85546875" style="368" customWidth="1"/>
    <col min="757" max="757" width="10" style="368" customWidth="1"/>
    <col min="758" max="759" width="8.28515625" style="368" customWidth="1"/>
    <col min="760" max="760" width="23.7109375" style="368" customWidth="1"/>
    <col min="761" max="761" width="23.85546875" style="368" customWidth="1"/>
    <col min="762" max="762" width="42.140625" style="368" customWidth="1"/>
    <col min="763" max="763" width="26.42578125" style="368" customWidth="1"/>
    <col min="764" max="764" width="17.7109375" style="368" customWidth="1"/>
    <col min="765" max="765" width="11.28515625" style="368" customWidth="1"/>
    <col min="766" max="766" width="9.85546875" style="368" customWidth="1"/>
    <col min="767" max="767" width="11.140625" style="368" customWidth="1"/>
    <col min="768" max="768" width="5.85546875" style="368" customWidth="1"/>
    <col min="769" max="1001" width="9.140625" style="368" customWidth="1"/>
    <col min="1002" max="1002" width="19.5703125" style="368" customWidth="1"/>
    <col min="1003" max="1003" width="167.5703125" style="368" customWidth="1"/>
    <col min="1004" max="1004" width="18.5703125" style="368" customWidth="1"/>
    <col min="1005" max="1005" width="46.7109375" style="368" customWidth="1"/>
    <col min="1006" max="1006" width="31.140625" style="368" customWidth="1"/>
    <col min="1007" max="1007" width="30.28515625" style="368" customWidth="1"/>
    <col min="1008" max="1008" width="14.28515625" style="368" customWidth="1"/>
    <col min="1009" max="1009" width="13.85546875" style="368" customWidth="1"/>
    <col min="1010" max="1010" width="13.42578125" style="368" customWidth="1"/>
    <col min="1011" max="1011" width="14.28515625" style="368" customWidth="1"/>
    <col min="1012" max="1012" width="11.85546875" style="368" customWidth="1"/>
    <col min="1013" max="1013" width="10" style="368" customWidth="1"/>
    <col min="1014" max="1015" width="8.28515625" style="368" customWidth="1"/>
    <col min="1016" max="1016" width="23.7109375" style="368" customWidth="1"/>
    <col min="1017" max="1017" width="23.85546875" style="368" customWidth="1"/>
    <col min="1018" max="1018" width="42.140625" style="368" customWidth="1"/>
    <col min="1019" max="1019" width="26.42578125" style="368" customWidth="1"/>
    <col min="1020" max="1020" width="17.7109375" style="368" customWidth="1"/>
    <col min="1021" max="1021" width="11.28515625" style="368" customWidth="1"/>
    <col min="1022" max="1022" width="9.85546875" style="368" customWidth="1"/>
    <col min="1023" max="1023" width="11.140625" style="368" customWidth="1"/>
    <col min="1024" max="1024" width="5.85546875" style="368" customWidth="1"/>
    <col min="1025" max="1257" width="9.140625" style="368" customWidth="1"/>
    <col min="1258" max="1258" width="19.5703125" style="368" customWidth="1"/>
    <col min="1259" max="1259" width="167.5703125" style="368" customWidth="1"/>
    <col min="1260" max="1260" width="18.5703125" style="368" customWidth="1"/>
    <col min="1261" max="1261" width="46.7109375" style="368" customWidth="1"/>
    <col min="1262" max="1262" width="31.140625" style="368" customWidth="1"/>
    <col min="1263" max="1263" width="30.28515625" style="368" customWidth="1"/>
    <col min="1264" max="1264" width="14.28515625" style="368" customWidth="1"/>
    <col min="1265" max="1265" width="13.85546875" style="368" customWidth="1"/>
    <col min="1266" max="1266" width="13.42578125" style="368" customWidth="1"/>
    <col min="1267" max="1267" width="14.28515625" style="368" customWidth="1"/>
    <col min="1268" max="1268" width="11.85546875" style="368" customWidth="1"/>
    <col min="1269" max="1269" width="10" style="368" customWidth="1"/>
    <col min="1270" max="1271" width="8.28515625" style="368" customWidth="1"/>
    <col min="1272" max="1272" width="23.7109375" style="368" customWidth="1"/>
    <col min="1273" max="1273" width="23.85546875" style="368" customWidth="1"/>
    <col min="1274" max="1274" width="42.140625" style="368" customWidth="1"/>
    <col min="1275" max="1275" width="26.42578125" style="368" customWidth="1"/>
    <col min="1276" max="1276" width="17.7109375" style="368" customWidth="1"/>
    <col min="1277" max="1277" width="11.28515625" style="368" customWidth="1"/>
    <col min="1278" max="1278" width="9.85546875" style="368" customWidth="1"/>
    <col min="1279" max="1279" width="11.140625" style="368" customWidth="1"/>
    <col min="1280" max="1280" width="5.85546875" style="368" customWidth="1"/>
    <col min="1281" max="1513" width="9.140625" style="368" customWidth="1"/>
    <col min="1514" max="1514" width="19.5703125" style="368" customWidth="1"/>
    <col min="1515" max="1515" width="167.5703125" style="368" customWidth="1"/>
    <col min="1516" max="1516" width="18.5703125" style="368" customWidth="1"/>
    <col min="1517" max="1517" width="46.7109375" style="368" customWidth="1"/>
    <col min="1518" max="1518" width="31.140625" style="368" customWidth="1"/>
    <col min="1519" max="1519" width="30.28515625" style="368" customWidth="1"/>
    <col min="1520" max="1520" width="14.28515625" style="368" customWidth="1"/>
    <col min="1521" max="1521" width="13.85546875" style="368" customWidth="1"/>
    <col min="1522" max="1522" width="13.42578125" style="368" customWidth="1"/>
    <col min="1523" max="1523" width="14.28515625" style="368" customWidth="1"/>
    <col min="1524" max="1524" width="11.85546875" style="368" customWidth="1"/>
    <col min="1525" max="1525" width="10" style="368" customWidth="1"/>
    <col min="1526" max="1527" width="8.28515625" style="368" customWidth="1"/>
    <col min="1528" max="1528" width="23.7109375" style="368" customWidth="1"/>
    <col min="1529" max="1529" width="23.85546875" style="368" customWidth="1"/>
    <col min="1530" max="1530" width="42.140625" style="368" customWidth="1"/>
    <col min="1531" max="1531" width="26.42578125" style="368" customWidth="1"/>
    <col min="1532" max="1532" width="17.7109375" style="368" customWidth="1"/>
    <col min="1533" max="1533" width="11.28515625" style="368" customWidth="1"/>
    <col min="1534" max="1534" width="9.85546875" style="368" customWidth="1"/>
    <col min="1535" max="1535" width="11.140625" style="368" customWidth="1"/>
    <col min="1536" max="1536" width="5.85546875" style="368" customWidth="1"/>
    <col min="1537" max="1769" width="9.140625" style="368" customWidth="1"/>
    <col min="1770" max="1770" width="19.5703125" style="368" customWidth="1"/>
    <col min="1771" max="1771" width="167.5703125" style="368" customWidth="1"/>
    <col min="1772" max="1772" width="18.5703125" style="368" customWidth="1"/>
    <col min="1773" max="1773" width="46.7109375" style="368" customWidth="1"/>
    <col min="1774" max="1774" width="31.140625" style="368" customWidth="1"/>
    <col min="1775" max="1775" width="30.28515625" style="368" customWidth="1"/>
    <col min="1776" max="1776" width="14.28515625" style="368" customWidth="1"/>
    <col min="1777" max="1777" width="13.85546875" style="368" customWidth="1"/>
    <col min="1778" max="1778" width="13.42578125" style="368" customWidth="1"/>
    <col min="1779" max="1779" width="14.28515625" style="368" customWidth="1"/>
    <col min="1780" max="1780" width="11.85546875" style="368" customWidth="1"/>
    <col min="1781" max="1781" width="10" style="368" customWidth="1"/>
    <col min="1782" max="1783" width="8.28515625" style="368" customWidth="1"/>
    <col min="1784" max="1784" width="23.7109375" style="368" customWidth="1"/>
    <col min="1785" max="1785" width="23.85546875" style="368" customWidth="1"/>
    <col min="1786" max="1786" width="42.140625" style="368" customWidth="1"/>
    <col min="1787" max="1787" width="26.42578125" style="368" customWidth="1"/>
    <col min="1788" max="1788" width="17.7109375" style="368" customWidth="1"/>
    <col min="1789" max="1789" width="11.28515625" style="368" customWidth="1"/>
    <col min="1790" max="1790" width="9.85546875" style="368" customWidth="1"/>
    <col min="1791" max="1791" width="11.140625" style="368" customWidth="1"/>
    <col min="1792" max="1792" width="5.85546875" style="368" customWidth="1"/>
    <col min="1793" max="2025" width="9.140625" style="368" customWidth="1"/>
    <col min="2026" max="2026" width="19.5703125" style="368" customWidth="1"/>
    <col min="2027" max="2027" width="167.5703125" style="368" customWidth="1"/>
    <col min="2028" max="2028" width="18.5703125" style="368" customWidth="1"/>
    <col min="2029" max="2029" width="46.7109375" style="368" customWidth="1"/>
    <col min="2030" max="2030" width="31.140625" style="368" customWidth="1"/>
    <col min="2031" max="2031" width="30.28515625" style="368" customWidth="1"/>
    <col min="2032" max="2032" width="14.28515625" style="368" customWidth="1"/>
    <col min="2033" max="2033" width="13.85546875" style="368" customWidth="1"/>
    <col min="2034" max="2034" width="13.42578125" style="368" customWidth="1"/>
    <col min="2035" max="2035" width="14.28515625" style="368" customWidth="1"/>
    <col min="2036" max="2036" width="11.85546875" style="368" customWidth="1"/>
    <col min="2037" max="2037" width="10" style="368" customWidth="1"/>
    <col min="2038" max="2039" width="8.28515625" style="368" customWidth="1"/>
    <col min="2040" max="2040" width="23.7109375" style="368" customWidth="1"/>
    <col min="2041" max="2041" width="23.85546875" style="368" customWidth="1"/>
    <col min="2042" max="2042" width="42.140625" style="368" customWidth="1"/>
    <col min="2043" max="2043" width="26.42578125" style="368" customWidth="1"/>
    <col min="2044" max="2044" width="17.7109375" style="368" customWidth="1"/>
    <col min="2045" max="2045" width="11.28515625" style="368" customWidth="1"/>
    <col min="2046" max="2046" width="9.85546875" style="368" customWidth="1"/>
    <col min="2047" max="2047" width="11.140625" style="368" customWidth="1"/>
    <col min="2048" max="2048" width="5.85546875" style="368" customWidth="1"/>
    <col min="2049" max="2281" width="9.140625" style="368" customWidth="1"/>
    <col min="2282" max="2282" width="19.5703125" style="368" customWidth="1"/>
    <col min="2283" max="2283" width="167.5703125" style="368" customWidth="1"/>
    <col min="2284" max="2284" width="18.5703125" style="368" customWidth="1"/>
    <col min="2285" max="2285" width="46.7109375" style="368" customWidth="1"/>
    <col min="2286" max="2286" width="31.140625" style="368" customWidth="1"/>
    <col min="2287" max="2287" width="30.28515625" style="368" customWidth="1"/>
    <col min="2288" max="2288" width="14.28515625" style="368" customWidth="1"/>
    <col min="2289" max="2289" width="13.85546875" style="368" customWidth="1"/>
    <col min="2290" max="2290" width="13.42578125" style="368" customWidth="1"/>
    <col min="2291" max="2291" width="14.28515625" style="368" customWidth="1"/>
    <col min="2292" max="2292" width="11.85546875" style="368" customWidth="1"/>
    <col min="2293" max="2293" width="10" style="368" customWidth="1"/>
    <col min="2294" max="2295" width="8.28515625" style="368" customWidth="1"/>
    <col min="2296" max="2296" width="23.7109375" style="368" customWidth="1"/>
    <col min="2297" max="2297" width="23.85546875" style="368" customWidth="1"/>
    <col min="2298" max="2298" width="42.140625" style="368" customWidth="1"/>
    <col min="2299" max="2299" width="26.42578125" style="368" customWidth="1"/>
    <col min="2300" max="2300" width="17.7109375" style="368" customWidth="1"/>
    <col min="2301" max="2301" width="11.28515625" style="368" customWidth="1"/>
    <col min="2302" max="2302" width="9.85546875" style="368" customWidth="1"/>
    <col min="2303" max="2303" width="11.140625" style="368" customWidth="1"/>
    <col min="2304" max="2304" width="5.85546875" style="368" customWidth="1"/>
    <col min="2305" max="2537" width="9.140625" style="368" customWidth="1"/>
    <col min="2538" max="2538" width="19.5703125" style="368" customWidth="1"/>
    <col min="2539" max="2539" width="167.5703125" style="368" customWidth="1"/>
    <col min="2540" max="2540" width="18.5703125" style="368" customWidth="1"/>
    <col min="2541" max="2541" width="46.7109375" style="368" customWidth="1"/>
    <col min="2542" max="2542" width="31.140625" style="368" customWidth="1"/>
    <col min="2543" max="2543" width="30.28515625" style="368" customWidth="1"/>
    <col min="2544" max="2544" width="14.28515625" style="368" customWidth="1"/>
    <col min="2545" max="2545" width="13.85546875" style="368" customWidth="1"/>
    <col min="2546" max="2546" width="13.42578125" style="368" customWidth="1"/>
    <col min="2547" max="2547" width="14.28515625" style="368" customWidth="1"/>
    <col min="2548" max="2548" width="11.85546875" style="368" customWidth="1"/>
    <col min="2549" max="2549" width="10" style="368" customWidth="1"/>
    <col min="2550" max="2551" width="8.28515625" style="368" customWidth="1"/>
    <col min="2552" max="2552" width="23.7109375" style="368" customWidth="1"/>
    <col min="2553" max="2553" width="23.85546875" style="368" customWidth="1"/>
    <col min="2554" max="2554" width="42.140625" style="368" customWidth="1"/>
    <col min="2555" max="2555" width="26.42578125" style="368" customWidth="1"/>
    <col min="2556" max="2556" width="17.7109375" style="368" customWidth="1"/>
    <col min="2557" max="2557" width="11.28515625" style="368" customWidth="1"/>
    <col min="2558" max="2558" width="9.85546875" style="368" customWidth="1"/>
    <col min="2559" max="2559" width="11.140625" style="368" customWidth="1"/>
    <col min="2560" max="2560" width="5.85546875" style="368" customWidth="1"/>
    <col min="2561" max="2793" width="9.140625" style="368" customWidth="1"/>
    <col min="2794" max="2794" width="19.5703125" style="368" customWidth="1"/>
    <col min="2795" max="2795" width="167.5703125" style="368" customWidth="1"/>
    <col min="2796" max="2796" width="18.5703125" style="368" customWidth="1"/>
    <col min="2797" max="2797" width="46.7109375" style="368" customWidth="1"/>
    <col min="2798" max="2798" width="31.140625" style="368" customWidth="1"/>
    <col min="2799" max="2799" width="30.28515625" style="368" customWidth="1"/>
    <col min="2800" max="2800" width="14.28515625" style="368" customWidth="1"/>
    <col min="2801" max="2801" width="13.85546875" style="368" customWidth="1"/>
    <col min="2802" max="2802" width="13.42578125" style="368" customWidth="1"/>
    <col min="2803" max="2803" width="14.28515625" style="368" customWidth="1"/>
    <col min="2804" max="2804" width="11.85546875" style="368" customWidth="1"/>
    <col min="2805" max="2805" width="10" style="368" customWidth="1"/>
    <col min="2806" max="2807" width="8.28515625" style="368" customWidth="1"/>
    <col min="2808" max="2808" width="23.7109375" style="368" customWidth="1"/>
    <col min="2809" max="2809" width="23.85546875" style="368" customWidth="1"/>
    <col min="2810" max="2810" width="42.140625" style="368" customWidth="1"/>
    <col min="2811" max="2811" width="26.42578125" style="368" customWidth="1"/>
    <col min="2812" max="2812" width="17.7109375" style="368" customWidth="1"/>
    <col min="2813" max="2813" width="11.28515625" style="368" customWidth="1"/>
    <col min="2814" max="2814" width="9.85546875" style="368" customWidth="1"/>
    <col min="2815" max="2815" width="11.140625" style="368" customWidth="1"/>
    <col min="2816" max="2816" width="5.85546875" style="368" customWidth="1"/>
    <col min="2817" max="3049" width="9.140625" style="368" customWidth="1"/>
    <col min="3050" max="3050" width="19.5703125" style="368" customWidth="1"/>
    <col min="3051" max="3051" width="167.5703125" style="368" customWidth="1"/>
    <col min="3052" max="3052" width="18.5703125" style="368" customWidth="1"/>
    <col min="3053" max="3053" width="46.7109375" style="368" customWidth="1"/>
    <col min="3054" max="3054" width="31.140625" style="368" customWidth="1"/>
    <col min="3055" max="3055" width="30.28515625" style="368" customWidth="1"/>
    <col min="3056" max="3056" width="14.28515625" style="368" customWidth="1"/>
    <col min="3057" max="3057" width="13.85546875" style="368" customWidth="1"/>
    <col min="3058" max="3058" width="13.42578125" style="368" customWidth="1"/>
    <col min="3059" max="3059" width="14.28515625" style="368" customWidth="1"/>
    <col min="3060" max="3060" width="11.85546875" style="368" customWidth="1"/>
    <col min="3061" max="3061" width="10" style="368" customWidth="1"/>
    <col min="3062" max="3063" width="8.28515625" style="368" customWidth="1"/>
    <col min="3064" max="3064" width="23.7109375" style="368" customWidth="1"/>
    <col min="3065" max="3065" width="23.85546875" style="368" customWidth="1"/>
    <col min="3066" max="3066" width="42.140625" style="368" customWidth="1"/>
    <col min="3067" max="3067" width="26.42578125" style="368" customWidth="1"/>
    <col min="3068" max="3068" width="17.7109375" style="368" customWidth="1"/>
    <col min="3069" max="3069" width="11.28515625" style="368" customWidth="1"/>
    <col min="3070" max="3070" width="9.85546875" style="368" customWidth="1"/>
    <col min="3071" max="3071" width="11.140625" style="368" customWidth="1"/>
    <col min="3072" max="3072" width="5.85546875" style="368" customWidth="1"/>
    <col min="3073" max="3305" width="9.140625" style="368" customWidth="1"/>
    <col min="3306" max="3306" width="19.5703125" style="368" customWidth="1"/>
    <col min="3307" max="3307" width="167.5703125" style="368" customWidth="1"/>
    <col min="3308" max="3308" width="18.5703125" style="368" customWidth="1"/>
    <col min="3309" max="3309" width="46.7109375" style="368" customWidth="1"/>
    <col min="3310" max="3310" width="31.140625" style="368" customWidth="1"/>
    <col min="3311" max="3311" width="30.28515625" style="368" customWidth="1"/>
    <col min="3312" max="3312" width="14.28515625" style="368" customWidth="1"/>
    <col min="3313" max="3313" width="13.85546875" style="368" customWidth="1"/>
    <col min="3314" max="3314" width="13.42578125" style="368" customWidth="1"/>
    <col min="3315" max="3315" width="14.28515625" style="368" customWidth="1"/>
    <col min="3316" max="3316" width="11.85546875" style="368" customWidth="1"/>
    <col min="3317" max="3317" width="10" style="368" customWidth="1"/>
    <col min="3318" max="3319" width="8.28515625" style="368" customWidth="1"/>
    <col min="3320" max="3320" width="23.7109375" style="368" customWidth="1"/>
    <col min="3321" max="3321" width="23.85546875" style="368" customWidth="1"/>
    <col min="3322" max="3322" width="42.140625" style="368" customWidth="1"/>
    <col min="3323" max="3323" width="26.42578125" style="368" customWidth="1"/>
    <col min="3324" max="3324" width="17.7109375" style="368" customWidth="1"/>
    <col min="3325" max="3325" width="11.28515625" style="368" customWidth="1"/>
    <col min="3326" max="3326" width="9.85546875" style="368" customWidth="1"/>
    <col min="3327" max="3327" width="11.140625" style="368" customWidth="1"/>
    <col min="3328" max="3328" width="5.85546875" style="368" customWidth="1"/>
    <col min="3329" max="3561" width="9.140625" style="368" customWidth="1"/>
    <col min="3562" max="3562" width="19.5703125" style="368" customWidth="1"/>
    <col min="3563" max="3563" width="167.5703125" style="368" customWidth="1"/>
    <col min="3564" max="3564" width="18.5703125" style="368" customWidth="1"/>
    <col min="3565" max="3565" width="46.7109375" style="368" customWidth="1"/>
    <col min="3566" max="3566" width="31.140625" style="368" customWidth="1"/>
    <col min="3567" max="3567" width="30.28515625" style="368" customWidth="1"/>
    <col min="3568" max="3568" width="14.28515625" style="368" customWidth="1"/>
    <col min="3569" max="3569" width="13.85546875" style="368" customWidth="1"/>
    <col min="3570" max="3570" width="13.42578125" style="368" customWidth="1"/>
    <col min="3571" max="3571" width="14.28515625" style="368" customWidth="1"/>
    <col min="3572" max="3572" width="11.85546875" style="368" customWidth="1"/>
    <col min="3573" max="3573" width="10" style="368" customWidth="1"/>
    <col min="3574" max="3575" width="8.28515625" style="368" customWidth="1"/>
    <col min="3576" max="3576" width="23.7109375" style="368" customWidth="1"/>
    <col min="3577" max="3577" width="23.85546875" style="368" customWidth="1"/>
    <col min="3578" max="3578" width="42.140625" style="368" customWidth="1"/>
    <col min="3579" max="3579" width="26.42578125" style="368" customWidth="1"/>
    <col min="3580" max="3580" width="17.7109375" style="368" customWidth="1"/>
    <col min="3581" max="3581" width="11.28515625" style="368" customWidth="1"/>
    <col min="3582" max="3582" width="9.85546875" style="368" customWidth="1"/>
    <col min="3583" max="3583" width="11.140625" style="368" customWidth="1"/>
    <col min="3584" max="3584" width="5.85546875" style="368" customWidth="1"/>
    <col min="3585" max="3817" width="9.140625" style="368" customWidth="1"/>
    <col min="3818" max="3818" width="19.5703125" style="368" customWidth="1"/>
    <col min="3819" max="3819" width="167.5703125" style="368" customWidth="1"/>
    <col min="3820" max="3820" width="18.5703125" style="368" customWidth="1"/>
    <col min="3821" max="3821" width="46.7109375" style="368" customWidth="1"/>
    <col min="3822" max="3822" width="31.140625" style="368" customWidth="1"/>
    <col min="3823" max="3823" width="30.28515625" style="368" customWidth="1"/>
    <col min="3824" max="3824" width="14.28515625" style="368" customWidth="1"/>
    <col min="3825" max="3825" width="13.85546875" style="368" customWidth="1"/>
    <col min="3826" max="3826" width="13.42578125" style="368" customWidth="1"/>
    <col min="3827" max="3827" width="14.28515625" style="368" customWidth="1"/>
    <col min="3828" max="3828" width="11.85546875" style="368" customWidth="1"/>
    <col min="3829" max="3829" width="10" style="368" customWidth="1"/>
    <col min="3830" max="3831" width="8.28515625" style="368" customWidth="1"/>
    <col min="3832" max="3832" width="23.7109375" style="368" customWidth="1"/>
    <col min="3833" max="3833" width="23.85546875" style="368" customWidth="1"/>
    <col min="3834" max="3834" width="42.140625" style="368" customWidth="1"/>
    <col min="3835" max="3835" width="26.42578125" style="368" customWidth="1"/>
    <col min="3836" max="3836" width="17.7109375" style="368" customWidth="1"/>
    <col min="3837" max="3837" width="11.28515625" style="368" customWidth="1"/>
    <col min="3838" max="3838" width="9.85546875" style="368" customWidth="1"/>
    <col min="3839" max="3839" width="11.140625" style="368" customWidth="1"/>
    <col min="3840" max="3840" width="5.85546875" style="368" customWidth="1"/>
    <col min="3841" max="4073" width="9.140625" style="368" customWidth="1"/>
    <col min="4074" max="4074" width="19.5703125" style="368" customWidth="1"/>
    <col min="4075" max="4075" width="167.5703125" style="368" customWidth="1"/>
    <col min="4076" max="4076" width="18.5703125" style="368" customWidth="1"/>
    <col min="4077" max="4077" width="46.7109375" style="368" customWidth="1"/>
    <col min="4078" max="4078" width="31.140625" style="368" customWidth="1"/>
    <col min="4079" max="4079" width="30.28515625" style="368" customWidth="1"/>
    <col min="4080" max="4080" width="14.28515625" style="368" customWidth="1"/>
    <col min="4081" max="4081" width="13.85546875" style="368" customWidth="1"/>
    <col min="4082" max="4082" width="13.42578125" style="368" customWidth="1"/>
    <col min="4083" max="4083" width="14.28515625" style="368" customWidth="1"/>
    <col min="4084" max="4084" width="11.85546875" style="368" customWidth="1"/>
    <col min="4085" max="4085" width="10" style="368" customWidth="1"/>
    <col min="4086" max="4087" width="8.28515625" style="368" customWidth="1"/>
    <col min="4088" max="4088" width="23.7109375" style="368" customWidth="1"/>
    <col min="4089" max="4089" width="23.85546875" style="368" customWidth="1"/>
    <col min="4090" max="4090" width="42.140625" style="368" customWidth="1"/>
    <col min="4091" max="4091" width="26.42578125" style="368" customWidth="1"/>
    <col min="4092" max="4092" width="17.7109375" style="368" customWidth="1"/>
    <col min="4093" max="4093" width="11.28515625" style="368" customWidth="1"/>
    <col min="4094" max="4094" width="9.85546875" style="368" customWidth="1"/>
    <col min="4095" max="4095" width="11.140625" style="368" customWidth="1"/>
    <col min="4096" max="4096" width="5.85546875" style="368" customWidth="1"/>
    <col min="4097" max="4329" width="9.140625" style="368" customWidth="1"/>
    <col min="4330" max="4330" width="19.5703125" style="368" customWidth="1"/>
    <col min="4331" max="4331" width="167.5703125" style="368" customWidth="1"/>
    <col min="4332" max="4332" width="18.5703125" style="368" customWidth="1"/>
    <col min="4333" max="4333" width="46.7109375" style="368" customWidth="1"/>
    <col min="4334" max="4334" width="31.140625" style="368" customWidth="1"/>
    <col min="4335" max="4335" width="30.28515625" style="368" customWidth="1"/>
    <col min="4336" max="4336" width="14.28515625" style="368" customWidth="1"/>
    <col min="4337" max="4337" width="13.85546875" style="368" customWidth="1"/>
    <col min="4338" max="4338" width="13.42578125" style="368" customWidth="1"/>
    <col min="4339" max="4339" width="14.28515625" style="368" customWidth="1"/>
    <col min="4340" max="4340" width="11.85546875" style="368" customWidth="1"/>
    <col min="4341" max="4341" width="10" style="368" customWidth="1"/>
    <col min="4342" max="4343" width="8.28515625" style="368" customWidth="1"/>
    <col min="4344" max="4344" width="23.7109375" style="368" customWidth="1"/>
    <col min="4345" max="4345" width="23.85546875" style="368" customWidth="1"/>
    <col min="4346" max="4346" width="42.140625" style="368" customWidth="1"/>
    <col min="4347" max="4347" width="26.42578125" style="368" customWidth="1"/>
    <col min="4348" max="4348" width="17.7109375" style="368" customWidth="1"/>
    <col min="4349" max="4349" width="11.28515625" style="368" customWidth="1"/>
    <col min="4350" max="4350" width="9.85546875" style="368" customWidth="1"/>
    <col min="4351" max="4351" width="11.140625" style="368" customWidth="1"/>
    <col min="4352" max="4352" width="5.85546875" style="368" customWidth="1"/>
    <col min="4353" max="4585" width="9.140625" style="368" customWidth="1"/>
    <col min="4586" max="4586" width="19.5703125" style="368" customWidth="1"/>
    <col min="4587" max="4587" width="167.5703125" style="368" customWidth="1"/>
    <col min="4588" max="4588" width="18.5703125" style="368" customWidth="1"/>
    <col min="4589" max="4589" width="46.7109375" style="368" customWidth="1"/>
    <col min="4590" max="4590" width="31.140625" style="368" customWidth="1"/>
    <col min="4591" max="4591" width="30.28515625" style="368" customWidth="1"/>
    <col min="4592" max="4592" width="14.28515625" style="368" customWidth="1"/>
    <col min="4593" max="4593" width="13.85546875" style="368" customWidth="1"/>
    <col min="4594" max="4594" width="13.42578125" style="368" customWidth="1"/>
    <col min="4595" max="4595" width="14.28515625" style="368" customWidth="1"/>
    <col min="4596" max="4596" width="11.85546875" style="368" customWidth="1"/>
    <col min="4597" max="4597" width="10" style="368" customWidth="1"/>
    <col min="4598" max="4599" width="8.28515625" style="368" customWidth="1"/>
    <col min="4600" max="4600" width="23.7109375" style="368" customWidth="1"/>
    <col min="4601" max="4601" width="23.85546875" style="368" customWidth="1"/>
    <col min="4602" max="4602" width="42.140625" style="368" customWidth="1"/>
    <col min="4603" max="4603" width="26.42578125" style="368" customWidth="1"/>
    <col min="4604" max="4604" width="17.7109375" style="368" customWidth="1"/>
    <col min="4605" max="4605" width="11.28515625" style="368" customWidth="1"/>
    <col min="4606" max="4606" width="9.85546875" style="368" customWidth="1"/>
    <col min="4607" max="4607" width="11.140625" style="368" customWidth="1"/>
    <col min="4608" max="4608" width="5.85546875" style="368" customWidth="1"/>
    <col min="4609" max="4841" width="9.140625" style="368" customWidth="1"/>
    <col min="4842" max="4842" width="19.5703125" style="368" customWidth="1"/>
    <col min="4843" max="4843" width="167.5703125" style="368" customWidth="1"/>
    <col min="4844" max="4844" width="18.5703125" style="368" customWidth="1"/>
    <col min="4845" max="4845" width="46.7109375" style="368" customWidth="1"/>
    <col min="4846" max="4846" width="31.140625" style="368" customWidth="1"/>
    <col min="4847" max="4847" width="30.28515625" style="368" customWidth="1"/>
    <col min="4848" max="4848" width="14.28515625" style="368" customWidth="1"/>
    <col min="4849" max="4849" width="13.85546875" style="368" customWidth="1"/>
    <col min="4850" max="4850" width="13.42578125" style="368" customWidth="1"/>
    <col min="4851" max="4851" width="14.28515625" style="368" customWidth="1"/>
    <col min="4852" max="4852" width="11.85546875" style="368" customWidth="1"/>
    <col min="4853" max="4853" width="10" style="368" customWidth="1"/>
    <col min="4854" max="4855" width="8.28515625" style="368" customWidth="1"/>
    <col min="4856" max="4856" width="23.7109375" style="368" customWidth="1"/>
    <col min="4857" max="4857" width="23.85546875" style="368" customWidth="1"/>
    <col min="4858" max="4858" width="42.140625" style="368" customWidth="1"/>
    <col min="4859" max="4859" width="26.42578125" style="368" customWidth="1"/>
    <col min="4860" max="4860" width="17.7109375" style="368" customWidth="1"/>
    <col min="4861" max="4861" width="11.28515625" style="368" customWidth="1"/>
    <col min="4862" max="4862" width="9.85546875" style="368" customWidth="1"/>
    <col min="4863" max="4863" width="11.140625" style="368" customWidth="1"/>
    <col min="4864" max="4864" width="5.85546875" style="368" customWidth="1"/>
    <col min="4865" max="5097" width="9.140625" style="368" customWidth="1"/>
    <col min="5098" max="5098" width="19.5703125" style="368" customWidth="1"/>
    <col min="5099" max="5099" width="167.5703125" style="368" customWidth="1"/>
    <col min="5100" max="5100" width="18.5703125" style="368" customWidth="1"/>
    <col min="5101" max="5101" width="46.7109375" style="368" customWidth="1"/>
    <col min="5102" max="5102" width="31.140625" style="368" customWidth="1"/>
    <col min="5103" max="5103" width="30.28515625" style="368" customWidth="1"/>
    <col min="5104" max="5104" width="14.28515625" style="368" customWidth="1"/>
    <col min="5105" max="5105" width="13.85546875" style="368" customWidth="1"/>
    <col min="5106" max="5106" width="13.42578125" style="368" customWidth="1"/>
    <col min="5107" max="5107" width="14.28515625" style="368" customWidth="1"/>
    <col min="5108" max="5108" width="11.85546875" style="368" customWidth="1"/>
    <col min="5109" max="5109" width="10" style="368" customWidth="1"/>
    <col min="5110" max="5111" width="8.28515625" style="368" customWidth="1"/>
    <col min="5112" max="5112" width="23.7109375" style="368" customWidth="1"/>
    <col min="5113" max="5113" width="23.85546875" style="368" customWidth="1"/>
    <col min="5114" max="5114" width="42.140625" style="368" customWidth="1"/>
    <col min="5115" max="5115" width="26.42578125" style="368" customWidth="1"/>
    <col min="5116" max="5116" width="17.7109375" style="368" customWidth="1"/>
    <col min="5117" max="5117" width="11.28515625" style="368" customWidth="1"/>
    <col min="5118" max="5118" width="9.85546875" style="368" customWidth="1"/>
    <col min="5119" max="5119" width="11.140625" style="368" customWidth="1"/>
    <col min="5120" max="5120" width="5.85546875" style="368" customWidth="1"/>
    <col min="5121" max="5353" width="9.140625" style="368" customWidth="1"/>
    <col min="5354" max="5354" width="19.5703125" style="368" customWidth="1"/>
    <col min="5355" max="5355" width="167.5703125" style="368" customWidth="1"/>
    <col min="5356" max="5356" width="18.5703125" style="368" customWidth="1"/>
    <col min="5357" max="5357" width="46.7109375" style="368" customWidth="1"/>
    <col min="5358" max="5358" width="31.140625" style="368" customWidth="1"/>
    <col min="5359" max="5359" width="30.28515625" style="368" customWidth="1"/>
    <col min="5360" max="5360" width="14.28515625" style="368" customWidth="1"/>
    <col min="5361" max="5361" width="13.85546875" style="368" customWidth="1"/>
    <col min="5362" max="5362" width="13.42578125" style="368" customWidth="1"/>
    <col min="5363" max="5363" width="14.28515625" style="368" customWidth="1"/>
    <col min="5364" max="5364" width="11.85546875" style="368" customWidth="1"/>
    <col min="5365" max="5365" width="10" style="368" customWidth="1"/>
    <col min="5366" max="5367" width="8.28515625" style="368" customWidth="1"/>
    <col min="5368" max="5368" width="23.7109375" style="368" customWidth="1"/>
    <col min="5369" max="5369" width="23.85546875" style="368" customWidth="1"/>
    <col min="5370" max="5370" width="42.140625" style="368" customWidth="1"/>
    <col min="5371" max="5371" width="26.42578125" style="368" customWidth="1"/>
    <col min="5372" max="5372" width="17.7109375" style="368" customWidth="1"/>
    <col min="5373" max="5373" width="11.28515625" style="368" customWidth="1"/>
    <col min="5374" max="5374" width="9.85546875" style="368" customWidth="1"/>
    <col min="5375" max="5375" width="11.140625" style="368" customWidth="1"/>
    <col min="5376" max="5376" width="5.85546875" style="368" customWidth="1"/>
    <col min="5377" max="5609" width="9.140625" style="368" customWidth="1"/>
    <col min="5610" max="5610" width="19.5703125" style="368" customWidth="1"/>
    <col min="5611" max="5611" width="167.5703125" style="368" customWidth="1"/>
    <col min="5612" max="5612" width="18.5703125" style="368" customWidth="1"/>
    <col min="5613" max="5613" width="46.7109375" style="368" customWidth="1"/>
    <col min="5614" max="5614" width="31.140625" style="368" customWidth="1"/>
    <col min="5615" max="5615" width="30.28515625" style="368" customWidth="1"/>
    <col min="5616" max="5616" width="14.28515625" style="368" customWidth="1"/>
    <col min="5617" max="5617" width="13.85546875" style="368" customWidth="1"/>
    <col min="5618" max="5618" width="13.42578125" style="368" customWidth="1"/>
    <col min="5619" max="5619" width="14.28515625" style="368" customWidth="1"/>
    <col min="5620" max="5620" width="11.85546875" style="368" customWidth="1"/>
    <col min="5621" max="5621" width="10" style="368" customWidth="1"/>
    <col min="5622" max="5623" width="8.28515625" style="368" customWidth="1"/>
    <col min="5624" max="5624" width="23.7109375" style="368" customWidth="1"/>
    <col min="5625" max="5625" width="23.85546875" style="368" customWidth="1"/>
    <col min="5626" max="5626" width="42.140625" style="368" customWidth="1"/>
    <col min="5627" max="5627" width="26.42578125" style="368" customWidth="1"/>
    <col min="5628" max="5628" width="17.7109375" style="368" customWidth="1"/>
    <col min="5629" max="5629" width="11.28515625" style="368" customWidth="1"/>
    <col min="5630" max="5630" width="9.85546875" style="368" customWidth="1"/>
    <col min="5631" max="5631" width="11.140625" style="368" customWidth="1"/>
    <col min="5632" max="5632" width="5.85546875" style="368" customWidth="1"/>
    <col min="5633" max="5865" width="9.140625" style="368" customWidth="1"/>
    <col min="5866" max="5866" width="19.5703125" style="368" customWidth="1"/>
    <col min="5867" max="5867" width="167.5703125" style="368" customWidth="1"/>
    <col min="5868" max="5868" width="18.5703125" style="368" customWidth="1"/>
    <col min="5869" max="5869" width="46.7109375" style="368" customWidth="1"/>
    <col min="5870" max="5870" width="31.140625" style="368" customWidth="1"/>
    <col min="5871" max="5871" width="30.28515625" style="368" customWidth="1"/>
    <col min="5872" max="5872" width="14.28515625" style="368" customWidth="1"/>
    <col min="5873" max="5873" width="13.85546875" style="368" customWidth="1"/>
    <col min="5874" max="5874" width="13.42578125" style="368" customWidth="1"/>
    <col min="5875" max="5875" width="14.28515625" style="368" customWidth="1"/>
    <col min="5876" max="5876" width="11.85546875" style="368" customWidth="1"/>
    <col min="5877" max="5877" width="10" style="368" customWidth="1"/>
    <col min="5878" max="5879" width="8.28515625" style="368" customWidth="1"/>
    <col min="5880" max="5880" width="23.7109375" style="368" customWidth="1"/>
    <col min="5881" max="5881" width="23.85546875" style="368" customWidth="1"/>
    <col min="5882" max="5882" width="42.140625" style="368" customWidth="1"/>
    <col min="5883" max="5883" width="26.42578125" style="368" customWidth="1"/>
    <col min="5884" max="5884" width="17.7109375" style="368" customWidth="1"/>
    <col min="5885" max="5885" width="11.28515625" style="368" customWidth="1"/>
    <col min="5886" max="5886" width="9.85546875" style="368" customWidth="1"/>
    <col min="5887" max="5887" width="11.140625" style="368" customWidth="1"/>
    <col min="5888" max="5888" width="5.85546875" style="368" customWidth="1"/>
    <col min="5889" max="6121" width="9.140625" style="368" customWidth="1"/>
    <col min="6122" max="6122" width="19.5703125" style="368" customWidth="1"/>
    <col min="6123" max="6123" width="167.5703125" style="368" customWidth="1"/>
    <col min="6124" max="6124" width="18.5703125" style="368" customWidth="1"/>
    <col min="6125" max="6125" width="46.7109375" style="368" customWidth="1"/>
    <col min="6126" max="6126" width="31.140625" style="368" customWidth="1"/>
    <col min="6127" max="6127" width="30.28515625" style="368" customWidth="1"/>
    <col min="6128" max="6128" width="14.28515625" style="368" customWidth="1"/>
    <col min="6129" max="6129" width="13.85546875" style="368" customWidth="1"/>
    <col min="6130" max="6130" width="13.42578125" style="368" customWidth="1"/>
    <col min="6131" max="6131" width="14.28515625" style="368" customWidth="1"/>
    <col min="6132" max="6132" width="11.85546875" style="368" customWidth="1"/>
    <col min="6133" max="6133" width="10" style="368" customWidth="1"/>
    <col min="6134" max="6135" width="8.28515625" style="368" customWidth="1"/>
    <col min="6136" max="6136" width="23.7109375" style="368" customWidth="1"/>
    <col min="6137" max="6137" width="23.85546875" style="368" customWidth="1"/>
    <col min="6138" max="6138" width="42.140625" style="368" customWidth="1"/>
    <col min="6139" max="6139" width="26.42578125" style="368" customWidth="1"/>
    <col min="6140" max="6140" width="17.7109375" style="368" customWidth="1"/>
    <col min="6141" max="6141" width="11.28515625" style="368" customWidth="1"/>
    <col min="6142" max="6142" width="9.85546875" style="368" customWidth="1"/>
    <col min="6143" max="6143" width="11.140625" style="368" customWidth="1"/>
    <col min="6144" max="6144" width="5.85546875" style="368" customWidth="1"/>
    <col min="6145" max="6377" width="9.140625" style="368" customWidth="1"/>
    <col min="6378" max="6378" width="19.5703125" style="368" customWidth="1"/>
    <col min="6379" max="6379" width="167.5703125" style="368" customWidth="1"/>
    <col min="6380" max="6380" width="18.5703125" style="368" customWidth="1"/>
    <col min="6381" max="6381" width="46.7109375" style="368" customWidth="1"/>
    <col min="6382" max="6382" width="31.140625" style="368" customWidth="1"/>
    <col min="6383" max="6383" width="30.28515625" style="368" customWidth="1"/>
    <col min="6384" max="6384" width="14.28515625" style="368" customWidth="1"/>
    <col min="6385" max="6385" width="13.85546875" style="368" customWidth="1"/>
    <col min="6386" max="6386" width="13.42578125" style="368" customWidth="1"/>
    <col min="6387" max="6387" width="14.28515625" style="368" customWidth="1"/>
    <col min="6388" max="6388" width="11.85546875" style="368" customWidth="1"/>
    <col min="6389" max="6389" width="10" style="368" customWidth="1"/>
    <col min="6390" max="6391" width="8.28515625" style="368" customWidth="1"/>
    <col min="6392" max="6392" width="23.7109375" style="368" customWidth="1"/>
    <col min="6393" max="6393" width="23.85546875" style="368" customWidth="1"/>
    <col min="6394" max="6394" width="42.140625" style="368" customWidth="1"/>
    <col min="6395" max="6395" width="26.42578125" style="368" customWidth="1"/>
    <col min="6396" max="6396" width="17.7109375" style="368" customWidth="1"/>
    <col min="6397" max="6397" width="11.28515625" style="368" customWidth="1"/>
    <col min="6398" max="6398" width="9.85546875" style="368" customWidth="1"/>
    <col min="6399" max="6399" width="11.140625" style="368" customWidth="1"/>
    <col min="6400" max="6400" width="5.85546875" style="368" customWidth="1"/>
    <col min="6401" max="6633" width="9.140625" style="368" customWidth="1"/>
    <col min="6634" max="6634" width="19.5703125" style="368" customWidth="1"/>
    <col min="6635" max="6635" width="167.5703125" style="368" customWidth="1"/>
    <col min="6636" max="6636" width="18.5703125" style="368" customWidth="1"/>
    <col min="6637" max="6637" width="46.7109375" style="368" customWidth="1"/>
    <col min="6638" max="6638" width="31.140625" style="368" customWidth="1"/>
    <col min="6639" max="6639" width="30.28515625" style="368" customWidth="1"/>
    <col min="6640" max="6640" width="14.28515625" style="368" customWidth="1"/>
    <col min="6641" max="6641" width="13.85546875" style="368" customWidth="1"/>
    <col min="6642" max="6642" width="13.42578125" style="368" customWidth="1"/>
    <col min="6643" max="6643" width="14.28515625" style="368" customWidth="1"/>
    <col min="6644" max="6644" width="11.85546875" style="368" customWidth="1"/>
    <col min="6645" max="6645" width="10" style="368" customWidth="1"/>
    <col min="6646" max="6647" width="8.28515625" style="368" customWidth="1"/>
    <col min="6648" max="6648" width="23.7109375" style="368" customWidth="1"/>
    <col min="6649" max="6649" width="23.85546875" style="368" customWidth="1"/>
    <col min="6650" max="6650" width="42.140625" style="368" customWidth="1"/>
    <col min="6651" max="6651" width="26.42578125" style="368" customWidth="1"/>
    <col min="6652" max="6652" width="17.7109375" style="368" customWidth="1"/>
    <col min="6653" max="6653" width="11.28515625" style="368" customWidth="1"/>
    <col min="6654" max="6654" width="9.85546875" style="368" customWidth="1"/>
    <col min="6655" max="6655" width="11.140625" style="368" customWidth="1"/>
    <col min="6656" max="6656" width="5.85546875" style="368" customWidth="1"/>
    <col min="6657" max="6889" width="9.140625" style="368" customWidth="1"/>
    <col min="6890" max="6890" width="19.5703125" style="368" customWidth="1"/>
    <col min="6891" max="6891" width="167.5703125" style="368" customWidth="1"/>
    <col min="6892" max="6892" width="18.5703125" style="368" customWidth="1"/>
    <col min="6893" max="6893" width="46.7109375" style="368" customWidth="1"/>
    <col min="6894" max="6894" width="31.140625" style="368" customWidth="1"/>
    <col min="6895" max="6895" width="30.28515625" style="368" customWidth="1"/>
    <col min="6896" max="6896" width="14.28515625" style="368" customWidth="1"/>
    <col min="6897" max="6897" width="13.85546875" style="368" customWidth="1"/>
    <col min="6898" max="6898" width="13.42578125" style="368" customWidth="1"/>
    <col min="6899" max="6899" width="14.28515625" style="368" customWidth="1"/>
    <col min="6900" max="6900" width="11.85546875" style="368" customWidth="1"/>
    <col min="6901" max="6901" width="10" style="368" customWidth="1"/>
    <col min="6902" max="6903" width="8.28515625" style="368" customWidth="1"/>
    <col min="6904" max="6904" width="23.7109375" style="368" customWidth="1"/>
    <col min="6905" max="6905" width="23.85546875" style="368" customWidth="1"/>
    <col min="6906" max="6906" width="42.140625" style="368" customWidth="1"/>
    <col min="6907" max="6907" width="26.42578125" style="368" customWidth="1"/>
    <col min="6908" max="6908" width="17.7109375" style="368" customWidth="1"/>
    <col min="6909" max="6909" width="11.28515625" style="368" customWidth="1"/>
    <col min="6910" max="6910" width="9.85546875" style="368" customWidth="1"/>
    <col min="6911" max="6911" width="11.140625" style="368" customWidth="1"/>
    <col min="6912" max="6912" width="5.85546875" style="368" customWidth="1"/>
    <col min="6913" max="7145" width="9.140625" style="368" customWidth="1"/>
    <col min="7146" max="7146" width="19.5703125" style="368" customWidth="1"/>
    <col min="7147" max="7147" width="167.5703125" style="368" customWidth="1"/>
    <col min="7148" max="7148" width="18.5703125" style="368" customWidth="1"/>
    <col min="7149" max="7149" width="46.7109375" style="368" customWidth="1"/>
    <col min="7150" max="7150" width="31.140625" style="368" customWidth="1"/>
    <col min="7151" max="7151" width="30.28515625" style="368" customWidth="1"/>
    <col min="7152" max="7152" width="14.28515625" style="368" customWidth="1"/>
    <col min="7153" max="7153" width="13.85546875" style="368" customWidth="1"/>
    <col min="7154" max="7154" width="13.42578125" style="368" customWidth="1"/>
    <col min="7155" max="7155" width="14.28515625" style="368" customWidth="1"/>
    <col min="7156" max="7156" width="11.85546875" style="368" customWidth="1"/>
    <col min="7157" max="7157" width="10" style="368" customWidth="1"/>
    <col min="7158" max="7159" width="8.28515625" style="368" customWidth="1"/>
    <col min="7160" max="7160" width="23.7109375" style="368" customWidth="1"/>
    <col min="7161" max="7161" width="23.85546875" style="368" customWidth="1"/>
    <col min="7162" max="7162" width="42.140625" style="368" customWidth="1"/>
    <col min="7163" max="7163" width="26.42578125" style="368" customWidth="1"/>
    <col min="7164" max="7164" width="17.7109375" style="368" customWidth="1"/>
    <col min="7165" max="7165" width="11.28515625" style="368" customWidth="1"/>
    <col min="7166" max="7166" width="9.85546875" style="368" customWidth="1"/>
    <col min="7167" max="7167" width="11.140625" style="368" customWidth="1"/>
    <col min="7168" max="7168" width="5.85546875" style="368" customWidth="1"/>
    <col min="7169" max="7401" width="9.140625" style="368" customWidth="1"/>
    <col min="7402" max="7402" width="19.5703125" style="368" customWidth="1"/>
    <col min="7403" max="7403" width="167.5703125" style="368" customWidth="1"/>
    <col min="7404" max="7404" width="18.5703125" style="368" customWidth="1"/>
    <col min="7405" max="7405" width="46.7109375" style="368" customWidth="1"/>
    <col min="7406" max="7406" width="31.140625" style="368" customWidth="1"/>
    <col min="7407" max="7407" width="30.28515625" style="368" customWidth="1"/>
    <col min="7408" max="7408" width="14.28515625" style="368" customWidth="1"/>
    <col min="7409" max="7409" width="13.85546875" style="368" customWidth="1"/>
    <col min="7410" max="7410" width="13.42578125" style="368" customWidth="1"/>
    <col min="7411" max="7411" width="14.28515625" style="368" customWidth="1"/>
    <col min="7412" max="7412" width="11.85546875" style="368" customWidth="1"/>
    <col min="7413" max="7413" width="10" style="368" customWidth="1"/>
    <col min="7414" max="7415" width="8.28515625" style="368" customWidth="1"/>
    <col min="7416" max="7416" width="23.7109375" style="368" customWidth="1"/>
    <col min="7417" max="7417" width="23.85546875" style="368" customWidth="1"/>
    <col min="7418" max="7418" width="42.140625" style="368" customWidth="1"/>
    <col min="7419" max="7419" width="26.42578125" style="368" customWidth="1"/>
    <col min="7420" max="7420" width="17.7109375" style="368" customWidth="1"/>
    <col min="7421" max="7421" width="11.28515625" style="368" customWidth="1"/>
    <col min="7422" max="7422" width="9.85546875" style="368" customWidth="1"/>
    <col min="7423" max="7423" width="11.140625" style="368" customWidth="1"/>
    <col min="7424" max="7424" width="5.85546875" style="368" customWidth="1"/>
    <col min="7425" max="7657" width="9.140625" style="368" customWidth="1"/>
    <col min="7658" max="7658" width="19.5703125" style="368" customWidth="1"/>
    <col min="7659" max="7659" width="167.5703125" style="368" customWidth="1"/>
    <col min="7660" max="7660" width="18.5703125" style="368" customWidth="1"/>
    <col min="7661" max="7661" width="46.7109375" style="368" customWidth="1"/>
    <col min="7662" max="7662" width="31.140625" style="368" customWidth="1"/>
    <col min="7663" max="7663" width="30.28515625" style="368" customWidth="1"/>
    <col min="7664" max="7664" width="14.28515625" style="368" customWidth="1"/>
    <col min="7665" max="7665" width="13.85546875" style="368" customWidth="1"/>
    <col min="7666" max="7666" width="13.42578125" style="368" customWidth="1"/>
    <col min="7667" max="7667" width="14.28515625" style="368" customWidth="1"/>
    <col min="7668" max="7668" width="11.85546875" style="368" customWidth="1"/>
    <col min="7669" max="7669" width="10" style="368" customWidth="1"/>
    <col min="7670" max="7671" width="8.28515625" style="368" customWidth="1"/>
    <col min="7672" max="7672" width="23.7109375" style="368" customWidth="1"/>
    <col min="7673" max="7673" width="23.85546875" style="368" customWidth="1"/>
    <col min="7674" max="7674" width="42.140625" style="368" customWidth="1"/>
    <col min="7675" max="7675" width="26.42578125" style="368" customWidth="1"/>
    <col min="7676" max="7676" width="17.7109375" style="368" customWidth="1"/>
    <col min="7677" max="7677" width="11.28515625" style="368" customWidth="1"/>
    <col min="7678" max="7678" width="9.85546875" style="368" customWidth="1"/>
    <col min="7679" max="7679" width="11.140625" style="368" customWidth="1"/>
    <col min="7680" max="7680" width="5.85546875" style="368" customWidth="1"/>
    <col min="7681" max="7913" width="9.140625" style="368" customWidth="1"/>
    <col min="7914" max="7914" width="19.5703125" style="368" customWidth="1"/>
    <col min="7915" max="7915" width="167.5703125" style="368" customWidth="1"/>
    <col min="7916" max="7916" width="18.5703125" style="368" customWidth="1"/>
    <col min="7917" max="7917" width="46.7109375" style="368" customWidth="1"/>
    <col min="7918" max="7918" width="31.140625" style="368" customWidth="1"/>
    <col min="7919" max="7919" width="30.28515625" style="368" customWidth="1"/>
    <col min="7920" max="7920" width="14.28515625" style="368" customWidth="1"/>
    <col min="7921" max="7921" width="13.85546875" style="368" customWidth="1"/>
    <col min="7922" max="7922" width="13.42578125" style="368" customWidth="1"/>
    <col min="7923" max="7923" width="14.28515625" style="368" customWidth="1"/>
    <col min="7924" max="7924" width="11.85546875" style="368" customWidth="1"/>
    <col min="7925" max="7925" width="10" style="368" customWidth="1"/>
    <col min="7926" max="7927" width="8.28515625" style="368" customWidth="1"/>
    <col min="7928" max="7928" width="23.7109375" style="368" customWidth="1"/>
    <col min="7929" max="7929" width="23.85546875" style="368" customWidth="1"/>
    <col min="7930" max="7930" width="42.140625" style="368" customWidth="1"/>
    <col min="7931" max="7931" width="26.42578125" style="368" customWidth="1"/>
    <col min="7932" max="7932" width="17.7109375" style="368" customWidth="1"/>
    <col min="7933" max="7933" width="11.28515625" style="368" customWidth="1"/>
    <col min="7934" max="7934" width="9.85546875" style="368" customWidth="1"/>
    <col min="7935" max="7935" width="11.140625" style="368" customWidth="1"/>
    <col min="7936" max="7936" width="5.85546875" style="368" customWidth="1"/>
    <col min="7937" max="8169" width="9.140625" style="368" customWidth="1"/>
    <col min="8170" max="8170" width="19.5703125" style="368" customWidth="1"/>
    <col min="8171" max="8171" width="167.5703125" style="368" customWidth="1"/>
    <col min="8172" max="8172" width="18.5703125" style="368" customWidth="1"/>
    <col min="8173" max="8173" width="46.7109375" style="368" customWidth="1"/>
    <col min="8174" max="8174" width="31.140625" style="368" customWidth="1"/>
    <col min="8175" max="8175" width="30.28515625" style="368" customWidth="1"/>
    <col min="8176" max="8176" width="14.28515625" style="368" customWidth="1"/>
    <col min="8177" max="8177" width="13.85546875" style="368" customWidth="1"/>
    <col min="8178" max="8178" width="13.42578125" style="368" customWidth="1"/>
    <col min="8179" max="8179" width="14.28515625" style="368" customWidth="1"/>
    <col min="8180" max="8180" width="11.85546875" style="368" customWidth="1"/>
    <col min="8181" max="8181" width="10" style="368" customWidth="1"/>
    <col min="8182" max="8183" width="8.28515625" style="368" customWidth="1"/>
    <col min="8184" max="8184" width="23.7109375" style="368" customWidth="1"/>
    <col min="8185" max="8185" width="23.85546875" style="368" customWidth="1"/>
    <col min="8186" max="8186" width="42.140625" style="368" customWidth="1"/>
    <col min="8187" max="8187" width="26.42578125" style="368" customWidth="1"/>
    <col min="8188" max="8188" width="17.7109375" style="368" customWidth="1"/>
    <col min="8189" max="8189" width="11.28515625" style="368" customWidth="1"/>
    <col min="8190" max="8190" width="9.85546875" style="368" customWidth="1"/>
    <col min="8191" max="8191" width="11.140625" style="368" customWidth="1"/>
    <col min="8192" max="8192" width="5.85546875" style="368" customWidth="1"/>
    <col min="8193" max="8425" width="9.140625" style="368" customWidth="1"/>
    <col min="8426" max="8426" width="19.5703125" style="368" customWidth="1"/>
    <col min="8427" max="8427" width="167.5703125" style="368" customWidth="1"/>
    <col min="8428" max="8428" width="18.5703125" style="368" customWidth="1"/>
    <col min="8429" max="8429" width="46.7109375" style="368" customWidth="1"/>
    <col min="8430" max="8430" width="31.140625" style="368" customWidth="1"/>
    <col min="8431" max="8431" width="30.28515625" style="368" customWidth="1"/>
    <col min="8432" max="8432" width="14.28515625" style="368" customWidth="1"/>
    <col min="8433" max="8433" width="13.85546875" style="368" customWidth="1"/>
    <col min="8434" max="8434" width="13.42578125" style="368" customWidth="1"/>
    <col min="8435" max="8435" width="14.28515625" style="368" customWidth="1"/>
    <col min="8436" max="8436" width="11.85546875" style="368" customWidth="1"/>
    <col min="8437" max="8437" width="10" style="368" customWidth="1"/>
    <col min="8438" max="8439" width="8.28515625" style="368" customWidth="1"/>
    <col min="8440" max="8440" width="23.7109375" style="368" customWidth="1"/>
    <col min="8441" max="8441" width="23.85546875" style="368" customWidth="1"/>
    <col min="8442" max="8442" width="42.140625" style="368" customWidth="1"/>
    <col min="8443" max="8443" width="26.42578125" style="368" customWidth="1"/>
    <col min="8444" max="8444" width="17.7109375" style="368" customWidth="1"/>
    <col min="8445" max="8445" width="11.28515625" style="368" customWidth="1"/>
    <col min="8446" max="8446" width="9.85546875" style="368" customWidth="1"/>
    <col min="8447" max="8447" width="11.140625" style="368" customWidth="1"/>
    <col min="8448" max="8448" width="5.85546875" style="368" customWidth="1"/>
    <col min="8449" max="8681" width="9.140625" style="368" customWidth="1"/>
    <col min="8682" max="8682" width="19.5703125" style="368" customWidth="1"/>
    <col min="8683" max="8683" width="167.5703125" style="368" customWidth="1"/>
    <col min="8684" max="8684" width="18.5703125" style="368" customWidth="1"/>
    <col min="8685" max="8685" width="46.7109375" style="368" customWidth="1"/>
    <col min="8686" max="8686" width="31.140625" style="368" customWidth="1"/>
    <col min="8687" max="8687" width="30.28515625" style="368" customWidth="1"/>
    <col min="8688" max="8688" width="14.28515625" style="368" customWidth="1"/>
    <col min="8689" max="8689" width="13.85546875" style="368" customWidth="1"/>
    <col min="8690" max="8690" width="13.42578125" style="368" customWidth="1"/>
    <col min="8691" max="8691" width="14.28515625" style="368" customWidth="1"/>
    <col min="8692" max="8692" width="11.85546875" style="368" customWidth="1"/>
    <col min="8693" max="8693" width="10" style="368" customWidth="1"/>
    <col min="8694" max="8695" width="8.28515625" style="368" customWidth="1"/>
    <col min="8696" max="8696" width="23.7109375" style="368" customWidth="1"/>
    <col min="8697" max="8697" width="23.85546875" style="368" customWidth="1"/>
    <col min="8698" max="8698" width="42.140625" style="368" customWidth="1"/>
    <col min="8699" max="8699" width="26.42578125" style="368" customWidth="1"/>
    <col min="8700" max="8700" width="17.7109375" style="368" customWidth="1"/>
    <col min="8701" max="8701" width="11.28515625" style="368" customWidth="1"/>
    <col min="8702" max="8702" width="9.85546875" style="368" customWidth="1"/>
    <col min="8703" max="8703" width="11.140625" style="368" customWidth="1"/>
    <col min="8704" max="8704" width="5.85546875" style="368" customWidth="1"/>
    <col min="8705" max="8937" width="9.140625" style="368" customWidth="1"/>
    <col min="8938" max="8938" width="19.5703125" style="368" customWidth="1"/>
    <col min="8939" max="8939" width="167.5703125" style="368" customWidth="1"/>
    <col min="8940" max="8940" width="18.5703125" style="368" customWidth="1"/>
    <col min="8941" max="8941" width="46.7109375" style="368" customWidth="1"/>
    <col min="8942" max="8942" width="31.140625" style="368" customWidth="1"/>
    <col min="8943" max="8943" width="30.28515625" style="368" customWidth="1"/>
    <col min="8944" max="8944" width="14.28515625" style="368" customWidth="1"/>
    <col min="8945" max="8945" width="13.85546875" style="368" customWidth="1"/>
    <col min="8946" max="8946" width="13.42578125" style="368" customWidth="1"/>
    <col min="8947" max="8947" width="14.28515625" style="368" customWidth="1"/>
    <col min="8948" max="8948" width="11.85546875" style="368" customWidth="1"/>
    <col min="8949" max="8949" width="10" style="368" customWidth="1"/>
    <col min="8950" max="8951" width="8.28515625" style="368" customWidth="1"/>
    <col min="8952" max="8952" width="23.7109375" style="368" customWidth="1"/>
    <col min="8953" max="8953" width="23.85546875" style="368" customWidth="1"/>
    <col min="8954" max="8954" width="42.140625" style="368" customWidth="1"/>
    <col min="8955" max="8955" width="26.42578125" style="368" customWidth="1"/>
    <col min="8956" max="8956" width="17.7109375" style="368" customWidth="1"/>
    <col min="8957" max="8957" width="11.28515625" style="368" customWidth="1"/>
    <col min="8958" max="8958" width="9.85546875" style="368" customWidth="1"/>
    <col min="8959" max="8959" width="11.140625" style="368" customWidth="1"/>
    <col min="8960" max="8960" width="5.85546875" style="368" customWidth="1"/>
    <col min="8961" max="9193" width="9.140625" style="368" customWidth="1"/>
    <col min="9194" max="9194" width="19.5703125" style="368" customWidth="1"/>
    <col min="9195" max="9195" width="167.5703125" style="368" customWidth="1"/>
    <col min="9196" max="9196" width="18.5703125" style="368" customWidth="1"/>
    <col min="9197" max="9197" width="46.7109375" style="368" customWidth="1"/>
    <col min="9198" max="9198" width="31.140625" style="368" customWidth="1"/>
    <col min="9199" max="9199" width="30.28515625" style="368" customWidth="1"/>
    <col min="9200" max="9200" width="14.28515625" style="368" customWidth="1"/>
    <col min="9201" max="9201" width="13.85546875" style="368" customWidth="1"/>
    <col min="9202" max="9202" width="13.42578125" style="368" customWidth="1"/>
    <col min="9203" max="9203" width="14.28515625" style="368" customWidth="1"/>
    <col min="9204" max="9204" width="11.85546875" style="368" customWidth="1"/>
    <col min="9205" max="9205" width="10" style="368" customWidth="1"/>
    <col min="9206" max="9207" width="8.28515625" style="368" customWidth="1"/>
    <col min="9208" max="9208" width="23.7109375" style="368" customWidth="1"/>
    <col min="9209" max="9209" width="23.85546875" style="368" customWidth="1"/>
    <col min="9210" max="9210" width="42.140625" style="368" customWidth="1"/>
    <col min="9211" max="9211" width="26.42578125" style="368" customWidth="1"/>
    <col min="9212" max="9212" width="17.7109375" style="368" customWidth="1"/>
    <col min="9213" max="9213" width="11.28515625" style="368" customWidth="1"/>
    <col min="9214" max="9214" width="9.85546875" style="368" customWidth="1"/>
    <col min="9215" max="9215" width="11.140625" style="368" customWidth="1"/>
    <col min="9216" max="9216" width="5.85546875" style="368" customWidth="1"/>
    <col min="9217" max="9449" width="9.140625" style="368" customWidth="1"/>
    <col min="9450" max="9450" width="19.5703125" style="368" customWidth="1"/>
    <col min="9451" max="9451" width="167.5703125" style="368" customWidth="1"/>
    <col min="9452" max="9452" width="18.5703125" style="368" customWidth="1"/>
    <col min="9453" max="9453" width="46.7109375" style="368" customWidth="1"/>
    <col min="9454" max="9454" width="31.140625" style="368" customWidth="1"/>
    <col min="9455" max="9455" width="30.28515625" style="368" customWidth="1"/>
    <col min="9456" max="9456" width="14.28515625" style="368" customWidth="1"/>
    <col min="9457" max="9457" width="13.85546875" style="368" customWidth="1"/>
    <col min="9458" max="9458" width="13.42578125" style="368" customWidth="1"/>
    <col min="9459" max="9459" width="14.28515625" style="368" customWidth="1"/>
    <col min="9460" max="9460" width="11.85546875" style="368" customWidth="1"/>
    <col min="9461" max="9461" width="10" style="368" customWidth="1"/>
    <col min="9462" max="9463" width="8.28515625" style="368" customWidth="1"/>
    <col min="9464" max="9464" width="23.7109375" style="368" customWidth="1"/>
    <col min="9465" max="9465" width="23.85546875" style="368" customWidth="1"/>
    <col min="9466" max="9466" width="42.140625" style="368" customWidth="1"/>
    <col min="9467" max="9467" width="26.42578125" style="368" customWidth="1"/>
    <col min="9468" max="9468" width="17.7109375" style="368" customWidth="1"/>
    <col min="9469" max="9469" width="11.28515625" style="368" customWidth="1"/>
    <col min="9470" max="9470" width="9.85546875" style="368" customWidth="1"/>
    <col min="9471" max="9471" width="11.140625" style="368" customWidth="1"/>
    <col min="9472" max="9472" width="5.85546875" style="368" customWidth="1"/>
    <col min="9473" max="9705" width="9.140625" style="368" customWidth="1"/>
    <col min="9706" max="9706" width="19.5703125" style="368" customWidth="1"/>
    <col min="9707" max="9707" width="167.5703125" style="368" customWidth="1"/>
    <col min="9708" max="9708" width="18.5703125" style="368" customWidth="1"/>
    <col min="9709" max="9709" width="46.7109375" style="368" customWidth="1"/>
    <col min="9710" max="9710" width="31.140625" style="368" customWidth="1"/>
    <col min="9711" max="9711" width="30.28515625" style="368" customWidth="1"/>
    <col min="9712" max="9712" width="14.28515625" style="368" customWidth="1"/>
    <col min="9713" max="9713" width="13.85546875" style="368" customWidth="1"/>
    <col min="9714" max="9714" width="13.42578125" style="368" customWidth="1"/>
    <col min="9715" max="9715" width="14.28515625" style="368" customWidth="1"/>
    <col min="9716" max="9716" width="11.85546875" style="368" customWidth="1"/>
    <col min="9717" max="9717" width="10" style="368" customWidth="1"/>
    <col min="9718" max="9719" width="8.28515625" style="368" customWidth="1"/>
    <col min="9720" max="9720" width="23.7109375" style="368" customWidth="1"/>
    <col min="9721" max="9721" width="23.85546875" style="368" customWidth="1"/>
    <col min="9722" max="9722" width="42.140625" style="368" customWidth="1"/>
    <col min="9723" max="9723" width="26.42578125" style="368" customWidth="1"/>
    <col min="9724" max="9724" width="17.7109375" style="368" customWidth="1"/>
    <col min="9725" max="9725" width="11.28515625" style="368" customWidth="1"/>
    <col min="9726" max="9726" width="9.85546875" style="368" customWidth="1"/>
    <col min="9727" max="9727" width="11.140625" style="368" customWidth="1"/>
    <col min="9728" max="9728" width="5.85546875" style="368" customWidth="1"/>
    <col min="9729" max="9961" width="9.140625" style="368" customWidth="1"/>
    <col min="9962" max="9962" width="19.5703125" style="368" customWidth="1"/>
    <col min="9963" max="9963" width="167.5703125" style="368" customWidth="1"/>
    <col min="9964" max="9964" width="18.5703125" style="368" customWidth="1"/>
    <col min="9965" max="9965" width="46.7109375" style="368" customWidth="1"/>
    <col min="9966" max="9966" width="31.140625" style="368" customWidth="1"/>
    <col min="9967" max="9967" width="30.28515625" style="368" customWidth="1"/>
    <col min="9968" max="9968" width="14.28515625" style="368" customWidth="1"/>
    <col min="9969" max="9969" width="13.85546875" style="368" customWidth="1"/>
    <col min="9970" max="9970" width="13.42578125" style="368" customWidth="1"/>
    <col min="9971" max="9971" width="14.28515625" style="368" customWidth="1"/>
    <col min="9972" max="9972" width="11.85546875" style="368" customWidth="1"/>
    <col min="9973" max="9973" width="10" style="368" customWidth="1"/>
    <col min="9974" max="9975" width="8.28515625" style="368" customWidth="1"/>
    <col min="9976" max="9976" width="23.7109375" style="368" customWidth="1"/>
    <col min="9977" max="9977" width="23.85546875" style="368" customWidth="1"/>
    <col min="9978" max="9978" width="42.140625" style="368" customWidth="1"/>
    <col min="9979" max="9979" width="26.42578125" style="368" customWidth="1"/>
    <col min="9980" max="9980" width="17.7109375" style="368" customWidth="1"/>
    <col min="9981" max="9981" width="11.28515625" style="368" customWidth="1"/>
    <col min="9982" max="9982" width="9.85546875" style="368" customWidth="1"/>
    <col min="9983" max="9983" width="11.140625" style="368" customWidth="1"/>
    <col min="9984" max="9984" width="5.85546875" style="368" customWidth="1"/>
    <col min="9985" max="10217" width="9.140625" style="368" customWidth="1"/>
    <col min="10218" max="10218" width="19.5703125" style="368" customWidth="1"/>
    <col min="10219" max="10219" width="167.5703125" style="368" customWidth="1"/>
    <col min="10220" max="10220" width="18.5703125" style="368" customWidth="1"/>
    <col min="10221" max="10221" width="46.7109375" style="368" customWidth="1"/>
    <col min="10222" max="10222" width="31.140625" style="368" customWidth="1"/>
    <col min="10223" max="10223" width="30.28515625" style="368" customWidth="1"/>
    <col min="10224" max="10224" width="14.28515625" style="368" customWidth="1"/>
    <col min="10225" max="10225" width="13.85546875" style="368" customWidth="1"/>
    <col min="10226" max="10226" width="13.42578125" style="368" customWidth="1"/>
    <col min="10227" max="10227" width="14.28515625" style="368" customWidth="1"/>
    <col min="10228" max="10228" width="11.85546875" style="368" customWidth="1"/>
    <col min="10229" max="10229" width="10" style="368" customWidth="1"/>
    <col min="10230" max="10231" width="8.28515625" style="368" customWidth="1"/>
    <col min="10232" max="10232" width="23.7109375" style="368" customWidth="1"/>
    <col min="10233" max="10233" width="23.85546875" style="368" customWidth="1"/>
    <col min="10234" max="10234" width="42.140625" style="368" customWidth="1"/>
    <col min="10235" max="10235" width="26.42578125" style="368" customWidth="1"/>
    <col min="10236" max="10236" width="17.7109375" style="368" customWidth="1"/>
    <col min="10237" max="10237" width="11.28515625" style="368" customWidth="1"/>
    <col min="10238" max="10238" width="9.85546875" style="368" customWidth="1"/>
    <col min="10239" max="10239" width="11.140625" style="368" customWidth="1"/>
    <col min="10240" max="10240" width="5.85546875" style="368" customWidth="1"/>
    <col min="10241" max="10473" width="9.140625" style="368" customWidth="1"/>
    <col min="10474" max="10474" width="19.5703125" style="368" customWidth="1"/>
    <col min="10475" max="10475" width="167.5703125" style="368" customWidth="1"/>
    <col min="10476" max="10476" width="18.5703125" style="368" customWidth="1"/>
    <col min="10477" max="10477" width="46.7109375" style="368" customWidth="1"/>
    <col min="10478" max="10478" width="31.140625" style="368" customWidth="1"/>
    <col min="10479" max="10479" width="30.28515625" style="368" customWidth="1"/>
    <col min="10480" max="10480" width="14.28515625" style="368" customWidth="1"/>
    <col min="10481" max="10481" width="13.85546875" style="368" customWidth="1"/>
    <col min="10482" max="10482" width="13.42578125" style="368" customWidth="1"/>
    <col min="10483" max="10483" width="14.28515625" style="368" customWidth="1"/>
    <col min="10484" max="10484" width="11.85546875" style="368" customWidth="1"/>
    <col min="10485" max="10485" width="10" style="368" customWidth="1"/>
    <col min="10486" max="10487" width="8.28515625" style="368" customWidth="1"/>
    <col min="10488" max="10488" width="23.7109375" style="368" customWidth="1"/>
    <col min="10489" max="10489" width="23.85546875" style="368" customWidth="1"/>
    <col min="10490" max="10490" width="42.140625" style="368" customWidth="1"/>
    <col min="10491" max="10491" width="26.42578125" style="368" customWidth="1"/>
    <col min="10492" max="10492" width="17.7109375" style="368" customWidth="1"/>
    <col min="10493" max="10493" width="11.28515625" style="368" customWidth="1"/>
    <col min="10494" max="10494" width="9.85546875" style="368" customWidth="1"/>
    <col min="10495" max="10495" width="11.140625" style="368" customWidth="1"/>
    <col min="10496" max="10496" width="5.85546875" style="368" customWidth="1"/>
    <col min="10497" max="10729" width="9.140625" style="368" customWidth="1"/>
    <col min="10730" max="10730" width="19.5703125" style="368" customWidth="1"/>
    <col min="10731" max="10731" width="167.5703125" style="368" customWidth="1"/>
    <col min="10732" max="10732" width="18.5703125" style="368" customWidth="1"/>
    <col min="10733" max="10733" width="46.7109375" style="368" customWidth="1"/>
    <col min="10734" max="10734" width="31.140625" style="368" customWidth="1"/>
    <col min="10735" max="10735" width="30.28515625" style="368" customWidth="1"/>
    <col min="10736" max="10736" width="14.28515625" style="368" customWidth="1"/>
    <col min="10737" max="10737" width="13.85546875" style="368" customWidth="1"/>
    <col min="10738" max="10738" width="13.42578125" style="368" customWidth="1"/>
    <col min="10739" max="10739" width="14.28515625" style="368" customWidth="1"/>
    <col min="10740" max="10740" width="11.85546875" style="368" customWidth="1"/>
    <col min="10741" max="10741" width="10" style="368" customWidth="1"/>
    <col min="10742" max="10743" width="8.28515625" style="368" customWidth="1"/>
    <col min="10744" max="10744" width="23.7109375" style="368" customWidth="1"/>
    <col min="10745" max="10745" width="23.85546875" style="368" customWidth="1"/>
    <col min="10746" max="10746" width="42.140625" style="368" customWidth="1"/>
    <col min="10747" max="10747" width="26.42578125" style="368" customWidth="1"/>
    <col min="10748" max="10748" width="17.7109375" style="368" customWidth="1"/>
    <col min="10749" max="10749" width="11.28515625" style="368" customWidth="1"/>
    <col min="10750" max="10750" width="9.85546875" style="368" customWidth="1"/>
    <col min="10751" max="10751" width="11.140625" style="368" customWidth="1"/>
    <col min="10752" max="10752" width="5.85546875" style="368" customWidth="1"/>
    <col min="10753" max="10985" width="9.140625" style="368" customWidth="1"/>
    <col min="10986" max="10986" width="19.5703125" style="368" customWidth="1"/>
    <col min="10987" max="10987" width="167.5703125" style="368" customWidth="1"/>
    <col min="10988" max="10988" width="18.5703125" style="368" customWidth="1"/>
    <col min="10989" max="10989" width="46.7109375" style="368" customWidth="1"/>
    <col min="10990" max="10990" width="31.140625" style="368" customWidth="1"/>
    <col min="10991" max="10991" width="30.28515625" style="368" customWidth="1"/>
    <col min="10992" max="10992" width="14.28515625" style="368" customWidth="1"/>
    <col min="10993" max="10993" width="13.85546875" style="368" customWidth="1"/>
    <col min="10994" max="10994" width="13.42578125" style="368" customWidth="1"/>
    <col min="10995" max="10995" width="14.28515625" style="368" customWidth="1"/>
    <col min="10996" max="10996" width="11.85546875" style="368" customWidth="1"/>
    <col min="10997" max="10997" width="10" style="368" customWidth="1"/>
    <col min="10998" max="10999" width="8.28515625" style="368" customWidth="1"/>
    <col min="11000" max="11000" width="23.7109375" style="368" customWidth="1"/>
    <col min="11001" max="11001" width="23.85546875" style="368" customWidth="1"/>
    <col min="11002" max="11002" width="42.140625" style="368" customWidth="1"/>
    <col min="11003" max="11003" width="26.42578125" style="368" customWidth="1"/>
    <col min="11004" max="11004" width="17.7109375" style="368" customWidth="1"/>
    <col min="11005" max="11005" width="11.28515625" style="368" customWidth="1"/>
    <col min="11006" max="11006" width="9.85546875" style="368" customWidth="1"/>
    <col min="11007" max="11007" width="11.140625" style="368" customWidth="1"/>
    <col min="11008" max="11008" width="5.85546875" style="368" customWidth="1"/>
    <col min="11009" max="11241" width="9.140625" style="368" customWidth="1"/>
    <col min="11242" max="11242" width="19.5703125" style="368" customWidth="1"/>
    <col min="11243" max="11243" width="167.5703125" style="368" customWidth="1"/>
    <col min="11244" max="11244" width="18.5703125" style="368" customWidth="1"/>
    <col min="11245" max="11245" width="46.7109375" style="368" customWidth="1"/>
    <col min="11246" max="11246" width="31.140625" style="368" customWidth="1"/>
    <col min="11247" max="11247" width="30.28515625" style="368" customWidth="1"/>
    <col min="11248" max="11248" width="14.28515625" style="368" customWidth="1"/>
    <col min="11249" max="11249" width="13.85546875" style="368" customWidth="1"/>
    <col min="11250" max="11250" width="13.42578125" style="368" customWidth="1"/>
    <col min="11251" max="11251" width="14.28515625" style="368" customWidth="1"/>
    <col min="11252" max="11252" width="11.85546875" style="368" customWidth="1"/>
    <col min="11253" max="11253" width="10" style="368" customWidth="1"/>
    <col min="11254" max="11255" width="8.28515625" style="368" customWidth="1"/>
    <col min="11256" max="11256" width="23.7109375" style="368" customWidth="1"/>
    <col min="11257" max="11257" width="23.85546875" style="368" customWidth="1"/>
    <col min="11258" max="11258" width="42.140625" style="368" customWidth="1"/>
    <col min="11259" max="11259" width="26.42578125" style="368" customWidth="1"/>
    <col min="11260" max="11260" width="17.7109375" style="368" customWidth="1"/>
    <col min="11261" max="11261" width="11.28515625" style="368" customWidth="1"/>
    <col min="11262" max="11262" width="9.85546875" style="368" customWidth="1"/>
    <col min="11263" max="11263" width="11.140625" style="368" customWidth="1"/>
    <col min="11264" max="11264" width="5.85546875" style="368" customWidth="1"/>
    <col min="11265" max="11497" width="9.140625" style="368" customWidth="1"/>
    <col min="11498" max="11498" width="19.5703125" style="368" customWidth="1"/>
    <col min="11499" max="11499" width="167.5703125" style="368" customWidth="1"/>
    <col min="11500" max="11500" width="18.5703125" style="368" customWidth="1"/>
    <col min="11501" max="11501" width="46.7109375" style="368" customWidth="1"/>
    <col min="11502" max="11502" width="31.140625" style="368" customWidth="1"/>
    <col min="11503" max="11503" width="30.28515625" style="368" customWidth="1"/>
    <col min="11504" max="11504" width="14.28515625" style="368" customWidth="1"/>
    <col min="11505" max="11505" width="13.85546875" style="368" customWidth="1"/>
    <col min="11506" max="11506" width="13.42578125" style="368" customWidth="1"/>
    <col min="11507" max="11507" width="14.28515625" style="368" customWidth="1"/>
    <col min="11508" max="11508" width="11.85546875" style="368" customWidth="1"/>
    <col min="11509" max="11509" width="10" style="368" customWidth="1"/>
    <col min="11510" max="11511" width="8.28515625" style="368" customWidth="1"/>
    <col min="11512" max="11512" width="23.7109375" style="368" customWidth="1"/>
    <col min="11513" max="11513" width="23.85546875" style="368" customWidth="1"/>
    <col min="11514" max="11514" width="42.140625" style="368" customWidth="1"/>
    <col min="11515" max="11515" width="26.42578125" style="368" customWidth="1"/>
    <col min="11516" max="11516" width="17.7109375" style="368" customWidth="1"/>
    <col min="11517" max="11517" width="11.28515625" style="368" customWidth="1"/>
    <col min="11518" max="11518" width="9.85546875" style="368" customWidth="1"/>
    <col min="11519" max="11519" width="11.140625" style="368" customWidth="1"/>
    <col min="11520" max="11520" width="5.85546875" style="368" customWidth="1"/>
    <col min="11521" max="11753" width="9.140625" style="368" customWidth="1"/>
    <col min="11754" max="11754" width="19.5703125" style="368" customWidth="1"/>
    <col min="11755" max="11755" width="167.5703125" style="368" customWidth="1"/>
    <col min="11756" max="11756" width="18.5703125" style="368" customWidth="1"/>
    <col min="11757" max="11757" width="46.7109375" style="368" customWidth="1"/>
    <col min="11758" max="11758" width="31.140625" style="368" customWidth="1"/>
    <col min="11759" max="11759" width="30.28515625" style="368" customWidth="1"/>
    <col min="11760" max="11760" width="14.28515625" style="368" customWidth="1"/>
    <col min="11761" max="11761" width="13.85546875" style="368" customWidth="1"/>
    <col min="11762" max="11762" width="13.42578125" style="368" customWidth="1"/>
    <col min="11763" max="11763" width="14.28515625" style="368" customWidth="1"/>
    <col min="11764" max="11764" width="11.85546875" style="368" customWidth="1"/>
    <col min="11765" max="11765" width="10" style="368" customWidth="1"/>
    <col min="11766" max="11767" width="8.28515625" style="368" customWidth="1"/>
    <col min="11768" max="11768" width="23.7109375" style="368" customWidth="1"/>
    <col min="11769" max="11769" width="23.85546875" style="368" customWidth="1"/>
    <col min="11770" max="11770" width="42.140625" style="368" customWidth="1"/>
    <col min="11771" max="11771" width="26.42578125" style="368" customWidth="1"/>
    <col min="11772" max="11772" width="17.7109375" style="368" customWidth="1"/>
    <col min="11773" max="11773" width="11.28515625" style="368" customWidth="1"/>
    <col min="11774" max="11774" width="9.85546875" style="368" customWidth="1"/>
    <col min="11775" max="11775" width="11.140625" style="368" customWidth="1"/>
    <col min="11776" max="11776" width="5.85546875" style="368" customWidth="1"/>
    <col min="11777" max="12009" width="9.140625" style="368" customWidth="1"/>
    <col min="12010" max="12010" width="19.5703125" style="368" customWidth="1"/>
    <col min="12011" max="12011" width="167.5703125" style="368" customWidth="1"/>
    <col min="12012" max="12012" width="18.5703125" style="368" customWidth="1"/>
    <col min="12013" max="12013" width="46.7109375" style="368" customWidth="1"/>
    <col min="12014" max="12014" width="31.140625" style="368" customWidth="1"/>
    <col min="12015" max="12015" width="30.28515625" style="368" customWidth="1"/>
    <col min="12016" max="12016" width="14.28515625" style="368" customWidth="1"/>
    <col min="12017" max="12017" width="13.85546875" style="368" customWidth="1"/>
    <col min="12018" max="12018" width="13.42578125" style="368" customWidth="1"/>
    <col min="12019" max="12019" width="14.28515625" style="368" customWidth="1"/>
    <col min="12020" max="12020" width="11.85546875" style="368" customWidth="1"/>
    <col min="12021" max="12021" width="10" style="368" customWidth="1"/>
    <col min="12022" max="12023" width="8.28515625" style="368" customWidth="1"/>
    <col min="12024" max="12024" width="23.7109375" style="368" customWidth="1"/>
    <col min="12025" max="12025" width="23.85546875" style="368" customWidth="1"/>
    <col min="12026" max="12026" width="42.140625" style="368" customWidth="1"/>
    <col min="12027" max="12027" width="26.42578125" style="368" customWidth="1"/>
    <col min="12028" max="12028" width="17.7109375" style="368" customWidth="1"/>
    <col min="12029" max="12029" width="11.28515625" style="368" customWidth="1"/>
    <col min="12030" max="12030" width="9.85546875" style="368" customWidth="1"/>
    <col min="12031" max="12031" width="11.140625" style="368" customWidth="1"/>
    <col min="12032" max="12032" width="5.85546875" style="368" customWidth="1"/>
    <col min="12033" max="12265" width="9.140625" style="368" customWidth="1"/>
    <col min="12266" max="12266" width="19.5703125" style="368" customWidth="1"/>
    <col min="12267" max="12267" width="167.5703125" style="368" customWidth="1"/>
    <col min="12268" max="12268" width="18.5703125" style="368" customWidth="1"/>
    <col min="12269" max="12269" width="46.7109375" style="368" customWidth="1"/>
    <col min="12270" max="12270" width="31.140625" style="368" customWidth="1"/>
    <col min="12271" max="12271" width="30.28515625" style="368" customWidth="1"/>
    <col min="12272" max="12272" width="14.28515625" style="368" customWidth="1"/>
    <col min="12273" max="12273" width="13.85546875" style="368" customWidth="1"/>
    <col min="12274" max="12274" width="13.42578125" style="368" customWidth="1"/>
    <col min="12275" max="12275" width="14.28515625" style="368" customWidth="1"/>
    <col min="12276" max="12276" width="11.85546875" style="368" customWidth="1"/>
    <col min="12277" max="12277" width="10" style="368" customWidth="1"/>
    <col min="12278" max="12279" width="8.28515625" style="368" customWidth="1"/>
    <col min="12280" max="12280" width="23.7109375" style="368" customWidth="1"/>
    <col min="12281" max="12281" width="23.85546875" style="368" customWidth="1"/>
    <col min="12282" max="12282" width="42.140625" style="368" customWidth="1"/>
    <col min="12283" max="12283" width="26.42578125" style="368" customWidth="1"/>
    <col min="12284" max="12284" width="17.7109375" style="368" customWidth="1"/>
    <col min="12285" max="12285" width="11.28515625" style="368" customWidth="1"/>
    <col min="12286" max="12286" width="9.85546875" style="368" customWidth="1"/>
    <col min="12287" max="12287" width="11.140625" style="368" customWidth="1"/>
    <col min="12288" max="12288" width="5.85546875" style="368" customWidth="1"/>
    <col min="12289" max="12521" width="9.140625" style="368" customWidth="1"/>
    <col min="12522" max="12522" width="19.5703125" style="368" customWidth="1"/>
    <col min="12523" max="12523" width="167.5703125" style="368" customWidth="1"/>
    <col min="12524" max="12524" width="18.5703125" style="368" customWidth="1"/>
    <col min="12525" max="12525" width="46.7109375" style="368" customWidth="1"/>
    <col min="12526" max="12526" width="31.140625" style="368" customWidth="1"/>
    <col min="12527" max="12527" width="30.28515625" style="368" customWidth="1"/>
    <col min="12528" max="12528" width="14.28515625" style="368" customWidth="1"/>
    <col min="12529" max="12529" width="13.85546875" style="368" customWidth="1"/>
    <col min="12530" max="12530" width="13.42578125" style="368" customWidth="1"/>
    <col min="12531" max="12531" width="14.28515625" style="368" customWidth="1"/>
    <col min="12532" max="12532" width="11.85546875" style="368" customWidth="1"/>
    <col min="12533" max="12533" width="10" style="368" customWidth="1"/>
    <col min="12534" max="12535" width="8.28515625" style="368" customWidth="1"/>
    <col min="12536" max="12536" width="23.7109375" style="368" customWidth="1"/>
    <col min="12537" max="12537" width="23.85546875" style="368" customWidth="1"/>
    <col min="12538" max="12538" width="42.140625" style="368" customWidth="1"/>
    <col min="12539" max="12539" width="26.42578125" style="368" customWidth="1"/>
    <col min="12540" max="12540" width="17.7109375" style="368" customWidth="1"/>
    <col min="12541" max="12541" width="11.28515625" style="368" customWidth="1"/>
    <col min="12542" max="12542" width="9.85546875" style="368" customWidth="1"/>
    <col min="12543" max="12543" width="11.140625" style="368" customWidth="1"/>
    <col min="12544" max="12544" width="5.85546875" style="368" customWidth="1"/>
    <col min="12545" max="12777" width="9.140625" style="368" customWidth="1"/>
    <col min="12778" max="12778" width="19.5703125" style="368" customWidth="1"/>
    <col min="12779" max="12779" width="167.5703125" style="368" customWidth="1"/>
    <col min="12780" max="12780" width="18.5703125" style="368" customWidth="1"/>
    <col min="12781" max="12781" width="46.7109375" style="368" customWidth="1"/>
    <col min="12782" max="12782" width="31.140625" style="368" customWidth="1"/>
    <col min="12783" max="12783" width="30.28515625" style="368" customWidth="1"/>
    <col min="12784" max="12784" width="14.28515625" style="368" customWidth="1"/>
    <col min="12785" max="12785" width="13.85546875" style="368" customWidth="1"/>
    <col min="12786" max="12786" width="13.42578125" style="368" customWidth="1"/>
    <col min="12787" max="12787" width="14.28515625" style="368" customWidth="1"/>
    <col min="12788" max="12788" width="11.85546875" style="368" customWidth="1"/>
    <col min="12789" max="12789" width="10" style="368" customWidth="1"/>
    <col min="12790" max="12791" width="8.28515625" style="368" customWidth="1"/>
    <col min="12792" max="12792" width="23.7109375" style="368" customWidth="1"/>
    <col min="12793" max="12793" width="23.85546875" style="368" customWidth="1"/>
    <col min="12794" max="12794" width="42.140625" style="368" customWidth="1"/>
    <col min="12795" max="12795" width="26.42578125" style="368" customWidth="1"/>
    <col min="12796" max="12796" width="17.7109375" style="368" customWidth="1"/>
    <col min="12797" max="12797" width="11.28515625" style="368" customWidth="1"/>
    <col min="12798" max="12798" width="9.85546875" style="368" customWidth="1"/>
    <col min="12799" max="12799" width="11.140625" style="368" customWidth="1"/>
    <col min="12800" max="12800" width="5.85546875" style="368" customWidth="1"/>
    <col min="12801" max="13033" width="9.140625" style="368" customWidth="1"/>
    <col min="13034" max="13034" width="19.5703125" style="368" customWidth="1"/>
    <col min="13035" max="13035" width="167.5703125" style="368" customWidth="1"/>
    <col min="13036" max="13036" width="18.5703125" style="368" customWidth="1"/>
    <col min="13037" max="13037" width="46.7109375" style="368" customWidth="1"/>
    <col min="13038" max="13038" width="31.140625" style="368" customWidth="1"/>
    <col min="13039" max="13039" width="30.28515625" style="368" customWidth="1"/>
    <col min="13040" max="13040" width="14.28515625" style="368" customWidth="1"/>
    <col min="13041" max="13041" width="13.85546875" style="368" customWidth="1"/>
    <col min="13042" max="13042" width="13.42578125" style="368" customWidth="1"/>
    <col min="13043" max="13043" width="14.28515625" style="368" customWidth="1"/>
    <col min="13044" max="13044" width="11.85546875" style="368" customWidth="1"/>
    <col min="13045" max="13045" width="10" style="368" customWidth="1"/>
    <col min="13046" max="13047" width="8.28515625" style="368" customWidth="1"/>
    <col min="13048" max="13048" width="23.7109375" style="368" customWidth="1"/>
    <col min="13049" max="13049" width="23.85546875" style="368" customWidth="1"/>
    <col min="13050" max="13050" width="42.140625" style="368" customWidth="1"/>
    <col min="13051" max="13051" width="26.42578125" style="368" customWidth="1"/>
    <col min="13052" max="13052" width="17.7109375" style="368" customWidth="1"/>
    <col min="13053" max="13053" width="11.28515625" style="368" customWidth="1"/>
    <col min="13054" max="13054" width="9.85546875" style="368" customWidth="1"/>
    <col min="13055" max="13055" width="11.140625" style="368" customWidth="1"/>
    <col min="13056" max="13056" width="5.85546875" style="368" customWidth="1"/>
    <col min="13057" max="13289" width="9.140625" style="368" customWidth="1"/>
    <col min="13290" max="13290" width="19.5703125" style="368" customWidth="1"/>
    <col min="13291" max="13291" width="167.5703125" style="368" customWidth="1"/>
    <col min="13292" max="13292" width="18.5703125" style="368" customWidth="1"/>
    <col min="13293" max="13293" width="46.7109375" style="368" customWidth="1"/>
    <col min="13294" max="13294" width="31.140625" style="368" customWidth="1"/>
    <col min="13295" max="13295" width="30.28515625" style="368" customWidth="1"/>
    <col min="13296" max="13296" width="14.28515625" style="368" customWidth="1"/>
    <col min="13297" max="13297" width="13.85546875" style="368" customWidth="1"/>
    <col min="13298" max="13298" width="13.42578125" style="368" customWidth="1"/>
    <col min="13299" max="13299" width="14.28515625" style="368" customWidth="1"/>
    <col min="13300" max="13300" width="11.85546875" style="368" customWidth="1"/>
    <col min="13301" max="13301" width="10" style="368" customWidth="1"/>
    <col min="13302" max="13303" width="8.28515625" style="368" customWidth="1"/>
    <col min="13304" max="13304" width="23.7109375" style="368" customWidth="1"/>
    <col min="13305" max="13305" width="23.85546875" style="368" customWidth="1"/>
    <col min="13306" max="13306" width="42.140625" style="368" customWidth="1"/>
    <col min="13307" max="13307" width="26.42578125" style="368" customWidth="1"/>
    <col min="13308" max="13308" width="17.7109375" style="368" customWidth="1"/>
    <col min="13309" max="13309" width="11.28515625" style="368" customWidth="1"/>
    <col min="13310" max="13310" width="9.85546875" style="368" customWidth="1"/>
    <col min="13311" max="13311" width="11.140625" style="368" customWidth="1"/>
    <col min="13312" max="13312" width="5.85546875" style="368" customWidth="1"/>
    <col min="13313" max="13545" width="9.140625" style="368" customWidth="1"/>
    <col min="13546" max="13546" width="19.5703125" style="368" customWidth="1"/>
    <col min="13547" max="13547" width="167.5703125" style="368" customWidth="1"/>
    <col min="13548" max="13548" width="18.5703125" style="368" customWidth="1"/>
    <col min="13549" max="13549" width="46.7109375" style="368" customWidth="1"/>
    <col min="13550" max="13550" width="31.140625" style="368" customWidth="1"/>
    <col min="13551" max="13551" width="30.28515625" style="368" customWidth="1"/>
    <col min="13552" max="13552" width="14.28515625" style="368" customWidth="1"/>
    <col min="13553" max="13553" width="13.85546875" style="368" customWidth="1"/>
    <col min="13554" max="13554" width="13.42578125" style="368" customWidth="1"/>
    <col min="13555" max="13555" width="14.28515625" style="368" customWidth="1"/>
    <col min="13556" max="13556" width="11.85546875" style="368" customWidth="1"/>
    <col min="13557" max="13557" width="10" style="368" customWidth="1"/>
    <col min="13558" max="13559" width="8.28515625" style="368" customWidth="1"/>
    <col min="13560" max="13560" width="23.7109375" style="368" customWidth="1"/>
    <col min="13561" max="13561" width="23.85546875" style="368" customWidth="1"/>
    <col min="13562" max="13562" width="42.140625" style="368" customWidth="1"/>
    <col min="13563" max="13563" width="26.42578125" style="368" customWidth="1"/>
    <col min="13564" max="13564" width="17.7109375" style="368" customWidth="1"/>
    <col min="13565" max="13565" width="11.28515625" style="368" customWidth="1"/>
    <col min="13566" max="13566" width="9.85546875" style="368" customWidth="1"/>
    <col min="13567" max="13567" width="11.140625" style="368" customWidth="1"/>
    <col min="13568" max="13568" width="5.85546875" style="368" customWidth="1"/>
    <col min="13569" max="13801" width="9.140625" style="368" customWidth="1"/>
    <col min="13802" max="13802" width="19.5703125" style="368" customWidth="1"/>
    <col min="13803" max="13803" width="167.5703125" style="368" customWidth="1"/>
    <col min="13804" max="13804" width="18.5703125" style="368" customWidth="1"/>
    <col min="13805" max="13805" width="46.7109375" style="368" customWidth="1"/>
    <col min="13806" max="13806" width="31.140625" style="368" customWidth="1"/>
    <col min="13807" max="13807" width="30.28515625" style="368" customWidth="1"/>
    <col min="13808" max="13808" width="14.28515625" style="368" customWidth="1"/>
    <col min="13809" max="13809" width="13.85546875" style="368" customWidth="1"/>
    <col min="13810" max="13810" width="13.42578125" style="368" customWidth="1"/>
    <col min="13811" max="13811" width="14.28515625" style="368" customWidth="1"/>
    <col min="13812" max="13812" width="11.85546875" style="368" customWidth="1"/>
    <col min="13813" max="13813" width="10" style="368" customWidth="1"/>
    <col min="13814" max="13815" width="8.28515625" style="368" customWidth="1"/>
    <col min="13816" max="13816" width="23.7109375" style="368" customWidth="1"/>
    <col min="13817" max="13817" width="23.85546875" style="368" customWidth="1"/>
    <col min="13818" max="13818" width="42.140625" style="368" customWidth="1"/>
    <col min="13819" max="13819" width="26.42578125" style="368" customWidth="1"/>
    <col min="13820" max="13820" width="17.7109375" style="368" customWidth="1"/>
    <col min="13821" max="13821" width="11.28515625" style="368" customWidth="1"/>
    <col min="13822" max="13822" width="9.85546875" style="368" customWidth="1"/>
    <col min="13823" max="13823" width="11.140625" style="368" customWidth="1"/>
    <col min="13824" max="13824" width="5.85546875" style="368" customWidth="1"/>
    <col min="13825" max="14057" width="9.140625" style="368" customWidth="1"/>
    <col min="14058" max="14058" width="19.5703125" style="368" customWidth="1"/>
    <col min="14059" max="14059" width="167.5703125" style="368" customWidth="1"/>
    <col min="14060" max="14060" width="18.5703125" style="368" customWidth="1"/>
    <col min="14061" max="14061" width="46.7109375" style="368" customWidth="1"/>
    <col min="14062" max="14062" width="31.140625" style="368" customWidth="1"/>
    <col min="14063" max="14063" width="30.28515625" style="368" customWidth="1"/>
    <col min="14064" max="14064" width="14.28515625" style="368" customWidth="1"/>
    <col min="14065" max="14065" width="13.85546875" style="368" customWidth="1"/>
    <col min="14066" max="14066" width="13.42578125" style="368" customWidth="1"/>
    <col min="14067" max="14067" width="14.28515625" style="368" customWidth="1"/>
    <col min="14068" max="14068" width="11.85546875" style="368" customWidth="1"/>
    <col min="14069" max="14069" width="10" style="368" customWidth="1"/>
    <col min="14070" max="14071" width="8.28515625" style="368" customWidth="1"/>
    <col min="14072" max="14072" width="23.7109375" style="368" customWidth="1"/>
    <col min="14073" max="14073" width="23.85546875" style="368" customWidth="1"/>
    <col min="14074" max="14074" width="42.140625" style="368" customWidth="1"/>
    <col min="14075" max="14075" width="26.42578125" style="368" customWidth="1"/>
    <col min="14076" max="14076" width="17.7109375" style="368" customWidth="1"/>
    <col min="14077" max="14077" width="11.28515625" style="368" customWidth="1"/>
    <col min="14078" max="14078" width="9.85546875" style="368" customWidth="1"/>
    <col min="14079" max="14079" width="11.140625" style="368" customWidth="1"/>
    <col min="14080" max="14080" width="5.85546875" style="368" customWidth="1"/>
    <col min="14081" max="14313" width="9.140625" style="368" customWidth="1"/>
    <col min="14314" max="14314" width="19.5703125" style="368" customWidth="1"/>
    <col min="14315" max="14315" width="167.5703125" style="368" customWidth="1"/>
    <col min="14316" max="14316" width="18.5703125" style="368" customWidth="1"/>
    <col min="14317" max="14317" width="46.7109375" style="368" customWidth="1"/>
    <col min="14318" max="14318" width="31.140625" style="368" customWidth="1"/>
    <col min="14319" max="14319" width="30.28515625" style="368" customWidth="1"/>
    <col min="14320" max="14320" width="14.28515625" style="368" customWidth="1"/>
    <col min="14321" max="14321" width="13.85546875" style="368" customWidth="1"/>
    <col min="14322" max="14322" width="13.42578125" style="368" customWidth="1"/>
    <col min="14323" max="14323" width="14.28515625" style="368" customWidth="1"/>
    <col min="14324" max="14324" width="11.85546875" style="368" customWidth="1"/>
    <col min="14325" max="14325" width="10" style="368" customWidth="1"/>
    <col min="14326" max="14327" width="8.28515625" style="368" customWidth="1"/>
    <col min="14328" max="14328" width="23.7109375" style="368" customWidth="1"/>
    <col min="14329" max="14329" width="23.85546875" style="368" customWidth="1"/>
    <col min="14330" max="14330" width="42.140625" style="368" customWidth="1"/>
    <col min="14331" max="14331" width="26.42578125" style="368" customWidth="1"/>
    <col min="14332" max="14332" width="17.7109375" style="368" customWidth="1"/>
    <col min="14333" max="14333" width="11.28515625" style="368" customWidth="1"/>
    <col min="14334" max="14334" width="9.85546875" style="368" customWidth="1"/>
    <col min="14335" max="14335" width="11.140625" style="368" customWidth="1"/>
    <col min="14336" max="14336" width="5.85546875" style="368" customWidth="1"/>
    <col min="14337" max="14569" width="9.140625" style="368" customWidth="1"/>
    <col min="14570" max="14570" width="19.5703125" style="368" customWidth="1"/>
    <col min="14571" max="14571" width="167.5703125" style="368" customWidth="1"/>
    <col min="14572" max="14572" width="18.5703125" style="368" customWidth="1"/>
    <col min="14573" max="14573" width="46.7109375" style="368" customWidth="1"/>
    <col min="14574" max="14574" width="31.140625" style="368" customWidth="1"/>
    <col min="14575" max="14575" width="30.28515625" style="368" customWidth="1"/>
    <col min="14576" max="14576" width="14.28515625" style="368" customWidth="1"/>
    <col min="14577" max="14577" width="13.85546875" style="368" customWidth="1"/>
    <col min="14578" max="14578" width="13.42578125" style="368" customWidth="1"/>
    <col min="14579" max="14579" width="14.28515625" style="368" customWidth="1"/>
    <col min="14580" max="14580" width="11.85546875" style="368" customWidth="1"/>
    <col min="14581" max="14581" width="10" style="368" customWidth="1"/>
    <col min="14582" max="14583" width="8.28515625" style="368" customWidth="1"/>
    <col min="14584" max="14584" width="23.7109375" style="368" customWidth="1"/>
    <col min="14585" max="14585" width="23.85546875" style="368" customWidth="1"/>
    <col min="14586" max="14586" width="42.140625" style="368" customWidth="1"/>
    <col min="14587" max="14587" width="26.42578125" style="368" customWidth="1"/>
    <col min="14588" max="14588" width="17.7109375" style="368" customWidth="1"/>
    <col min="14589" max="14589" width="11.28515625" style="368" customWidth="1"/>
    <col min="14590" max="14590" width="9.85546875" style="368" customWidth="1"/>
    <col min="14591" max="14591" width="11.140625" style="368" customWidth="1"/>
    <col min="14592" max="14592" width="5.85546875" style="368" customWidth="1"/>
    <col min="14593" max="14825" width="9.140625" style="368" customWidth="1"/>
    <col min="14826" max="14826" width="19.5703125" style="368" customWidth="1"/>
    <col min="14827" max="14827" width="167.5703125" style="368" customWidth="1"/>
    <col min="14828" max="14828" width="18.5703125" style="368" customWidth="1"/>
    <col min="14829" max="14829" width="46.7109375" style="368" customWidth="1"/>
    <col min="14830" max="14830" width="31.140625" style="368" customWidth="1"/>
    <col min="14831" max="14831" width="30.28515625" style="368" customWidth="1"/>
    <col min="14832" max="14832" width="14.28515625" style="368" customWidth="1"/>
    <col min="14833" max="14833" width="13.85546875" style="368" customWidth="1"/>
    <col min="14834" max="14834" width="13.42578125" style="368" customWidth="1"/>
    <col min="14835" max="14835" width="14.28515625" style="368" customWidth="1"/>
    <col min="14836" max="14836" width="11.85546875" style="368" customWidth="1"/>
    <col min="14837" max="14837" width="10" style="368" customWidth="1"/>
    <col min="14838" max="14839" width="8.28515625" style="368" customWidth="1"/>
    <col min="14840" max="14840" width="23.7109375" style="368" customWidth="1"/>
    <col min="14841" max="14841" width="23.85546875" style="368" customWidth="1"/>
    <col min="14842" max="14842" width="42.140625" style="368" customWidth="1"/>
    <col min="14843" max="14843" width="26.42578125" style="368" customWidth="1"/>
    <col min="14844" max="14844" width="17.7109375" style="368" customWidth="1"/>
    <col min="14845" max="14845" width="11.28515625" style="368" customWidth="1"/>
    <col min="14846" max="14846" width="9.85546875" style="368" customWidth="1"/>
    <col min="14847" max="14847" width="11.140625" style="368" customWidth="1"/>
    <col min="14848" max="14848" width="5.85546875" style="368" customWidth="1"/>
    <col min="14849" max="15081" width="9.140625" style="368" customWidth="1"/>
    <col min="15082" max="15082" width="19.5703125" style="368" customWidth="1"/>
    <col min="15083" max="15083" width="167.5703125" style="368" customWidth="1"/>
    <col min="15084" max="15084" width="18.5703125" style="368" customWidth="1"/>
    <col min="15085" max="15085" width="46.7109375" style="368" customWidth="1"/>
    <col min="15086" max="15086" width="31.140625" style="368" customWidth="1"/>
    <col min="15087" max="15087" width="30.28515625" style="368" customWidth="1"/>
    <col min="15088" max="15088" width="14.28515625" style="368" customWidth="1"/>
    <col min="15089" max="15089" width="13.85546875" style="368" customWidth="1"/>
    <col min="15090" max="15090" width="13.42578125" style="368" customWidth="1"/>
    <col min="15091" max="15091" width="14.28515625" style="368" customWidth="1"/>
    <col min="15092" max="15092" width="11.85546875" style="368" customWidth="1"/>
    <col min="15093" max="15093" width="10" style="368" customWidth="1"/>
    <col min="15094" max="15095" width="8.28515625" style="368" customWidth="1"/>
    <col min="15096" max="15096" width="23.7109375" style="368" customWidth="1"/>
    <col min="15097" max="15097" width="23.85546875" style="368" customWidth="1"/>
    <col min="15098" max="15098" width="42.140625" style="368" customWidth="1"/>
    <col min="15099" max="15099" width="26.42578125" style="368" customWidth="1"/>
    <col min="15100" max="15100" width="17.7109375" style="368" customWidth="1"/>
    <col min="15101" max="15101" width="11.28515625" style="368" customWidth="1"/>
    <col min="15102" max="15102" width="9.85546875" style="368" customWidth="1"/>
    <col min="15103" max="15103" width="11.140625" style="368" customWidth="1"/>
    <col min="15104" max="15104" width="5.85546875" style="368" customWidth="1"/>
    <col min="15105" max="15337" width="9.140625" style="368" customWidth="1"/>
    <col min="15338" max="15338" width="19.5703125" style="368" customWidth="1"/>
    <col min="15339" max="15339" width="167.5703125" style="368" customWidth="1"/>
    <col min="15340" max="15340" width="18.5703125" style="368" customWidth="1"/>
    <col min="15341" max="15341" width="46.7109375" style="368" customWidth="1"/>
    <col min="15342" max="15342" width="31.140625" style="368" customWidth="1"/>
    <col min="15343" max="15343" width="30.28515625" style="368" customWidth="1"/>
    <col min="15344" max="15344" width="14.28515625" style="368" customWidth="1"/>
    <col min="15345" max="15345" width="13.85546875" style="368" customWidth="1"/>
    <col min="15346" max="15346" width="13.42578125" style="368" customWidth="1"/>
    <col min="15347" max="15347" width="14.28515625" style="368" customWidth="1"/>
    <col min="15348" max="15348" width="11.85546875" style="368" customWidth="1"/>
    <col min="15349" max="15349" width="10" style="368" customWidth="1"/>
    <col min="15350" max="15351" width="8.28515625" style="368" customWidth="1"/>
    <col min="15352" max="15352" width="23.7109375" style="368" customWidth="1"/>
    <col min="15353" max="15353" width="23.85546875" style="368" customWidth="1"/>
    <col min="15354" max="15354" width="42.140625" style="368" customWidth="1"/>
    <col min="15355" max="15355" width="26.42578125" style="368" customWidth="1"/>
    <col min="15356" max="15356" width="17.7109375" style="368" customWidth="1"/>
    <col min="15357" max="15357" width="11.28515625" style="368" customWidth="1"/>
    <col min="15358" max="15358" width="9.85546875" style="368" customWidth="1"/>
    <col min="15359" max="15359" width="11.140625" style="368" customWidth="1"/>
    <col min="15360" max="15360" width="5.85546875" style="368" customWidth="1"/>
    <col min="15361" max="15593" width="9.140625" style="368" customWidth="1"/>
    <col min="15594" max="15594" width="19.5703125" style="368" customWidth="1"/>
    <col min="15595" max="15595" width="167.5703125" style="368" customWidth="1"/>
    <col min="15596" max="15596" width="18.5703125" style="368" customWidth="1"/>
    <col min="15597" max="15597" width="46.7109375" style="368" customWidth="1"/>
    <col min="15598" max="15598" width="31.140625" style="368" customWidth="1"/>
    <col min="15599" max="15599" width="30.28515625" style="368" customWidth="1"/>
    <col min="15600" max="15600" width="14.28515625" style="368" customWidth="1"/>
    <col min="15601" max="15601" width="13.85546875" style="368" customWidth="1"/>
    <col min="15602" max="15602" width="13.42578125" style="368" customWidth="1"/>
    <col min="15603" max="15603" width="14.28515625" style="368" customWidth="1"/>
    <col min="15604" max="15604" width="11.85546875" style="368" customWidth="1"/>
    <col min="15605" max="15605" width="10" style="368" customWidth="1"/>
    <col min="15606" max="15607" width="8.28515625" style="368" customWidth="1"/>
    <col min="15608" max="15608" width="23.7109375" style="368" customWidth="1"/>
    <col min="15609" max="15609" width="23.85546875" style="368" customWidth="1"/>
    <col min="15610" max="15610" width="42.140625" style="368" customWidth="1"/>
    <col min="15611" max="15611" width="26.42578125" style="368" customWidth="1"/>
    <col min="15612" max="15612" width="17.7109375" style="368" customWidth="1"/>
    <col min="15613" max="15613" width="11.28515625" style="368" customWidth="1"/>
    <col min="15614" max="15614" width="9.85546875" style="368" customWidth="1"/>
    <col min="15615" max="15615" width="11.140625" style="368" customWidth="1"/>
    <col min="15616" max="15616" width="5.85546875" style="368" customWidth="1"/>
    <col min="15617" max="15849" width="9.140625" style="368" customWidth="1"/>
    <col min="15850" max="15850" width="19.5703125" style="368" customWidth="1"/>
    <col min="15851" max="15851" width="167.5703125" style="368" customWidth="1"/>
    <col min="15852" max="15852" width="18.5703125" style="368" customWidth="1"/>
    <col min="15853" max="15853" width="46.7109375" style="368" customWidth="1"/>
    <col min="15854" max="15854" width="31.140625" style="368" customWidth="1"/>
    <col min="15855" max="15855" width="30.28515625" style="368" customWidth="1"/>
    <col min="15856" max="15856" width="14.28515625" style="368" customWidth="1"/>
    <col min="15857" max="15857" width="13.85546875" style="368" customWidth="1"/>
    <col min="15858" max="15858" width="13.42578125" style="368" customWidth="1"/>
    <col min="15859" max="15859" width="14.28515625" style="368" customWidth="1"/>
    <col min="15860" max="15860" width="11.85546875" style="368" customWidth="1"/>
    <col min="15861" max="15861" width="10" style="368" customWidth="1"/>
    <col min="15862" max="15863" width="8.28515625" style="368" customWidth="1"/>
    <col min="15864" max="15864" width="23.7109375" style="368" customWidth="1"/>
    <col min="15865" max="15865" width="23.85546875" style="368" customWidth="1"/>
    <col min="15866" max="15866" width="42.140625" style="368" customWidth="1"/>
    <col min="15867" max="15867" width="26.42578125" style="368" customWidth="1"/>
    <col min="15868" max="15868" width="17.7109375" style="368" customWidth="1"/>
    <col min="15869" max="15869" width="11.28515625" style="368" customWidth="1"/>
    <col min="15870" max="15870" width="9.85546875" style="368" customWidth="1"/>
    <col min="15871" max="15871" width="11.140625" style="368" customWidth="1"/>
    <col min="15872" max="15872" width="5.85546875" style="368" customWidth="1"/>
    <col min="15873" max="16105" width="9.140625" style="368" customWidth="1"/>
    <col min="16106" max="16106" width="19.5703125" style="368" customWidth="1"/>
    <col min="16107" max="16107" width="167.5703125" style="368" customWidth="1"/>
    <col min="16108" max="16108" width="18.5703125" style="368" customWidth="1"/>
    <col min="16109" max="16109" width="46.7109375" style="368" customWidth="1"/>
    <col min="16110" max="16110" width="31.140625" style="368" customWidth="1"/>
    <col min="16111" max="16111" width="30.28515625" style="368" customWidth="1"/>
    <col min="16112" max="16112" width="14.28515625" style="368" customWidth="1"/>
    <col min="16113" max="16113" width="13.85546875" style="368" customWidth="1"/>
    <col min="16114" max="16114" width="13.42578125" style="368" customWidth="1"/>
    <col min="16115" max="16115" width="14.28515625" style="368" customWidth="1"/>
    <col min="16116" max="16116" width="11.85546875" style="368" customWidth="1"/>
    <col min="16117" max="16117" width="10" style="368" customWidth="1"/>
    <col min="16118" max="16119" width="8.28515625" style="368" customWidth="1"/>
    <col min="16120" max="16120" width="23.7109375" style="368" customWidth="1"/>
    <col min="16121" max="16121" width="23.85546875" style="368" customWidth="1"/>
    <col min="16122" max="16122" width="42.140625" style="368" customWidth="1"/>
    <col min="16123" max="16123" width="26.42578125" style="368" customWidth="1"/>
    <col min="16124" max="16124" width="17.7109375" style="368" customWidth="1"/>
    <col min="16125" max="16125" width="11.28515625" style="368" customWidth="1"/>
    <col min="16126" max="16126" width="9.85546875" style="368" customWidth="1"/>
    <col min="16127" max="16127" width="11.140625" style="368" customWidth="1"/>
    <col min="16128" max="16128" width="5.85546875" style="368" customWidth="1"/>
    <col min="16129" max="16384" width="9.140625" style="368" customWidth="1"/>
  </cols>
  <sheetData>
    <row r="1" spans="1:10" ht="11.1" customHeight="1" x14ac:dyDescent="0.2">
      <c r="F1" s="90"/>
      <c r="G1" s="19"/>
      <c r="H1" s="90"/>
      <c r="I1" s="90"/>
      <c r="J1" s="90"/>
    </row>
    <row r="2" spans="1:10" ht="11.1" customHeight="1" x14ac:dyDescent="0.2">
      <c r="F2" s="90"/>
      <c r="G2" s="19"/>
      <c r="H2" s="90"/>
      <c r="I2" s="90"/>
      <c r="J2" s="90"/>
    </row>
    <row r="3" spans="1:10" ht="11.1" customHeight="1" x14ac:dyDescent="0.2">
      <c r="F3" s="90"/>
      <c r="G3" s="19"/>
      <c r="H3" s="90"/>
      <c r="I3" s="90"/>
      <c r="J3" s="90"/>
    </row>
    <row r="4" spans="1:10" ht="11.1" customHeight="1" x14ac:dyDescent="0.2">
      <c r="F4" s="90"/>
      <c r="G4" s="19"/>
      <c r="H4" s="90"/>
      <c r="I4" s="90"/>
      <c r="J4" s="90"/>
    </row>
    <row r="5" spans="1:10" ht="11.1" customHeight="1" x14ac:dyDescent="0.2">
      <c r="F5" s="90"/>
      <c r="G5" s="90"/>
      <c r="H5" s="90"/>
      <c r="I5" s="90"/>
      <c r="J5" s="90"/>
    </row>
    <row r="6" spans="1:10" ht="11.1" customHeight="1" x14ac:dyDescent="0.2">
      <c r="F6" s="90"/>
      <c r="G6" s="90"/>
      <c r="H6" s="90"/>
      <c r="I6" s="90"/>
      <c r="J6" s="90"/>
    </row>
    <row r="7" spans="1:10" ht="11.1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</row>
    <row r="8" spans="1:10" ht="11.1" customHeight="1" x14ac:dyDescent="0.2">
      <c r="A8" s="180" t="s">
        <v>1884</v>
      </c>
      <c r="B8" s="90"/>
      <c r="C8" s="90"/>
      <c r="D8" s="90"/>
      <c r="E8" s="90"/>
      <c r="F8" s="90"/>
      <c r="G8" s="90"/>
      <c r="H8" s="90"/>
      <c r="I8" s="90"/>
      <c r="J8" s="90"/>
    </row>
    <row r="9" spans="1:10" ht="11.1" customHeight="1" x14ac:dyDescent="0.2">
      <c r="A9" s="90"/>
      <c r="B9" s="90"/>
      <c r="C9" s="90"/>
      <c r="D9" s="90"/>
      <c r="E9" s="90"/>
      <c r="F9" s="90"/>
      <c r="G9" s="90"/>
      <c r="H9" s="90"/>
      <c r="I9" s="90"/>
      <c r="J9" s="90"/>
    </row>
    <row r="10" spans="1:10" ht="38.25" customHeight="1" x14ac:dyDescent="0.2">
      <c r="A10" s="8" t="s">
        <v>0</v>
      </c>
      <c r="B10" s="8" t="s">
        <v>1</v>
      </c>
      <c r="C10" s="8" t="s">
        <v>2</v>
      </c>
      <c r="D10" s="8" t="s">
        <v>3</v>
      </c>
      <c r="E10" s="8" t="s">
        <v>2044</v>
      </c>
      <c r="F10" s="8" t="s">
        <v>4</v>
      </c>
      <c r="G10" s="28" t="s">
        <v>2041</v>
      </c>
      <c r="H10" s="8" t="s">
        <v>1507</v>
      </c>
      <c r="I10" s="8" t="s">
        <v>55</v>
      </c>
    </row>
    <row r="11" spans="1:10" s="60" customFormat="1" ht="30" customHeight="1" x14ac:dyDescent="0.2">
      <c r="A11" s="32" t="s">
        <v>335</v>
      </c>
      <c r="B11" s="21" t="s">
        <v>336</v>
      </c>
      <c r="C11" s="32" t="s">
        <v>59</v>
      </c>
      <c r="D11" s="32">
        <v>100</v>
      </c>
      <c r="E11" s="86">
        <v>4.92</v>
      </c>
      <c r="F11" s="86">
        <f>D11*E11</f>
        <v>492</v>
      </c>
      <c r="G11" s="206"/>
      <c r="H11" s="372"/>
      <c r="I11" s="373"/>
    </row>
    <row r="12" spans="1:10" s="60" customFormat="1" ht="30" customHeight="1" x14ac:dyDescent="0.2">
      <c r="A12" s="32" t="s">
        <v>1154</v>
      </c>
      <c r="B12" s="21" t="s">
        <v>1178</v>
      </c>
      <c r="C12" s="32" t="s">
        <v>59</v>
      </c>
      <c r="D12" s="32">
        <v>58</v>
      </c>
      <c r="E12" s="86">
        <v>25.86</v>
      </c>
      <c r="F12" s="86">
        <f t="shared" ref="F12:F38" si="0">D12*E12</f>
        <v>1499.8799999999999</v>
      </c>
      <c r="G12" s="206"/>
      <c r="H12" s="372"/>
      <c r="I12" s="373"/>
    </row>
    <row r="13" spans="1:10" s="356" customFormat="1" ht="30" customHeight="1" x14ac:dyDescent="0.2">
      <c r="A13" s="32" t="s">
        <v>348</v>
      </c>
      <c r="B13" s="21" t="s">
        <v>349</v>
      </c>
      <c r="C13" s="32" t="s">
        <v>459</v>
      </c>
      <c r="D13" s="32">
        <v>1</v>
      </c>
      <c r="E13" s="86">
        <v>840.34</v>
      </c>
      <c r="F13" s="86">
        <f t="shared" si="0"/>
        <v>840.34</v>
      </c>
      <c r="G13" s="206"/>
      <c r="H13" s="372"/>
      <c r="I13" s="373"/>
    </row>
    <row r="14" spans="1:10" s="356" customFormat="1" ht="30" customHeight="1" x14ac:dyDescent="0.2">
      <c r="A14" s="329" t="s">
        <v>1637</v>
      </c>
      <c r="B14" s="328" t="s">
        <v>1638</v>
      </c>
      <c r="C14" s="329" t="s">
        <v>59</v>
      </c>
      <c r="D14" s="329">
        <v>1</v>
      </c>
      <c r="E14" s="374">
        <v>30.83</v>
      </c>
      <c r="F14" s="86">
        <f t="shared" si="0"/>
        <v>30.83</v>
      </c>
      <c r="G14" s="206"/>
      <c r="H14" s="375"/>
      <c r="I14" s="373"/>
    </row>
    <row r="15" spans="1:10" ht="30" customHeight="1" x14ac:dyDescent="0.2">
      <c r="A15" s="32" t="s">
        <v>378</v>
      </c>
      <c r="B15" s="21" t="s">
        <v>379</v>
      </c>
      <c r="C15" s="32" t="s">
        <v>59</v>
      </c>
      <c r="D15" s="32">
        <v>8</v>
      </c>
      <c r="E15" s="86">
        <v>3.56</v>
      </c>
      <c r="F15" s="86">
        <f t="shared" si="0"/>
        <v>28.48</v>
      </c>
      <c r="G15" s="206"/>
      <c r="H15" s="372"/>
      <c r="I15" s="376"/>
    </row>
    <row r="16" spans="1:10" ht="30" customHeight="1" x14ac:dyDescent="0.2">
      <c r="A16" s="32" t="s">
        <v>383</v>
      </c>
      <c r="B16" s="21" t="s">
        <v>384</v>
      </c>
      <c r="C16" s="32" t="s">
        <v>59</v>
      </c>
      <c r="D16" s="32">
        <v>1</v>
      </c>
      <c r="E16" s="86">
        <v>23.95</v>
      </c>
      <c r="F16" s="86">
        <f t="shared" si="0"/>
        <v>23.95</v>
      </c>
      <c r="G16" s="206"/>
      <c r="H16" s="372"/>
      <c r="I16" s="376"/>
    </row>
    <row r="17" spans="1:9" s="377" customFormat="1" ht="30" customHeight="1" x14ac:dyDescent="0.2">
      <c r="A17" s="32" t="s">
        <v>393</v>
      </c>
      <c r="B17" s="21" t="s">
        <v>394</v>
      </c>
      <c r="C17" s="32" t="s">
        <v>59</v>
      </c>
      <c r="D17" s="32">
        <v>20</v>
      </c>
      <c r="E17" s="86">
        <v>39.24</v>
      </c>
      <c r="F17" s="86">
        <f t="shared" si="0"/>
        <v>784.80000000000007</v>
      </c>
      <c r="G17" s="206"/>
      <c r="H17" s="372"/>
      <c r="I17" s="376"/>
    </row>
    <row r="18" spans="1:9" s="377" customFormat="1" ht="30" customHeight="1" x14ac:dyDescent="0.2">
      <c r="A18" s="32" t="s">
        <v>397</v>
      </c>
      <c r="B18" s="21" t="s">
        <v>398</v>
      </c>
      <c r="C18" s="32" t="s">
        <v>460</v>
      </c>
      <c r="D18" s="32">
        <v>1</v>
      </c>
      <c r="E18" s="86">
        <v>244.57</v>
      </c>
      <c r="F18" s="86">
        <f t="shared" si="0"/>
        <v>244.57</v>
      </c>
      <c r="G18" s="206"/>
      <c r="H18" s="372"/>
      <c r="I18" s="376"/>
    </row>
    <row r="19" spans="1:9" s="377" customFormat="1" ht="30" customHeight="1" x14ac:dyDescent="0.2">
      <c r="A19" s="32" t="s">
        <v>399</v>
      </c>
      <c r="B19" s="21" t="s">
        <v>400</v>
      </c>
      <c r="C19" s="32" t="s">
        <v>460</v>
      </c>
      <c r="D19" s="32">
        <v>1</v>
      </c>
      <c r="E19" s="86">
        <v>268.33</v>
      </c>
      <c r="F19" s="86">
        <f t="shared" si="0"/>
        <v>268.33</v>
      </c>
      <c r="G19" s="206"/>
      <c r="H19" s="372"/>
      <c r="I19" s="376"/>
    </row>
    <row r="20" spans="1:9" s="377" customFormat="1" ht="30" customHeight="1" x14ac:dyDescent="0.2">
      <c r="A20" s="32" t="s">
        <v>401</v>
      </c>
      <c r="B20" s="21" t="s">
        <v>402</v>
      </c>
      <c r="C20" s="32" t="s">
        <v>460</v>
      </c>
      <c r="D20" s="32">
        <v>1</v>
      </c>
      <c r="E20" s="86">
        <v>207.17</v>
      </c>
      <c r="F20" s="86">
        <f t="shared" si="0"/>
        <v>207.17</v>
      </c>
      <c r="G20" s="206"/>
      <c r="H20" s="372"/>
      <c r="I20" s="376"/>
    </row>
    <row r="21" spans="1:9" s="377" customFormat="1" ht="30" customHeight="1" x14ac:dyDescent="0.2">
      <c r="A21" s="32" t="s">
        <v>405</v>
      </c>
      <c r="B21" s="21" t="s">
        <v>406</v>
      </c>
      <c r="C21" s="32" t="s">
        <v>59</v>
      </c>
      <c r="D21" s="32">
        <v>10</v>
      </c>
      <c r="E21" s="86">
        <v>37.729999999999997</v>
      </c>
      <c r="F21" s="86">
        <f t="shared" si="0"/>
        <v>377.29999999999995</v>
      </c>
      <c r="G21" s="206"/>
      <c r="H21" s="372"/>
      <c r="I21" s="376"/>
    </row>
    <row r="22" spans="1:9" ht="30" customHeight="1" x14ac:dyDescent="0.2">
      <c r="A22" s="32" t="s">
        <v>407</v>
      </c>
      <c r="B22" s="21" t="s">
        <v>408</v>
      </c>
      <c r="C22" s="32" t="s">
        <v>59</v>
      </c>
      <c r="D22" s="32">
        <v>100</v>
      </c>
      <c r="E22" s="86">
        <v>7.61</v>
      </c>
      <c r="F22" s="86">
        <f t="shared" si="0"/>
        <v>761</v>
      </c>
      <c r="G22" s="206"/>
      <c r="H22" s="372"/>
      <c r="I22" s="376"/>
    </row>
    <row r="23" spans="1:9" s="377" customFormat="1" ht="30" customHeight="1" x14ac:dyDescent="0.2">
      <c r="A23" s="32" t="s">
        <v>414</v>
      </c>
      <c r="B23" s="21" t="s">
        <v>415</v>
      </c>
      <c r="C23" s="32" t="s">
        <v>59</v>
      </c>
      <c r="D23" s="32">
        <v>6</v>
      </c>
      <c r="E23" s="86">
        <v>32.299999999999997</v>
      </c>
      <c r="F23" s="86">
        <f t="shared" si="0"/>
        <v>193.79999999999998</v>
      </c>
      <c r="G23" s="206"/>
      <c r="H23" s="372"/>
      <c r="I23" s="376"/>
    </row>
    <row r="24" spans="1:9" ht="30" customHeight="1" x14ac:dyDescent="0.2">
      <c r="A24" s="32" t="s">
        <v>416</v>
      </c>
      <c r="B24" s="21" t="s">
        <v>417</v>
      </c>
      <c r="C24" s="32" t="s">
        <v>29</v>
      </c>
      <c r="D24" s="32">
        <v>1</v>
      </c>
      <c r="E24" s="86">
        <v>26.34</v>
      </c>
      <c r="F24" s="86">
        <f t="shared" si="0"/>
        <v>26.34</v>
      </c>
      <c r="G24" s="206"/>
      <c r="H24" s="372"/>
      <c r="I24" s="376"/>
    </row>
    <row r="25" spans="1:9" ht="30" customHeight="1" x14ac:dyDescent="0.2">
      <c r="A25" s="32" t="s">
        <v>1156</v>
      </c>
      <c r="B25" s="21" t="s">
        <v>1180</v>
      </c>
      <c r="C25" s="32" t="s">
        <v>59</v>
      </c>
      <c r="D25" s="32">
        <v>1</v>
      </c>
      <c r="E25" s="86">
        <v>30.18</v>
      </c>
      <c r="F25" s="86">
        <f t="shared" si="0"/>
        <v>30.18</v>
      </c>
      <c r="G25" s="206"/>
      <c r="H25" s="372"/>
      <c r="I25" s="376"/>
    </row>
    <row r="26" spans="1:9" s="377" customFormat="1" ht="30" customHeight="1" x14ac:dyDescent="0.2">
      <c r="A26" s="32" t="s">
        <v>423</v>
      </c>
      <c r="B26" s="21" t="s">
        <v>424</v>
      </c>
      <c r="C26" s="32" t="s">
        <v>59</v>
      </c>
      <c r="D26" s="32">
        <v>2</v>
      </c>
      <c r="E26" s="86">
        <v>9.2200000000000006</v>
      </c>
      <c r="F26" s="86">
        <f t="shared" si="0"/>
        <v>18.440000000000001</v>
      </c>
      <c r="G26" s="206"/>
      <c r="H26" s="372"/>
      <c r="I26" s="376"/>
    </row>
    <row r="27" spans="1:9" s="377" customFormat="1" ht="30" customHeight="1" x14ac:dyDescent="0.2">
      <c r="A27" s="32" t="s">
        <v>426</v>
      </c>
      <c r="B27" s="21" t="s">
        <v>427</v>
      </c>
      <c r="C27" s="32" t="s">
        <v>59</v>
      </c>
      <c r="D27" s="32">
        <v>1</v>
      </c>
      <c r="E27" s="86">
        <v>63.09</v>
      </c>
      <c r="F27" s="86">
        <f t="shared" si="0"/>
        <v>63.09</v>
      </c>
      <c r="G27" s="206"/>
      <c r="H27" s="372"/>
      <c r="I27" s="376"/>
    </row>
    <row r="28" spans="1:9" s="377" customFormat="1" ht="30" customHeight="1" x14ac:dyDescent="0.2">
      <c r="A28" s="32" t="s">
        <v>432</v>
      </c>
      <c r="B28" s="21" t="s">
        <v>433</v>
      </c>
      <c r="C28" s="32" t="s">
        <v>59</v>
      </c>
      <c r="D28" s="32">
        <v>1</v>
      </c>
      <c r="E28" s="86">
        <v>97.27</v>
      </c>
      <c r="F28" s="86">
        <f t="shared" si="0"/>
        <v>97.27</v>
      </c>
      <c r="G28" s="206"/>
      <c r="H28" s="372"/>
      <c r="I28" s="376"/>
    </row>
    <row r="29" spans="1:9" ht="30" customHeight="1" x14ac:dyDescent="0.2">
      <c r="A29" s="32" t="s">
        <v>436</v>
      </c>
      <c r="B29" s="21" t="s">
        <v>437</v>
      </c>
      <c r="C29" s="32" t="s">
        <v>59</v>
      </c>
      <c r="D29" s="32">
        <v>1</v>
      </c>
      <c r="E29" s="86">
        <v>124.68</v>
      </c>
      <c r="F29" s="86">
        <f t="shared" si="0"/>
        <v>124.68</v>
      </c>
      <c r="G29" s="206"/>
      <c r="H29" s="372"/>
      <c r="I29" s="376"/>
    </row>
    <row r="30" spans="1:9" s="377" customFormat="1" ht="30" customHeight="1" x14ac:dyDescent="0.2">
      <c r="A30" s="32" t="s">
        <v>440</v>
      </c>
      <c r="B30" s="21" t="s">
        <v>441</v>
      </c>
      <c r="C30" s="32" t="s">
        <v>461</v>
      </c>
      <c r="D30" s="32">
        <v>1</v>
      </c>
      <c r="E30" s="86">
        <v>103.55</v>
      </c>
      <c r="F30" s="86">
        <f t="shared" si="0"/>
        <v>103.55</v>
      </c>
      <c r="G30" s="206"/>
      <c r="H30" s="372"/>
      <c r="I30" s="376"/>
    </row>
    <row r="31" spans="1:9" ht="30" customHeight="1" x14ac:dyDescent="0.2">
      <c r="A31" s="32" t="s">
        <v>442</v>
      </c>
      <c r="B31" s="21" t="s">
        <v>443</v>
      </c>
      <c r="C31" s="32" t="s">
        <v>41</v>
      </c>
      <c r="D31" s="32">
        <v>1</v>
      </c>
      <c r="E31" s="86">
        <v>72.209999999999994</v>
      </c>
      <c r="F31" s="86">
        <f t="shared" si="0"/>
        <v>72.209999999999994</v>
      </c>
      <c r="G31" s="206"/>
      <c r="H31" s="372"/>
      <c r="I31" s="376"/>
    </row>
    <row r="32" spans="1:9" ht="30" customHeight="1" x14ac:dyDescent="0.2">
      <c r="A32" s="32" t="s">
        <v>446</v>
      </c>
      <c r="B32" s="21" t="s">
        <v>447</v>
      </c>
      <c r="C32" s="32" t="s">
        <v>59</v>
      </c>
      <c r="D32" s="32">
        <v>1</v>
      </c>
      <c r="E32" s="86">
        <v>59.9</v>
      </c>
      <c r="F32" s="86">
        <f t="shared" si="0"/>
        <v>59.9</v>
      </c>
      <c r="G32" s="206"/>
      <c r="H32" s="372"/>
      <c r="I32" s="376"/>
    </row>
    <row r="33" spans="1:19" s="377" customFormat="1" ht="30" customHeight="1" x14ac:dyDescent="0.2">
      <c r="A33" s="32" t="s">
        <v>448</v>
      </c>
      <c r="B33" s="21" t="s">
        <v>449</v>
      </c>
      <c r="C33" s="32" t="s">
        <v>59</v>
      </c>
      <c r="D33" s="32">
        <v>8</v>
      </c>
      <c r="E33" s="86">
        <v>6.29</v>
      </c>
      <c r="F33" s="86">
        <f t="shared" si="0"/>
        <v>50.32</v>
      </c>
      <c r="G33" s="206"/>
      <c r="H33" s="372"/>
      <c r="I33" s="376"/>
    </row>
    <row r="34" spans="1:19" ht="30" customHeight="1" x14ac:dyDescent="0.2">
      <c r="A34" s="32" t="s">
        <v>450</v>
      </c>
      <c r="B34" s="21" t="s">
        <v>451</v>
      </c>
      <c r="C34" s="32" t="s">
        <v>460</v>
      </c>
      <c r="D34" s="32">
        <v>1</v>
      </c>
      <c r="E34" s="86">
        <v>291.66000000000003</v>
      </c>
      <c r="F34" s="86">
        <f t="shared" si="0"/>
        <v>291.66000000000003</v>
      </c>
      <c r="G34" s="206"/>
      <c r="H34" s="372"/>
      <c r="I34" s="376"/>
    </row>
    <row r="35" spans="1:19" ht="30" customHeight="1" x14ac:dyDescent="0.2">
      <c r="A35" s="32" t="s">
        <v>452</v>
      </c>
      <c r="B35" s="21" t="s">
        <v>453</v>
      </c>
      <c r="C35" s="32" t="s">
        <v>59</v>
      </c>
      <c r="D35" s="32">
        <v>2</v>
      </c>
      <c r="E35" s="86">
        <v>54.1</v>
      </c>
      <c r="F35" s="86">
        <f t="shared" si="0"/>
        <v>108.2</v>
      </c>
      <c r="G35" s="206"/>
      <c r="H35" s="372"/>
      <c r="I35" s="376"/>
    </row>
    <row r="36" spans="1:19" ht="45" customHeight="1" x14ac:dyDescent="0.2">
      <c r="A36" s="32" t="s">
        <v>454</v>
      </c>
      <c r="B36" s="21" t="s">
        <v>1176</v>
      </c>
      <c r="C36" s="32" t="s">
        <v>59</v>
      </c>
      <c r="D36" s="32">
        <v>250</v>
      </c>
      <c r="E36" s="86">
        <v>11.57</v>
      </c>
      <c r="F36" s="86">
        <f t="shared" si="0"/>
        <v>2892.5</v>
      </c>
      <c r="G36" s="206"/>
      <c r="H36" s="372"/>
      <c r="I36" s="376"/>
    </row>
    <row r="37" spans="1:19" s="377" customFormat="1" ht="30" customHeight="1" x14ac:dyDescent="0.2">
      <c r="A37" s="32" t="s">
        <v>1159</v>
      </c>
      <c r="B37" s="21" t="s">
        <v>1184</v>
      </c>
      <c r="C37" s="32" t="s">
        <v>59</v>
      </c>
      <c r="D37" s="32">
        <v>70</v>
      </c>
      <c r="E37" s="86">
        <v>22.26</v>
      </c>
      <c r="F37" s="86">
        <f t="shared" si="0"/>
        <v>1558.2</v>
      </c>
      <c r="G37" s="206"/>
      <c r="H37" s="372"/>
      <c r="I37" s="376"/>
    </row>
    <row r="38" spans="1:19" ht="30" customHeight="1" x14ac:dyDescent="0.2">
      <c r="A38" s="32" t="s">
        <v>455</v>
      </c>
      <c r="B38" s="163" t="s">
        <v>456</v>
      </c>
      <c r="C38" s="32" t="s">
        <v>59</v>
      </c>
      <c r="D38" s="110">
        <v>1</v>
      </c>
      <c r="E38" s="143">
        <v>16.399999999999999</v>
      </c>
      <c r="F38" s="86">
        <f t="shared" si="0"/>
        <v>16.399999999999999</v>
      </c>
      <c r="G38" s="206"/>
      <c r="H38" s="372"/>
      <c r="I38" s="376"/>
    </row>
    <row r="39" spans="1:19" ht="16.5" customHeight="1" thickBot="1" x14ac:dyDescent="0.25">
      <c r="A39" s="19"/>
      <c r="B39" s="90"/>
      <c r="C39" s="19"/>
      <c r="D39" s="90"/>
      <c r="E39" s="19"/>
      <c r="F39" s="90"/>
      <c r="G39" s="220"/>
      <c r="H39" s="219"/>
      <c r="I39" s="220"/>
      <c r="J39" s="90"/>
      <c r="K39" s="19"/>
      <c r="L39" s="90"/>
      <c r="M39" s="19"/>
      <c r="N39" s="90"/>
      <c r="O39" s="19"/>
      <c r="P39" s="90"/>
      <c r="Q39" s="19"/>
      <c r="R39" s="90"/>
      <c r="S39" s="19"/>
    </row>
    <row r="40" spans="1:19" ht="18.600000000000001" customHeight="1" x14ac:dyDescent="0.2">
      <c r="A40" s="19"/>
      <c r="B40" s="90"/>
      <c r="C40" s="19"/>
      <c r="D40" s="156" t="s">
        <v>5</v>
      </c>
      <c r="E40" s="93"/>
      <c r="F40" s="453">
        <f>SUM(F11:F39)</f>
        <v>11265.390000000001</v>
      </c>
      <c r="G40" s="387" t="s">
        <v>5</v>
      </c>
      <c r="H40" s="490">
        <f>SUM(H11:H38)</f>
        <v>0</v>
      </c>
      <c r="I40" s="222"/>
      <c r="J40" s="90"/>
      <c r="K40" s="19"/>
      <c r="L40" s="90"/>
      <c r="M40" s="19"/>
      <c r="N40" s="90"/>
      <c r="O40" s="19"/>
      <c r="P40" s="90"/>
      <c r="Q40" s="19"/>
      <c r="R40" s="90"/>
      <c r="S40" s="19"/>
    </row>
    <row r="41" spans="1:19" ht="15.6" customHeight="1" x14ac:dyDescent="0.2">
      <c r="A41" s="90"/>
      <c r="B41" s="90"/>
      <c r="C41" s="90"/>
      <c r="D41" s="157" t="s">
        <v>6</v>
      </c>
      <c r="E41" s="94"/>
      <c r="F41" s="454">
        <f>F40*21%</f>
        <v>2365.7319000000002</v>
      </c>
      <c r="G41" s="388" t="s">
        <v>6</v>
      </c>
      <c r="H41" s="491">
        <f>H40*21%</f>
        <v>0</v>
      </c>
      <c r="I41" s="389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1:19" ht="20.100000000000001" customHeight="1" thickBot="1" x14ac:dyDescent="0.25">
      <c r="A42" s="90"/>
      <c r="B42" s="90"/>
      <c r="C42" s="90"/>
      <c r="D42" s="158" t="s">
        <v>4</v>
      </c>
      <c r="E42" s="95"/>
      <c r="F42" s="455">
        <f>F41+F40</f>
        <v>13631.121900000002</v>
      </c>
      <c r="G42" s="390" t="s">
        <v>4</v>
      </c>
      <c r="H42" s="492">
        <f>H41+H40</f>
        <v>0</v>
      </c>
      <c r="I42" s="391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19" ht="30" customHeight="1" x14ac:dyDescent="0.2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1:19" ht="30" customHeight="1" x14ac:dyDescent="0.2">
      <c r="A44" s="19"/>
      <c r="B44" s="90"/>
      <c r="C44" s="19"/>
      <c r="D44" s="90"/>
      <c r="E44" s="19"/>
      <c r="F44" s="90"/>
      <c r="G44" s="19"/>
      <c r="H44" s="90"/>
      <c r="I44" s="19"/>
      <c r="J44" s="90"/>
      <c r="K44" s="19"/>
      <c r="L44" s="90"/>
      <c r="M44" s="19"/>
      <c r="N44" s="90"/>
      <c r="O44" s="19"/>
      <c r="P44" s="90"/>
      <c r="Q44" s="19"/>
      <c r="R44" s="90"/>
      <c r="S44" s="19"/>
    </row>
    <row r="45" spans="1:19" ht="30" customHeight="1" x14ac:dyDescent="0.2">
      <c r="A45" s="19"/>
      <c r="B45" s="90"/>
      <c r="C45" s="19"/>
      <c r="D45" s="90"/>
      <c r="E45" s="19"/>
      <c r="F45" s="90"/>
      <c r="G45" s="19"/>
      <c r="H45" s="90"/>
      <c r="I45" s="19"/>
      <c r="J45" s="90"/>
      <c r="K45" s="19"/>
      <c r="L45" s="90"/>
      <c r="M45" s="19"/>
      <c r="N45" s="90"/>
      <c r="O45" s="19"/>
      <c r="P45" s="90"/>
      <c r="Q45" s="19"/>
      <c r="R45" s="90"/>
      <c r="S45" s="19"/>
    </row>
    <row r="46" spans="1:19" ht="30" customHeight="1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1:19" ht="30" customHeight="1" x14ac:dyDescent="0.2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spans="1:19" ht="30" customHeight="1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1:19" ht="30" customHeight="1" x14ac:dyDescent="0.2">
      <c r="A49" s="19"/>
      <c r="B49" s="90"/>
      <c r="C49" s="19"/>
      <c r="D49" s="90"/>
      <c r="E49" s="19"/>
      <c r="F49" s="90"/>
      <c r="G49" s="19"/>
      <c r="H49" s="90"/>
      <c r="I49" s="19"/>
      <c r="J49" s="90"/>
      <c r="K49" s="19"/>
      <c r="L49" s="90"/>
      <c r="M49" s="19"/>
      <c r="N49" s="90"/>
      <c r="O49" s="19"/>
      <c r="P49" s="90"/>
      <c r="Q49" s="19"/>
      <c r="R49" s="90"/>
      <c r="S49" s="19"/>
    </row>
    <row r="50" spans="1:19" ht="30" customHeight="1" x14ac:dyDescent="0.2">
      <c r="A50" s="19"/>
      <c r="B50" s="90"/>
      <c r="C50" s="19"/>
      <c r="D50" s="90"/>
      <c r="E50" s="19"/>
      <c r="F50" s="90"/>
      <c r="G50" s="19"/>
      <c r="H50" s="90"/>
      <c r="I50" s="19"/>
      <c r="J50" s="90"/>
      <c r="K50" s="19"/>
      <c r="L50" s="90"/>
      <c r="M50" s="19"/>
      <c r="N50" s="90"/>
      <c r="O50" s="19"/>
      <c r="P50" s="90"/>
      <c r="Q50" s="19"/>
      <c r="R50" s="90"/>
      <c r="S50" s="19"/>
    </row>
    <row r="51" spans="1:19" ht="30" customHeight="1" x14ac:dyDescent="0.2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</row>
    <row r="52" spans="1:19" ht="30" customHeight="1" x14ac:dyDescent="0.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  <row r="53" spans="1:19" ht="30" customHeight="1" x14ac:dyDescent="0.2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</row>
    <row r="54" spans="1:19" ht="30" customHeight="1" x14ac:dyDescent="0.2">
      <c r="A54" s="19"/>
      <c r="B54" s="90"/>
      <c r="C54" s="19"/>
      <c r="D54" s="90"/>
      <c r="E54" s="19"/>
      <c r="F54" s="90"/>
      <c r="G54" s="19"/>
      <c r="H54" s="90"/>
      <c r="I54" s="19"/>
      <c r="J54" s="90"/>
      <c r="K54" s="19"/>
      <c r="L54" s="90"/>
      <c r="M54" s="19"/>
      <c r="N54" s="90"/>
      <c r="O54" s="19"/>
      <c r="P54" s="90"/>
      <c r="Q54" s="19"/>
      <c r="R54" s="90"/>
      <c r="S54" s="19"/>
    </row>
    <row r="55" spans="1:19" ht="30" customHeight="1" x14ac:dyDescent="0.2">
      <c r="A55" s="19"/>
      <c r="B55" s="90"/>
      <c r="C55" s="19"/>
      <c r="D55" s="90"/>
      <c r="E55" s="19"/>
      <c r="F55" s="90"/>
      <c r="G55" s="19"/>
      <c r="H55" s="90"/>
      <c r="I55" s="19"/>
      <c r="J55" s="90"/>
      <c r="K55" s="19"/>
      <c r="L55" s="90"/>
      <c r="M55" s="19"/>
      <c r="N55" s="90"/>
      <c r="O55" s="19"/>
      <c r="P55" s="90"/>
      <c r="Q55" s="19"/>
      <c r="R55" s="90"/>
      <c r="S55" s="19"/>
    </row>
    <row r="56" spans="1:19" ht="30" customHeight="1" x14ac:dyDescent="0.2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</row>
  </sheetData>
  <phoneticPr fontId="20" type="noConversion"/>
  <conditionalFormatting sqref="G11:G38">
    <cfRule type="cellIs" dxfId="8" priority="1" operator="greaterThan">
      <formula>E11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headerFooter>
    <oddFooter>&amp;L&amp;P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71"/>
  <sheetViews>
    <sheetView topLeftCell="C64" zoomScaleNormal="100" workbookViewId="0">
      <selection activeCell="J65" sqref="J65"/>
    </sheetView>
  </sheetViews>
  <sheetFormatPr defaultColWidth="11.42578125" defaultRowHeight="30" customHeight="1" x14ac:dyDescent="0.2"/>
  <cols>
    <col min="1" max="1" width="11.7109375" style="27" customWidth="1"/>
    <col min="2" max="2" width="77.5703125" style="18" bestFit="1" customWidth="1"/>
    <col min="3" max="3" width="17.7109375" style="18" customWidth="1"/>
    <col min="4" max="4" width="12.7109375" style="19" customWidth="1"/>
    <col min="5" max="5" width="14.140625" style="144" customWidth="1"/>
    <col min="6" max="6" width="12.7109375" style="144" customWidth="1"/>
    <col min="7" max="7" width="15.140625" style="18" customWidth="1"/>
    <col min="8" max="8" width="13.85546875" style="98" customWidth="1"/>
    <col min="9" max="9" width="9.140625" style="18" customWidth="1"/>
    <col min="10" max="10" width="25.140625" style="254" bestFit="1" customWidth="1"/>
    <col min="11" max="11" width="22" style="27" customWidth="1"/>
    <col min="12" max="12" width="41.140625" style="18" bestFit="1" customWidth="1"/>
    <col min="13" max="13" width="36.140625" style="18" bestFit="1" customWidth="1"/>
    <col min="14" max="14" width="12.7109375" style="18" bestFit="1" customWidth="1"/>
    <col min="15" max="238" width="9.140625" style="18" customWidth="1"/>
    <col min="239" max="239" width="19.5703125" style="18" customWidth="1"/>
    <col min="240" max="240" width="167.5703125" style="18" customWidth="1"/>
    <col min="241" max="241" width="18.5703125" style="18" customWidth="1"/>
    <col min="242" max="242" width="46.7109375" style="18" customWidth="1"/>
    <col min="243" max="243" width="31.140625" style="18" customWidth="1"/>
    <col min="244" max="244" width="30.28515625" style="18" customWidth="1"/>
    <col min="245" max="245" width="14.28515625" style="18" customWidth="1"/>
    <col min="246" max="246" width="13.85546875" style="18" customWidth="1"/>
    <col min="247" max="247" width="13.42578125" style="18" customWidth="1"/>
    <col min="248" max="248" width="14.28515625" style="18" customWidth="1"/>
    <col min="249" max="249" width="11.85546875" style="18" customWidth="1"/>
    <col min="250" max="250" width="10" style="18" customWidth="1"/>
    <col min="251" max="252" width="8.28515625" style="18" customWidth="1"/>
    <col min="253" max="253" width="23.7109375" style="18" customWidth="1"/>
    <col min="254" max="254" width="23.85546875" style="18" customWidth="1"/>
    <col min="255" max="255" width="42.140625" style="18" customWidth="1"/>
    <col min="256" max="256" width="26.42578125" style="18" customWidth="1"/>
    <col min="257" max="257" width="17.7109375" style="18" customWidth="1"/>
    <col min="258" max="258" width="11.28515625" style="18" customWidth="1"/>
    <col min="259" max="259" width="9.85546875" style="18" customWidth="1"/>
    <col min="260" max="260" width="11.140625" style="18" customWidth="1"/>
    <col min="261" max="261" width="5.85546875" style="18" customWidth="1"/>
    <col min="262" max="494" width="9.140625" style="18" customWidth="1"/>
    <col min="495" max="495" width="19.5703125" style="18" customWidth="1"/>
    <col min="496" max="496" width="167.5703125" style="18" customWidth="1"/>
    <col min="497" max="497" width="18.5703125" style="18" customWidth="1"/>
    <col min="498" max="498" width="46.7109375" style="18" customWidth="1"/>
    <col min="499" max="499" width="31.140625" style="18" customWidth="1"/>
    <col min="500" max="500" width="30.28515625" style="18" customWidth="1"/>
    <col min="501" max="501" width="14.28515625" style="18" customWidth="1"/>
    <col min="502" max="502" width="13.85546875" style="18" customWidth="1"/>
    <col min="503" max="503" width="13.42578125" style="18" customWidth="1"/>
    <col min="504" max="504" width="14.28515625" style="18" customWidth="1"/>
    <col min="505" max="505" width="11.85546875" style="18" customWidth="1"/>
    <col min="506" max="506" width="10" style="18" customWidth="1"/>
    <col min="507" max="508" width="8.28515625" style="18" customWidth="1"/>
    <col min="509" max="509" width="23.7109375" style="18" customWidth="1"/>
    <col min="510" max="510" width="23.85546875" style="18" customWidth="1"/>
    <col min="511" max="511" width="42.140625" style="18" customWidth="1"/>
    <col min="512" max="512" width="26.42578125" style="18" customWidth="1"/>
    <col min="513" max="513" width="17.7109375" style="18" customWidth="1"/>
    <col min="514" max="514" width="11.28515625" style="18" customWidth="1"/>
    <col min="515" max="515" width="9.85546875" style="18" customWidth="1"/>
    <col min="516" max="516" width="11.140625" style="18" customWidth="1"/>
    <col min="517" max="517" width="5.85546875" style="18" customWidth="1"/>
    <col min="518" max="750" width="9.140625" style="18" customWidth="1"/>
    <col min="751" max="751" width="19.5703125" style="18" customWidth="1"/>
    <col min="752" max="752" width="167.5703125" style="18" customWidth="1"/>
    <col min="753" max="753" width="18.5703125" style="18" customWidth="1"/>
    <col min="754" max="754" width="46.7109375" style="18" customWidth="1"/>
    <col min="755" max="755" width="31.140625" style="18" customWidth="1"/>
    <col min="756" max="756" width="30.28515625" style="18" customWidth="1"/>
    <col min="757" max="757" width="14.28515625" style="18" customWidth="1"/>
    <col min="758" max="758" width="13.85546875" style="18" customWidth="1"/>
    <col min="759" max="759" width="13.42578125" style="18" customWidth="1"/>
    <col min="760" max="760" width="14.28515625" style="18" customWidth="1"/>
    <col min="761" max="761" width="11.85546875" style="18" customWidth="1"/>
    <col min="762" max="762" width="10" style="18" customWidth="1"/>
    <col min="763" max="764" width="8.28515625" style="18" customWidth="1"/>
    <col min="765" max="765" width="23.7109375" style="18" customWidth="1"/>
    <col min="766" max="766" width="23.85546875" style="18" customWidth="1"/>
    <col min="767" max="767" width="42.140625" style="18" customWidth="1"/>
    <col min="768" max="768" width="26.42578125" style="18" customWidth="1"/>
    <col min="769" max="769" width="17.7109375" style="18" customWidth="1"/>
    <col min="770" max="770" width="11.28515625" style="18" customWidth="1"/>
    <col min="771" max="771" width="9.85546875" style="18" customWidth="1"/>
    <col min="772" max="772" width="11.140625" style="18" customWidth="1"/>
    <col min="773" max="773" width="5.85546875" style="18" customWidth="1"/>
    <col min="774" max="1006" width="9.140625" style="18" customWidth="1"/>
    <col min="1007" max="1007" width="19.5703125" style="18" customWidth="1"/>
    <col min="1008" max="1008" width="167.5703125" style="18" customWidth="1"/>
    <col min="1009" max="1009" width="18.5703125" style="18" customWidth="1"/>
    <col min="1010" max="1010" width="46.7109375" style="18" customWidth="1"/>
    <col min="1011" max="1011" width="31.140625" style="18" customWidth="1"/>
    <col min="1012" max="1012" width="30.28515625" style="18" customWidth="1"/>
    <col min="1013" max="1013" width="14.28515625" style="18" customWidth="1"/>
    <col min="1014" max="1014" width="13.85546875" style="18" customWidth="1"/>
    <col min="1015" max="1015" width="13.42578125" style="18" customWidth="1"/>
    <col min="1016" max="1016" width="14.28515625" style="18" customWidth="1"/>
    <col min="1017" max="1017" width="11.85546875" style="18" customWidth="1"/>
    <col min="1018" max="1018" width="10" style="18" customWidth="1"/>
    <col min="1019" max="1020" width="8.28515625" style="18" customWidth="1"/>
    <col min="1021" max="1021" width="23.7109375" style="18" customWidth="1"/>
    <col min="1022" max="1022" width="23.85546875" style="18" customWidth="1"/>
    <col min="1023" max="1023" width="42.140625" style="18" customWidth="1"/>
    <col min="1024" max="1024" width="26.42578125" style="18" customWidth="1"/>
    <col min="1025" max="1025" width="17.7109375" style="18" customWidth="1"/>
    <col min="1026" max="1026" width="11.28515625" style="18" customWidth="1"/>
    <col min="1027" max="1027" width="9.85546875" style="18" customWidth="1"/>
    <col min="1028" max="1028" width="11.140625" style="18" customWidth="1"/>
    <col min="1029" max="1029" width="5.85546875" style="18" customWidth="1"/>
    <col min="1030" max="1262" width="9.140625" style="18" customWidth="1"/>
    <col min="1263" max="1263" width="19.5703125" style="18" customWidth="1"/>
    <col min="1264" max="1264" width="167.5703125" style="18" customWidth="1"/>
    <col min="1265" max="1265" width="18.5703125" style="18" customWidth="1"/>
    <col min="1266" max="1266" width="46.7109375" style="18" customWidth="1"/>
    <col min="1267" max="1267" width="31.140625" style="18" customWidth="1"/>
    <col min="1268" max="1268" width="30.28515625" style="18" customWidth="1"/>
    <col min="1269" max="1269" width="14.28515625" style="18" customWidth="1"/>
    <col min="1270" max="1270" width="13.85546875" style="18" customWidth="1"/>
    <col min="1271" max="1271" width="13.42578125" style="18" customWidth="1"/>
    <col min="1272" max="1272" width="14.28515625" style="18" customWidth="1"/>
    <col min="1273" max="1273" width="11.85546875" style="18" customWidth="1"/>
    <col min="1274" max="1274" width="10" style="18" customWidth="1"/>
    <col min="1275" max="1276" width="8.28515625" style="18" customWidth="1"/>
    <col min="1277" max="1277" width="23.7109375" style="18" customWidth="1"/>
    <col min="1278" max="1278" width="23.85546875" style="18" customWidth="1"/>
    <col min="1279" max="1279" width="42.140625" style="18" customWidth="1"/>
    <col min="1280" max="1280" width="26.42578125" style="18" customWidth="1"/>
    <col min="1281" max="1281" width="17.7109375" style="18" customWidth="1"/>
    <col min="1282" max="1282" width="11.28515625" style="18" customWidth="1"/>
    <col min="1283" max="1283" width="9.85546875" style="18" customWidth="1"/>
    <col min="1284" max="1284" width="11.140625" style="18" customWidth="1"/>
    <col min="1285" max="1285" width="5.85546875" style="18" customWidth="1"/>
    <col min="1286" max="1518" width="9.140625" style="18" customWidth="1"/>
    <col min="1519" max="1519" width="19.5703125" style="18" customWidth="1"/>
    <col min="1520" max="1520" width="167.5703125" style="18" customWidth="1"/>
    <col min="1521" max="1521" width="18.5703125" style="18" customWidth="1"/>
    <col min="1522" max="1522" width="46.7109375" style="18" customWidth="1"/>
    <col min="1523" max="1523" width="31.140625" style="18" customWidth="1"/>
    <col min="1524" max="1524" width="30.28515625" style="18" customWidth="1"/>
    <col min="1525" max="1525" width="14.28515625" style="18" customWidth="1"/>
    <col min="1526" max="1526" width="13.85546875" style="18" customWidth="1"/>
    <col min="1527" max="1527" width="13.42578125" style="18" customWidth="1"/>
    <col min="1528" max="1528" width="14.28515625" style="18" customWidth="1"/>
    <col min="1529" max="1529" width="11.85546875" style="18" customWidth="1"/>
    <col min="1530" max="1530" width="10" style="18" customWidth="1"/>
    <col min="1531" max="1532" width="8.28515625" style="18" customWidth="1"/>
    <col min="1533" max="1533" width="23.7109375" style="18" customWidth="1"/>
    <col min="1534" max="1534" width="23.85546875" style="18" customWidth="1"/>
    <col min="1535" max="1535" width="42.140625" style="18" customWidth="1"/>
    <col min="1536" max="1536" width="26.42578125" style="18" customWidth="1"/>
    <col min="1537" max="1537" width="17.7109375" style="18" customWidth="1"/>
    <col min="1538" max="1538" width="11.28515625" style="18" customWidth="1"/>
    <col min="1539" max="1539" width="9.85546875" style="18" customWidth="1"/>
    <col min="1540" max="1540" width="11.140625" style="18" customWidth="1"/>
    <col min="1541" max="1541" width="5.85546875" style="18" customWidth="1"/>
    <col min="1542" max="1774" width="9.140625" style="18" customWidth="1"/>
    <col min="1775" max="1775" width="19.5703125" style="18" customWidth="1"/>
    <col min="1776" max="1776" width="167.5703125" style="18" customWidth="1"/>
    <col min="1777" max="1777" width="18.5703125" style="18" customWidth="1"/>
    <col min="1778" max="1778" width="46.7109375" style="18" customWidth="1"/>
    <col min="1779" max="1779" width="31.140625" style="18" customWidth="1"/>
    <col min="1780" max="1780" width="30.28515625" style="18" customWidth="1"/>
    <col min="1781" max="1781" width="14.28515625" style="18" customWidth="1"/>
    <col min="1782" max="1782" width="13.85546875" style="18" customWidth="1"/>
    <col min="1783" max="1783" width="13.42578125" style="18" customWidth="1"/>
    <col min="1784" max="1784" width="14.28515625" style="18" customWidth="1"/>
    <col min="1785" max="1785" width="11.85546875" style="18" customWidth="1"/>
    <col min="1786" max="1786" width="10" style="18" customWidth="1"/>
    <col min="1787" max="1788" width="8.28515625" style="18" customWidth="1"/>
    <col min="1789" max="1789" width="23.7109375" style="18" customWidth="1"/>
    <col min="1790" max="1790" width="23.85546875" style="18" customWidth="1"/>
    <col min="1791" max="1791" width="42.140625" style="18" customWidth="1"/>
    <col min="1792" max="1792" width="26.42578125" style="18" customWidth="1"/>
    <col min="1793" max="1793" width="17.7109375" style="18" customWidth="1"/>
    <col min="1794" max="1794" width="11.28515625" style="18" customWidth="1"/>
    <col min="1795" max="1795" width="9.85546875" style="18" customWidth="1"/>
    <col min="1796" max="1796" width="11.140625" style="18" customWidth="1"/>
    <col min="1797" max="1797" width="5.85546875" style="18" customWidth="1"/>
    <col min="1798" max="2030" width="9.140625" style="18" customWidth="1"/>
    <col min="2031" max="2031" width="19.5703125" style="18" customWidth="1"/>
    <col min="2032" max="2032" width="167.5703125" style="18" customWidth="1"/>
    <col min="2033" max="2033" width="18.5703125" style="18" customWidth="1"/>
    <col min="2034" max="2034" width="46.7109375" style="18" customWidth="1"/>
    <col min="2035" max="2035" width="31.140625" style="18" customWidth="1"/>
    <col min="2036" max="2036" width="30.28515625" style="18" customWidth="1"/>
    <col min="2037" max="2037" width="14.28515625" style="18" customWidth="1"/>
    <col min="2038" max="2038" width="13.85546875" style="18" customWidth="1"/>
    <col min="2039" max="2039" width="13.42578125" style="18" customWidth="1"/>
    <col min="2040" max="2040" width="14.28515625" style="18" customWidth="1"/>
    <col min="2041" max="2041" width="11.85546875" style="18" customWidth="1"/>
    <col min="2042" max="2042" width="10" style="18" customWidth="1"/>
    <col min="2043" max="2044" width="8.28515625" style="18" customWidth="1"/>
    <col min="2045" max="2045" width="23.7109375" style="18" customWidth="1"/>
    <col min="2046" max="2046" width="23.85546875" style="18" customWidth="1"/>
    <col min="2047" max="2047" width="42.140625" style="18" customWidth="1"/>
    <col min="2048" max="2048" width="26.42578125" style="18" customWidth="1"/>
    <col min="2049" max="2049" width="17.7109375" style="18" customWidth="1"/>
    <col min="2050" max="2050" width="11.28515625" style="18" customWidth="1"/>
    <col min="2051" max="2051" width="9.85546875" style="18" customWidth="1"/>
    <col min="2052" max="2052" width="11.140625" style="18" customWidth="1"/>
    <col min="2053" max="2053" width="5.85546875" style="18" customWidth="1"/>
    <col min="2054" max="2286" width="9.140625" style="18" customWidth="1"/>
    <col min="2287" max="2287" width="19.5703125" style="18" customWidth="1"/>
    <col min="2288" max="2288" width="167.5703125" style="18" customWidth="1"/>
    <col min="2289" max="2289" width="18.5703125" style="18" customWidth="1"/>
    <col min="2290" max="2290" width="46.7109375" style="18" customWidth="1"/>
    <col min="2291" max="2291" width="31.140625" style="18" customWidth="1"/>
    <col min="2292" max="2292" width="30.28515625" style="18" customWidth="1"/>
    <col min="2293" max="2293" width="14.28515625" style="18" customWidth="1"/>
    <col min="2294" max="2294" width="13.85546875" style="18" customWidth="1"/>
    <col min="2295" max="2295" width="13.42578125" style="18" customWidth="1"/>
    <col min="2296" max="2296" width="14.28515625" style="18" customWidth="1"/>
    <col min="2297" max="2297" width="11.85546875" style="18" customWidth="1"/>
    <col min="2298" max="2298" width="10" style="18" customWidth="1"/>
    <col min="2299" max="2300" width="8.28515625" style="18" customWidth="1"/>
    <col min="2301" max="2301" width="23.7109375" style="18" customWidth="1"/>
    <col min="2302" max="2302" width="23.85546875" style="18" customWidth="1"/>
    <col min="2303" max="2303" width="42.140625" style="18" customWidth="1"/>
    <col min="2304" max="2304" width="26.42578125" style="18" customWidth="1"/>
    <col min="2305" max="2305" width="17.7109375" style="18" customWidth="1"/>
    <col min="2306" max="2306" width="11.28515625" style="18" customWidth="1"/>
    <col min="2307" max="2307" width="9.85546875" style="18" customWidth="1"/>
    <col min="2308" max="2308" width="11.140625" style="18" customWidth="1"/>
    <col min="2309" max="2309" width="5.85546875" style="18" customWidth="1"/>
    <col min="2310" max="2542" width="9.140625" style="18" customWidth="1"/>
    <col min="2543" max="2543" width="19.5703125" style="18" customWidth="1"/>
    <col min="2544" max="2544" width="167.5703125" style="18" customWidth="1"/>
    <col min="2545" max="2545" width="18.5703125" style="18" customWidth="1"/>
    <col min="2546" max="2546" width="46.7109375" style="18" customWidth="1"/>
    <col min="2547" max="2547" width="31.140625" style="18" customWidth="1"/>
    <col min="2548" max="2548" width="30.28515625" style="18" customWidth="1"/>
    <col min="2549" max="2549" width="14.28515625" style="18" customWidth="1"/>
    <col min="2550" max="2550" width="13.85546875" style="18" customWidth="1"/>
    <col min="2551" max="2551" width="13.42578125" style="18" customWidth="1"/>
    <col min="2552" max="2552" width="14.28515625" style="18" customWidth="1"/>
    <col min="2553" max="2553" width="11.85546875" style="18" customWidth="1"/>
    <col min="2554" max="2554" width="10" style="18" customWidth="1"/>
    <col min="2555" max="2556" width="8.28515625" style="18" customWidth="1"/>
    <col min="2557" max="2557" width="23.7109375" style="18" customWidth="1"/>
    <col min="2558" max="2558" width="23.85546875" style="18" customWidth="1"/>
    <col min="2559" max="2559" width="42.140625" style="18" customWidth="1"/>
    <col min="2560" max="2560" width="26.42578125" style="18" customWidth="1"/>
    <col min="2561" max="2561" width="17.7109375" style="18" customWidth="1"/>
    <col min="2562" max="2562" width="11.28515625" style="18" customWidth="1"/>
    <col min="2563" max="2563" width="9.85546875" style="18" customWidth="1"/>
    <col min="2564" max="2564" width="11.140625" style="18" customWidth="1"/>
    <col min="2565" max="2565" width="5.85546875" style="18" customWidth="1"/>
    <col min="2566" max="2798" width="9.140625" style="18" customWidth="1"/>
    <col min="2799" max="2799" width="19.5703125" style="18" customWidth="1"/>
    <col min="2800" max="2800" width="167.5703125" style="18" customWidth="1"/>
    <col min="2801" max="2801" width="18.5703125" style="18" customWidth="1"/>
    <col min="2802" max="2802" width="46.7109375" style="18" customWidth="1"/>
    <col min="2803" max="2803" width="31.140625" style="18" customWidth="1"/>
    <col min="2804" max="2804" width="30.28515625" style="18" customWidth="1"/>
    <col min="2805" max="2805" width="14.28515625" style="18" customWidth="1"/>
    <col min="2806" max="2806" width="13.85546875" style="18" customWidth="1"/>
    <col min="2807" max="2807" width="13.42578125" style="18" customWidth="1"/>
    <col min="2808" max="2808" width="14.28515625" style="18" customWidth="1"/>
    <col min="2809" max="2809" width="11.85546875" style="18" customWidth="1"/>
    <col min="2810" max="2810" width="10" style="18" customWidth="1"/>
    <col min="2811" max="2812" width="8.28515625" style="18" customWidth="1"/>
    <col min="2813" max="2813" width="23.7109375" style="18" customWidth="1"/>
    <col min="2814" max="2814" width="23.85546875" style="18" customWidth="1"/>
    <col min="2815" max="2815" width="42.140625" style="18" customWidth="1"/>
    <col min="2816" max="2816" width="26.42578125" style="18" customWidth="1"/>
    <col min="2817" max="2817" width="17.7109375" style="18" customWidth="1"/>
    <col min="2818" max="2818" width="11.28515625" style="18" customWidth="1"/>
    <col min="2819" max="2819" width="9.85546875" style="18" customWidth="1"/>
    <col min="2820" max="2820" width="11.140625" style="18" customWidth="1"/>
    <col min="2821" max="2821" width="5.85546875" style="18" customWidth="1"/>
    <col min="2822" max="3054" width="9.140625" style="18" customWidth="1"/>
    <col min="3055" max="3055" width="19.5703125" style="18" customWidth="1"/>
    <col min="3056" max="3056" width="167.5703125" style="18" customWidth="1"/>
    <col min="3057" max="3057" width="18.5703125" style="18" customWidth="1"/>
    <col min="3058" max="3058" width="46.7109375" style="18" customWidth="1"/>
    <col min="3059" max="3059" width="31.140625" style="18" customWidth="1"/>
    <col min="3060" max="3060" width="30.28515625" style="18" customWidth="1"/>
    <col min="3061" max="3061" width="14.28515625" style="18" customWidth="1"/>
    <col min="3062" max="3062" width="13.85546875" style="18" customWidth="1"/>
    <col min="3063" max="3063" width="13.42578125" style="18" customWidth="1"/>
    <col min="3064" max="3064" width="14.28515625" style="18" customWidth="1"/>
    <col min="3065" max="3065" width="11.85546875" style="18" customWidth="1"/>
    <col min="3066" max="3066" width="10" style="18" customWidth="1"/>
    <col min="3067" max="3068" width="8.28515625" style="18" customWidth="1"/>
    <col min="3069" max="3069" width="23.7109375" style="18" customWidth="1"/>
    <col min="3070" max="3070" width="23.85546875" style="18" customWidth="1"/>
    <col min="3071" max="3071" width="42.140625" style="18" customWidth="1"/>
    <col min="3072" max="3072" width="26.42578125" style="18" customWidth="1"/>
    <col min="3073" max="3073" width="17.7109375" style="18" customWidth="1"/>
    <col min="3074" max="3074" width="11.28515625" style="18" customWidth="1"/>
    <col min="3075" max="3075" width="9.85546875" style="18" customWidth="1"/>
    <col min="3076" max="3076" width="11.140625" style="18" customWidth="1"/>
    <col min="3077" max="3077" width="5.85546875" style="18" customWidth="1"/>
    <col min="3078" max="3310" width="9.140625" style="18" customWidth="1"/>
    <col min="3311" max="3311" width="19.5703125" style="18" customWidth="1"/>
    <col min="3312" max="3312" width="167.5703125" style="18" customWidth="1"/>
    <col min="3313" max="3313" width="18.5703125" style="18" customWidth="1"/>
    <col min="3314" max="3314" width="46.7109375" style="18" customWidth="1"/>
    <col min="3315" max="3315" width="31.140625" style="18" customWidth="1"/>
    <col min="3316" max="3316" width="30.28515625" style="18" customWidth="1"/>
    <col min="3317" max="3317" width="14.28515625" style="18" customWidth="1"/>
    <col min="3318" max="3318" width="13.85546875" style="18" customWidth="1"/>
    <col min="3319" max="3319" width="13.42578125" style="18" customWidth="1"/>
    <col min="3320" max="3320" width="14.28515625" style="18" customWidth="1"/>
    <col min="3321" max="3321" width="11.85546875" style="18" customWidth="1"/>
    <col min="3322" max="3322" width="10" style="18" customWidth="1"/>
    <col min="3323" max="3324" width="8.28515625" style="18" customWidth="1"/>
    <col min="3325" max="3325" width="23.7109375" style="18" customWidth="1"/>
    <col min="3326" max="3326" width="23.85546875" style="18" customWidth="1"/>
    <col min="3327" max="3327" width="42.140625" style="18" customWidth="1"/>
    <col min="3328" max="3328" width="26.42578125" style="18" customWidth="1"/>
    <col min="3329" max="3329" width="17.7109375" style="18" customWidth="1"/>
    <col min="3330" max="3330" width="11.28515625" style="18" customWidth="1"/>
    <col min="3331" max="3331" width="9.85546875" style="18" customWidth="1"/>
    <col min="3332" max="3332" width="11.140625" style="18" customWidth="1"/>
    <col min="3333" max="3333" width="5.85546875" style="18" customWidth="1"/>
    <col min="3334" max="3566" width="9.140625" style="18" customWidth="1"/>
    <col min="3567" max="3567" width="19.5703125" style="18" customWidth="1"/>
    <col min="3568" max="3568" width="167.5703125" style="18" customWidth="1"/>
    <col min="3569" max="3569" width="18.5703125" style="18" customWidth="1"/>
    <col min="3570" max="3570" width="46.7109375" style="18" customWidth="1"/>
    <col min="3571" max="3571" width="31.140625" style="18" customWidth="1"/>
    <col min="3572" max="3572" width="30.28515625" style="18" customWidth="1"/>
    <col min="3573" max="3573" width="14.28515625" style="18" customWidth="1"/>
    <col min="3574" max="3574" width="13.85546875" style="18" customWidth="1"/>
    <col min="3575" max="3575" width="13.42578125" style="18" customWidth="1"/>
    <col min="3576" max="3576" width="14.28515625" style="18" customWidth="1"/>
    <col min="3577" max="3577" width="11.85546875" style="18" customWidth="1"/>
    <col min="3578" max="3578" width="10" style="18" customWidth="1"/>
    <col min="3579" max="3580" width="8.28515625" style="18" customWidth="1"/>
    <col min="3581" max="3581" width="23.7109375" style="18" customWidth="1"/>
    <col min="3582" max="3582" width="23.85546875" style="18" customWidth="1"/>
    <col min="3583" max="3583" width="42.140625" style="18" customWidth="1"/>
    <col min="3584" max="3584" width="26.42578125" style="18" customWidth="1"/>
    <col min="3585" max="3585" width="17.7109375" style="18" customWidth="1"/>
    <col min="3586" max="3586" width="11.28515625" style="18" customWidth="1"/>
    <col min="3587" max="3587" width="9.85546875" style="18" customWidth="1"/>
    <col min="3588" max="3588" width="11.140625" style="18" customWidth="1"/>
    <col min="3589" max="3589" width="5.85546875" style="18" customWidth="1"/>
    <col min="3590" max="3822" width="9.140625" style="18" customWidth="1"/>
    <col min="3823" max="3823" width="19.5703125" style="18" customWidth="1"/>
    <col min="3824" max="3824" width="167.5703125" style="18" customWidth="1"/>
    <col min="3825" max="3825" width="18.5703125" style="18" customWidth="1"/>
    <col min="3826" max="3826" width="46.7109375" style="18" customWidth="1"/>
    <col min="3827" max="3827" width="31.140625" style="18" customWidth="1"/>
    <col min="3828" max="3828" width="30.28515625" style="18" customWidth="1"/>
    <col min="3829" max="3829" width="14.28515625" style="18" customWidth="1"/>
    <col min="3830" max="3830" width="13.85546875" style="18" customWidth="1"/>
    <col min="3831" max="3831" width="13.42578125" style="18" customWidth="1"/>
    <col min="3832" max="3832" width="14.28515625" style="18" customWidth="1"/>
    <col min="3833" max="3833" width="11.85546875" style="18" customWidth="1"/>
    <col min="3834" max="3834" width="10" style="18" customWidth="1"/>
    <col min="3835" max="3836" width="8.28515625" style="18" customWidth="1"/>
    <col min="3837" max="3837" width="23.7109375" style="18" customWidth="1"/>
    <col min="3838" max="3838" width="23.85546875" style="18" customWidth="1"/>
    <col min="3839" max="3839" width="42.140625" style="18" customWidth="1"/>
    <col min="3840" max="3840" width="26.42578125" style="18" customWidth="1"/>
    <col min="3841" max="3841" width="17.7109375" style="18" customWidth="1"/>
    <col min="3842" max="3842" width="11.28515625" style="18" customWidth="1"/>
    <col min="3843" max="3843" width="9.85546875" style="18" customWidth="1"/>
    <col min="3844" max="3844" width="11.140625" style="18" customWidth="1"/>
    <col min="3845" max="3845" width="5.85546875" style="18" customWidth="1"/>
    <col min="3846" max="4078" width="9.140625" style="18" customWidth="1"/>
    <col min="4079" max="4079" width="19.5703125" style="18" customWidth="1"/>
    <col min="4080" max="4080" width="167.5703125" style="18" customWidth="1"/>
    <col min="4081" max="4081" width="18.5703125" style="18" customWidth="1"/>
    <col min="4082" max="4082" width="46.7109375" style="18" customWidth="1"/>
    <col min="4083" max="4083" width="31.140625" style="18" customWidth="1"/>
    <col min="4084" max="4084" width="30.28515625" style="18" customWidth="1"/>
    <col min="4085" max="4085" width="14.28515625" style="18" customWidth="1"/>
    <col min="4086" max="4086" width="13.85546875" style="18" customWidth="1"/>
    <col min="4087" max="4087" width="13.42578125" style="18" customWidth="1"/>
    <col min="4088" max="4088" width="14.28515625" style="18" customWidth="1"/>
    <col min="4089" max="4089" width="11.85546875" style="18" customWidth="1"/>
    <col min="4090" max="4090" width="10" style="18" customWidth="1"/>
    <col min="4091" max="4092" width="8.28515625" style="18" customWidth="1"/>
    <col min="4093" max="4093" width="23.7109375" style="18" customWidth="1"/>
    <col min="4094" max="4094" width="23.85546875" style="18" customWidth="1"/>
    <col min="4095" max="4095" width="42.140625" style="18" customWidth="1"/>
    <col min="4096" max="4096" width="26.42578125" style="18" customWidth="1"/>
    <col min="4097" max="4097" width="17.7109375" style="18" customWidth="1"/>
    <col min="4098" max="4098" width="11.28515625" style="18" customWidth="1"/>
    <col min="4099" max="4099" width="9.85546875" style="18" customWidth="1"/>
    <col min="4100" max="4100" width="11.140625" style="18" customWidth="1"/>
    <col min="4101" max="4101" width="5.85546875" style="18" customWidth="1"/>
    <col min="4102" max="4334" width="9.140625" style="18" customWidth="1"/>
    <col min="4335" max="4335" width="19.5703125" style="18" customWidth="1"/>
    <col min="4336" max="4336" width="167.5703125" style="18" customWidth="1"/>
    <col min="4337" max="4337" width="18.5703125" style="18" customWidth="1"/>
    <col min="4338" max="4338" width="46.7109375" style="18" customWidth="1"/>
    <col min="4339" max="4339" width="31.140625" style="18" customWidth="1"/>
    <col min="4340" max="4340" width="30.28515625" style="18" customWidth="1"/>
    <col min="4341" max="4341" width="14.28515625" style="18" customWidth="1"/>
    <col min="4342" max="4342" width="13.85546875" style="18" customWidth="1"/>
    <col min="4343" max="4343" width="13.42578125" style="18" customWidth="1"/>
    <col min="4344" max="4344" width="14.28515625" style="18" customWidth="1"/>
    <col min="4345" max="4345" width="11.85546875" style="18" customWidth="1"/>
    <col min="4346" max="4346" width="10" style="18" customWidth="1"/>
    <col min="4347" max="4348" width="8.28515625" style="18" customWidth="1"/>
    <col min="4349" max="4349" width="23.7109375" style="18" customWidth="1"/>
    <col min="4350" max="4350" width="23.85546875" style="18" customWidth="1"/>
    <col min="4351" max="4351" width="42.140625" style="18" customWidth="1"/>
    <col min="4352" max="4352" width="26.42578125" style="18" customWidth="1"/>
    <col min="4353" max="4353" width="17.7109375" style="18" customWidth="1"/>
    <col min="4354" max="4354" width="11.28515625" style="18" customWidth="1"/>
    <col min="4355" max="4355" width="9.85546875" style="18" customWidth="1"/>
    <col min="4356" max="4356" width="11.140625" style="18" customWidth="1"/>
    <col min="4357" max="4357" width="5.85546875" style="18" customWidth="1"/>
    <col min="4358" max="4590" width="9.140625" style="18" customWidth="1"/>
    <col min="4591" max="4591" width="19.5703125" style="18" customWidth="1"/>
    <col min="4592" max="4592" width="167.5703125" style="18" customWidth="1"/>
    <col min="4593" max="4593" width="18.5703125" style="18" customWidth="1"/>
    <col min="4594" max="4594" width="46.7109375" style="18" customWidth="1"/>
    <col min="4595" max="4595" width="31.140625" style="18" customWidth="1"/>
    <col min="4596" max="4596" width="30.28515625" style="18" customWidth="1"/>
    <col min="4597" max="4597" width="14.28515625" style="18" customWidth="1"/>
    <col min="4598" max="4598" width="13.85546875" style="18" customWidth="1"/>
    <col min="4599" max="4599" width="13.42578125" style="18" customWidth="1"/>
    <col min="4600" max="4600" width="14.28515625" style="18" customWidth="1"/>
    <col min="4601" max="4601" width="11.85546875" style="18" customWidth="1"/>
    <col min="4602" max="4602" width="10" style="18" customWidth="1"/>
    <col min="4603" max="4604" width="8.28515625" style="18" customWidth="1"/>
    <col min="4605" max="4605" width="23.7109375" style="18" customWidth="1"/>
    <col min="4606" max="4606" width="23.85546875" style="18" customWidth="1"/>
    <col min="4607" max="4607" width="42.140625" style="18" customWidth="1"/>
    <col min="4608" max="4608" width="26.42578125" style="18" customWidth="1"/>
    <col min="4609" max="4609" width="17.7109375" style="18" customWidth="1"/>
    <col min="4610" max="4610" width="11.28515625" style="18" customWidth="1"/>
    <col min="4611" max="4611" width="9.85546875" style="18" customWidth="1"/>
    <col min="4612" max="4612" width="11.140625" style="18" customWidth="1"/>
    <col min="4613" max="4613" width="5.85546875" style="18" customWidth="1"/>
    <col min="4614" max="4846" width="9.140625" style="18" customWidth="1"/>
    <col min="4847" max="4847" width="19.5703125" style="18" customWidth="1"/>
    <col min="4848" max="4848" width="167.5703125" style="18" customWidth="1"/>
    <col min="4849" max="4849" width="18.5703125" style="18" customWidth="1"/>
    <col min="4850" max="4850" width="46.7109375" style="18" customWidth="1"/>
    <col min="4851" max="4851" width="31.140625" style="18" customWidth="1"/>
    <col min="4852" max="4852" width="30.28515625" style="18" customWidth="1"/>
    <col min="4853" max="4853" width="14.28515625" style="18" customWidth="1"/>
    <col min="4854" max="4854" width="13.85546875" style="18" customWidth="1"/>
    <col min="4855" max="4855" width="13.42578125" style="18" customWidth="1"/>
    <col min="4856" max="4856" width="14.28515625" style="18" customWidth="1"/>
    <col min="4857" max="4857" width="11.85546875" style="18" customWidth="1"/>
    <col min="4858" max="4858" width="10" style="18" customWidth="1"/>
    <col min="4859" max="4860" width="8.28515625" style="18" customWidth="1"/>
    <col min="4861" max="4861" width="23.7109375" style="18" customWidth="1"/>
    <col min="4862" max="4862" width="23.85546875" style="18" customWidth="1"/>
    <col min="4863" max="4863" width="42.140625" style="18" customWidth="1"/>
    <col min="4864" max="4864" width="26.42578125" style="18" customWidth="1"/>
    <col min="4865" max="4865" width="17.7109375" style="18" customWidth="1"/>
    <col min="4866" max="4866" width="11.28515625" style="18" customWidth="1"/>
    <col min="4867" max="4867" width="9.85546875" style="18" customWidth="1"/>
    <col min="4868" max="4868" width="11.140625" style="18" customWidth="1"/>
    <col min="4869" max="4869" width="5.85546875" style="18" customWidth="1"/>
    <col min="4870" max="5102" width="9.140625" style="18" customWidth="1"/>
    <col min="5103" max="5103" width="19.5703125" style="18" customWidth="1"/>
    <col min="5104" max="5104" width="167.5703125" style="18" customWidth="1"/>
    <col min="5105" max="5105" width="18.5703125" style="18" customWidth="1"/>
    <col min="5106" max="5106" width="46.7109375" style="18" customWidth="1"/>
    <col min="5107" max="5107" width="31.140625" style="18" customWidth="1"/>
    <col min="5108" max="5108" width="30.28515625" style="18" customWidth="1"/>
    <col min="5109" max="5109" width="14.28515625" style="18" customWidth="1"/>
    <col min="5110" max="5110" width="13.85546875" style="18" customWidth="1"/>
    <col min="5111" max="5111" width="13.42578125" style="18" customWidth="1"/>
    <col min="5112" max="5112" width="14.28515625" style="18" customWidth="1"/>
    <col min="5113" max="5113" width="11.85546875" style="18" customWidth="1"/>
    <col min="5114" max="5114" width="10" style="18" customWidth="1"/>
    <col min="5115" max="5116" width="8.28515625" style="18" customWidth="1"/>
    <col min="5117" max="5117" width="23.7109375" style="18" customWidth="1"/>
    <col min="5118" max="5118" width="23.85546875" style="18" customWidth="1"/>
    <col min="5119" max="5119" width="42.140625" style="18" customWidth="1"/>
    <col min="5120" max="5120" width="26.42578125" style="18" customWidth="1"/>
    <col min="5121" max="5121" width="17.7109375" style="18" customWidth="1"/>
    <col min="5122" max="5122" width="11.28515625" style="18" customWidth="1"/>
    <col min="5123" max="5123" width="9.85546875" style="18" customWidth="1"/>
    <col min="5124" max="5124" width="11.140625" style="18" customWidth="1"/>
    <col min="5125" max="5125" width="5.85546875" style="18" customWidth="1"/>
    <col min="5126" max="5358" width="9.140625" style="18" customWidth="1"/>
    <col min="5359" max="5359" width="19.5703125" style="18" customWidth="1"/>
    <col min="5360" max="5360" width="167.5703125" style="18" customWidth="1"/>
    <col min="5361" max="5361" width="18.5703125" style="18" customWidth="1"/>
    <col min="5362" max="5362" width="46.7109375" style="18" customWidth="1"/>
    <col min="5363" max="5363" width="31.140625" style="18" customWidth="1"/>
    <col min="5364" max="5364" width="30.28515625" style="18" customWidth="1"/>
    <col min="5365" max="5365" width="14.28515625" style="18" customWidth="1"/>
    <col min="5366" max="5366" width="13.85546875" style="18" customWidth="1"/>
    <col min="5367" max="5367" width="13.42578125" style="18" customWidth="1"/>
    <col min="5368" max="5368" width="14.28515625" style="18" customWidth="1"/>
    <col min="5369" max="5369" width="11.85546875" style="18" customWidth="1"/>
    <col min="5370" max="5370" width="10" style="18" customWidth="1"/>
    <col min="5371" max="5372" width="8.28515625" style="18" customWidth="1"/>
    <col min="5373" max="5373" width="23.7109375" style="18" customWidth="1"/>
    <col min="5374" max="5374" width="23.85546875" style="18" customWidth="1"/>
    <col min="5375" max="5375" width="42.140625" style="18" customWidth="1"/>
    <col min="5376" max="5376" width="26.42578125" style="18" customWidth="1"/>
    <col min="5377" max="5377" width="17.7109375" style="18" customWidth="1"/>
    <col min="5378" max="5378" width="11.28515625" style="18" customWidth="1"/>
    <col min="5379" max="5379" width="9.85546875" style="18" customWidth="1"/>
    <col min="5380" max="5380" width="11.140625" style="18" customWidth="1"/>
    <col min="5381" max="5381" width="5.85546875" style="18" customWidth="1"/>
    <col min="5382" max="5614" width="9.140625" style="18" customWidth="1"/>
    <col min="5615" max="5615" width="19.5703125" style="18" customWidth="1"/>
    <col min="5616" max="5616" width="167.5703125" style="18" customWidth="1"/>
    <col min="5617" max="5617" width="18.5703125" style="18" customWidth="1"/>
    <col min="5618" max="5618" width="46.7109375" style="18" customWidth="1"/>
    <col min="5619" max="5619" width="31.140625" style="18" customWidth="1"/>
    <col min="5620" max="5620" width="30.28515625" style="18" customWidth="1"/>
    <col min="5621" max="5621" width="14.28515625" style="18" customWidth="1"/>
    <col min="5622" max="5622" width="13.85546875" style="18" customWidth="1"/>
    <col min="5623" max="5623" width="13.42578125" style="18" customWidth="1"/>
    <col min="5624" max="5624" width="14.28515625" style="18" customWidth="1"/>
    <col min="5625" max="5625" width="11.85546875" style="18" customWidth="1"/>
    <col min="5626" max="5626" width="10" style="18" customWidth="1"/>
    <col min="5627" max="5628" width="8.28515625" style="18" customWidth="1"/>
    <col min="5629" max="5629" width="23.7109375" style="18" customWidth="1"/>
    <col min="5630" max="5630" width="23.85546875" style="18" customWidth="1"/>
    <col min="5631" max="5631" width="42.140625" style="18" customWidth="1"/>
    <col min="5632" max="5632" width="26.42578125" style="18" customWidth="1"/>
    <col min="5633" max="5633" width="17.7109375" style="18" customWidth="1"/>
    <col min="5634" max="5634" width="11.28515625" style="18" customWidth="1"/>
    <col min="5635" max="5635" width="9.85546875" style="18" customWidth="1"/>
    <col min="5636" max="5636" width="11.140625" style="18" customWidth="1"/>
    <col min="5637" max="5637" width="5.85546875" style="18" customWidth="1"/>
    <col min="5638" max="5870" width="9.140625" style="18" customWidth="1"/>
    <col min="5871" max="5871" width="19.5703125" style="18" customWidth="1"/>
    <col min="5872" max="5872" width="167.5703125" style="18" customWidth="1"/>
    <col min="5873" max="5873" width="18.5703125" style="18" customWidth="1"/>
    <col min="5874" max="5874" width="46.7109375" style="18" customWidth="1"/>
    <col min="5875" max="5875" width="31.140625" style="18" customWidth="1"/>
    <col min="5876" max="5876" width="30.28515625" style="18" customWidth="1"/>
    <col min="5877" max="5877" width="14.28515625" style="18" customWidth="1"/>
    <col min="5878" max="5878" width="13.85546875" style="18" customWidth="1"/>
    <col min="5879" max="5879" width="13.42578125" style="18" customWidth="1"/>
    <col min="5880" max="5880" width="14.28515625" style="18" customWidth="1"/>
    <col min="5881" max="5881" width="11.85546875" style="18" customWidth="1"/>
    <col min="5882" max="5882" width="10" style="18" customWidth="1"/>
    <col min="5883" max="5884" width="8.28515625" style="18" customWidth="1"/>
    <col min="5885" max="5885" width="23.7109375" style="18" customWidth="1"/>
    <col min="5886" max="5886" width="23.85546875" style="18" customWidth="1"/>
    <col min="5887" max="5887" width="42.140625" style="18" customWidth="1"/>
    <col min="5888" max="5888" width="26.42578125" style="18" customWidth="1"/>
    <col min="5889" max="5889" width="17.7109375" style="18" customWidth="1"/>
    <col min="5890" max="5890" width="11.28515625" style="18" customWidth="1"/>
    <col min="5891" max="5891" width="9.85546875" style="18" customWidth="1"/>
    <col min="5892" max="5892" width="11.140625" style="18" customWidth="1"/>
    <col min="5893" max="5893" width="5.85546875" style="18" customWidth="1"/>
    <col min="5894" max="6126" width="9.140625" style="18" customWidth="1"/>
    <col min="6127" max="6127" width="19.5703125" style="18" customWidth="1"/>
    <col min="6128" max="6128" width="167.5703125" style="18" customWidth="1"/>
    <col min="6129" max="6129" width="18.5703125" style="18" customWidth="1"/>
    <col min="6130" max="6130" width="46.7109375" style="18" customWidth="1"/>
    <col min="6131" max="6131" width="31.140625" style="18" customWidth="1"/>
    <col min="6132" max="6132" width="30.28515625" style="18" customWidth="1"/>
    <col min="6133" max="6133" width="14.28515625" style="18" customWidth="1"/>
    <col min="6134" max="6134" width="13.85546875" style="18" customWidth="1"/>
    <col min="6135" max="6135" width="13.42578125" style="18" customWidth="1"/>
    <col min="6136" max="6136" width="14.28515625" style="18" customWidth="1"/>
    <col min="6137" max="6137" width="11.85546875" style="18" customWidth="1"/>
    <col min="6138" max="6138" width="10" style="18" customWidth="1"/>
    <col min="6139" max="6140" width="8.28515625" style="18" customWidth="1"/>
    <col min="6141" max="6141" width="23.7109375" style="18" customWidth="1"/>
    <col min="6142" max="6142" width="23.85546875" style="18" customWidth="1"/>
    <col min="6143" max="6143" width="42.140625" style="18" customWidth="1"/>
    <col min="6144" max="6144" width="26.42578125" style="18" customWidth="1"/>
    <col min="6145" max="6145" width="17.7109375" style="18" customWidth="1"/>
    <col min="6146" max="6146" width="11.28515625" style="18" customWidth="1"/>
    <col min="6147" max="6147" width="9.85546875" style="18" customWidth="1"/>
    <col min="6148" max="6148" width="11.140625" style="18" customWidth="1"/>
    <col min="6149" max="6149" width="5.85546875" style="18" customWidth="1"/>
    <col min="6150" max="6382" width="9.140625" style="18" customWidth="1"/>
    <col min="6383" max="6383" width="19.5703125" style="18" customWidth="1"/>
    <col min="6384" max="6384" width="167.5703125" style="18" customWidth="1"/>
    <col min="6385" max="6385" width="18.5703125" style="18" customWidth="1"/>
    <col min="6386" max="6386" width="46.7109375" style="18" customWidth="1"/>
    <col min="6387" max="6387" width="31.140625" style="18" customWidth="1"/>
    <col min="6388" max="6388" width="30.28515625" style="18" customWidth="1"/>
    <col min="6389" max="6389" width="14.28515625" style="18" customWidth="1"/>
    <col min="6390" max="6390" width="13.85546875" style="18" customWidth="1"/>
    <col min="6391" max="6391" width="13.42578125" style="18" customWidth="1"/>
    <col min="6392" max="6392" width="14.28515625" style="18" customWidth="1"/>
    <col min="6393" max="6393" width="11.85546875" style="18" customWidth="1"/>
    <col min="6394" max="6394" width="10" style="18" customWidth="1"/>
    <col min="6395" max="6396" width="8.28515625" style="18" customWidth="1"/>
    <col min="6397" max="6397" width="23.7109375" style="18" customWidth="1"/>
    <col min="6398" max="6398" width="23.85546875" style="18" customWidth="1"/>
    <col min="6399" max="6399" width="42.140625" style="18" customWidth="1"/>
    <col min="6400" max="6400" width="26.42578125" style="18" customWidth="1"/>
    <col min="6401" max="6401" width="17.7109375" style="18" customWidth="1"/>
    <col min="6402" max="6402" width="11.28515625" style="18" customWidth="1"/>
    <col min="6403" max="6403" width="9.85546875" style="18" customWidth="1"/>
    <col min="6404" max="6404" width="11.140625" style="18" customWidth="1"/>
    <col min="6405" max="6405" width="5.85546875" style="18" customWidth="1"/>
    <col min="6406" max="6638" width="9.140625" style="18" customWidth="1"/>
    <col min="6639" max="6639" width="19.5703125" style="18" customWidth="1"/>
    <col min="6640" max="6640" width="167.5703125" style="18" customWidth="1"/>
    <col min="6641" max="6641" width="18.5703125" style="18" customWidth="1"/>
    <col min="6642" max="6642" width="46.7109375" style="18" customWidth="1"/>
    <col min="6643" max="6643" width="31.140625" style="18" customWidth="1"/>
    <col min="6644" max="6644" width="30.28515625" style="18" customWidth="1"/>
    <col min="6645" max="6645" width="14.28515625" style="18" customWidth="1"/>
    <col min="6646" max="6646" width="13.85546875" style="18" customWidth="1"/>
    <col min="6647" max="6647" width="13.42578125" style="18" customWidth="1"/>
    <col min="6648" max="6648" width="14.28515625" style="18" customWidth="1"/>
    <col min="6649" max="6649" width="11.85546875" style="18" customWidth="1"/>
    <col min="6650" max="6650" width="10" style="18" customWidth="1"/>
    <col min="6651" max="6652" width="8.28515625" style="18" customWidth="1"/>
    <col min="6653" max="6653" width="23.7109375" style="18" customWidth="1"/>
    <col min="6654" max="6654" width="23.85546875" style="18" customWidth="1"/>
    <col min="6655" max="6655" width="42.140625" style="18" customWidth="1"/>
    <col min="6656" max="6656" width="26.42578125" style="18" customWidth="1"/>
    <col min="6657" max="6657" width="17.7109375" style="18" customWidth="1"/>
    <col min="6658" max="6658" width="11.28515625" style="18" customWidth="1"/>
    <col min="6659" max="6659" width="9.85546875" style="18" customWidth="1"/>
    <col min="6660" max="6660" width="11.140625" style="18" customWidth="1"/>
    <col min="6661" max="6661" width="5.85546875" style="18" customWidth="1"/>
    <col min="6662" max="6894" width="9.140625" style="18" customWidth="1"/>
    <col min="6895" max="6895" width="19.5703125" style="18" customWidth="1"/>
    <col min="6896" max="6896" width="167.5703125" style="18" customWidth="1"/>
    <col min="6897" max="6897" width="18.5703125" style="18" customWidth="1"/>
    <col min="6898" max="6898" width="46.7109375" style="18" customWidth="1"/>
    <col min="6899" max="6899" width="31.140625" style="18" customWidth="1"/>
    <col min="6900" max="6900" width="30.28515625" style="18" customWidth="1"/>
    <col min="6901" max="6901" width="14.28515625" style="18" customWidth="1"/>
    <col min="6902" max="6902" width="13.85546875" style="18" customWidth="1"/>
    <col min="6903" max="6903" width="13.42578125" style="18" customWidth="1"/>
    <col min="6904" max="6904" width="14.28515625" style="18" customWidth="1"/>
    <col min="6905" max="6905" width="11.85546875" style="18" customWidth="1"/>
    <col min="6906" max="6906" width="10" style="18" customWidth="1"/>
    <col min="6907" max="6908" width="8.28515625" style="18" customWidth="1"/>
    <col min="6909" max="6909" width="23.7109375" style="18" customWidth="1"/>
    <col min="6910" max="6910" width="23.85546875" style="18" customWidth="1"/>
    <col min="6911" max="6911" width="42.140625" style="18" customWidth="1"/>
    <col min="6912" max="6912" width="26.42578125" style="18" customWidth="1"/>
    <col min="6913" max="6913" width="17.7109375" style="18" customWidth="1"/>
    <col min="6914" max="6914" width="11.28515625" style="18" customWidth="1"/>
    <col min="6915" max="6915" width="9.85546875" style="18" customWidth="1"/>
    <col min="6916" max="6916" width="11.140625" style="18" customWidth="1"/>
    <col min="6917" max="6917" width="5.85546875" style="18" customWidth="1"/>
    <col min="6918" max="7150" width="9.140625" style="18" customWidth="1"/>
    <col min="7151" max="7151" width="19.5703125" style="18" customWidth="1"/>
    <col min="7152" max="7152" width="167.5703125" style="18" customWidth="1"/>
    <col min="7153" max="7153" width="18.5703125" style="18" customWidth="1"/>
    <col min="7154" max="7154" width="46.7109375" style="18" customWidth="1"/>
    <col min="7155" max="7155" width="31.140625" style="18" customWidth="1"/>
    <col min="7156" max="7156" width="30.28515625" style="18" customWidth="1"/>
    <col min="7157" max="7157" width="14.28515625" style="18" customWidth="1"/>
    <col min="7158" max="7158" width="13.85546875" style="18" customWidth="1"/>
    <col min="7159" max="7159" width="13.42578125" style="18" customWidth="1"/>
    <col min="7160" max="7160" width="14.28515625" style="18" customWidth="1"/>
    <col min="7161" max="7161" width="11.85546875" style="18" customWidth="1"/>
    <col min="7162" max="7162" width="10" style="18" customWidth="1"/>
    <col min="7163" max="7164" width="8.28515625" style="18" customWidth="1"/>
    <col min="7165" max="7165" width="23.7109375" style="18" customWidth="1"/>
    <col min="7166" max="7166" width="23.85546875" style="18" customWidth="1"/>
    <col min="7167" max="7167" width="42.140625" style="18" customWidth="1"/>
    <col min="7168" max="7168" width="26.42578125" style="18" customWidth="1"/>
    <col min="7169" max="7169" width="17.7109375" style="18" customWidth="1"/>
    <col min="7170" max="7170" width="11.28515625" style="18" customWidth="1"/>
    <col min="7171" max="7171" width="9.85546875" style="18" customWidth="1"/>
    <col min="7172" max="7172" width="11.140625" style="18" customWidth="1"/>
    <col min="7173" max="7173" width="5.85546875" style="18" customWidth="1"/>
    <col min="7174" max="7406" width="9.140625" style="18" customWidth="1"/>
    <col min="7407" max="7407" width="19.5703125" style="18" customWidth="1"/>
    <col min="7408" max="7408" width="167.5703125" style="18" customWidth="1"/>
    <col min="7409" max="7409" width="18.5703125" style="18" customWidth="1"/>
    <col min="7410" max="7410" width="46.7109375" style="18" customWidth="1"/>
    <col min="7411" max="7411" width="31.140625" style="18" customWidth="1"/>
    <col min="7412" max="7412" width="30.28515625" style="18" customWidth="1"/>
    <col min="7413" max="7413" width="14.28515625" style="18" customWidth="1"/>
    <col min="7414" max="7414" width="13.85546875" style="18" customWidth="1"/>
    <col min="7415" max="7415" width="13.42578125" style="18" customWidth="1"/>
    <col min="7416" max="7416" width="14.28515625" style="18" customWidth="1"/>
    <col min="7417" max="7417" width="11.85546875" style="18" customWidth="1"/>
    <col min="7418" max="7418" width="10" style="18" customWidth="1"/>
    <col min="7419" max="7420" width="8.28515625" style="18" customWidth="1"/>
    <col min="7421" max="7421" width="23.7109375" style="18" customWidth="1"/>
    <col min="7422" max="7422" width="23.85546875" style="18" customWidth="1"/>
    <col min="7423" max="7423" width="42.140625" style="18" customWidth="1"/>
    <col min="7424" max="7424" width="26.42578125" style="18" customWidth="1"/>
    <col min="7425" max="7425" width="17.7109375" style="18" customWidth="1"/>
    <col min="7426" max="7426" width="11.28515625" style="18" customWidth="1"/>
    <col min="7427" max="7427" width="9.85546875" style="18" customWidth="1"/>
    <col min="7428" max="7428" width="11.140625" style="18" customWidth="1"/>
    <col min="7429" max="7429" width="5.85546875" style="18" customWidth="1"/>
    <col min="7430" max="7662" width="9.140625" style="18" customWidth="1"/>
    <col min="7663" max="7663" width="19.5703125" style="18" customWidth="1"/>
    <col min="7664" max="7664" width="167.5703125" style="18" customWidth="1"/>
    <col min="7665" max="7665" width="18.5703125" style="18" customWidth="1"/>
    <col min="7666" max="7666" width="46.7109375" style="18" customWidth="1"/>
    <col min="7667" max="7667" width="31.140625" style="18" customWidth="1"/>
    <col min="7668" max="7668" width="30.28515625" style="18" customWidth="1"/>
    <col min="7669" max="7669" width="14.28515625" style="18" customWidth="1"/>
    <col min="7670" max="7670" width="13.85546875" style="18" customWidth="1"/>
    <col min="7671" max="7671" width="13.42578125" style="18" customWidth="1"/>
    <col min="7672" max="7672" width="14.28515625" style="18" customWidth="1"/>
    <col min="7673" max="7673" width="11.85546875" style="18" customWidth="1"/>
    <col min="7674" max="7674" width="10" style="18" customWidth="1"/>
    <col min="7675" max="7676" width="8.28515625" style="18" customWidth="1"/>
    <col min="7677" max="7677" width="23.7109375" style="18" customWidth="1"/>
    <col min="7678" max="7678" width="23.85546875" style="18" customWidth="1"/>
    <col min="7679" max="7679" width="42.140625" style="18" customWidth="1"/>
    <col min="7680" max="7680" width="26.42578125" style="18" customWidth="1"/>
    <col min="7681" max="7681" width="17.7109375" style="18" customWidth="1"/>
    <col min="7682" max="7682" width="11.28515625" style="18" customWidth="1"/>
    <col min="7683" max="7683" width="9.85546875" style="18" customWidth="1"/>
    <col min="7684" max="7684" width="11.140625" style="18" customWidth="1"/>
    <col min="7685" max="7685" width="5.85546875" style="18" customWidth="1"/>
    <col min="7686" max="7918" width="9.140625" style="18" customWidth="1"/>
    <col min="7919" max="7919" width="19.5703125" style="18" customWidth="1"/>
    <col min="7920" max="7920" width="167.5703125" style="18" customWidth="1"/>
    <col min="7921" max="7921" width="18.5703125" style="18" customWidth="1"/>
    <col min="7922" max="7922" width="46.7109375" style="18" customWidth="1"/>
    <col min="7923" max="7923" width="31.140625" style="18" customWidth="1"/>
    <col min="7924" max="7924" width="30.28515625" style="18" customWidth="1"/>
    <col min="7925" max="7925" width="14.28515625" style="18" customWidth="1"/>
    <col min="7926" max="7926" width="13.85546875" style="18" customWidth="1"/>
    <col min="7927" max="7927" width="13.42578125" style="18" customWidth="1"/>
    <col min="7928" max="7928" width="14.28515625" style="18" customWidth="1"/>
    <col min="7929" max="7929" width="11.85546875" style="18" customWidth="1"/>
    <col min="7930" max="7930" width="10" style="18" customWidth="1"/>
    <col min="7931" max="7932" width="8.28515625" style="18" customWidth="1"/>
    <col min="7933" max="7933" width="23.7109375" style="18" customWidth="1"/>
    <col min="7934" max="7934" width="23.85546875" style="18" customWidth="1"/>
    <col min="7935" max="7935" width="42.140625" style="18" customWidth="1"/>
    <col min="7936" max="7936" width="26.42578125" style="18" customWidth="1"/>
    <col min="7937" max="7937" width="17.7109375" style="18" customWidth="1"/>
    <col min="7938" max="7938" width="11.28515625" style="18" customWidth="1"/>
    <col min="7939" max="7939" width="9.85546875" style="18" customWidth="1"/>
    <col min="7940" max="7940" width="11.140625" style="18" customWidth="1"/>
    <col min="7941" max="7941" width="5.85546875" style="18" customWidth="1"/>
    <col min="7942" max="8174" width="9.140625" style="18" customWidth="1"/>
    <col min="8175" max="8175" width="19.5703125" style="18" customWidth="1"/>
    <col min="8176" max="8176" width="167.5703125" style="18" customWidth="1"/>
    <col min="8177" max="8177" width="18.5703125" style="18" customWidth="1"/>
    <col min="8178" max="8178" width="46.7109375" style="18" customWidth="1"/>
    <col min="8179" max="8179" width="31.140625" style="18" customWidth="1"/>
    <col min="8180" max="8180" width="30.28515625" style="18" customWidth="1"/>
    <col min="8181" max="8181" width="14.28515625" style="18" customWidth="1"/>
    <col min="8182" max="8182" width="13.85546875" style="18" customWidth="1"/>
    <col min="8183" max="8183" width="13.42578125" style="18" customWidth="1"/>
    <col min="8184" max="8184" width="14.28515625" style="18" customWidth="1"/>
    <col min="8185" max="8185" width="11.85546875" style="18" customWidth="1"/>
    <col min="8186" max="8186" width="10" style="18" customWidth="1"/>
    <col min="8187" max="8188" width="8.28515625" style="18" customWidth="1"/>
    <col min="8189" max="8189" width="23.7109375" style="18" customWidth="1"/>
    <col min="8190" max="8190" width="23.85546875" style="18" customWidth="1"/>
    <col min="8191" max="8191" width="42.140625" style="18" customWidth="1"/>
    <col min="8192" max="8192" width="26.42578125" style="18" customWidth="1"/>
    <col min="8193" max="8193" width="17.7109375" style="18" customWidth="1"/>
    <col min="8194" max="8194" width="11.28515625" style="18" customWidth="1"/>
    <col min="8195" max="8195" width="9.85546875" style="18" customWidth="1"/>
    <col min="8196" max="8196" width="11.140625" style="18" customWidth="1"/>
    <col min="8197" max="8197" width="5.85546875" style="18" customWidth="1"/>
    <col min="8198" max="8430" width="9.140625" style="18" customWidth="1"/>
    <col min="8431" max="8431" width="19.5703125" style="18" customWidth="1"/>
    <col min="8432" max="8432" width="167.5703125" style="18" customWidth="1"/>
    <col min="8433" max="8433" width="18.5703125" style="18" customWidth="1"/>
    <col min="8434" max="8434" width="46.7109375" style="18" customWidth="1"/>
    <col min="8435" max="8435" width="31.140625" style="18" customWidth="1"/>
    <col min="8436" max="8436" width="30.28515625" style="18" customWidth="1"/>
    <col min="8437" max="8437" width="14.28515625" style="18" customWidth="1"/>
    <col min="8438" max="8438" width="13.85546875" style="18" customWidth="1"/>
    <col min="8439" max="8439" width="13.42578125" style="18" customWidth="1"/>
    <col min="8440" max="8440" width="14.28515625" style="18" customWidth="1"/>
    <col min="8441" max="8441" width="11.85546875" style="18" customWidth="1"/>
    <col min="8442" max="8442" width="10" style="18" customWidth="1"/>
    <col min="8443" max="8444" width="8.28515625" style="18" customWidth="1"/>
    <col min="8445" max="8445" width="23.7109375" style="18" customWidth="1"/>
    <col min="8446" max="8446" width="23.85546875" style="18" customWidth="1"/>
    <col min="8447" max="8447" width="42.140625" style="18" customWidth="1"/>
    <col min="8448" max="8448" width="26.42578125" style="18" customWidth="1"/>
    <col min="8449" max="8449" width="17.7109375" style="18" customWidth="1"/>
    <col min="8450" max="8450" width="11.28515625" style="18" customWidth="1"/>
    <col min="8451" max="8451" width="9.85546875" style="18" customWidth="1"/>
    <col min="8452" max="8452" width="11.140625" style="18" customWidth="1"/>
    <col min="8453" max="8453" width="5.85546875" style="18" customWidth="1"/>
    <col min="8454" max="8686" width="9.140625" style="18" customWidth="1"/>
    <col min="8687" max="8687" width="19.5703125" style="18" customWidth="1"/>
    <col min="8688" max="8688" width="167.5703125" style="18" customWidth="1"/>
    <col min="8689" max="8689" width="18.5703125" style="18" customWidth="1"/>
    <col min="8690" max="8690" width="46.7109375" style="18" customWidth="1"/>
    <col min="8691" max="8691" width="31.140625" style="18" customWidth="1"/>
    <col min="8692" max="8692" width="30.28515625" style="18" customWidth="1"/>
    <col min="8693" max="8693" width="14.28515625" style="18" customWidth="1"/>
    <col min="8694" max="8694" width="13.85546875" style="18" customWidth="1"/>
    <col min="8695" max="8695" width="13.42578125" style="18" customWidth="1"/>
    <col min="8696" max="8696" width="14.28515625" style="18" customWidth="1"/>
    <col min="8697" max="8697" width="11.85546875" style="18" customWidth="1"/>
    <col min="8698" max="8698" width="10" style="18" customWidth="1"/>
    <col min="8699" max="8700" width="8.28515625" style="18" customWidth="1"/>
    <col min="8701" max="8701" width="23.7109375" style="18" customWidth="1"/>
    <col min="8702" max="8702" width="23.85546875" style="18" customWidth="1"/>
    <col min="8703" max="8703" width="42.140625" style="18" customWidth="1"/>
    <col min="8704" max="8704" width="26.42578125" style="18" customWidth="1"/>
    <col min="8705" max="8705" width="17.7109375" style="18" customWidth="1"/>
    <col min="8706" max="8706" width="11.28515625" style="18" customWidth="1"/>
    <col min="8707" max="8707" width="9.85546875" style="18" customWidth="1"/>
    <col min="8708" max="8708" width="11.140625" style="18" customWidth="1"/>
    <col min="8709" max="8709" width="5.85546875" style="18" customWidth="1"/>
    <col min="8710" max="8942" width="9.140625" style="18" customWidth="1"/>
    <col min="8943" max="8943" width="19.5703125" style="18" customWidth="1"/>
    <col min="8944" max="8944" width="167.5703125" style="18" customWidth="1"/>
    <col min="8945" max="8945" width="18.5703125" style="18" customWidth="1"/>
    <col min="8946" max="8946" width="46.7109375" style="18" customWidth="1"/>
    <col min="8947" max="8947" width="31.140625" style="18" customWidth="1"/>
    <col min="8948" max="8948" width="30.28515625" style="18" customWidth="1"/>
    <col min="8949" max="8949" width="14.28515625" style="18" customWidth="1"/>
    <col min="8950" max="8950" width="13.85546875" style="18" customWidth="1"/>
    <col min="8951" max="8951" width="13.42578125" style="18" customWidth="1"/>
    <col min="8952" max="8952" width="14.28515625" style="18" customWidth="1"/>
    <col min="8953" max="8953" width="11.85546875" style="18" customWidth="1"/>
    <col min="8954" max="8954" width="10" style="18" customWidth="1"/>
    <col min="8955" max="8956" width="8.28515625" style="18" customWidth="1"/>
    <col min="8957" max="8957" width="23.7109375" style="18" customWidth="1"/>
    <col min="8958" max="8958" width="23.85546875" style="18" customWidth="1"/>
    <col min="8959" max="8959" width="42.140625" style="18" customWidth="1"/>
    <col min="8960" max="8960" width="26.42578125" style="18" customWidth="1"/>
    <col min="8961" max="8961" width="17.7109375" style="18" customWidth="1"/>
    <col min="8962" max="8962" width="11.28515625" style="18" customWidth="1"/>
    <col min="8963" max="8963" width="9.85546875" style="18" customWidth="1"/>
    <col min="8964" max="8964" width="11.140625" style="18" customWidth="1"/>
    <col min="8965" max="8965" width="5.85546875" style="18" customWidth="1"/>
    <col min="8966" max="9198" width="9.140625" style="18" customWidth="1"/>
    <col min="9199" max="9199" width="19.5703125" style="18" customWidth="1"/>
    <col min="9200" max="9200" width="167.5703125" style="18" customWidth="1"/>
    <col min="9201" max="9201" width="18.5703125" style="18" customWidth="1"/>
    <col min="9202" max="9202" width="46.7109375" style="18" customWidth="1"/>
    <col min="9203" max="9203" width="31.140625" style="18" customWidth="1"/>
    <col min="9204" max="9204" width="30.28515625" style="18" customWidth="1"/>
    <col min="9205" max="9205" width="14.28515625" style="18" customWidth="1"/>
    <col min="9206" max="9206" width="13.85546875" style="18" customWidth="1"/>
    <col min="9207" max="9207" width="13.42578125" style="18" customWidth="1"/>
    <col min="9208" max="9208" width="14.28515625" style="18" customWidth="1"/>
    <col min="9209" max="9209" width="11.85546875" style="18" customWidth="1"/>
    <col min="9210" max="9210" width="10" style="18" customWidth="1"/>
    <col min="9211" max="9212" width="8.28515625" style="18" customWidth="1"/>
    <col min="9213" max="9213" width="23.7109375" style="18" customWidth="1"/>
    <col min="9214" max="9214" width="23.85546875" style="18" customWidth="1"/>
    <col min="9215" max="9215" width="42.140625" style="18" customWidth="1"/>
    <col min="9216" max="9216" width="26.42578125" style="18" customWidth="1"/>
    <col min="9217" max="9217" width="17.7109375" style="18" customWidth="1"/>
    <col min="9218" max="9218" width="11.28515625" style="18" customWidth="1"/>
    <col min="9219" max="9219" width="9.85546875" style="18" customWidth="1"/>
    <col min="9220" max="9220" width="11.140625" style="18" customWidth="1"/>
    <col min="9221" max="9221" width="5.85546875" style="18" customWidth="1"/>
    <col min="9222" max="9454" width="9.140625" style="18" customWidth="1"/>
    <col min="9455" max="9455" width="19.5703125" style="18" customWidth="1"/>
    <col min="9456" max="9456" width="167.5703125" style="18" customWidth="1"/>
    <col min="9457" max="9457" width="18.5703125" style="18" customWidth="1"/>
    <col min="9458" max="9458" width="46.7109375" style="18" customWidth="1"/>
    <col min="9459" max="9459" width="31.140625" style="18" customWidth="1"/>
    <col min="9460" max="9460" width="30.28515625" style="18" customWidth="1"/>
    <col min="9461" max="9461" width="14.28515625" style="18" customWidth="1"/>
    <col min="9462" max="9462" width="13.85546875" style="18" customWidth="1"/>
    <col min="9463" max="9463" width="13.42578125" style="18" customWidth="1"/>
    <col min="9464" max="9464" width="14.28515625" style="18" customWidth="1"/>
    <col min="9465" max="9465" width="11.85546875" style="18" customWidth="1"/>
    <col min="9466" max="9466" width="10" style="18" customWidth="1"/>
    <col min="9467" max="9468" width="8.28515625" style="18" customWidth="1"/>
    <col min="9469" max="9469" width="23.7109375" style="18" customWidth="1"/>
    <col min="9470" max="9470" width="23.85546875" style="18" customWidth="1"/>
    <col min="9471" max="9471" width="42.140625" style="18" customWidth="1"/>
    <col min="9472" max="9472" width="26.42578125" style="18" customWidth="1"/>
    <col min="9473" max="9473" width="17.7109375" style="18" customWidth="1"/>
    <col min="9474" max="9474" width="11.28515625" style="18" customWidth="1"/>
    <col min="9475" max="9475" width="9.85546875" style="18" customWidth="1"/>
    <col min="9476" max="9476" width="11.140625" style="18" customWidth="1"/>
    <col min="9477" max="9477" width="5.85546875" style="18" customWidth="1"/>
    <col min="9478" max="9710" width="9.140625" style="18" customWidth="1"/>
    <col min="9711" max="9711" width="19.5703125" style="18" customWidth="1"/>
    <col min="9712" max="9712" width="167.5703125" style="18" customWidth="1"/>
    <col min="9713" max="9713" width="18.5703125" style="18" customWidth="1"/>
    <col min="9714" max="9714" width="46.7109375" style="18" customWidth="1"/>
    <col min="9715" max="9715" width="31.140625" style="18" customWidth="1"/>
    <col min="9716" max="9716" width="30.28515625" style="18" customWidth="1"/>
    <col min="9717" max="9717" width="14.28515625" style="18" customWidth="1"/>
    <col min="9718" max="9718" width="13.85546875" style="18" customWidth="1"/>
    <col min="9719" max="9719" width="13.42578125" style="18" customWidth="1"/>
    <col min="9720" max="9720" width="14.28515625" style="18" customWidth="1"/>
    <col min="9721" max="9721" width="11.85546875" style="18" customWidth="1"/>
    <col min="9722" max="9722" width="10" style="18" customWidth="1"/>
    <col min="9723" max="9724" width="8.28515625" style="18" customWidth="1"/>
    <col min="9725" max="9725" width="23.7109375" style="18" customWidth="1"/>
    <col min="9726" max="9726" width="23.85546875" style="18" customWidth="1"/>
    <col min="9727" max="9727" width="42.140625" style="18" customWidth="1"/>
    <col min="9728" max="9728" width="26.42578125" style="18" customWidth="1"/>
    <col min="9729" max="9729" width="17.7109375" style="18" customWidth="1"/>
    <col min="9730" max="9730" width="11.28515625" style="18" customWidth="1"/>
    <col min="9731" max="9731" width="9.85546875" style="18" customWidth="1"/>
    <col min="9732" max="9732" width="11.140625" style="18" customWidth="1"/>
    <col min="9733" max="9733" width="5.85546875" style="18" customWidth="1"/>
    <col min="9734" max="9966" width="9.140625" style="18" customWidth="1"/>
    <col min="9967" max="9967" width="19.5703125" style="18" customWidth="1"/>
    <col min="9968" max="9968" width="167.5703125" style="18" customWidth="1"/>
    <col min="9969" max="9969" width="18.5703125" style="18" customWidth="1"/>
    <col min="9970" max="9970" width="46.7109375" style="18" customWidth="1"/>
    <col min="9971" max="9971" width="31.140625" style="18" customWidth="1"/>
    <col min="9972" max="9972" width="30.28515625" style="18" customWidth="1"/>
    <col min="9973" max="9973" width="14.28515625" style="18" customWidth="1"/>
    <col min="9974" max="9974" width="13.85546875" style="18" customWidth="1"/>
    <col min="9975" max="9975" width="13.42578125" style="18" customWidth="1"/>
    <col min="9976" max="9976" width="14.28515625" style="18" customWidth="1"/>
    <col min="9977" max="9977" width="11.85546875" style="18" customWidth="1"/>
    <col min="9978" max="9978" width="10" style="18" customWidth="1"/>
    <col min="9979" max="9980" width="8.28515625" style="18" customWidth="1"/>
    <col min="9981" max="9981" width="23.7109375" style="18" customWidth="1"/>
    <col min="9982" max="9982" width="23.85546875" style="18" customWidth="1"/>
    <col min="9983" max="9983" width="42.140625" style="18" customWidth="1"/>
    <col min="9984" max="9984" width="26.42578125" style="18" customWidth="1"/>
    <col min="9985" max="9985" width="17.7109375" style="18" customWidth="1"/>
    <col min="9986" max="9986" width="11.28515625" style="18" customWidth="1"/>
    <col min="9987" max="9987" width="9.85546875" style="18" customWidth="1"/>
    <col min="9988" max="9988" width="11.140625" style="18" customWidth="1"/>
    <col min="9989" max="9989" width="5.85546875" style="18" customWidth="1"/>
    <col min="9990" max="10222" width="9.140625" style="18" customWidth="1"/>
    <col min="10223" max="10223" width="19.5703125" style="18" customWidth="1"/>
    <col min="10224" max="10224" width="167.5703125" style="18" customWidth="1"/>
    <col min="10225" max="10225" width="18.5703125" style="18" customWidth="1"/>
    <col min="10226" max="10226" width="46.7109375" style="18" customWidth="1"/>
    <col min="10227" max="10227" width="31.140625" style="18" customWidth="1"/>
    <col min="10228" max="10228" width="30.28515625" style="18" customWidth="1"/>
    <col min="10229" max="10229" width="14.28515625" style="18" customWidth="1"/>
    <col min="10230" max="10230" width="13.85546875" style="18" customWidth="1"/>
    <col min="10231" max="10231" width="13.42578125" style="18" customWidth="1"/>
    <col min="10232" max="10232" width="14.28515625" style="18" customWidth="1"/>
    <col min="10233" max="10233" width="11.85546875" style="18" customWidth="1"/>
    <col min="10234" max="10234" width="10" style="18" customWidth="1"/>
    <col min="10235" max="10236" width="8.28515625" style="18" customWidth="1"/>
    <col min="10237" max="10237" width="23.7109375" style="18" customWidth="1"/>
    <col min="10238" max="10238" width="23.85546875" style="18" customWidth="1"/>
    <col min="10239" max="10239" width="42.140625" style="18" customWidth="1"/>
    <col min="10240" max="10240" width="26.42578125" style="18" customWidth="1"/>
    <col min="10241" max="10241" width="17.7109375" style="18" customWidth="1"/>
    <col min="10242" max="10242" width="11.28515625" style="18" customWidth="1"/>
    <col min="10243" max="10243" width="9.85546875" style="18" customWidth="1"/>
    <col min="10244" max="10244" width="11.140625" style="18" customWidth="1"/>
    <col min="10245" max="10245" width="5.85546875" style="18" customWidth="1"/>
    <col min="10246" max="10478" width="9.140625" style="18" customWidth="1"/>
    <col min="10479" max="10479" width="19.5703125" style="18" customWidth="1"/>
    <col min="10480" max="10480" width="167.5703125" style="18" customWidth="1"/>
    <col min="10481" max="10481" width="18.5703125" style="18" customWidth="1"/>
    <col min="10482" max="10482" width="46.7109375" style="18" customWidth="1"/>
    <col min="10483" max="10483" width="31.140625" style="18" customWidth="1"/>
    <col min="10484" max="10484" width="30.28515625" style="18" customWidth="1"/>
    <col min="10485" max="10485" width="14.28515625" style="18" customWidth="1"/>
    <col min="10486" max="10486" width="13.85546875" style="18" customWidth="1"/>
    <col min="10487" max="10487" width="13.42578125" style="18" customWidth="1"/>
    <col min="10488" max="10488" width="14.28515625" style="18" customWidth="1"/>
    <col min="10489" max="10489" width="11.85546875" style="18" customWidth="1"/>
    <col min="10490" max="10490" width="10" style="18" customWidth="1"/>
    <col min="10491" max="10492" width="8.28515625" style="18" customWidth="1"/>
    <col min="10493" max="10493" width="23.7109375" style="18" customWidth="1"/>
    <col min="10494" max="10494" width="23.85546875" style="18" customWidth="1"/>
    <col min="10495" max="10495" width="42.140625" style="18" customWidth="1"/>
    <col min="10496" max="10496" width="26.42578125" style="18" customWidth="1"/>
    <col min="10497" max="10497" width="17.7109375" style="18" customWidth="1"/>
    <col min="10498" max="10498" width="11.28515625" style="18" customWidth="1"/>
    <col min="10499" max="10499" width="9.85546875" style="18" customWidth="1"/>
    <col min="10500" max="10500" width="11.140625" style="18" customWidth="1"/>
    <col min="10501" max="10501" width="5.85546875" style="18" customWidth="1"/>
    <col min="10502" max="10734" width="9.140625" style="18" customWidth="1"/>
    <col min="10735" max="10735" width="19.5703125" style="18" customWidth="1"/>
    <col min="10736" max="10736" width="167.5703125" style="18" customWidth="1"/>
    <col min="10737" max="10737" width="18.5703125" style="18" customWidth="1"/>
    <col min="10738" max="10738" width="46.7109375" style="18" customWidth="1"/>
    <col min="10739" max="10739" width="31.140625" style="18" customWidth="1"/>
    <col min="10740" max="10740" width="30.28515625" style="18" customWidth="1"/>
    <col min="10741" max="10741" width="14.28515625" style="18" customWidth="1"/>
    <col min="10742" max="10742" width="13.85546875" style="18" customWidth="1"/>
    <col min="10743" max="10743" width="13.42578125" style="18" customWidth="1"/>
    <col min="10744" max="10744" width="14.28515625" style="18" customWidth="1"/>
    <col min="10745" max="10745" width="11.85546875" style="18" customWidth="1"/>
    <col min="10746" max="10746" width="10" style="18" customWidth="1"/>
    <col min="10747" max="10748" width="8.28515625" style="18" customWidth="1"/>
    <col min="10749" max="10749" width="23.7109375" style="18" customWidth="1"/>
    <col min="10750" max="10750" width="23.85546875" style="18" customWidth="1"/>
    <col min="10751" max="10751" width="42.140625" style="18" customWidth="1"/>
    <col min="10752" max="10752" width="26.42578125" style="18" customWidth="1"/>
    <col min="10753" max="10753" width="17.7109375" style="18" customWidth="1"/>
    <col min="10754" max="10754" width="11.28515625" style="18" customWidth="1"/>
    <col min="10755" max="10755" width="9.85546875" style="18" customWidth="1"/>
    <col min="10756" max="10756" width="11.140625" style="18" customWidth="1"/>
    <col min="10757" max="10757" width="5.85546875" style="18" customWidth="1"/>
    <col min="10758" max="10990" width="9.140625" style="18" customWidth="1"/>
    <col min="10991" max="10991" width="19.5703125" style="18" customWidth="1"/>
    <col min="10992" max="10992" width="167.5703125" style="18" customWidth="1"/>
    <col min="10993" max="10993" width="18.5703125" style="18" customWidth="1"/>
    <col min="10994" max="10994" width="46.7109375" style="18" customWidth="1"/>
    <col min="10995" max="10995" width="31.140625" style="18" customWidth="1"/>
    <col min="10996" max="10996" width="30.28515625" style="18" customWidth="1"/>
    <col min="10997" max="10997" width="14.28515625" style="18" customWidth="1"/>
    <col min="10998" max="10998" width="13.85546875" style="18" customWidth="1"/>
    <col min="10999" max="10999" width="13.42578125" style="18" customWidth="1"/>
    <col min="11000" max="11000" width="14.28515625" style="18" customWidth="1"/>
    <col min="11001" max="11001" width="11.85546875" style="18" customWidth="1"/>
    <col min="11002" max="11002" width="10" style="18" customWidth="1"/>
    <col min="11003" max="11004" width="8.28515625" style="18" customWidth="1"/>
    <col min="11005" max="11005" width="23.7109375" style="18" customWidth="1"/>
    <col min="11006" max="11006" width="23.85546875" style="18" customWidth="1"/>
    <col min="11007" max="11007" width="42.140625" style="18" customWidth="1"/>
    <col min="11008" max="11008" width="26.42578125" style="18" customWidth="1"/>
    <col min="11009" max="11009" width="17.7109375" style="18" customWidth="1"/>
    <col min="11010" max="11010" width="11.28515625" style="18" customWidth="1"/>
    <col min="11011" max="11011" width="9.85546875" style="18" customWidth="1"/>
    <col min="11012" max="11012" width="11.140625" style="18" customWidth="1"/>
    <col min="11013" max="11013" width="5.85546875" style="18" customWidth="1"/>
    <col min="11014" max="11246" width="9.140625" style="18" customWidth="1"/>
    <col min="11247" max="11247" width="19.5703125" style="18" customWidth="1"/>
    <col min="11248" max="11248" width="167.5703125" style="18" customWidth="1"/>
    <col min="11249" max="11249" width="18.5703125" style="18" customWidth="1"/>
    <col min="11250" max="11250" width="46.7109375" style="18" customWidth="1"/>
    <col min="11251" max="11251" width="31.140625" style="18" customWidth="1"/>
    <col min="11252" max="11252" width="30.28515625" style="18" customWidth="1"/>
    <col min="11253" max="11253" width="14.28515625" style="18" customWidth="1"/>
    <col min="11254" max="11254" width="13.85546875" style="18" customWidth="1"/>
    <col min="11255" max="11255" width="13.42578125" style="18" customWidth="1"/>
    <col min="11256" max="11256" width="14.28515625" style="18" customWidth="1"/>
    <col min="11257" max="11257" width="11.85546875" style="18" customWidth="1"/>
    <col min="11258" max="11258" width="10" style="18" customWidth="1"/>
    <col min="11259" max="11260" width="8.28515625" style="18" customWidth="1"/>
    <col min="11261" max="11261" width="23.7109375" style="18" customWidth="1"/>
    <col min="11262" max="11262" width="23.85546875" style="18" customWidth="1"/>
    <col min="11263" max="11263" width="42.140625" style="18" customWidth="1"/>
    <col min="11264" max="11264" width="26.42578125" style="18" customWidth="1"/>
    <col min="11265" max="11265" width="17.7109375" style="18" customWidth="1"/>
    <col min="11266" max="11266" width="11.28515625" style="18" customWidth="1"/>
    <col min="11267" max="11267" width="9.85546875" style="18" customWidth="1"/>
    <col min="11268" max="11268" width="11.140625" style="18" customWidth="1"/>
    <col min="11269" max="11269" width="5.85546875" style="18" customWidth="1"/>
    <col min="11270" max="11502" width="9.140625" style="18" customWidth="1"/>
    <col min="11503" max="11503" width="19.5703125" style="18" customWidth="1"/>
    <col min="11504" max="11504" width="167.5703125" style="18" customWidth="1"/>
    <col min="11505" max="11505" width="18.5703125" style="18" customWidth="1"/>
    <col min="11506" max="11506" width="46.7109375" style="18" customWidth="1"/>
    <col min="11507" max="11507" width="31.140625" style="18" customWidth="1"/>
    <col min="11508" max="11508" width="30.28515625" style="18" customWidth="1"/>
    <col min="11509" max="11509" width="14.28515625" style="18" customWidth="1"/>
    <col min="11510" max="11510" width="13.85546875" style="18" customWidth="1"/>
    <col min="11511" max="11511" width="13.42578125" style="18" customWidth="1"/>
    <col min="11512" max="11512" width="14.28515625" style="18" customWidth="1"/>
    <col min="11513" max="11513" width="11.85546875" style="18" customWidth="1"/>
    <col min="11514" max="11514" width="10" style="18" customWidth="1"/>
    <col min="11515" max="11516" width="8.28515625" style="18" customWidth="1"/>
    <col min="11517" max="11517" width="23.7109375" style="18" customWidth="1"/>
    <col min="11518" max="11518" width="23.85546875" style="18" customWidth="1"/>
    <col min="11519" max="11519" width="42.140625" style="18" customWidth="1"/>
    <col min="11520" max="11520" width="26.42578125" style="18" customWidth="1"/>
    <col min="11521" max="11521" width="17.7109375" style="18" customWidth="1"/>
    <col min="11522" max="11522" width="11.28515625" style="18" customWidth="1"/>
    <col min="11523" max="11523" width="9.85546875" style="18" customWidth="1"/>
    <col min="11524" max="11524" width="11.140625" style="18" customWidth="1"/>
    <col min="11525" max="11525" width="5.85546875" style="18" customWidth="1"/>
    <col min="11526" max="11758" width="9.140625" style="18" customWidth="1"/>
    <col min="11759" max="11759" width="19.5703125" style="18" customWidth="1"/>
    <col min="11760" max="11760" width="167.5703125" style="18" customWidth="1"/>
    <col min="11761" max="11761" width="18.5703125" style="18" customWidth="1"/>
    <col min="11762" max="11762" width="46.7109375" style="18" customWidth="1"/>
    <col min="11763" max="11763" width="31.140625" style="18" customWidth="1"/>
    <col min="11764" max="11764" width="30.28515625" style="18" customWidth="1"/>
    <col min="11765" max="11765" width="14.28515625" style="18" customWidth="1"/>
    <col min="11766" max="11766" width="13.85546875" style="18" customWidth="1"/>
    <col min="11767" max="11767" width="13.42578125" style="18" customWidth="1"/>
    <col min="11768" max="11768" width="14.28515625" style="18" customWidth="1"/>
    <col min="11769" max="11769" width="11.85546875" style="18" customWidth="1"/>
    <col min="11770" max="11770" width="10" style="18" customWidth="1"/>
    <col min="11771" max="11772" width="8.28515625" style="18" customWidth="1"/>
    <col min="11773" max="11773" width="23.7109375" style="18" customWidth="1"/>
    <col min="11774" max="11774" width="23.85546875" style="18" customWidth="1"/>
    <col min="11775" max="11775" width="42.140625" style="18" customWidth="1"/>
    <col min="11776" max="11776" width="26.42578125" style="18" customWidth="1"/>
    <col min="11777" max="11777" width="17.7109375" style="18" customWidth="1"/>
    <col min="11778" max="11778" width="11.28515625" style="18" customWidth="1"/>
    <col min="11779" max="11779" width="9.85546875" style="18" customWidth="1"/>
    <col min="11780" max="11780" width="11.140625" style="18" customWidth="1"/>
    <col min="11781" max="11781" width="5.85546875" style="18" customWidth="1"/>
    <col min="11782" max="12014" width="9.140625" style="18" customWidth="1"/>
    <col min="12015" max="12015" width="19.5703125" style="18" customWidth="1"/>
    <col min="12016" max="12016" width="167.5703125" style="18" customWidth="1"/>
    <col min="12017" max="12017" width="18.5703125" style="18" customWidth="1"/>
    <col min="12018" max="12018" width="46.7109375" style="18" customWidth="1"/>
    <col min="12019" max="12019" width="31.140625" style="18" customWidth="1"/>
    <col min="12020" max="12020" width="30.28515625" style="18" customWidth="1"/>
    <col min="12021" max="12021" width="14.28515625" style="18" customWidth="1"/>
    <col min="12022" max="12022" width="13.85546875" style="18" customWidth="1"/>
    <col min="12023" max="12023" width="13.42578125" style="18" customWidth="1"/>
    <col min="12024" max="12024" width="14.28515625" style="18" customWidth="1"/>
    <col min="12025" max="12025" width="11.85546875" style="18" customWidth="1"/>
    <col min="12026" max="12026" width="10" style="18" customWidth="1"/>
    <col min="12027" max="12028" width="8.28515625" style="18" customWidth="1"/>
    <col min="12029" max="12029" width="23.7109375" style="18" customWidth="1"/>
    <col min="12030" max="12030" width="23.85546875" style="18" customWidth="1"/>
    <col min="12031" max="12031" width="42.140625" style="18" customWidth="1"/>
    <col min="12032" max="12032" width="26.42578125" style="18" customWidth="1"/>
    <col min="12033" max="12033" width="17.7109375" style="18" customWidth="1"/>
    <col min="12034" max="12034" width="11.28515625" style="18" customWidth="1"/>
    <col min="12035" max="12035" width="9.85546875" style="18" customWidth="1"/>
    <col min="12036" max="12036" width="11.140625" style="18" customWidth="1"/>
    <col min="12037" max="12037" width="5.85546875" style="18" customWidth="1"/>
    <col min="12038" max="12270" width="9.140625" style="18" customWidth="1"/>
    <col min="12271" max="12271" width="19.5703125" style="18" customWidth="1"/>
    <col min="12272" max="12272" width="167.5703125" style="18" customWidth="1"/>
    <col min="12273" max="12273" width="18.5703125" style="18" customWidth="1"/>
    <col min="12274" max="12274" width="46.7109375" style="18" customWidth="1"/>
    <col min="12275" max="12275" width="31.140625" style="18" customWidth="1"/>
    <col min="12276" max="12276" width="30.28515625" style="18" customWidth="1"/>
    <col min="12277" max="12277" width="14.28515625" style="18" customWidth="1"/>
    <col min="12278" max="12278" width="13.85546875" style="18" customWidth="1"/>
    <col min="12279" max="12279" width="13.42578125" style="18" customWidth="1"/>
    <col min="12280" max="12280" width="14.28515625" style="18" customWidth="1"/>
    <col min="12281" max="12281" width="11.85546875" style="18" customWidth="1"/>
    <col min="12282" max="12282" width="10" style="18" customWidth="1"/>
    <col min="12283" max="12284" width="8.28515625" style="18" customWidth="1"/>
    <col min="12285" max="12285" width="23.7109375" style="18" customWidth="1"/>
    <col min="12286" max="12286" width="23.85546875" style="18" customWidth="1"/>
    <col min="12287" max="12287" width="42.140625" style="18" customWidth="1"/>
    <col min="12288" max="12288" width="26.42578125" style="18" customWidth="1"/>
    <col min="12289" max="12289" width="17.7109375" style="18" customWidth="1"/>
    <col min="12290" max="12290" width="11.28515625" style="18" customWidth="1"/>
    <col min="12291" max="12291" width="9.85546875" style="18" customWidth="1"/>
    <col min="12292" max="12292" width="11.140625" style="18" customWidth="1"/>
    <col min="12293" max="12293" width="5.85546875" style="18" customWidth="1"/>
    <col min="12294" max="12526" width="9.140625" style="18" customWidth="1"/>
    <col min="12527" max="12527" width="19.5703125" style="18" customWidth="1"/>
    <col min="12528" max="12528" width="167.5703125" style="18" customWidth="1"/>
    <col min="12529" max="12529" width="18.5703125" style="18" customWidth="1"/>
    <col min="12530" max="12530" width="46.7109375" style="18" customWidth="1"/>
    <col min="12531" max="12531" width="31.140625" style="18" customWidth="1"/>
    <col min="12532" max="12532" width="30.28515625" style="18" customWidth="1"/>
    <col min="12533" max="12533" width="14.28515625" style="18" customWidth="1"/>
    <col min="12534" max="12534" width="13.85546875" style="18" customWidth="1"/>
    <col min="12535" max="12535" width="13.42578125" style="18" customWidth="1"/>
    <col min="12536" max="12536" width="14.28515625" style="18" customWidth="1"/>
    <col min="12537" max="12537" width="11.85546875" style="18" customWidth="1"/>
    <col min="12538" max="12538" width="10" style="18" customWidth="1"/>
    <col min="12539" max="12540" width="8.28515625" style="18" customWidth="1"/>
    <col min="12541" max="12541" width="23.7109375" style="18" customWidth="1"/>
    <col min="12542" max="12542" width="23.85546875" style="18" customWidth="1"/>
    <col min="12543" max="12543" width="42.140625" style="18" customWidth="1"/>
    <col min="12544" max="12544" width="26.42578125" style="18" customWidth="1"/>
    <col min="12545" max="12545" width="17.7109375" style="18" customWidth="1"/>
    <col min="12546" max="12546" width="11.28515625" style="18" customWidth="1"/>
    <col min="12547" max="12547" width="9.85546875" style="18" customWidth="1"/>
    <col min="12548" max="12548" width="11.140625" style="18" customWidth="1"/>
    <col min="12549" max="12549" width="5.85546875" style="18" customWidth="1"/>
    <col min="12550" max="12782" width="9.140625" style="18" customWidth="1"/>
    <col min="12783" max="12783" width="19.5703125" style="18" customWidth="1"/>
    <col min="12784" max="12784" width="167.5703125" style="18" customWidth="1"/>
    <col min="12785" max="12785" width="18.5703125" style="18" customWidth="1"/>
    <col min="12786" max="12786" width="46.7109375" style="18" customWidth="1"/>
    <col min="12787" max="12787" width="31.140625" style="18" customWidth="1"/>
    <col min="12788" max="12788" width="30.28515625" style="18" customWidth="1"/>
    <col min="12789" max="12789" width="14.28515625" style="18" customWidth="1"/>
    <col min="12790" max="12790" width="13.85546875" style="18" customWidth="1"/>
    <col min="12791" max="12791" width="13.42578125" style="18" customWidth="1"/>
    <col min="12792" max="12792" width="14.28515625" style="18" customWidth="1"/>
    <col min="12793" max="12793" width="11.85546875" style="18" customWidth="1"/>
    <col min="12794" max="12794" width="10" style="18" customWidth="1"/>
    <col min="12795" max="12796" width="8.28515625" style="18" customWidth="1"/>
    <col min="12797" max="12797" width="23.7109375" style="18" customWidth="1"/>
    <col min="12798" max="12798" width="23.85546875" style="18" customWidth="1"/>
    <col min="12799" max="12799" width="42.140625" style="18" customWidth="1"/>
    <col min="12800" max="12800" width="26.42578125" style="18" customWidth="1"/>
    <col min="12801" max="12801" width="17.7109375" style="18" customWidth="1"/>
    <col min="12802" max="12802" width="11.28515625" style="18" customWidth="1"/>
    <col min="12803" max="12803" width="9.85546875" style="18" customWidth="1"/>
    <col min="12804" max="12804" width="11.140625" style="18" customWidth="1"/>
    <col min="12805" max="12805" width="5.85546875" style="18" customWidth="1"/>
    <col min="12806" max="13038" width="9.140625" style="18" customWidth="1"/>
    <col min="13039" max="13039" width="19.5703125" style="18" customWidth="1"/>
    <col min="13040" max="13040" width="167.5703125" style="18" customWidth="1"/>
    <col min="13041" max="13041" width="18.5703125" style="18" customWidth="1"/>
    <col min="13042" max="13042" width="46.7109375" style="18" customWidth="1"/>
    <col min="13043" max="13043" width="31.140625" style="18" customWidth="1"/>
    <col min="13044" max="13044" width="30.28515625" style="18" customWidth="1"/>
    <col min="13045" max="13045" width="14.28515625" style="18" customWidth="1"/>
    <col min="13046" max="13046" width="13.85546875" style="18" customWidth="1"/>
    <col min="13047" max="13047" width="13.42578125" style="18" customWidth="1"/>
    <col min="13048" max="13048" width="14.28515625" style="18" customWidth="1"/>
    <col min="13049" max="13049" width="11.85546875" style="18" customWidth="1"/>
    <col min="13050" max="13050" width="10" style="18" customWidth="1"/>
    <col min="13051" max="13052" width="8.28515625" style="18" customWidth="1"/>
    <col min="13053" max="13053" width="23.7109375" style="18" customWidth="1"/>
    <col min="13054" max="13054" width="23.85546875" style="18" customWidth="1"/>
    <col min="13055" max="13055" width="42.140625" style="18" customWidth="1"/>
    <col min="13056" max="13056" width="26.42578125" style="18" customWidth="1"/>
    <col min="13057" max="13057" width="17.7109375" style="18" customWidth="1"/>
    <col min="13058" max="13058" width="11.28515625" style="18" customWidth="1"/>
    <col min="13059" max="13059" width="9.85546875" style="18" customWidth="1"/>
    <col min="13060" max="13060" width="11.140625" style="18" customWidth="1"/>
    <col min="13061" max="13061" width="5.85546875" style="18" customWidth="1"/>
    <col min="13062" max="13294" width="9.140625" style="18" customWidth="1"/>
    <col min="13295" max="13295" width="19.5703125" style="18" customWidth="1"/>
    <col min="13296" max="13296" width="167.5703125" style="18" customWidth="1"/>
    <col min="13297" max="13297" width="18.5703125" style="18" customWidth="1"/>
    <col min="13298" max="13298" width="46.7109375" style="18" customWidth="1"/>
    <col min="13299" max="13299" width="31.140625" style="18" customWidth="1"/>
    <col min="13300" max="13300" width="30.28515625" style="18" customWidth="1"/>
    <col min="13301" max="13301" width="14.28515625" style="18" customWidth="1"/>
    <col min="13302" max="13302" width="13.85546875" style="18" customWidth="1"/>
    <col min="13303" max="13303" width="13.42578125" style="18" customWidth="1"/>
    <col min="13304" max="13304" width="14.28515625" style="18" customWidth="1"/>
    <col min="13305" max="13305" width="11.85546875" style="18" customWidth="1"/>
    <col min="13306" max="13306" width="10" style="18" customWidth="1"/>
    <col min="13307" max="13308" width="8.28515625" style="18" customWidth="1"/>
    <col min="13309" max="13309" width="23.7109375" style="18" customWidth="1"/>
    <col min="13310" max="13310" width="23.85546875" style="18" customWidth="1"/>
    <col min="13311" max="13311" width="42.140625" style="18" customWidth="1"/>
    <col min="13312" max="13312" width="26.42578125" style="18" customWidth="1"/>
    <col min="13313" max="13313" width="17.7109375" style="18" customWidth="1"/>
    <col min="13314" max="13314" width="11.28515625" style="18" customWidth="1"/>
    <col min="13315" max="13315" width="9.85546875" style="18" customWidth="1"/>
    <col min="13316" max="13316" width="11.140625" style="18" customWidth="1"/>
    <col min="13317" max="13317" width="5.85546875" style="18" customWidth="1"/>
    <col min="13318" max="13550" width="9.140625" style="18" customWidth="1"/>
    <col min="13551" max="13551" width="19.5703125" style="18" customWidth="1"/>
    <col min="13552" max="13552" width="167.5703125" style="18" customWidth="1"/>
    <col min="13553" max="13553" width="18.5703125" style="18" customWidth="1"/>
    <col min="13554" max="13554" width="46.7109375" style="18" customWidth="1"/>
    <col min="13555" max="13555" width="31.140625" style="18" customWidth="1"/>
    <col min="13556" max="13556" width="30.28515625" style="18" customWidth="1"/>
    <col min="13557" max="13557" width="14.28515625" style="18" customWidth="1"/>
    <col min="13558" max="13558" width="13.85546875" style="18" customWidth="1"/>
    <col min="13559" max="13559" width="13.42578125" style="18" customWidth="1"/>
    <col min="13560" max="13560" width="14.28515625" style="18" customWidth="1"/>
    <col min="13561" max="13561" width="11.85546875" style="18" customWidth="1"/>
    <col min="13562" max="13562" width="10" style="18" customWidth="1"/>
    <col min="13563" max="13564" width="8.28515625" style="18" customWidth="1"/>
    <col min="13565" max="13565" width="23.7109375" style="18" customWidth="1"/>
    <col min="13566" max="13566" width="23.85546875" style="18" customWidth="1"/>
    <col min="13567" max="13567" width="42.140625" style="18" customWidth="1"/>
    <col min="13568" max="13568" width="26.42578125" style="18" customWidth="1"/>
    <col min="13569" max="13569" width="17.7109375" style="18" customWidth="1"/>
    <col min="13570" max="13570" width="11.28515625" style="18" customWidth="1"/>
    <col min="13571" max="13571" width="9.85546875" style="18" customWidth="1"/>
    <col min="13572" max="13572" width="11.140625" style="18" customWidth="1"/>
    <col min="13573" max="13573" width="5.85546875" style="18" customWidth="1"/>
    <col min="13574" max="13806" width="9.140625" style="18" customWidth="1"/>
    <col min="13807" max="13807" width="19.5703125" style="18" customWidth="1"/>
    <col min="13808" max="13808" width="167.5703125" style="18" customWidth="1"/>
    <col min="13809" max="13809" width="18.5703125" style="18" customWidth="1"/>
    <col min="13810" max="13810" width="46.7109375" style="18" customWidth="1"/>
    <col min="13811" max="13811" width="31.140625" style="18" customWidth="1"/>
    <col min="13812" max="13812" width="30.28515625" style="18" customWidth="1"/>
    <col min="13813" max="13813" width="14.28515625" style="18" customWidth="1"/>
    <col min="13814" max="13814" width="13.85546875" style="18" customWidth="1"/>
    <col min="13815" max="13815" width="13.42578125" style="18" customWidth="1"/>
    <col min="13816" max="13816" width="14.28515625" style="18" customWidth="1"/>
    <col min="13817" max="13817" width="11.85546875" style="18" customWidth="1"/>
    <col min="13818" max="13818" width="10" style="18" customWidth="1"/>
    <col min="13819" max="13820" width="8.28515625" style="18" customWidth="1"/>
    <col min="13821" max="13821" width="23.7109375" style="18" customWidth="1"/>
    <col min="13822" max="13822" width="23.85546875" style="18" customWidth="1"/>
    <col min="13823" max="13823" width="42.140625" style="18" customWidth="1"/>
    <col min="13824" max="13824" width="26.42578125" style="18" customWidth="1"/>
    <col min="13825" max="13825" width="17.7109375" style="18" customWidth="1"/>
    <col min="13826" max="13826" width="11.28515625" style="18" customWidth="1"/>
    <col min="13827" max="13827" width="9.85546875" style="18" customWidth="1"/>
    <col min="13828" max="13828" width="11.140625" style="18" customWidth="1"/>
    <col min="13829" max="13829" width="5.85546875" style="18" customWidth="1"/>
    <col min="13830" max="14062" width="9.140625" style="18" customWidth="1"/>
    <col min="14063" max="14063" width="19.5703125" style="18" customWidth="1"/>
    <col min="14064" max="14064" width="167.5703125" style="18" customWidth="1"/>
    <col min="14065" max="14065" width="18.5703125" style="18" customWidth="1"/>
    <col min="14066" max="14066" width="46.7109375" style="18" customWidth="1"/>
    <col min="14067" max="14067" width="31.140625" style="18" customWidth="1"/>
    <col min="14068" max="14068" width="30.28515625" style="18" customWidth="1"/>
    <col min="14069" max="14069" width="14.28515625" style="18" customWidth="1"/>
    <col min="14070" max="14070" width="13.85546875" style="18" customWidth="1"/>
    <col min="14071" max="14071" width="13.42578125" style="18" customWidth="1"/>
    <col min="14072" max="14072" width="14.28515625" style="18" customWidth="1"/>
    <col min="14073" max="14073" width="11.85546875" style="18" customWidth="1"/>
    <col min="14074" max="14074" width="10" style="18" customWidth="1"/>
    <col min="14075" max="14076" width="8.28515625" style="18" customWidth="1"/>
    <col min="14077" max="14077" width="23.7109375" style="18" customWidth="1"/>
    <col min="14078" max="14078" width="23.85546875" style="18" customWidth="1"/>
    <col min="14079" max="14079" width="42.140625" style="18" customWidth="1"/>
    <col min="14080" max="14080" width="26.42578125" style="18" customWidth="1"/>
    <col min="14081" max="14081" width="17.7109375" style="18" customWidth="1"/>
    <col min="14082" max="14082" width="11.28515625" style="18" customWidth="1"/>
    <col min="14083" max="14083" width="9.85546875" style="18" customWidth="1"/>
    <col min="14084" max="14084" width="11.140625" style="18" customWidth="1"/>
    <col min="14085" max="14085" width="5.85546875" style="18" customWidth="1"/>
    <col min="14086" max="14318" width="9.140625" style="18" customWidth="1"/>
    <col min="14319" max="14319" width="19.5703125" style="18" customWidth="1"/>
    <col min="14320" max="14320" width="167.5703125" style="18" customWidth="1"/>
    <col min="14321" max="14321" width="18.5703125" style="18" customWidth="1"/>
    <col min="14322" max="14322" width="46.7109375" style="18" customWidth="1"/>
    <col min="14323" max="14323" width="31.140625" style="18" customWidth="1"/>
    <col min="14324" max="14324" width="30.28515625" style="18" customWidth="1"/>
    <col min="14325" max="14325" width="14.28515625" style="18" customWidth="1"/>
    <col min="14326" max="14326" width="13.85546875" style="18" customWidth="1"/>
    <col min="14327" max="14327" width="13.42578125" style="18" customWidth="1"/>
    <col min="14328" max="14328" width="14.28515625" style="18" customWidth="1"/>
    <col min="14329" max="14329" width="11.85546875" style="18" customWidth="1"/>
    <col min="14330" max="14330" width="10" style="18" customWidth="1"/>
    <col min="14331" max="14332" width="8.28515625" style="18" customWidth="1"/>
    <col min="14333" max="14333" width="23.7109375" style="18" customWidth="1"/>
    <col min="14334" max="14334" width="23.85546875" style="18" customWidth="1"/>
    <col min="14335" max="14335" width="42.140625" style="18" customWidth="1"/>
    <col min="14336" max="14336" width="26.42578125" style="18" customWidth="1"/>
    <col min="14337" max="14337" width="17.7109375" style="18" customWidth="1"/>
    <col min="14338" max="14338" width="11.28515625" style="18" customWidth="1"/>
    <col min="14339" max="14339" width="9.85546875" style="18" customWidth="1"/>
    <col min="14340" max="14340" width="11.140625" style="18" customWidth="1"/>
    <col min="14341" max="14341" width="5.85546875" style="18" customWidth="1"/>
    <col min="14342" max="14574" width="9.140625" style="18" customWidth="1"/>
    <col min="14575" max="14575" width="19.5703125" style="18" customWidth="1"/>
    <col min="14576" max="14576" width="167.5703125" style="18" customWidth="1"/>
    <col min="14577" max="14577" width="18.5703125" style="18" customWidth="1"/>
    <col min="14578" max="14578" width="46.7109375" style="18" customWidth="1"/>
    <col min="14579" max="14579" width="31.140625" style="18" customWidth="1"/>
    <col min="14580" max="14580" width="30.28515625" style="18" customWidth="1"/>
    <col min="14581" max="14581" width="14.28515625" style="18" customWidth="1"/>
    <col min="14582" max="14582" width="13.85546875" style="18" customWidth="1"/>
    <col min="14583" max="14583" width="13.42578125" style="18" customWidth="1"/>
    <col min="14584" max="14584" width="14.28515625" style="18" customWidth="1"/>
    <col min="14585" max="14585" width="11.85546875" style="18" customWidth="1"/>
    <col min="14586" max="14586" width="10" style="18" customWidth="1"/>
    <col min="14587" max="14588" width="8.28515625" style="18" customWidth="1"/>
    <col min="14589" max="14589" width="23.7109375" style="18" customWidth="1"/>
    <col min="14590" max="14590" width="23.85546875" style="18" customWidth="1"/>
    <col min="14591" max="14591" width="42.140625" style="18" customWidth="1"/>
    <col min="14592" max="14592" width="26.42578125" style="18" customWidth="1"/>
    <col min="14593" max="14593" width="17.7109375" style="18" customWidth="1"/>
    <col min="14594" max="14594" width="11.28515625" style="18" customWidth="1"/>
    <col min="14595" max="14595" width="9.85546875" style="18" customWidth="1"/>
    <col min="14596" max="14596" width="11.140625" style="18" customWidth="1"/>
    <col min="14597" max="14597" width="5.85546875" style="18" customWidth="1"/>
    <col min="14598" max="14830" width="9.140625" style="18" customWidth="1"/>
    <col min="14831" max="14831" width="19.5703125" style="18" customWidth="1"/>
    <col min="14832" max="14832" width="167.5703125" style="18" customWidth="1"/>
    <col min="14833" max="14833" width="18.5703125" style="18" customWidth="1"/>
    <col min="14834" max="14834" width="46.7109375" style="18" customWidth="1"/>
    <col min="14835" max="14835" width="31.140625" style="18" customWidth="1"/>
    <col min="14836" max="14836" width="30.28515625" style="18" customWidth="1"/>
    <col min="14837" max="14837" width="14.28515625" style="18" customWidth="1"/>
    <col min="14838" max="14838" width="13.85546875" style="18" customWidth="1"/>
    <col min="14839" max="14839" width="13.42578125" style="18" customWidth="1"/>
    <col min="14840" max="14840" width="14.28515625" style="18" customWidth="1"/>
    <col min="14841" max="14841" width="11.85546875" style="18" customWidth="1"/>
    <col min="14842" max="14842" width="10" style="18" customWidth="1"/>
    <col min="14843" max="14844" width="8.28515625" style="18" customWidth="1"/>
    <col min="14845" max="14845" width="23.7109375" style="18" customWidth="1"/>
    <col min="14846" max="14846" width="23.85546875" style="18" customWidth="1"/>
    <col min="14847" max="14847" width="42.140625" style="18" customWidth="1"/>
    <col min="14848" max="14848" width="26.42578125" style="18" customWidth="1"/>
    <col min="14849" max="14849" width="17.7109375" style="18" customWidth="1"/>
    <col min="14850" max="14850" width="11.28515625" style="18" customWidth="1"/>
    <col min="14851" max="14851" width="9.85546875" style="18" customWidth="1"/>
    <col min="14852" max="14852" width="11.140625" style="18" customWidth="1"/>
    <col min="14853" max="14853" width="5.85546875" style="18" customWidth="1"/>
    <col min="14854" max="15086" width="9.140625" style="18" customWidth="1"/>
    <col min="15087" max="15087" width="19.5703125" style="18" customWidth="1"/>
    <col min="15088" max="15088" width="167.5703125" style="18" customWidth="1"/>
    <col min="15089" max="15089" width="18.5703125" style="18" customWidth="1"/>
    <col min="15090" max="15090" width="46.7109375" style="18" customWidth="1"/>
    <col min="15091" max="15091" width="31.140625" style="18" customWidth="1"/>
    <col min="15092" max="15092" width="30.28515625" style="18" customWidth="1"/>
    <col min="15093" max="15093" width="14.28515625" style="18" customWidth="1"/>
    <col min="15094" max="15094" width="13.85546875" style="18" customWidth="1"/>
    <col min="15095" max="15095" width="13.42578125" style="18" customWidth="1"/>
    <col min="15096" max="15096" width="14.28515625" style="18" customWidth="1"/>
    <col min="15097" max="15097" width="11.85546875" style="18" customWidth="1"/>
    <col min="15098" max="15098" width="10" style="18" customWidth="1"/>
    <col min="15099" max="15100" width="8.28515625" style="18" customWidth="1"/>
    <col min="15101" max="15101" width="23.7109375" style="18" customWidth="1"/>
    <col min="15102" max="15102" width="23.85546875" style="18" customWidth="1"/>
    <col min="15103" max="15103" width="42.140625" style="18" customWidth="1"/>
    <col min="15104" max="15104" width="26.42578125" style="18" customWidth="1"/>
    <col min="15105" max="15105" width="17.7109375" style="18" customWidth="1"/>
    <col min="15106" max="15106" width="11.28515625" style="18" customWidth="1"/>
    <col min="15107" max="15107" width="9.85546875" style="18" customWidth="1"/>
    <col min="15108" max="15108" width="11.140625" style="18" customWidth="1"/>
    <col min="15109" max="15109" width="5.85546875" style="18" customWidth="1"/>
    <col min="15110" max="15342" width="9.140625" style="18" customWidth="1"/>
    <col min="15343" max="15343" width="19.5703125" style="18" customWidth="1"/>
    <col min="15344" max="15344" width="167.5703125" style="18" customWidth="1"/>
    <col min="15345" max="15345" width="18.5703125" style="18" customWidth="1"/>
    <col min="15346" max="15346" width="46.7109375" style="18" customWidth="1"/>
    <col min="15347" max="15347" width="31.140625" style="18" customWidth="1"/>
    <col min="15348" max="15348" width="30.28515625" style="18" customWidth="1"/>
    <col min="15349" max="15349" width="14.28515625" style="18" customWidth="1"/>
    <col min="15350" max="15350" width="13.85546875" style="18" customWidth="1"/>
    <col min="15351" max="15351" width="13.42578125" style="18" customWidth="1"/>
    <col min="15352" max="15352" width="14.28515625" style="18" customWidth="1"/>
    <col min="15353" max="15353" width="11.85546875" style="18" customWidth="1"/>
    <col min="15354" max="15354" width="10" style="18" customWidth="1"/>
    <col min="15355" max="15356" width="8.28515625" style="18" customWidth="1"/>
    <col min="15357" max="15357" width="23.7109375" style="18" customWidth="1"/>
    <col min="15358" max="15358" width="23.85546875" style="18" customWidth="1"/>
    <col min="15359" max="15359" width="42.140625" style="18" customWidth="1"/>
    <col min="15360" max="15360" width="26.42578125" style="18" customWidth="1"/>
    <col min="15361" max="15361" width="17.7109375" style="18" customWidth="1"/>
    <col min="15362" max="15362" width="11.28515625" style="18" customWidth="1"/>
    <col min="15363" max="15363" width="9.85546875" style="18" customWidth="1"/>
    <col min="15364" max="15364" width="11.140625" style="18" customWidth="1"/>
    <col min="15365" max="15365" width="5.85546875" style="18" customWidth="1"/>
    <col min="15366" max="15598" width="9.140625" style="18" customWidth="1"/>
    <col min="15599" max="15599" width="19.5703125" style="18" customWidth="1"/>
    <col min="15600" max="15600" width="167.5703125" style="18" customWidth="1"/>
    <col min="15601" max="15601" width="18.5703125" style="18" customWidth="1"/>
    <col min="15602" max="15602" width="46.7109375" style="18" customWidth="1"/>
    <col min="15603" max="15603" width="31.140625" style="18" customWidth="1"/>
    <col min="15604" max="15604" width="30.28515625" style="18" customWidth="1"/>
    <col min="15605" max="15605" width="14.28515625" style="18" customWidth="1"/>
    <col min="15606" max="15606" width="13.85546875" style="18" customWidth="1"/>
    <col min="15607" max="15607" width="13.42578125" style="18" customWidth="1"/>
    <col min="15608" max="15608" width="14.28515625" style="18" customWidth="1"/>
    <col min="15609" max="15609" width="11.85546875" style="18" customWidth="1"/>
    <col min="15610" max="15610" width="10" style="18" customWidth="1"/>
    <col min="15611" max="15612" width="8.28515625" style="18" customWidth="1"/>
    <col min="15613" max="15613" width="23.7109375" style="18" customWidth="1"/>
    <col min="15614" max="15614" width="23.85546875" style="18" customWidth="1"/>
    <col min="15615" max="15615" width="42.140625" style="18" customWidth="1"/>
    <col min="15616" max="15616" width="26.42578125" style="18" customWidth="1"/>
    <col min="15617" max="15617" width="17.7109375" style="18" customWidth="1"/>
    <col min="15618" max="15618" width="11.28515625" style="18" customWidth="1"/>
    <col min="15619" max="15619" width="9.85546875" style="18" customWidth="1"/>
    <col min="15620" max="15620" width="11.140625" style="18" customWidth="1"/>
    <col min="15621" max="15621" width="5.85546875" style="18" customWidth="1"/>
    <col min="15622" max="15854" width="9.140625" style="18" customWidth="1"/>
    <col min="15855" max="15855" width="19.5703125" style="18" customWidth="1"/>
    <col min="15856" max="15856" width="167.5703125" style="18" customWidth="1"/>
    <col min="15857" max="15857" width="18.5703125" style="18" customWidth="1"/>
    <col min="15858" max="15858" width="46.7109375" style="18" customWidth="1"/>
    <col min="15859" max="15859" width="31.140625" style="18" customWidth="1"/>
    <col min="15860" max="15860" width="30.28515625" style="18" customWidth="1"/>
    <col min="15861" max="15861" width="14.28515625" style="18" customWidth="1"/>
    <col min="15862" max="15862" width="13.85546875" style="18" customWidth="1"/>
    <col min="15863" max="15863" width="13.42578125" style="18" customWidth="1"/>
    <col min="15864" max="15864" width="14.28515625" style="18" customWidth="1"/>
    <col min="15865" max="15865" width="11.85546875" style="18" customWidth="1"/>
    <col min="15866" max="15866" width="10" style="18" customWidth="1"/>
    <col min="15867" max="15868" width="8.28515625" style="18" customWidth="1"/>
    <col min="15869" max="15869" width="23.7109375" style="18" customWidth="1"/>
    <col min="15870" max="15870" width="23.85546875" style="18" customWidth="1"/>
    <col min="15871" max="15871" width="42.140625" style="18" customWidth="1"/>
    <col min="15872" max="15872" width="26.42578125" style="18" customWidth="1"/>
    <col min="15873" max="15873" width="17.7109375" style="18" customWidth="1"/>
    <col min="15874" max="15874" width="11.28515625" style="18" customWidth="1"/>
    <col min="15875" max="15875" width="9.85546875" style="18" customWidth="1"/>
    <col min="15876" max="15876" width="11.140625" style="18" customWidth="1"/>
    <col min="15877" max="15877" width="5.85546875" style="18" customWidth="1"/>
    <col min="15878" max="16110" width="9.140625" style="18" customWidth="1"/>
    <col min="16111" max="16111" width="19.5703125" style="18" customWidth="1"/>
    <col min="16112" max="16112" width="167.5703125" style="18" customWidth="1"/>
    <col min="16113" max="16113" width="18.5703125" style="18" customWidth="1"/>
    <col min="16114" max="16114" width="46.7109375" style="18" customWidth="1"/>
    <col min="16115" max="16115" width="31.140625" style="18" customWidth="1"/>
    <col min="16116" max="16116" width="30.28515625" style="18" customWidth="1"/>
    <col min="16117" max="16117" width="14.28515625" style="18" customWidth="1"/>
    <col min="16118" max="16118" width="13.85546875" style="18" customWidth="1"/>
    <col min="16119" max="16119" width="13.42578125" style="18" customWidth="1"/>
    <col min="16120" max="16120" width="14.28515625" style="18" customWidth="1"/>
    <col min="16121" max="16121" width="11.85546875" style="18" customWidth="1"/>
    <col min="16122" max="16122" width="10" style="18" customWidth="1"/>
    <col min="16123" max="16124" width="8.28515625" style="18" customWidth="1"/>
    <col min="16125" max="16125" width="23.7109375" style="18" customWidth="1"/>
    <col min="16126" max="16126" width="23.85546875" style="18" customWidth="1"/>
    <col min="16127" max="16127" width="42.140625" style="18" customWidth="1"/>
    <col min="16128" max="16128" width="26.42578125" style="18" customWidth="1"/>
    <col min="16129" max="16129" width="17.7109375" style="18" customWidth="1"/>
    <col min="16130" max="16130" width="11.28515625" style="18" customWidth="1"/>
    <col min="16131" max="16131" width="9.85546875" style="18" customWidth="1"/>
    <col min="16132" max="16132" width="11.140625" style="18" customWidth="1"/>
    <col min="16133" max="16133" width="5.85546875" style="18" customWidth="1"/>
    <col min="16134" max="16384" width="9.140625" style="18" customWidth="1"/>
  </cols>
  <sheetData>
    <row r="1" spans="1:12" ht="30" customHeight="1" x14ac:dyDescent="0.2">
      <c r="H1" s="18"/>
    </row>
    <row r="2" spans="1:12" ht="30" customHeight="1" x14ac:dyDescent="0.2">
      <c r="H2" s="18"/>
    </row>
    <row r="3" spans="1:12" ht="30" customHeight="1" x14ac:dyDescent="0.2">
      <c r="H3" s="18"/>
    </row>
    <row r="4" spans="1:12" ht="11.1" customHeight="1" x14ac:dyDescent="0.2">
      <c r="A4" s="504" t="s">
        <v>1885</v>
      </c>
      <c r="B4" s="517"/>
      <c r="C4" s="517"/>
      <c r="D4" s="517"/>
      <c r="E4" s="517"/>
      <c r="F4" s="517"/>
      <c r="K4" s="259"/>
      <c r="L4" s="44"/>
    </row>
    <row r="5" spans="1:12" ht="11.1" customHeight="1" x14ac:dyDescent="0.2"/>
    <row r="6" spans="1:12" ht="33" customHeight="1" x14ac:dyDescent="0.2">
      <c r="A6" s="7" t="s">
        <v>0</v>
      </c>
      <c r="B6" s="7" t="s">
        <v>1</v>
      </c>
      <c r="C6" s="42" t="s">
        <v>2</v>
      </c>
      <c r="D6" s="28" t="s">
        <v>3</v>
      </c>
      <c r="E6" s="8" t="s">
        <v>2044</v>
      </c>
      <c r="F6" s="9" t="s">
        <v>4</v>
      </c>
      <c r="G6" s="28" t="s">
        <v>2041</v>
      </c>
      <c r="H6" s="28" t="s">
        <v>1507</v>
      </c>
      <c r="I6" s="9" t="s">
        <v>55</v>
      </c>
      <c r="J6" s="252"/>
    </row>
    <row r="7" spans="1:12" ht="30" customHeight="1" x14ac:dyDescent="0.2">
      <c r="A7" s="16" t="s">
        <v>1153</v>
      </c>
      <c r="B7" s="22" t="s">
        <v>1177</v>
      </c>
      <c r="C7" s="260" t="s">
        <v>59</v>
      </c>
      <c r="D7" s="261">
        <v>1</v>
      </c>
      <c r="E7" s="262">
        <v>11.35</v>
      </c>
      <c r="F7" s="84">
        <f>D7*E7</f>
        <v>11.35</v>
      </c>
      <c r="G7" s="206"/>
      <c r="H7" s="226"/>
      <c r="I7" s="193"/>
      <c r="J7" s="253"/>
      <c r="K7" s="245"/>
      <c r="L7" s="243"/>
    </row>
    <row r="8" spans="1:12" ht="30" customHeight="1" x14ac:dyDescent="0.2">
      <c r="A8" s="246" t="s">
        <v>1635</v>
      </c>
      <c r="B8" s="247" t="s">
        <v>1636</v>
      </c>
      <c r="C8" s="246" t="s">
        <v>59</v>
      </c>
      <c r="D8" s="246">
        <v>1</v>
      </c>
      <c r="E8" s="86">
        <v>25.63</v>
      </c>
      <c r="F8" s="84">
        <f t="shared" ref="F8:F63" si="0">D8*E8</f>
        <v>25.63</v>
      </c>
      <c r="G8" s="206"/>
      <c r="H8" s="392"/>
      <c r="I8" s="256"/>
      <c r="J8" s="253"/>
      <c r="K8" s="245"/>
      <c r="L8" s="243"/>
    </row>
    <row r="9" spans="1:12" s="5" customFormat="1" ht="30" customHeight="1" x14ac:dyDescent="0.2">
      <c r="A9" s="32" t="s">
        <v>334</v>
      </c>
      <c r="B9" s="21" t="s">
        <v>2049</v>
      </c>
      <c r="C9" s="32" t="s">
        <v>29</v>
      </c>
      <c r="D9" s="32">
        <v>4</v>
      </c>
      <c r="E9" s="86">
        <v>9.26</v>
      </c>
      <c r="F9" s="84">
        <f t="shared" si="0"/>
        <v>37.04</v>
      </c>
      <c r="G9" s="206"/>
      <c r="H9" s="226"/>
      <c r="I9" s="206"/>
      <c r="J9" s="251"/>
      <c r="K9" s="250"/>
      <c r="L9" s="106"/>
    </row>
    <row r="10" spans="1:12" s="5" customFormat="1" ht="30" customHeight="1" x14ac:dyDescent="0.2">
      <c r="A10" s="16" t="s">
        <v>337</v>
      </c>
      <c r="B10" s="22" t="s">
        <v>338</v>
      </c>
      <c r="C10" s="16" t="s">
        <v>59</v>
      </c>
      <c r="D10" s="16">
        <v>1</v>
      </c>
      <c r="E10" s="84">
        <v>18.919999999999998</v>
      </c>
      <c r="F10" s="84">
        <f t="shared" si="0"/>
        <v>18.919999999999998</v>
      </c>
      <c r="G10" s="206"/>
      <c r="H10" s="226"/>
      <c r="I10" s="206"/>
      <c r="J10" s="253"/>
      <c r="K10" s="245"/>
      <c r="L10" s="106"/>
    </row>
    <row r="11" spans="1:12" s="5" customFormat="1" ht="42.75" customHeight="1" x14ac:dyDescent="0.2">
      <c r="A11" s="32" t="s">
        <v>339</v>
      </c>
      <c r="B11" s="21" t="s">
        <v>1170</v>
      </c>
      <c r="C11" s="32" t="s">
        <v>59</v>
      </c>
      <c r="D11" s="32">
        <v>1</v>
      </c>
      <c r="E11" s="86">
        <v>8.75</v>
      </c>
      <c r="F11" s="84">
        <f t="shared" si="0"/>
        <v>8.75</v>
      </c>
      <c r="G11" s="206"/>
      <c r="H11" s="226"/>
      <c r="I11" s="206"/>
      <c r="J11" s="251"/>
      <c r="K11" s="250"/>
      <c r="L11" s="106"/>
    </row>
    <row r="12" spans="1:12" s="5" customFormat="1" ht="30" customHeight="1" x14ac:dyDescent="0.2">
      <c r="A12" s="32" t="s">
        <v>340</v>
      </c>
      <c r="B12" s="21" t="s">
        <v>341</v>
      </c>
      <c r="C12" s="32" t="s">
        <v>59</v>
      </c>
      <c r="D12" s="32">
        <v>2</v>
      </c>
      <c r="E12" s="86">
        <v>3.76</v>
      </c>
      <c r="F12" s="84">
        <f t="shared" si="0"/>
        <v>7.52</v>
      </c>
      <c r="G12" s="206"/>
      <c r="H12" s="226"/>
      <c r="I12" s="206"/>
      <c r="J12" s="251"/>
      <c r="K12" s="250"/>
      <c r="L12" s="106"/>
    </row>
    <row r="13" spans="1:12" s="5" customFormat="1" ht="30" customHeight="1" x14ac:dyDescent="0.2">
      <c r="A13" s="32" t="s">
        <v>342</v>
      </c>
      <c r="B13" s="21" t="s">
        <v>343</v>
      </c>
      <c r="C13" s="32" t="s">
        <v>59</v>
      </c>
      <c r="D13" s="32">
        <v>1</v>
      </c>
      <c r="E13" s="86">
        <v>3.15</v>
      </c>
      <c r="F13" s="84">
        <f t="shared" si="0"/>
        <v>3.15</v>
      </c>
      <c r="G13" s="206"/>
      <c r="H13" s="226"/>
      <c r="I13" s="206"/>
      <c r="J13" s="251"/>
      <c r="K13" s="250"/>
      <c r="L13" s="106"/>
    </row>
    <row r="14" spans="1:12" s="5" customFormat="1" ht="30" customHeight="1" x14ac:dyDescent="0.2">
      <c r="A14" s="32" t="s">
        <v>344</v>
      </c>
      <c r="B14" s="21" t="s">
        <v>345</v>
      </c>
      <c r="C14" s="32" t="s">
        <v>59</v>
      </c>
      <c r="D14" s="32">
        <v>1</v>
      </c>
      <c r="E14" s="86">
        <v>6.62</v>
      </c>
      <c r="F14" s="84">
        <f t="shared" si="0"/>
        <v>6.62</v>
      </c>
      <c r="G14" s="206"/>
      <c r="H14" s="226"/>
      <c r="I14" s="206"/>
      <c r="J14" s="251"/>
      <c r="K14" s="250"/>
      <c r="L14" s="106"/>
    </row>
    <row r="15" spans="1:12" s="5" customFormat="1" ht="30" customHeight="1" x14ac:dyDescent="0.2">
      <c r="A15" s="32" t="s">
        <v>346</v>
      </c>
      <c r="B15" s="21" t="s">
        <v>347</v>
      </c>
      <c r="C15" s="32" t="s">
        <v>59</v>
      </c>
      <c r="D15" s="32">
        <v>8</v>
      </c>
      <c r="E15" s="86">
        <v>16.95</v>
      </c>
      <c r="F15" s="84">
        <f t="shared" si="0"/>
        <v>135.6</v>
      </c>
      <c r="G15" s="206"/>
      <c r="H15" s="226"/>
      <c r="I15" s="206"/>
      <c r="J15" s="251"/>
      <c r="K15" s="250"/>
      <c r="L15" s="106"/>
    </row>
    <row r="16" spans="1:12" s="5" customFormat="1" ht="30" customHeight="1" x14ac:dyDescent="0.2">
      <c r="A16" s="32" t="s">
        <v>350</v>
      </c>
      <c r="B16" s="21" t="s">
        <v>1187</v>
      </c>
      <c r="C16" s="32" t="s">
        <v>59</v>
      </c>
      <c r="D16" s="32">
        <v>1</v>
      </c>
      <c r="E16" s="86">
        <v>3.49</v>
      </c>
      <c r="F16" s="84">
        <f t="shared" si="0"/>
        <v>3.49</v>
      </c>
      <c r="G16" s="206"/>
      <c r="H16" s="226"/>
      <c r="I16" s="206"/>
      <c r="J16" s="251"/>
      <c r="K16" s="250"/>
      <c r="L16" s="106"/>
    </row>
    <row r="17" spans="1:12" s="5" customFormat="1" ht="30" customHeight="1" x14ac:dyDescent="0.2">
      <c r="A17" s="32" t="s">
        <v>351</v>
      </c>
      <c r="B17" s="21" t="s">
        <v>1188</v>
      </c>
      <c r="C17" s="32" t="s">
        <v>59</v>
      </c>
      <c r="D17" s="32">
        <v>4</v>
      </c>
      <c r="E17" s="86">
        <v>2.29</v>
      </c>
      <c r="F17" s="84">
        <f t="shared" si="0"/>
        <v>9.16</v>
      </c>
      <c r="G17" s="206"/>
      <c r="H17" s="226"/>
      <c r="I17" s="206"/>
      <c r="J17" s="251"/>
      <c r="K17" s="250"/>
      <c r="L17" s="106"/>
    </row>
    <row r="18" spans="1:12" s="5" customFormat="1" ht="30" customHeight="1" x14ac:dyDescent="0.2">
      <c r="A18" s="32" t="s">
        <v>352</v>
      </c>
      <c r="B18" s="21" t="s">
        <v>1189</v>
      </c>
      <c r="C18" s="32" t="s">
        <v>59</v>
      </c>
      <c r="D18" s="32">
        <v>2</v>
      </c>
      <c r="E18" s="86">
        <v>5.23</v>
      </c>
      <c r="F18" s="84">
        <f t="shared" si="0"/>
        <v>10.46</v>
      </c>
      <c r="G18" s="206"/>
      <c r="H18" s="226"/>
      <c r="I18" s="206"/>
      <c r="J18" s="251"/>
      <c r="K18" s="250"/>
      <c r="L18" s="106"/>
    </row>
    <row r="19" spans="1:12" s="5" customFormat="1" ht="30" customHeight="1" x14ac:dyDescent="0.2">
      <c r="A19" s="32" t="s">
        <v>353</v>
      </c>
      <c r="B19" s="21" t="s">
        <v>354</v>
      </c>
      <c r="C19" s="32" t="s">
        <v>59</v>
      </c>
      <c r="D19" s="32">
        <v>5</v>
      </c>
      <c r="E19" s="86">
        <v>5</v>
      </c>
      <c r="F19" s="84">
        <f t="shared" si="0"/>
        <v>25</v>
      </c>
      <c r="G19" s="206"/>
      <c r="H19" s="226"/>
      <c r="I19" s="206"/>
      <c r="J19" s="251"/>
      <c r="K19" s="250"/>
      <c r="L19" s="106"/>
    </row>
    <row r="20" spans="1:12" s="5" customFormat="1" ht="30" customHeight="1" x14ac:dyDescent="0.2">
      <c r="A20" s="32" t="s">
        <v>1155</v>
      </c>
      <c r="B20" s="21" t="s">
        <v>1179</v>
      </c>
      <c r="C20" s="32" t="s">
        <v>59</v>
      </c>
      <c r="D20" s="32">
        <v>1</v>
      </c>
      <c r="E20" s="86">
        <v>9.42</v>
      </c>
      <c r="F20" s="84">
        <f t="shared" si="0"/>
        <v>9.42</v>
      </c>
      <c r="G20" s="206"/>
      <c r="H20" s="226"/>
      <c r="I20" s="206"/>
      <c r="J20" s="251"/>
      <c r="K20" s="250"/>
      <c r="L20" s="106"/>
    </row>
    <row r="21" spans="1:12" s="5" customFormat="1" ht="30" customHeight="1" x14ac:dyDescent="0.2">
      <c r="A21" s="16" t="s">
        <v>355</v>
      </c>
      <c r="B21" s="22" t="s">
        <v>356</v>
      </c>
      <c r="C21" s="16" t="s">
        <v>59</v>
      </c>
      <c r="D21" s="16">
        <v>1</v>
      </c>
      <c r="E21" s="84">
        <v>13.23</v>
      </c>
      <c r="F21" s="84">
        <f t="shared" si="0"/>
        <v>13.23</v>
      </c>
      <c r="G21" s="206"/>
      <c r="H21" s="226"/>
      <c r="I21" s="206"/>
      <c r="J21" s="253"/>
      <c r="K21" s="250"/>
      <c r="L21" s="106"/>
    </row>
    <row r="22" spans="1:12" s="5" customFormat="1" ht="30" customHeight="1" x14ac:dyDescent="0.2">
      <c r="A22" s="32" t="s">
        <v>357</v>
      </c>
      <c r="B22" s="21" t="s">
        <v>358</v>
      </c>
      <c r="C22" s="32" t="s">
        <v>59</v>
      </c>
      <c r="D22" s="32">
        <v>3</v>
      </c>
      <c r="E22" s="86">
        <v>16.920000000000002</v>
      </c>
      <c r="F22" s="84">
        <f t="shared" si="0"/>
        <v>50.760000000000005</v>
      </c>
      <c r="G22" s="206"/>
      <c r="H22" s="226"/>
      <c r="I22" s="206"/>
      <c r="J22" s="251"/>
      <c r="K22" s="250"/>
      <c r="L22" s="106"/>
    </row>
    <row r="23" spans="1:12" s="5" customFormat="1" ht="30" customHeight="1" x14ac:dyDescent="0.2">
      <c r="A23" s="32" t="s">
        <v>359</v>
      </c>
      <c r="B23" s="21" t="s">
        <v>360</v>
      </c>
      <c r="C23" s="32" t="s">
        <v>59</v>
      </c>
      <c r="D23" s="32">
        <v>3</v>
      </c>
      <c r="E23" s="86">
        <v>8.09</v>
      </c>
      <c r="F23" s="84">
        <f t="shared" si="0"/>
        <v>24.27</v>
      </c>
      <c r="G23" s="206"/>
      <c r="H23" s="226"/>
      <c r="I23" s="206"/>
      <c r="J23" s="251"/>
      <c r="K23" s="250"/>
      <c r="L23" s="106"/>
    </row>
    <row r="24" spans="1:12" s="5" customFormat="1" ht="30" customHeight="1" x14ac:dyDescent="0.2">
      <c r="A24" s="32" t="s">
        <v>361</v>
      </c>
      <c r="B24" s="21" t="s">
        <v>1190</v>
      </c>
      <c r="C24" s="32" t="s">
        <v>59</v>
      </c>
      <c r="D24" s="32">
        <v>2</v>
      </c>
      <c r="E24" s="86">
        <v>13.969999999999999</v>
      </c>
      <c r="F24" s="84">
        <f t="shared" si="0"/>
        <v>27.939999999999998</v>
      </c>
      <c r="G24" s="206"/>
      <c r="H24" s="226"/>
      <c r="I24" s="206"/>
      <c r="J24" s="251"/>
      <c r="K24" s="250"/>
      <c r="L24" s="106"/>
    </row>
    <row r="25" spans="1:12" s="5" customFormat="1" ht="30" customHeight="1" x14ac:dyDescent="0.2">
      <c r="A25" s="32" t="s">
        <v>362</v>
      </c>
      <c r="B25" s="21" t="s">
        <v>1191</v>
      </c>
      <c r="C25" s="32" t="s">
        <v>59</v>
      </c>
      <c r="D25" s="32">
        <v>20</v>
      </c>
      <c r="E25" s="86">
        <v>1.48</v>
      </c>
      <c r="F25" s="84">
        <f t="shared" si="0"/>
        <v>29.6</v>
      </c>
      <c r="G25" s="206"/>
      <c r="H25" s="226"/>
      <c r="I25" s="206"/>
      <c r="J25" s="251"/>
      <c r="K25" s="250"/>
      <c r="L25" s="106"/>
    </row>
    <row r="26" spans="1:12" s="5" customFormat="1" ht="30" customHeight="1" x14ac:dyDescent="0.2">
      <c r="A26" s="246" t="s">
        <v>1639</v>
      </c>
      <c r="B26" s="247" t="s">
        <v>1640</v>
      </c>
      <c r="C26" s="32" t="s">
        <v>59</v>
      </c>
      <c r="D26" s="246">
        <v>3</v>
      </c>
      <c r="E26" s="86">
        <v>5.5</v>
      </c>
      <c r="F26" s="84">
        <f t="shared" si="0"/>
        <v>16.5</v>
      </c>
      <c r="G26" s="206"/>
      <c r="H26" s="392"/>
      <c r="I26" s="256"/>
      <c r="J26" s="251"/>
      <c r="K26" s="250"/>
      <c r="L26" s="106"/>
    </row>
    <row r="27" spans="1:12" s="5" customFormat="1" ht="30" customHeight="1" x14ac:dyDescent="0.2">
      <c r="A27" s="32" t="s">
        <v>363</v>
      </c>
      <c r="B27" s="21" t="s">
        <v>364</v>
      </c>
      <c r="C27" s="32" t="s">
        <v>59</v>
      </c>
      <c r="D27" s="32">
        <v>3</v>
      </c>
      <c r="E27" s="86">
        <v>30.52</v>
      </c>
      <c r="F27" s="84">
        <f t="shared" si="0"/>
        <v>91.56</v>
      </c>
      <c r="G27" s="206"/>
      <c r="H27" s="226"/>
      <c r="I27" s="206"/>
      <c r="J27" s="251"/>
      <c r="K27" s="250"/>
      <c r="L27" s="106"/>
    </row>
    <row r="28" spans="1:12" ht="30" customHeight="1" x14ac:dyDescent="0.2">
      <c r="A28" s="32" t="s">
        <v>365</v>
      </c>
      <c r="B28" s="21" t="s">
        <v>366</v>
      </c>
      <c r="C28" s="32" t="s">
        <v>59</v>
      </c>
      <c r="D28" s="32">
        <v>4</v>
      </c>
      <c r="E28" s="86">
        <v>13.33</v>
      </c>
      <c r="F28" s="84">
        <f t="shared" si="0"/>
        <v>53.32</v>
      </c>
      <c r="G28" s="206"/>
      <c r="H28" s="226"/>
      <c r="I28" s="193"/>
      <c r="J28" s="253"/>
      <c r="K28" s="250"/>
      <c r="L28" s="106"/>
    </row>
    <row r="29" spans="1:12" ht="53.25" customHeight="1" x14ac:dyDescent="0.2">
      <c r="A29" s="16" t="s">
        <v>367</v>
      </c>
      <c r="B29" s="22" t="s">
        <v>1171</v>
      </c>
      <c r="C29" s="16" t="s">
        <v>59</v>
      </c>
      <c r="D29" s="16">
        <v>1</v>
      </c>
      <c r="E29" s="84">
        <v>5.23</v>
      </c>
      <c r="F29" s="84">
        <f t="shared" si="0"/>
        <v>5.23</v>
      </c>
      <c r="G29" s="206"/>
      <c r="H29" s="226"/>
      <c r="I29" s="193"/>
      <c r="J29" s="253"/>
      <c r="K29" s="250"/>
      <c r="L29" s="106"/>
    </row>
    <row r="30" spans="1:12" ht="30" customHeight="1" x14ac:dyDescent="0.2">
      <c r="A30" s="32" t="s">
        <v>368</v>
      </c>
      <c r="B30" s="21" t="s">
        <v>369</v>
      </c>
      <c r="C30" s="32" t="s">
        <v>59</v>
      </c>
      <c r="D30" s="32">
        <v>1</v>
      </c>
      <c r="E30" s="86">
        <v>45.85</v>
      </c>
      <c r="F30" s="84">
        <f t="shared" si="0"/>
        <v>45.85</v>
      </c>
      <c r="G30" s="206"/>
      <c r="H30" s="226"/>
      <c r="I30" s="193"/>
      <c r="J30" s="253"/>
      <c r="K30" s="250"/>
      <c r="L30" s="106"/>
    </row>
    <row r="31" spans="1:12" ht="30" customHeight="1" x14ac:dyDescent="0.2">
      <c r="A31" s="32" t="s">
        <v>370</v>
      </c>
      <c r="B31" s="21" t="s">
        <v>371</v>
      </c>
      <c r="C31" s="32" t="s">
        <v>59</v>
      </c>
      <c r="D31" s="32">
        <v>2</v>
      </c>
      <c r="E31" s="86">
        <v>27.67</v>
      </c>
      <c r="F31" s="84">
        <f t="shared" si="0"/>
        <v>55.34</v>
      </c>
      <c r="G31" s="206"/>
      <c r="H31" s="226"/>
      <c r="I31" s="193"/>
      <c r="J31" s="253"/>
      <c r="K31" s="250"/>
      <c r="L31" s="106"/>
    </row>
    <row r="32" spans="1:12" ht="48" customHeight="1" x14ac:dyDescent="0.2">
      <c r="A32" s="32" t="s">
        <v>372</v>
      </c>
      <c r="B32" s="21" t="s">
        <v>1172</v>
      </c>
      <c r="C32" s="32" t="s">
        <v>59</v>
      </c>
      <c r="D32" s="32">
        <v>1</v>
      </c>
      <c r="E32" s="86">
        <v>3.81</v>
      </c>
      <c r="F32" s="84">
        <f t="shared" si="0"/>
        <v>3.81</v>
      </c>
      <c r="G32" s="206"/>
      <c r="H32" s="226"/>
      <c r="I32" s="193"/>
      <c r="J32" s="253"/>
      <c r="K32" s="250"/>
      <c r="L32" s="106"/>
    </row>
    <row r="33" spans="1:12" ht="30" customHeight="1" x14ac:dyDescent="0.2">
      <c r="A33" s="16" t="s">
        <v>373</v>
      </c>
      <c r="B33" s="22" t="s">
        <v>374</v>
      </c>
      <c r="C33" s="16" t="s">
        <v>59</v>
      </c>
      <c r="D33" s="16">
        <v>1</v>
      </c>
      <c r="E33" s="84">
        <v>7.18</v>
      </c>
      <c r="F33" s="84">
        <f t="shared" si="0"/>
        <v>7.18</v>
      </c>
      <c r="G33" s="206"/>
      <c r="H33" s="226"/>
      <c r="I33" s="193"/>
      <c r="J33" s="253"/>
      <c r="K33" s="250"/>
      <c r="L33" s="106"/>
    </row>
    <row r="34" spans="1:12" ht="30" customHeight="1" x14ac:dyDescent="0.2">
      <c r="A34" s="32" t="s">
        <v>375</v>
      </c>
      <c r="B34" s="21" t="s">
        <v>376</v>
      </c>
      <c r="C34" s="32" t="s">
        <v>59</v>
      </c>
      <c r="D34" s="32">
        <v>3</v>
      </c>
      <c r="E34" s="86">
        <v>7.44</v>
      </c>
      <c r="F34" s="84">
        <f t="shared" si="0"/>
        <v>22.32</v>
      </c>
      <c r="G34" s="206"/>
      <c r="H34" s="226"/>
      <c r="I34" s="193"/>
      <c r="J34" s="253"/>
      <c r="K34" s="250"/>
      <c r="L34" s="106"/>
    </row>
    <row r="35" spans="1:12" ht="30" customHeight="1" x14ac:dyDescent="0.2">
      <c r="A35" s="32" t="s">
        <v>377</v>
      </c>
      <c r="B35" s="21" t="s">
        <v>1192</v>
      </c>
      <c r="C35" s="32" t="s">
        <v>59</v>
      </c>
      <c r="D35" s="32">
        <v>3</v>
      </c>
      <c r="E35" s="86">
        <v>1.71</v>
      </c>
      <c r="F35" s="84">
        <f t="shared" si="0"/>
        <v>5.13</v>
      </c>
      <c r="G35" s="206"/>
      <c r="H35" s="226"/>
      <c r="I35" s="193"/>
      <c r="J35" s="253"/>
      <c r="K35" s="250"/>
      <c r="L35" s="106"/>
    </row>
    <row r="36" spans="1:12" ht="30" customHeight="1" x14ac:dyDescent="0.2">
      <c r="A36" s="32" t="s">
        <v>380</v>
      </c>
      <c r="B36" s="21" t="s">
        <v>381</v>
      </c>
      <c r="C36" s="32" t="s">
        <v>59</v>
      </c>
      <c r="D36" s="32">
        <v>1</v>
      </c>
      <c r="E36" s="86">
        <v>9.6999999999999993</v>
      </c>
      <c r="F36" s="84">
        <f t="shared" si="0"/>
        <v>9.6999999999999993</v>
      </c>
      <c r="G36" s="206"/>
      <c r="H36" s="226"/>
      <c r="I36" s="193"/>
      <c r="J36" s="253"/>
      <c r="K36" s="250"/>
      <c r="L36" s="106"/>
    </row>
    <row r="37" spans="1:12" ht="30" customHeight="1" x14ac:dyDescent="0.2">
      <c r="A37" s="16" t="s">
        <v>382</v>
      </c>
      <c r="B37" s="22" t="s">
        <v>1686</v>
      </c>
      <c r="C37" s="16" t="s">
        <v>59</v>
      </c>
      <c r="D37" s="16">
        <v>1</v>
      </c>
      <c r="E37" s="84">
        <v>2.95</v>
      </c>
      <c r="F37" s="84">
        <f t="shared" si="0"/>
        <v>2.95</v>
      </c>
      <c r="G37" s="206"/>
      <c r="H37" s="226"/>
      <c r="I37" s="193"/>
      <c r="J37" s="253"/>
      <c r="K37" s="250"/>
      <c r="L37" s="243"/>
    </row>
    <row r="38" spans="1:12" ht="30" customHeight="1" x14ac:dyDescent="0.2">
      <c r="A38" s="32" t="s">
        <v>385</v>
      </c>
      <c r="B38" s="21" t="s">
        <v>386</v>
      </c>
      <c r="C38" s="32" t="s">
        <v>29</v>
      </c>
      <c r="D38" s="32">
        <v>55</v>
      </c>
      <c r="E38" s="86">
        <v>10.06</v>
      </c>
      <c r="F38" s="84">
        <f t="shared" si="0"/>
        <v>553.30000000000007</v>
      </c>
      <c r="G38" s="206"/>
      <c r="H38" s="226"/>
      <c r="I38" s="193"/>
      <c r="J38" s="253"/>
      <c r="K38" s="250"/>
      <c r="L38" s="106"/>
    </row>
    <row r="39" spans="1:12" ht="30" customHeight="1" x14ac:dyDescent="0.2">
      <c r="A39" s="16" t="s">
        <v>387</v>
      </c>
      <c r="B39" s="22" t="s">
        <v>388</v>
      </c>
      <c r="C39" s="16" t="s">
        <v>59</v>
      </c>
      <c r="D39" s="16">
        <v>1</v>
      </c>
      <c r="E39" s="84">
        <v>13.69</v>
      </c>
      <c r="F39" s="84">
        <f t="shared" si="0"/>
        <v>13.69</v>
      </c>
      <c r="G39" s="206"/>
      <c r="H39" s="226"/>
      <c r="I39" s="193"/>
      <c r="J39" s="253"/>
      <c r="K39" s="250"/>
      <c r="L39" s="243"/>
    </row>
    <row r="40" spans="1:12" ht="30" customHeight="1" x14ac:dyDescent="0.2">
      <c r="A40" s="32" t="s">
        <v>389</v>
      </c>
      <c r="B40" s="21" t="s">
        <v>390</v>
      </c>
      <c r="C40" s="32" t="s">
        <v>41</v>
      </c>
      <c r="D40" s="32">
        <v>33</v>
      </c>
      <c r="E40" s="86">
        <v>4.0999999999999996</v>
      </c>
      <c r="F40" s="84">
        <f t="shared" si="0"/>
        <v>135.29999999999998</v>
      </c>
      <c r="G40" s="206"/>
      <c r="H40" s="226"/>
      <c r="I40" s="193"/>
      <c r="J40" s="253"/>
      <c r="K40" s="250"/>
      <c r="L40" s="106"/>
    </row>
    <row r="41" spans="1:12" ht="30" customHeight="1" x14ac:dyDescent="0.2">
      <c r="A41" s="32" t="s">
        <v>391</v>
      </c>
      <c r="B41" s="21" t="s">
        <v>392</v>
      </c>
      <c r="C41" s="32" t="s">
        <v>59</v>
      </c>
      <c r="D41" s="32">
        <v>1</v>
      </c>
      <c r="E41" s="86">
        <v>7.09</v>
      </c>
      <c r="F41" s="84">
        <f t="shared" si="0"/>
        <v>7.09</v>
      </c>
      <c r="G41" s="206"/>
      <c r="H41" s="226"/>
      <c r="I41" s="193"/>
      <c r="J41" s="253"/>
      <c r="K41" s="250"/>
      <c r="L41" s="106"/>
    </row>
    <row r="42" spans="1:12" ht="30" customHeight="1" x14ac:dyDescent="0.2">
      <c r="A42" s="32" t="s">
        <v>395</v>
      </c>
      <c r="B42" s="21" t="s">
        <v>396</v>
      </c>
      <c r="C42" s="32" t="s">
        <v>59</v>
      </c>
      <c r="D42" s="32">
        <v>25</v>
      </c>
      <c r="E42" s="86">
        <v>11.92</v>
      </c>
      <c r="F42" s="84">
        <f t="shared" si="0"/>
        <v>298</v>
      </c>
      <c r="G42" s="206"/>
      <c r="H42" s="226"/>
      <c r="I42" s="193"/>
      <c r="J42" s="253"/>
      <c r="K42" s="250"/>
      <c r="L42" s="106"/>
    </row>
    <row r="43" spans="1:12" ht="30" customHeight="1" x14ac:dyDescent="0.2">
      <c r="A43" s="32" t="s">
        <v>403</v>
      </c>
      <c r="B43" s="21" t="s">
        <v>404</v>
      </c>
      <c r="C43" s="32" t="s">
        <v>59</v>
      </c>
      <c r="D43" s="32">
        <v>26</v>
      </c>
      <c r="E43" s="86">
        <v>3.14</v>
      </c>
      <c r="F43" s="84">
        <f t="shared" si="0"/>
        <v>81.64</v>
      </c>
      <c r="G43" s="206"/>
      <c r="H43" s="226"/>
      <c r="I43" s="193"/>
      <c r="J43" s="253"/>
      <c r="K43" s="250"/>
      <c r="L43" s="106"/>
    </row>
    <row r="44" spans="1:12" ht="30" customHeight="1" x14ac:dyDescent="0.2">
      <c r="A44" s="32" t="s">
        <v>409</v>
      </c>
      <c r="B44" s="21" t="s">
        <v>1193</v>
      </c>
      <c r="C44" s="32" t="s">
        <v>59</v>
      </c>
      <c r="D44" s="32">
        <v>1</v>
      </c>
      <c r="E44" s="86">
        <v>1.74</v>
      </c>
      <c r="F44" s="84">
        <f t="shared" si="0"/>
        <v>1.74</v>
      </c>
      <c r="G44" s="206"/>
      <c r="H44" s="226"/>
      <c r="I44" s="193"/>
      <c r="J44" s="253"/>
      <c r="K44" s="250"/>
      <c r="L44" s="106"/>
    </row>
    <row r="45" spans="1:12" ht="30" customHeight="1" x14ac:dyDescent="0.2">
      <c r="A45" s="32" t="s">
        <v>410</v>
      </c>
      <c r="B45" s="21" t="s">
        <v>411</v>
      </c>
      <c r="C45" s="32" t="s">
        <v>59</v>
      </c>
      <c r="D45" s="32">
        <v>2</v>
      </c>
      <c r="E45" s="86">
        <v>18.63</v>
      </c>
      <c r="F45" s="84">
        <f t="shared" si="0"/>
        <v>37.26</v>
      </c>
      <c r="G45" s="206"/>
      <c r="H45" s="226"/>
      <c r="I45" s="193"/>
      <c r="J45" s="253"/>
      <c r="K45" s="250"/>
      <c r="L45" s="243"/>
    </row>
    <row r="46" spans="1:12" ht="30" customHeight="1" x14ac:dyDescent="0.2">
      <c r="A46" s="32" t="s">
        <v>412</v>
      </c>
      <c r="B46" s="21" t="s">
        <v>413</v>
      </c>
      <c r="C46" s="32" t="s">
        <v>59</v>
      </c>
      <c r="D46" s="32">
        <v>1</v>
      </c>
      <c r="E46" s="86">
        <v>21.27</v>
      </c>
      <c r="F46" s="84">
        <f t="shared" si="0"/>
        <v>21.27</v>
      </c>
      <c r="G46" s="206"/>
      <c r="H46" s="226"/>
      <c r="I46" s="193"/>
      <c r="J46" s="253"/>
      <c r="K46" s="250"/>
      <c r="L46" s="243"/>
    </row>
    <row r="47" spans="1:12" ht="30" customHeight="1" x14ac:dyDescent="0.2">
      <c r="A47" s="246" t="s">
        <v>1641</v>
      </c>
      <c r="B47" s="247" t="s">
        <v>1642</v>
      </c>
      <c r="C47" s="32" t="s">
        <v>59</v>
      </c>
      <c r="D47" s="246">
        <v>1</v>
      </c>
      <c r="E47" s="86">
        <v>23.83</v>
      </c>
      <c r="F47" s="84">
        <f t="shared" si="0"/>
        <v>23.83</v>
      </c>
      <c r="G47" s="206"/>
      <c r="H47" s="392"/>
      <c r="I47" s="256"/>
      <c r="J47" s="253"/>
      <c r="K47" s="250"/>
      <c r="L47" s="243"/>
    </row>
    <row r="48" spans="1:12" ht="30" customHeight="1" x14ac:dyDescent="0.2">
      <c r="A48" s="32" t="s">
        <v>418</v>
      </c>
      <c r="B48" s="21" t="s">
        <v>419</v>
      </c>
      <c r="C48" s="32" t="s">
        <v>59</v>
      </c>
      <c r="D48" s="32">
        <v>5</v>
      </c>
      <c r="E48" s="86">
        <v>17.98</v>
      </c>
      <c r="F48" s="84">
        <f t="shared" si="0"/>
        <v>89.9</v>
      </c>
      <c r="G48" s="206"/>
      <c r="H48" s="226"/>
      <c r="I48" s="193"/>
      <c r="J48" s="253"/>
      <c r="K48" s="250"/>
      <c r="L48" s="106"/>
    </row>
    <row r="49" spans="1:12" ht="44.25" customHeight="1" x14ac:dyDescent="0.2">
      <c r="A49" s="16" t="s">
        <v>420</v>
      </c>
      <c r="B49" s="22" t="s">
        <v>1173</v>
      </c>
      <c r="C49" s="16" t="s">
        <v>59</v>
      </c>
      <c r="D49" s="16">
        <v>1</v>
      </c>
      <c r="E49" s="84">
        <v>42.19</v>
      </c>
      <c r="F49" s="84">
        <f t="shared" si="0"/>
        <v>42.19</v>
      </c>
      <c r="G49" s="206"/>
      <c r="H49" s="226"/>
      <c r="I49" s="193"/>
      <c r="J49" s="253"/>
      <c r="K49" s="250"/>
      <c r="L49" s="243"/>
    </row>
    <row r="50" spans="1:12" ht="30" customHeight="1" x14ac:dyDescent="0.2">
      <c r="A50" s="32" t="s">
        <v>421</v>
      </c>
      <c r="B50" s="21" t="s">
        <v>422</v>
      </c>
      <c r="C50" s="32" t="s">
        <v>59</v>
      </c>
      <c r="D50" s="32">
        <v>5</v>
      </c>
      <c r="E50" s="86">
        <v>8.48</v>
      </c>
      <c r="F50" s="84">
        <f t="shared" si="0"/>
        <v>42.400000000000006</v>
      </c>
      <c r="G50" s="206"/>
      <c r="H50" s="226"/>
      <c r="I50" s="193"/>
      <c r="J50" s="253"/>
      <c r="K50" s="250"/>
      <c r="L50" s="243"/>
    </row>
    <row r="51" spans="1:12" ht="30" customHeight="1" x14ac:dyDescent="0.2">
      <c r="A51" s="32" t="s">
        <v>425</v>
      </c>
      <c r="B51" s="21" t="s">
        <v>1194</v>
      </c>
      <c r="C51" s="32" t="s">
        <v>59</v>
      </c>
      <c r="D51" s="32">
        <v>2</v>
      </c>
      <c r="E51" s="86">
        <v>33.619999999999997</v>
      </c>
      <c r="F51" s="84">
        <f t="shared" si="0"/>
        <v>67.239999999999995</v>
      </c>
      <c r="G51" s="206"/>
      <c r="H51" s="226"/>
      <c r="I51" s="193"/>
      <c r="J51" s="253"/>
      <c r="K51" s="250"/>
      <c r="L51" s="243"/>
    </row>
    <row r="52" spans="1:12" ht="30" customHeight="1" x14ac:dyDescent="0.2">
      <c r="A52" s="32" t="s">
        <v>428</v>
      </c>
      <c r="B52" s="21" t="s">
        <v>429</v>
      </c>
      <c r="C52" s="32" t="s">
        <v>59</v>
      </c>
      <c r="D52" s="32">
        <v>2</v>
      </c>
      <c r="E52" s="86">
        <v>84.47999999999999</v>
      </c>
      <c r="F52" s="84">
        <f t="shared" si="0"/>
        <v>168.95999999999998</v>
      </c>
      <c r="G52" s="206"/>
      <c r="H52" s="226"/>
      <c r="I52" s="193"/>
      <c r="J52" s="253"/>
      <c r="K52" s="250"/>
      <c r="L52" s="243"/>
    </row>
    <row r="53" spans="1:12" ht="30" customHeight="1" x14ac:dyDescent="0.2">
      <c r="A53" s="32" t="s">
        <v>430</v>
      </c>
      <c r="B53" s="21" t="s">
        <v>431</v>
      </c>
      <c r="C53" s="32" t="s">
        <v>59</v>
      </c>
      <c r="D53" s="32">
        <v>5</v>
      </c>
      <c r="E53" s="86">
        <v>15.97</v>
      </c>
      <c r="F53" s="84">
        <f t="shared" si="0"/>
        <v>79.850000000000009</v>
      </c>
      <c r="G53" s="206"/>
      <c r="H53" s="226"/>
      <c r="I53" s="193"/>
      <c r="J53" s="253"/>
      <c r="K53" s="250"/>
      <c r="L53" s="243"/>
    </row>
    <row r="54" spans="1:12" ht="49.5" customHeight="1" x14ac:dyDescent="0.2">
      <c r="A54" s="32" t="s">
        <v>434</v>
      </c>
      <c r="B54" s="21" t="s">
        <v>1174</v>
      </c>
      <c r="C54" s="32" t="s">
        <v>59</v>
      </c>
      <c r="D54" s="32">
        <v>1</v>
      </c>
      <c r="E54" s="86">
        <v>12.22</v>
      </c>
      <c r="F54" s="84">
        <f t="shared" si="0"/>
        <v>12.22</v>
      </c>
      <c r="G54" s="206"/>
      <c r="H54" s="226"/>
      <c r="I54" s="193"/>
      <c r="J54" s="253"/>
      <c r="K54" s="250"/>
      <c r="L54" s="106"/>
    </row>
    <row r="55" spans="1:12" ht="46.5" customHeight="1" x14ac:dyDescent="0.2">
      <c r="A55" s="32" t="s">
        <v>435</v>
      </c>
      <c r="B55" s="21" t="s">
        <v>1175</v>
      </c>
      <c r="C55" s="32" t="s">
        <v>59</v>
      </c>
      <c r="D55" s="32">
        <v>8</v>
      </c>
      <c r="E55" s="86">
        <v>18.13</v>
      </c>
      <c r="F55" s="84">
        <f t="shared" si="0"/>
        <v>145.04</v>
      </c>
      <c r="G55" s="206"/>
      <c r="H55" s="226"/>
      <c r="I55" s="193"/>
      <c r="J55" s="253"/>
      <c r="K55" s="250"/>
      <c r="L55" s="106"/>
    </row>
    <row r="56" spans="1:12" ht="30" customHeight="1" x14ac:dyDescent="0.2">
      <c r="A56" s="32" t="s">
        <v>438</v>
      </c>
      <c r="B56" s="21" t="s">
        <v>439</v>
      </c>
      <c r="C56" s="32" t="s">
        <v>59</v>
      </c>
      <c r="D56" s="32">
        <v>5</v>
      </c>
      <c r="E56" s="86">
        <v>7.1</v>
      </c>
      <c r="F56" s="84">
        <f t="shared" si="0"/>
        <v>35.5</v>
      </c>
      <c r="G56" s="206"/>
      <c r="H56" s="226"/>
      <c r="I56" s="193"/>
      <c r="J56" s="253"/>
      <c r="K56" s="250"/>
      <c r="L56" s="243"/>
    </row>
    <row r="57" spans="1:12" ht="30" customHeight="1" x14ac:dyDescent="0.2">
      <c r="A57" s="16" t="s">
        <v>444</v>
      </c>
      <c r="B57" s="22" t="s">
        <v>445</v>
      </c>
      <c r="C57" s="16" t="s">
        <v>59</v>
      </c>
      <c r="D57" s="16">
        <v>1</v>
      </c>
      <c r="E57" s="84">
        <v>6.41</v>
      </c>
      <c r="F57" s="84">
        <f t="shared" si="0"/>
        <v>6.41</v>
      </c>
      <c r="G57" s="206"/>
      <c r="H57" s="226"/>
      <c r="I57" s="193"/>
      <c r="J57" s="253"/>
      <c r="K57" s="250"/>
      <c r="L57" s="243"/>
    </row>
    <row r="58" spans="1:12" s="266" customFormat="1" ht="30" customHeight="1" x14ac:dyDescent="0.2">
      <c r="A58" s="106" t="s">
        <v>1157</v>
      </c>
      <c r="B58" s="106" t="s">
        <v>1181</v>
      </c>
      <c r="C58" s="16" t="s">
        <v>59</v>
      </c>
      <c r="D58" s="16">
        <v>1</v>
      </c>
      <c r="E58" s="258">
        <v>7.35</v>
      </c>
      <c r="F58" s="84">
        <f t="shared" si="0"/>
        <v>7.35</v>
      </c>
      <c r="G58" s="206"/>
      <c r="H58" s="267"/>
      <c r="I58" s="268"/>
      <c r="J58" s="263"/>
      <c r="K58" s="264"/>
      <c r="L58" s="265"/>
    </row>
    <row r="59" spans="1:12" s="266" customFormat="1" ht="30" customHeight="1" x14ac:dyDescent="0.2">
      <c r="A59" s="106" t="s">
        <v>1158</v>
      </c>
      <c r="B59" s="106" t="s">
        <v>1182</v>
      </c>
      <c r="C59" s="16" t="s">
        <v>59</v>
      </c>
      <c r="D59" s="16">
        <v>1</v>
      </c>
      <c r="E59" s="258">
        <v>13.38</v>
      </c>
      <c r="F59" s="84">
        <f t="shared" si="0"/>
        <v>13.38</v>
      </c>
      <c r="G59" s="206"/>
      <c r="H59" s="267"/>
      <c r="I59" s="268"/>
      <c r="J59" s="263"/>
      <c r="K59" s="264"/>
      <c r="L59" s="265"/>
    </row>
    <row r="60" spans="1:12" ht="30" customHeight="1" x14ac:dyDescent="0.2">
      <c r="A60" s="35" t="s">
        <v>1160</v>
      </c>
      <c r="B60" s="66" t="s">
        <v>1183</v>
      </c>
      <c r="C60" s="35" t="s">
        <v>59</v>
      </c>
      <c r="D60" s="35">
        <v>1</v>
      </c>
      <c r="E60" s="258">
        <v>50.75</v>
      </c>
      <c r="F60" s="84">
        <f t="shared" si="0"/>
        <v>50.75</v>
      </c>
      <c r="G60" s="206"/>
      <c r="H60" s="226"/>
      <c r="I60" s="193"/>
      <c r="J60" s="253"/>
      <c r="K60" s="250"/>
      <c r="L60" s="243"/>
    </row>
    <row r="61" spans="1:12" ht="30" customHeight="1" x14ac:dyDescent="0.2">
      <c r="A61" s="378" t="s">
        <v>1643</v>
      </c>
      <c r="B61" s="379" t="s">
        <v>1644</v>
      </c>
      <c r="C61" s="97" t="s">
        <v>59</v>
      </c>
      <c r="D61" s="378">
        <v>1</v>
      </c>
      <c r="E61" s="380">
        <v>11.16</v>
      </c>
      <c r="F61" s="381">
        <f t="shared" si="0"/>
        <v>11.16</v>
      </c>
      <c r="G61" s="206"/>
      <c r="H61" s="393"/>
      <c r="I61" s="257"/>
      <c r="J61" s="253"/>
      <c r="K61" s="250"/>
      <c r="L61" s="243"/>
    </row>
    <row r="62" spans="1:12" s="5" customFormat="1" ht="30" customHeight="1" x14ac:dyDescent="0.2">
      <c r="A62" s="34" t="s">
        <v>1684</v>
      </c>
      <c r="B62" s="57" t="s">
        <v>1685</v>
      </c>
      <c r="C62" s="32" t="s">
        <v>59</v>
      </c>
      <c r="D62" s="34">
        <v>1</v>
      </c>
      <c r="E62" s="87">
        <v>174.28</v>
      </c>
      <c r="F62" s="84">
        <f t="shared" si="0"/>
        <v>174.28</v>
      </c>
      <c r="G62" s="206"/>
      <c r="H62" s="393"/>
      <c r="I62" s="257"/>
      <c r="J62" s="251"/>
      <c r="K62" s="250"/>
      <c r="L62" s="106"/>
    </row>
    <row r="63" spans="1:12" s="266" customFormat="1" ht="30" customHeight="1" x14ac:dyDescent="0.2">
      <c r="A63" s="57" t="s">
        <v>1645</v>
      </c>
      <c r="B63" s="57" t="s">
        <v>1646</v>
      </c>
      <c r="C63" s="32" t="s">
        <v>59</v>
      </c>
      <c r="D63" s="32">
        <v>1</v>
      </c>
      <c r="E63" s="87">
        <v>16.29</v>
      </c>
      <c r="F63" s="84">
        <f t="shared" si="0"/>
        <v>16.29</v>
      </c>
      <c r="G63" s="206"/>
      <c r="H63" s="394"/>
      <c r="I63" s="269"/>
      <c r="J63" s="263"/>
      <c r="K63" s="264"/>
      <c r="L63" s="265"/>
    </row>
    <row r="64" spans="1:12" ht="15.6" customHeight="1" thickBot="1" x14ac:dyDescent="0.25">
      <c r="C64" s="27"/>
      <c r="G64" s="194"/>
      <c r="H64" s="227"/>
      <c r="I64" s="194"/>
      <c r="J64" s="255"/>
    </row>
    <row r="65" spans="3:10" ht="17.100000000000001" customHeight="1" x14ac:dyDescent="0.2">
      <c r="C65" s="27"/>
      <c r="D65" s="501" t="s">
        <v>5</v>
      </c>
      <c r="E65" s="518"/>
      <c r="F65" s="450">
        <f>SUM(F7:F64)</f>
        <v>2912.8399999999997</v>
      </c>
      <c r="G65" s="195" t="s">
        <v>5</v>
      </c>
      <c r="H65" s="464">
        <f>SUM(H7:H63)</f>
        <v>0</v>
      </c>
      <c r="I65" s="194"/>
      <c r="J65" s="255"/>
    </row>
    <row r="66" spans="3:10" ht="17.100000000000001" customHeight="1" x14ac:dyDescent="0.2">
      <c r="C66" s="27"/>
      <c r="D66" s="503" t="s">
        <v>6</v>
      </c>
      <c r="E66" s="517"/>
      <c r="F66" s="451">
        <f>F65*21%</f>
        <v>611.69639999999993</v>
      </c>
      <c r="G66" s="196" t="s">
        <v>6</v>
      </c>
      <c r="H66" s="465">
        <f>H65*21%</f>
        <v>0</v>
      </c>
      <c r="I66" s="194"/>
      <c r="J66" s="255"/>
    </row>
    <row r="67" spans="3:10" ht="17.100000000000001" customHeight="1" thickBot="1" x14ac:dyDescent="0.25">
      <c r="C67" s="27"/>
      <c r="D67" s="505" t="s">
        <v>4</v>
      </c>
      <c r="E67" s="519"/>
      <c r="F67" s="452">
        <f>F66+F65</f>
        <v>3524.5363999999995</v>
      </c>
      <c r="G67" s="197" t="s">
        <v>4</v>
      </c>
      <c r="H67" s="466">
        <f>SUM(H65:H66)</f>
        <v>0</v>
      </c>
      <c r="I67" s="194"/>
      <c r="J67" s="255"/>
    </row>
    <row r="68" spans="3:10" ht="30" customHeight="1" x14ac:dyDescent="0.2">
      <c r="C68" s="27"/>
    </row>
    <row r="69" spans="3:10" ht="30" customHeight="1" x14ac:dyDescent="0.2">
      <c r="C69" s="27"/>
    </row>
    <row r="70" spans="3:10" ht="30" customHeight="1" x14ac:dyDescent="0.2">
      <c r="C70" s="27"/>
    </row>
    <row r="71" spans="3:10" ht="30" customHeight="1" x14ac:dyDescent="0.2">
      <c r="C71" s="27"/>
    </row>
  </sheetData>
  <sheetProtection algorithmName="SHA-512" hashValue="esd3UH3dyrkx7ZhN2tvTKEq7wajD9rrY84s+0CijBMa8o/oLyeLCr+T14S8oGdBk8bv4HWcB94Jm9sID5yYlHg==" saltValue="uxppX4C8QhDxjn+vzlXNqw==" spinCount="100000" sheet="1" objects="1" scenarios="1"/>
  <mergeCells count="4">
    <mergeCell ref="A4:F4"/>
    <mergeCell ref="D65:E65"/>
    <mergeCell ref="D66:E66"/>
    <mergeCell ref="D67:E67"/>
  </mergeCells>
  <phoneticPr fontId="20" type="noConversion"/>
  <conditionalFormatting sqref="G7:G63">
    <cfRule type="cellIs" dxfId="7" priority="1" operator="greaterThan">
      <formula>E7</formula>
    </cfRule>
  </conditionalFormatting>
  <conditionalFormatting sqref="H8:I8 H26:I26 H47:I47 H61:I63">
    <cfRule type="cellIs" dxfId="6" priority="14" operator="greaterThan">
      <formula>E8</formula>
    </cfRule>
  </conditionalFormatting>
  <pageMargins left="0.31496062992125984" right="0.31496062992125984" top="0.35433070866141736" bottom="0.35433070866141736" header="0.31496062992125984" footer="0.31496062992125984"/>
  <pageSetup paperSize="9" scale="52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65"/>
  <sheetViews>
    <sheetView topLeftCell="A55" workbookViewId="0">
      <selection activeCell="H63" sqref="H63"/>
    </sheetView>
  </sheetViews>
  <sheetFormatPr defaultColWidth="11.42578125" defaultRowHeight="12" x14ac:dyDescent="0.2"/>
  <cols>
    <col min="1" max="1" width="11.7109375" style="26" customWidth="1"/>
    <col min="2" max="2" width="58.7109375" style="5" customWidth="1"/>
    <col min="3" max="3" width="17.7109375" style="25" customWidth="1"/>
    <col min="4" max="4" width="12.7109375" style="25" customWidth="1"/>
    <col min="5" max="6" width="12.7109375" style="5" customWidth="1"/>
    <col min="7" max="7" width="14.42578125" style="5" customWidth="1"/>
    <col min="8" max="256" width="11.42578125" style="5"/>
    <col min="257" max="257" width="62" style="5" customWidth="1"/>
    <col min="258" max="258" width="15.28515625" style="5" customWidth="1"/>
    <col min="259" max="259" width="14.85546875" style="5" customWidth="1"/>
    <col min="260" max="260" width="12.85546875" style="5" customWidth="1"/>
    <col min="261" max="512" width="11.42578125" style="5"/>
    <col min="513" max="513" width="62" style="5" customWidth="1"/>
    <col min="514" max="514" width="15.28515625" style="5" customWidth="1"/>
    <col min="515" max="515" width="14.85546875" style="5" customWidth="1"/>
    <col min="516" max="516" width="12.85546875" style="5" customWidth="1"/>
    <col min="517" max="768" width="11.42578125" style="5"/>
    <col min="769" max="769" width="62" style="5" customWidth="1"/>
    <col min="770" max="770" width="15.28515625" style="5" customWidth="1"/>
    <col min="771" max="771" width="14.85546875" style="5" customWidth="1"/>
    <col min="772" max="772" width="12.85546875" style="5" customWidth="1"/>
    <col min="773" max="1024" width="11.42578125" style="5"/>
    <col min="1025" max="1025" width="62" style="5" customWidth="1"/>
    <col min="1026" max="1026" width="15.28515625" style="5" customWidth="1"/>
    <col min="1027" max="1027" width="14.85546875" style="5" customWidth="1"/>
    <col min="1028" max="1028" width="12.85546875" style="5" customWidth="1"/>
    <col min="1029" max="1280" width="11.42578125" style="5"/>
    <col min="1281" max="1281" width="62" style="5" customWidth="1"/>
    <col min="1282" max="1282" width="15.28515625" style="5" customWidth="1"/>
    <col min="1283" max="1283" width="14.85546875" style="5" customWidth="1"/>
    <col min="1284" max="1284" width="12.85546875" style="5" customWidth="1"/>
    <col min="1285" max="1536" width="11.42578125" style="5"/>
    <col min="1537" max="1537" width="62" style="5" customWidth="1"/>
    <col min="1538" max="1538" width="15.28515625" style="5" customWidth="1"/>
    <col min="1539" max="1539" width="14.85546875" style="5" customWidth="1"/>
    <col min="1540" max="1540" width="12.85546875" style="5" customWidth="1"/>
    <col min="1541" max="1792" width="11.42578125" style="5"/>
    <col min="1793" max="1793" width="62" style="5" customWidth="1"/>
    <col min="1794" max="1794" width="15.28515625" style="5" customWidth="1"/>
    <col min="1795" max="1795" width="14.85546875" style="5" customWidth="1"/>
    <col min="1796" max="1796" width="12.85546875" style="5" customWidth="1"/>
    <col min="1797" max="2048" width="11.42578125" style="5"/>
    <col min="2049" max="2049" width="62" style="5" customWidth="1"/>
    <col min="2050" max="2050" width="15.28515625" style="5" customWidth="1"/>
    <col min="2051" max="2051" width="14.85546875" style="5" customWidth="1"/>
    <col min="2052" max="2052" width="12.85546875" style="5" customWidth="1"/>
    <col min="2053" max="2304" width="11.42578125" style="5"/>
    <col min="2305" max="2305" width="62" style="5" customWidth="1"/>
    <col min="2306" max="2306" width="15.28515625" style="5" customWidth="1"/>
    <col min="2307" max="2307" width="14.85546875" style="5" customWidth="1"/>
    <col min="2308" max="2308" width="12.85546875" style="5" customWidth="1"/>
    <col min="2309" max="2560" width="11.42578125" style="5"/>
    <col min="2561" max="2561" width="62" style="5" customWidth="1"/>
    <col min="2562" max="2562" width="15.28515625" style="5" customWidth="1"/>
    <col min="2563" max="2563" width="14.85546875" style="5" customWidth="1"/>
    <col min="2564" max="2564" width="12.85546875" style="5" customWidth="1"/>
    <col min="2565" max="2816" width="11.42578125" style="5"/>
    <col min="2817" max="2817" width="62" style="5" customWidth="1"/>
    <col min="2818" max="2818" width="15.28515625" style="5" customWidth="1"/>
    <col min="2819" max="2819" width="14.85546875" style="5" customWidth="1"/>
    <col min="2820" max="2820" width="12.85546875" style="5" customWidth="1"/>
    <col min="2821" max="3072" width="11.42578125" style="5"/>
    <col min="3073" max="3073" width="62" style="5" customWidth="1"/>
    <col min="3074" max="3074" width="15.28515625" style="5" customWidth="1"/>
    <col min="3075" max="3075" width="14.85546875" style="5" customWidth="1"/>
    <col min="3076" max="3076" width="12.85546875" style="5" customWidth="1"/>
    <col min="3077" max="3328" width="11.42578125" style="5"/>
    <col min="3329" max="3329" width="62" style="5" customWidth="1"/>
    <col min="3330" max="3330" width="15.28515625" style="5" customWidth="1"/>
    <col min="3331" max="3331" width="14.85546875" style="5" customWidth="1"/>
    <col min="3332" max="3332" width="12.85546875" style="5" customWidth="1"/>
    <col min="3333" max="3584" width="11.42578125" style="5"/>
    <col min="3585" max="3585" width="62" style="5" customWidth="1"/>
    <col min="3586" max="3586" width="15.28515625" style="5" customWidth="1"/>
    <col min="3587" max="3587" width="14.85546875" style="5" customWidth="1"/>
    <col min="3588" max="3588" width="12.85546875" style="5" customWidth="1"/>
    <col min="3589" max="3840" width="11.42578125" style="5"/>
    <col min="3841" max="3841" width="62" style="5" customWidth="1"/>
    <col min="3842" max="3842" width="15.28515625" style="5" customWidth="1"/>
    <col min="3843" max="3843" width="14.85546875" style="5" customWidth="1"/>
    <col min="3844" max="3844" width="12.85546875" style="5" customWidth="1"/>
    <col min="3845" max="4096" width="11.42578125" style="5"/>
    <col min="4097" max="4097" width="62" style="5" customWidth="1"/>
    <col min="4098" max="4098" width="15.28515625" style="5" customWidth="1"/>
    <col min="4099" max="4099" width="14.85546875" style="5" customWidth="1"/>
    <col min="4100" max="4100" width="12.85546875" style="5" customWidth="1"/>
    <col min="4101" max="4352" width="11.42578125" style="5"/>
    <col min="4353" max="4353" width="62" style="5" customWidth="1"/>
    <col min="4354" max="4354" width="15.28515625" style="5" customWidth="1"/>
    <col min="4355" max="4355" width="14.85546875" style="5" customWidth="1"/>
    <col min="4356" max="4356" width="12.85546875" style="5" customWidth="1"/>
    <col min="4357" max="4608" width="11.42578125" style="5"/>
    <col min="4609" max="4609" width="62" style="5" customWidth="1"/>
    <col min="4610" max="4610" width="15.28515625" style="5" customWidth="1"/>
    <col min="4611" max="4611" width="14.85546875" style="5" customWidth="1"/>
    <col min="4612" max="4612" width="12.85546875" style="5" customWidth="1"/>
    <col min="4613" max="4864" width="11.42578125" style="5"/>
    <col min="4865" max="4865" width="62" style="5" customWidth="1"/>
    <col min="4866" max="4866" width="15.28515625" style="5" customWidth="1"/>
    <col min="4867" max="4867" width="14.85546875" style="5" customWidth="1"/>
    <col min="4868" max="4868" width="12.85546875" style="5" customWidth="1"/>
    <col min="4869" max="5120" width="11.42578125" style="5"/>
    <col min="5121" max="5121" width="62" style="5" customWidth="1"/>
    <col min="5122" max="5122" width="15.28515625" style="5" customWidth="1"/>
    <col min="5123" max="5123" width="14.85546875" style="5" customWidth="1"/>
    <col min="5124" max="5124" width="12.85546875" style="5" customWidth="1"/>
    <col min="5125" max="5376" width="11.42578125" style="5"/>
    <col min="5377" max="5377" width="62" style="5" customWidth="1"/>
    <col min="5378" max="5378" width="15.28515625" style="5" customWidth="1"/>
    <col min="5379" max="5379" width="14.85546875" style="5" customWidth="1"/>
    <col min="5380" max="5380" width="12.85546875" style="5" customWidth="1"/>
    <col min="5381" max="5632" width="11.42578125" style="5"/>
    <col min="5633" max="5633" width="62" style="5" customWidth="1"/>
    <col min="5634" max="5634" width="15.28515625" style="5" customWidth="1"/>
    <col min="5635" max="5635" width="14.85546875" style="5" customWidth="1"/>
    <col min="5636" max="5636" width="12.85546875" style="5" customWidth="1"/>
    <col min="5637" max="5888" width="11.42578125" style="5"/>
    <col min="5889" max="5889" width="62" style="5" customWidth="1"/>
    <col min="5890" max="5890" width="15.28515625" style="5" customWidth="1"/>
    <col min="5891" max="5891" width="14.85546875" style="5" customWidth="1"/>
    <col min="5892" max="5892" width="12.85546875" style="5" customWidth="1"/>
    <col min="5893" max="6144" width="11.42578125" style="5"/>
    <col min="6145" max="6145" width="62" style="5" customWidth="1"/>
    <col min="6146" max="6146" width="15.28515625" style="5" customWidth="1"/>
    <col min="6147" max="6147" width="14.85546875" style="5" customWidth="1"/>
    <col min="6148" max="6148" width="12.85546875" style="5" customWidth="1"/>
    <col min="6149" max="6400" width="11.42578125" style="5"/>
    <col min="6401" max="6401" width="62" style="5" customWidth="1"/>
    <col min="6402" max="6402" width="15.28515625" style="5" customWidth="1"/>
    <col min="6403" max="6403" width="14.85546875" style="5" customWidth="1"/>
    <col min="6404" max="6404" width="12.85546875" style="5" customWidth="1"/>
    <col min="6405" max="6656" width="11.42578125" style="5"/>
    <col min="6657" max="6657" width="62" style="5" customWidth="1"/>
    <col min="6658" max="6658" width="15.28515625" style="5" customWidth="1"/>
    <col min="6659" max="6659" width="14.85546875" style="5" customWidth="1"/>
    <col min="6660" max="6660" width="12.85546875" style="5" customWidth="1"/>
    <col min="6661" max="6912" width="11.42578125" style="5"/>
    <col min="6913" max="6913" width="62" style="5" customWidth="1"/>
    <col min="6914" max="6914" width="15.28515625" style="5" customWidth="1"/>
    <col min="6915" max="6915" width="14.85546875" style="5" customWidth="1"/>
    <col min="6916" max="6916" width="12.85546875" style="5" customWidth="1"/>
    <col min="6917" max="7168" width="11.42578125" style="5"/>
    <col min="7169" max="7169" width="62" style="5" customWidth="1"/>
    <col min="7170" max="7170" width="15.28515625" style="5" customWidth="1"/>
    <col min="7171" max="7171" width="14.85546875" style="5" customWidth="1"/>
    <col min="7172" max="7172" width="12.85546875" style="5" customWidth="1"/>
    <col min="7173" max="7424" width="11.42578125" style="5"/>
    <col min="7425" max="7425" width="62" style="5" customWidth="1"/>
    <col min="7426" max="7426" width="15.28515625" style="5" customWidth="1"/>
    <col min="7427" max="7427" width="14.85546875" style="5" customWidth="1"/>
    <col min="7428" max="7428" width="12.85546875" style="5" customWidth="1"/>
    <col min="7429" max="7680" width="11.42578125" style="5"/>
    <col min="7681" max="7681" width="62" style="5" customWidth="1"/>
    <col min="7682" max="7682" width="15.28515625" style="5" customWidth="1"/>
    <col min="7683" max="7683" width="14.85546875" style="5" customWidth="1"/>
    <col min="7684" max="7684" width="12.85546875" style="5" customWidth="1"/>
    <col min="7685" max="7936" width="11.42578125" style="5"/>
    <col min="7937" max="7937" width="62" style="5" customWidth="1"/>
    <col min="7938" max="7938" width="15.28515625" style="5" customWidth="1"/>
    <col min="7939" max="7939" width="14.85546875" style="5" customWidth="1"/>
    <col min="7940" max="7940" width="12.85546875" style="5" customWidth="1"/>
    <col min="7941" max="8192" width="11.42578125" style="5"/>
    <col min="8193" max="8193" width="62" style="5" customWidth="1"/>
    <col min="8194" max="8194" width="15.28515625" style="5" customWidth="1"/>
    <col min="8195" max="8195" width="14.85546875" style="5" customWidth="1"/>
    <col min="8196" max="8196" width="12.85546875" style="5" customWidth="1"/>
    <col min="8197" max="8448" width="11.42578125" style="5"/>
    <col min="8449" max="8449" width="62" style="5" customWidth="1"/>
    <col min="8450" max="8450" width="15.28515625" style="5" customWidth="1"/>
    <col min="8451" max="8451" width="14.85546875" style="5" customWidth="1"/>
    <col min="8452" max="8452" width="12.85546875" style="5" customWidth="1"/>
    <col min="8453" max="8704" width="11.42578125" style="5"/>
    <col min="8705" max="8705" width="62" style="5" customWidth="1"/>
    <col min="8706" max="8706" width="15.28515625" style="5" customWidth="1"/>
    <col min="8707" max="8707" width="14.85546875" style="5" customWidth="1"/>
    <col min="8708" max="8708" width="12.85546875" style="5" customWidth="1"/>
    <col min="8709" max="8960" width="11.42578125" style="5"/>
    <col min="8961" max="8961" width="62" style="5" customWidth="1"/>
    <col min="8962" max="8962" width="15.28515625" style="5" customWidth="1"/>
    <col min="8963" max="8963" width="14.85546875" style="5" customWidth="1"/>
    <col min="8964" max="8964" width="12.85546875" style="5" customWidth="1"/>
    <col min="8965" max="9216" width="11.42578125" style="5"/>
    <col min="9217" max="9217" width="62" style="5" customWidth="1"/>
    <col min="9218" max="9218" width="15.28515625" style="5" customWidth="1"/>
    <col min="9219" max="9219" width="14.85546875" style="5" customWidth="1"/>
    <col min="9220" max="9220" width="12.85546875" style="5" customWidth="1"/>
    <col min="9221" max="9472" width="11.42578125" style="5"/>
    <col min="9473" max="9473" width="62" style="5" customWidth="1"/>
    <col min="9474" max="9474" width="15.28515625" style="5" customWidth="1"/>
    <col min="9475" max="9475" width="14.85546875" style="5" customWidth="1"/>
    <col min="9476" max="9476" width="12.85546875" style="5" customWidth="1"/>
    <col min="9477" max="9728" width="11.42578125" style="5"/>
    <col min="9729" max="9729" width="62" style="5" customWidth="1"/>
    <col min="9730" max="9730" width="15.28515625" style="5" customWidth="1"/>
    <col min="9731" max="9731" width="14.85546875" style="5" customWidth="1"/>
    <col min="9732" max="9732" width="12.85546875" style="5" customWidth="1"/>
    <col min="9733" max="9984" width="11.42578125" style="5"/>
    <col min="9985" max="9985" width="62" style="5" customWidth="1"/>
    <col min="9986" max="9986" width="15.28515625" style="5" customWidth="1"/>
    <col min="9987" max="9987" width="14.85546875" style="5" customWidth="1"/>
    <col min="9988" max="9988" width="12.85546875" style="5" customWidth="1"/>
    <col min="9989" max="10240" width="11.42578125" style="5"/>
    <col min="10241" max="10241" width="62" style="5" customWidth="1"/>
    <col min="10242" max="10242" width="15.28515625" style="5" customWidth="1"/>
    <col min="10243" max="10243" width="14.85546875" style="5" customWidth="1"/>
    <col min="10244" max="10244" width="12.85546875" style="5" customWidth="1"/>
    <col min="10245" max="10496" width="11.42578125" style="5"/>
    <col min="10497" max="10497" width="62" style="5" customWidth="1"/>
    <col min="10498" max="10498" width="15.28515625" style="5" customWidth="1"/>
    <col min="10499" max="10499" width="14.85546875" style="5" customWidth="1"/>
    <col min="10500" max="10500" width="12.85546875" style="5" customWidth="1"/>
    <col min="10501" max="10752" width="11.42578125" style="5"/>
    <col min="10753" max="10753" width="62" style="5" customWidth="1"/>
    <col min="10754" max="10754" width="15.28515625" style="5" customWidth="1"/>
    <col min="10755" max="10755" width="14.85546875" style="5" customWidth="1"/>
    <col min="10756" max="10756" width="12.85546875" style="5" customWidth="1"/>
    <col min="10757" max="11008" width="11.42578125" style="5"/>
    <col min="11009" max="11009" width="62" style="5" customWidth="1"/>
    <col min="11010" max="11010" width="15.28515625" style="5" customWidth="1"/>
    <col min="11011" max="11011" width="14.85546875" style="5" customWidth="1"/>
    <col min="11012" max="11012" width="12.85546875" style="5" customWidth="1"/>
    <col min="11013" max="11264" width="11.42578125" style="5"/>
    <col min="11265" max="11265" width="62" style="5" customWidth="1"/>
    <col min="11266" max="11266" width="15.28515625" style="5" customWidth="1"/>
    <col min="11267" max="11267" width="14.85546875" style="5" customWidth="1"/>
    <col min="11268" max="11268" width="12.85546875" style="5" customWidth="1"/>
    <col min="11269" max="11520" width="11.42578125" style="5"/>
    <col min="11521" max="11521" width="62" style="5" customWidth="1"/>
    <col min="11522" max="11522" width="15.28515625" style="5" customWidth="1"/>
    <col min="11523" max="11523" width="14.85546875" style="5" customWidth="1"/>
    <col min="11524" max="11524" width="12.85546875" style="5" customWidth="1"/>
    <col min="11525" max="11776" width="11.42578125" style="5"/>
    <col min="11777" max="11777" width="62" style="5" customWidth="1"/>
    <col min="11778" max="11778" width="15.28515625" style="5" customWidth="1"/>
    <col min="11779" max="11779" width="14.85546875" style="5" customWidth="1"/>
    <col min="11780" max="11780" width="12.85546875" style="5" customWidth="1"/>
    <col min="11781" max="12032" width="11.42578125" style="5"/>
    <col min="12033" max="12033" width="62" style="5" customWidth="1"/>
    <col min="12034" max="12034" width="15.28515625" style="5" customWidth="1"/>
    <col min="12035" max="12035" width="14.85546875" style="5" customWidth="1"/>
    <col min="12036" max="12036" width="12.85546875" style="5" customWidth="1"/>
    <col min="12037" max="12288" width="11.42578125" style="5"/>
    <col min="12289" max="12289" width="62" style="5" customWidth="1"/>
    <col min="12290" max="12290" width="15.28515625" style="5" customWidth="1"/>
    <col min="12291" max="12291" width="14.85546875" style="5" customWidth="1"/>
    <col min="12292" max="12292" width="12.85546875" style="5" customWidth="1"/>
    <col min="12293" max="12544" width="11.42578125" style="5"/>
    <col min="12545" max="12545" width="62" style="5" customWidth="1"/>
    <col min="12546" max="12546" width="15.28515625" style="5" customWidth="1"/>
    <col min="12547" max="12547" width="14.85546875" style="5" customWidth="1"/>
    <col min="12548" max="12548" width="12.85546875" style="5" customWidth="1"/>
    <col min="12549" max="12800" width="11.42578125" style="5"/>
    <col min="12801" max="12801" width="62" style="5" customWidth="1"/>
    <col min="12802" max="12802" width="15.28515625" style="5" customWidth="1"/>
    <col min="12803" max="12803" width="14.85546875" style="5" customWidth="1"/>
    <col min="12804" max="12804" width="12.85546875" style="5" customWidth="1"/>
    <col min="12805" max="13056" width="11.42578125" style="5"/>
    <col min="13057" max="13057" width="62" style="5" customWidth="1"/>
    <col min="13058" max="13058" width="15.28515625" style="5" customWidth="1"/>
    <col min="13059" max="13059" width="14.85546875" style="5" customWidth="1"/>
    <col min="13060" max="13060" width="12.85546875" style="5" customWidth="1"/>
    <col min="13061" max="13312" width="11.42578125" style="5"/>
    <col min="13313" max="13313" width="62" style="5" customWidth="1"/>
    <col min="13314" max="13314" width="15.28515625" style="5" customWidth="1"/>
    <col min="13315" max="13315" width="14.85546875" style="5" customWidth="1"/>
    <col min="13316" max="13316" width="12.85546875" style="5" customWidth="1"/>
    <col min="13317" max="13568" width="11.42578125" style="5"/>
    <col min="13569" max="13569" width="62" style="5" customWidth="1"/>
    <col min="13570" max="13570" width="15.28515625" style="5" customWidth="1"/>
    <col min="13571" max="13571" width="14.85546875" style="5" customWidth="1"/>
    <col min="13572" max="13572" width="12.85546875" style="5" customWidth="1"/>
    <col min="13573" max="13824" width="11.42578125" style="5"/>
    <col min="13825" max="13825" width="62" style="5" customWidth="1"/>
    <col min="13826" max="13826" width="15.28515625" style="5" customWidth="1"/>
    <col min="13827" max="13827" width="14.85546875" style="5" customWidth="1"/>
    <col min="13828" max="13828" width="12.85546875" style="5" customWidth="1"/>
    <col min="13829" max="14080" width="11.42578125" style="5"/>
    <col min="14081" max="14081" width="62" style="5" customWidth="1"/>
    <col min="14082" max="14082" width="15.28515625" style="5" customWidth="1"/>
    <col min="14083" max="14083" width="14.85546875" style="5" customWidth="1"/>
    <col min="14084" max="14084" width="12.85546875" style="5" customWidth="1"/>
    <col min="14085" max="14336" width="11.42578125" style="5"/>
    <col min="14337" max="14337" width="62" style="5" customWidth="1"/>
    <col min="14338" max="14338" width="15.28515625" style="5" customWidth="1"/>
    <col min="14339" max="14339" width="14.85546875" style="5" customWidth="1"/>
    <col min="14340" max="14340" width="12.85546875" style="5" customWidth="1"/>
    <col min="14341" max="14592" width="11.42578125" style="5"/>
    <col min="14593" max="14593" width="62" style="5" customWidth="1"/>
    <col min="14594" max="14594" width="15.28515625" style="5" customWidth="1"/>
    <col min="14595" max="14595" width="14.85546875" style="5" customWidth="1"/>
    <col min="14596" max="14596" width="12.85546875" style="5" customWidth="1"/>
    <col min="14597" max="14848" width="11.42578125" style="5"/>
    <col min="14849" max="14849" width="62" style="5" customWidth="1"/>
    <col min="14850" max="14850" width="15.28515625" style="5" customWidth="1"/>
    <col min="14851" max="14851" width="14.85546875" style="5" customWidth="1"/>
    <col min="14852" max="14852" width="12.85546875" style="5" customWidth="1"/>
    <col min="14853" max="15104" width="11.42578125" style="5"/>
    <col min="15105" max="15105" width="62" style="5" customWidth="1"/>
    <col min="15106" max="15106" width="15.28515625" style="5" customWidth="1"/>
    <col min="15107" max="15107" width="14.85546875" style="5" customWidth="1"/>
    <col min="15108" max="15108" width="12.85546875" style="5" customWidth="1"/>
    <col min="15109" max="15360" width="11.42578125" style="5"/>
    <col min="15361" max="15361" width="62" style="5" customWidth="1"/>
    <col min="15362" max="15362" width="15.28515625" style="5" customWidth="1"/>
    <col min="15363" max="15363" width="14.85546875" style="5" customWidth="1"/>
    <col min="15364" max="15364" width="12.85546875" style="5" customWidth="1"/>
    <col min="15365" max="15616" width="11.42578125" style="5"/>
    <col min="15617" max="15617" width="62" style="5" customWidth="1"/>
    <col min="15618" max="15618" width="15.28515625" style="5" customWidth="1"/>
    <col min="15619" max="15619" width="14.85546875" style="5" customWidth="1"/>
    <col min="15620" max="15620" width="12.85546875" style="5" customWidth="1"/>
    <col min="15621" max="15872" width="11.42578125" style="5"/>
    <col min="15873" max="15873" width="62" style="5" customWidth="1"/>
    <col min="15874" max="15874" width="15.28515625" style="5" customWidth="1"/>
    <col min="15875" max="15875" width="14.85546875" style="5" customWidth="1"/>
    <col min="15876" max="15876" width="12.85546875" style="5" customWidth="1"/>
    <col min="15877" max="16128" width="11.42578125" style="5"/>
    <col min="16129" max="16129" width="62" style="5" customWidth="1"/>
    <col min="16130" max="16130" width="15.28515625" style="5" customWidth="1"/>
    <col min="16131" max="16131" width="14.85546875" style="5" customWidth="1"/>
    <col min="16132" max="16132" width="12.85546875" style="5" customWidth="1"/>
    <col min="16133" max="16384" width="11.42578125" style="5"/>
  </cols>
  <sheetData>
    <row r="1" spans="1:9" ht="12" customHeight="1" x14ac:dyDescent="0.2"/>
    <row r="2" spans="1:9" ht="12" customHeight="1" x14ac:dyDescent="0.2"/>
    <row r="3" spans="1:9" ht="12" customHeight="1" x14ac:dyDescent="0.2"/>
    <row r="4" spans="1:9" ht="12" customHeight="1" x14ac:dyDescent="0.2"/>
    <row r="5" spans="1:9" ht="12" customHeight="1" x14ac:dyDescent="0.2"/>
    <row r="6" spans="1:9" ht="12" customHeight="1" x14ac:dyDescent="0.2"/>
    <row r="7" spans="1:9" ht="12" customHeight="1" x14ac:dyDescent="0.2">
      <c r="A7" s="5"/>
    </row>
    <row r="8" spans="1:9" ht="12" customHeight="1" x14ac:dyDescent="0.2">
      <c r="A8" s="5"/>
    </row>
    <row r="9" spans="1:9" ht="14.45" customHeight="1" x14ac:dyDescent="0.2">
      <c r="A9" s="183" t="s">
        <v>1886</v>
      </c>
      <c r="B9" s="41"/>
      <c r="C9" s="41"/>
      <c r="D9" s="41"/>
      <c r="E9" s="41"/>
      <c r="F9" s="41"/>
    </row>
    <row r="10" spans="1:9" ht="14.45" customHeight="1" x14ac:dyDescent="0.2">
      <c r="A10" s="179"/>
      <c r="B10" s="176"/>
      <c r="C10" s="176"/>
      <c r="D10" s="176"/>
      <c r="E10" s="176"/>
      <c r="F10" s="176"/>
    </row>
    <row r="11" spans="1:9" ht="36" customHeight="1" x14ac:dyDescent="0.2">
      <c r="A11" s="7" t="s">
        <v>54</v>
      </c>
      <c r="B11" s="7" t="s">
        <v>1</v>
      </c>
      <c r="C11" s="7" t="s">
        <v>2</v>
      </c>
      <c r="D11" s="8" t="s">
        <v>3</v>
      </c>
      <c r="E11" s="8" t="s">
        <v>2044</v>
      </c>
      <c r="F11" s="7" t="s">
        <v>4</v>
      </c>
      <c r="G11" s="28" t="s">
        <v>2041</v>
      </c>
      <c r="H11" s="28" t="s">
        <v>1507</v>
      </c>
      <c r="I11" s="9" t="s">
        <v>55</v>
      </c>
    </row>
    <row r="12" spans="1:9" ht="36" customHeight="1" x14ac:dyDescent="0.2">
      <c r="A12" s="20" t="s">
        <v>316</v>
      </c>
      <c r="B12" s="22" t="s">
        <v>1019</v>
      </c>
      <c r="C12" s="16" t="s">
        <v>59</v>
      </c>
      <c r="D12" s="16">
        <v>15</v>
      </c>
      <c r="E12" s="84">
        <v>9.9</v>
      </c>
      <c r="F12" s="86">
        <f t="shared" ref="F12:F43" si="0">D12*E12</f>
        <v>148.5</v>
      </c>
      <c r="G12" s="206"/>
      <c r="H12" s="206"/>
      <c r="I12" s="206"/>
    </row>
    <row r="13" spans="1:9" ht="36" customHeight="1" x14ac:dyDescent="0.2">
      <c r="A13" s="20" t="s">
        <v>58</v>
      </c>
      <c r="B13" s="22" t="s">
        <v>473</v>
      </c>
      <c r="C13" s="16" t="s">
        <v>59</v>
      </c>
      <c r="D13" s="16">
        <v>5</v>
      </c>
      <c r="E13" s="84">
        <v>3.2</v>
      </c>
      <c r="F13" s="86">
        <f t="shared" si="0"/>
        <v>16</v>
      </c>
      <c r="G13" s="206"/>
      <c r="H13" s="206"/>
      <c r="I13" s="206"/>
    </row>
    <row r="14" spans="1:9" ht="36" customHeight="1" x14ac:dyDescent="0.2">
      <c r="A14" s="23" t="s">
        <v>1070</v>
      </c>
      <c r="B14" s="22" t="s">
        <v>1076</v>
      </c>
      <c r="C14" s="16" t="s">
        <v>59</v>
      </c>
      <c r="D14" s="16">
        <v>1</v>
      </c>
      <c r="E14" s="84">
        <v>5.36</v>
      </c>
      <c r="F14" s="86">
        <f t="shared" si="0"/>
        <v>5.36</v>
      </c>
      <c r="G14" s="206"/>
      <c r="H14" s="206"/>
      <c r="I14" s="206"/>
    </row>
    <row r="15" spans="1:9" ht="36" customHeight="1" x14ac:dyDescent="0.2">
      <c r="A15" s="23" t="s">
        <v>60</v>
      </c>
      <c r="B15" s="22" t="s">
        <v>509</v>
      </c>
      <c r="C15" s="16" t="s">
        <v>59</v>
      </c>
      <c r="D15" s="16">
        <v>3</v>
      </c>
      <c r="E15" s="84">
        <v>1.41</v>
      </c>
      <c r="F15" s="84">
        <f t="shared" si="0"/>
        <v>4.2299999999999995</v>
      </c>
      <c r="G15" s="206"/>
      <c r="H15" s="206"/>
      <c r="I15" s="206"/>
    </row>
    <row r="16" spans="1:9" ht="36" customHeight="1" x14ac:dyDescent="0.2">
      <c r="A16" s="23" t="s">
        <v>462</v>
      </c>
      <c r="B16" s="21" t="s">
        <v>510</v>
      </c>
      <c r="C16" s="32" t="s">
        <v>59</v>
      </c>
      <c r="D16" s="32">
        <v>1</v>
      </c>
      <c r="E16" s="86">
        <v>2.77</v>
      </c>
      <c r="F16" s="84">
        <f t="shared" si="0"/>
        <v>2.77</v>
      </c>
      <c r="G16" s="206"/>
      <c r="H16" s="206"/>
      <c r="I16" s="206"/>
    </row>
    <row r="17" spans="1:9" ht="36" customHeight="1" x14ac:dyDescent="0.2">
      <c r="A17" s="23" t="s">
        <v>61</v>
      </c>
      <c r="B17" s="22" t="s">
        <v>474</v>
      </c>
      <c r="C17" s="16" t="s">
        <v>62</v>
      </c>
      <c r="D17" s="16">
        <v>8</v>
      </c>
      <c r="E17" s="84">
        <v>81.78</v>
      </c>
      <c r="F17" s="84">
        <f t="shared" si="0"/>
        <v>654.24</v>
      </c>
      <c r="G17" s="206"/>
      <c r="H17" s="206"/>
      <c r="I17" s="206"/>
    </row>
    <row r="18" spans="1:9" ht="36" customHeight="1" x14ac:dyDescent="0.2">
      <c r="A18" s="23" t="s">
        <v>317</v>
      </c>
      <c r="B18" s="22" t="s">
        <v>1020</v>
      </c>
      <c r="C18" s="16" t="s">
        <v>59</v>
      </c>
      <c r="D18" s="16">
        <v>20</v>
      </c>
      <c r="E18" s="84">
        <v>9.89</v>
      </c>
      <c r="F18" s="86">
        <f t="shared" si="0"/>
        <v>197.8</v>
      </c>
      <c r="G18" s="206"/>
      <c r="H18" s="206"/>
      <c r="I18" s="206"/>
    </row>
    <row r="19" spans="1:9" ht="36" customHeight="1" x14ac:dyDescent="0.2">
      <c r="A19" s="23" t="s">
        <v>1071</v>
      </c>
      <c r="B19" s="22" t="s">
        <v>1077</v>
      </c>
      <c r="C19" s="16" t="s">
        <v>59</v>
      </c>
      <c r="D19" s="16">
        <v>4</v>
      </c>
      <c r="E19" s="84">
        <v>5.73</v>
      </c>
      <c r="F19" s="86">
        <f t="shared" si="0"/>
        <v>22.92</v>
      </c>
      <c r="G19" s="206"/>
      <c r="H19" s="206"/>
      <c r="I19" s="206"/>
    </row>
    <row r="20" spans="1:9" ht="36" customHeight="1" x14ac:dyDescent="0.2">
      <c r="A20" s="20" t="s">
        <v>63</v>
      </c>
      <c r="B20" s="22" t="s">
        <v>475</v>
      </c>
      <c r="C20" s="16" t="s">
        <v>59</v>
      </c>
      <c r="D20" s="16">
        <v>4</v>
      </c>
      <c r="E20" s="84">
        <v>2.23</v>
      </c>
      <c r="F20" s="84">
        <f t="shared" si="0"/>
        <v>8.92</v>
      </c>
      <c r="G20" s="206"/>
      <c r="H20" s="206"/>
      <c r="I20" s="206"/>
    </row>
    <row r="21" spans="1:9" ht="36" customHeight="1" x14ac:dyDescent="0.2">
      <c r="A21" s="20" t="s">
        <v>318</v>
      </c>
      <c r="B21" s="22" t="s">
        <v>457</v>
      </c>
      <c r="C21" s="16" t="s">
        <v>98</v>
      </c>
      <c r="D21" s="16">
        <v>1</v>
      </c>
      <c r="E21" s="84">
        <v>23.56</v>
      </c>
      <c r="F21" s="86">
        <f t="shared" si="0"/>
        <v>23.56</v>
      </c>
      <c r="G21" s="206"/>
      <c r="H21" s="206"/>
      <c r="I21" s="206"/>
    </row>
    <row r="22" spans="1:9" ht="36" customHeight="1" x14ac:dyDescent="0.2">
      <c r="A22" s="20" t="s">
        <v>64</v>
      </c>
      <c r="B22" s="22" t="s">
        <v>476</v>
      </c>
      <c r="C22" s="16" t="s">
        <v>59</v>
      </c>
      <c r="D22" s="16">
        <v>2</v>
      </c>
      <c r="E22" s="84">
        <v>2.2400000000000002</v>
      </c>
      <c r="F22" s="84">
        <f t="shared" si="0"/>
        <v>4.4800000000000004</v>
      </c>
      <c r="G22" s="206"/>
      <c r="H22" s="206"/>
      <c r="I22" s="206"/>
    </row>
    <row r="23" spans="1:9" ht="36" customHeight="1" x14ac:dyDescent="0.2">
      <c r="A23" s="20" t="s">
        <v>319</v>
      </c>
      <c r="B23" s="22" t="s">
        <v>458</v>
      </c>
      <c r="C23" s="16" t="s">
        <v>59</v>
      </c>
      <c r="D23" s="16">
        <v>2</v>
      </c>
      <c r="E23" s="84">
        <v>11.83</v>
      </c>
      <c r="F23" s="86">
        <f t="shared" si="0"/>
        <v>23.66</v>
      </c>
      <c r="G23" s="206"/>
      <c r="H23" s="206"/>
      <c r="I23" s="206"/>
    </row>
    <row r="24" spans="1:9" ht="36" customHeight="1" x14ac:dyDescent="0.2">
      <c r="A24" s="23" t="s">
        <v>65</v>
      </c>
      <c r="B24" s="21" t="s">
        <v>477</v>
      </c>
      <c r="C24" s="32" t="s">
        <v>66</v>
      </c>
      <c r="D24" s="32">
        <v>56</v>
      </c>
      <c r="E24" s="86">
        <v>13.91</v>
      </c>
      <c r="F24" s="86">
        <f t="shared" si="0"/>
        <v>778.96</v>
      </c>
      <c r="G24" s="206"/>
      <c r="H24" s="206"/>
      <c r="I24" s="206"/>
    </row>
    <row r="25" spans="1:9" ht="36" customHeight="1" x14ac:dyDescent="0.2">
      <c r="A25" s="20" t="s">
        <v>67</v>
      </c>
      <c r="B25" s="22" t="s">
        <v>478</v>
      </c>
      <c r="C25" s="16" t="s">
        <v>27</v>
      </c>
      <c r="D25" s="16">
        <v>5</v>
      </c>
      <c r="E25" s="84">
        <v>4.4000000000000004</v>
      </c>
      <c r="F25" s="84">
        <f t="shared" si="0"/>
        <v>22</v>
      </c>
      <c r="G25" s="206"/>
      <c r="H25" s="206"/>
      <c r="I25" s="206"/>
    </row>
    <row r="26" spans="1:9" ht="36" customHeight="1" x14ac:dyDescent="0.2">
      <c r="A26" s="20" t="s">
        <v>68</v>
      </c>
      <c r="B26" s="22" t="s">
        <v>479</v>
      </c>
      <c r="C26" s="16" t="s">
        <v>59</v>
      </c>
      <c r="D26" s="16">
        <v>3</v>
      </c>
      <c r="E26" s="84">
        <v>2.4300000000000002</v>
      </c>
      <c r="F26" s="84">
        <f t="shared" si="0"/>
        <v>7.2900000000000009</v>
      </c>
      <c r="G26" s="206"/>
      <c r="H26" s="206"/>
      <c r="I26" s="206"/>
    </row>
    <row r="27" spans="1:9" ht="36" customHeight="1" x14ac:dyDescent="0.2">
      <c r="A27" s="20" t="s">
        <v>69</v>
      </c>
      <c r="B27" s="22" t="s">
        <v>480</v>
      </c>
      <c r="C27" s="32" t="s">
        <v>59</v>
      </c>
      <c r="D27" s="32">
        <v>2</v>
      </c>
      <c r="E27" s="86">
        <v>6.36</v>
      </c>
      <c r="F27" s="86">
        <f t="shared" si="0"/>
        <v>12.72</v>
      </c>
      <c r="G27" s="206"/>
      <c r="H27" s="206"/>
      <c r="I27" s="206"/>
    </row>
    <row r="28" spans="1:9" ht="36" customHeight="1" x14ac:dyDescent="0.2">
      <c r="A28" s="20" t="s">
        <v>70</v>
      </c>
      <c r="B28" s="22" t="s">
        <v>481</v>
      </c>
      <c r="C28" s="32" t="s">
        <v>59</v>
      </c>
      <c r="D28" s="32">
        <v>2</v>
      </c>
      <c r="E28" s="86">
        <v>11.43</v>
      </c>
      <c r="F28" s="86">
        <f t="shared" si="0"/>
        <v>22.86</v>
      </c>
      <c r="G28" s="206"/>
      <c r="H28" s="206"/>
      <c r="I28" s="206"/>
    </row>
    <row r="29" spans="1:9" ht="36" customHeight="1" x14ac:dyDescent="0.2">
      <c r="A29" s="20" t="s">
        <v>71</v>
      </c>
      <c r="B29" s="22" t="s">
        <v>482</v>
      </c>
      <c r="C29" s="16" t="s">
        <v>59</v>
      </c>
      <c r="D29" s="16">
        <v>3</v>
      </c>
      <c r="E29" s="84">
        <v>13.91</v>
      </c>
      <c r="F29" s="84">
        <f t="shared" si="0"/>
        <v>41.730000000000004</v>
      </c>
      <c r="G29" s="206"/>
      <c r="H29" s="206"/>
      <c r="I29" s="206"/>
    </row>
    <row r="30" spans="1:9" ht="36" customHeight="1" x14ac:dyDescent="0.2">
      <c r="A30" s="20" t="s">
        <v>72</v>
      </c>
      <c r="B30" s="22" t="s">
        <v>483</v>
      </c>
      <c r="C30" s="32" t="s">
        <v>59</v>
      </c>
      <c r="D30" s="32">
        <v>5</v>
      </c>
      <c r="E30" s="86">
        <v>9.4600000000000009</v>
      </c>
      <c r="F30" s="86">
        <f t="shared" si="0"/>
        <v>47.300000000000004</v>
      </c>
      <c r="G30" s="206"/>
      <c r="H30" s="206"/>
      <c r="I30" s="206"/>
    </row>
    <row r="31" spans="1:9" ht="36" customHeight="1" x14ac:dyDescent="0.2">
      <c r="A31" s="20" t="s">
        <v>73</v>
      </c>
      <c r="B31" s="22" t="s">
        <v>511</v>
      </c>
      <c r="C31" s="16" t="s">
        <v>59</v>
      </c>
      <c r="D31" s="16">
        <v>10</v>
      </c>
      <c r="E31" s="84">
        <v>11.83</v>
      </c>
      <c r="F31" s="84">
        <f t="shared" si="0"/>
        <v>118.3</v>
      </c>
      <c r="G31" s="206"/>
      <c r="H31" s="206"/>
      <c r="I31" s="206"/>
    </row>
    <row r="32" spans="1:9" ht="36" customHeight="1" x14ac:dyDescent="0.2">
      <c r="A32" s="20" t="s">
        <v>74</v>
      </c>
      <c r="B32" s="22" t="s">
        <v>484</v>
      </c>
      <c r="C32" s="16" t="s">
        <v>59</v>
      </c>
      <c r="D32" s="16">
        <v>3</v>
      </c>
      <c r="E32" s="84">
        <v>3.06</v>
      </c>
      <c r="F32" s="84">
        <f t="shared" si="0"/>
        <v>9.18</v>
      </c>
      <c r="G32" s="206"/>
      <c r="H32" s="206"/>
      <c r="I32" s="206"/>
    </row>
    <row r="33" spans="1:9" ht="36" customHeight="1" x14ac:dyDescent="0.2">
      <c r="A33" s="20" t="s">
        <v>75</v>
      </c>
      <c r="B33" s="22" t="s">
        <v>485</v>
      </c>
      <c r="C33" s="16" t="s">
        <v>59</v>
      </c>
      <c r="D33" s="16">
        <v>14</v>
      </c>
      <c r="E33" s="84">
        <v>2.85</v>
      </c>
      <c r="F33" s="84">
        <f t="shared" si="0"/>
        <v>39.9</v>
      </c>
      <c r="G33" s="206"/>
      <c r="H33" s="206"/>
      <c r="I33" s="206"/>
    </row>
    <row r="34" spans="1:9" ht="36" customHeight="1" x14ac:dyDescent="0.2">
      <c r="A34" s="20" t="s">
        <v>76</v>
      </c>
      <c r="B34" s="22" t="s">
        <v>486</v>
      </c>
      <c r="C34" s="16" t="s">
        <v>59</v>
      </c>
      <c r="D34" s="16">
        <v>3</v>
      </c>
      <c r="E34" s="84">
        <v>6.04</v>
      </c>
      <c r="F34" s="84">
        <f t="shared" si="0"/>
        <v>18.12</v>
      </c>
      <c r="G34" s="206"/>
      <c r="H34" s="206"/>
      <c r="I34" s="206"/>
    </row>
    <row r="35" spans="1:9" ht="36" customHeight="1" x14ac:dyDescent="0.2">
      <c r="A35" s="20" t="s">
        <v>77</v>
      </c>
      <c r="B35" s="22" t="s">
        <v>487</v>
      </c>
      <c r="C35" s="16" t="s">
        <v>59</v>
      </c>
      <c r="D35" s="16">
        <v>6</v>
      </c>
      <c r="E35" s="84">
        <v>8.7100000000000009</v>
      </c>
      <c r="F35" s="84">
        <f t="shared" si="0"/>
        <v>52.260000000000005</v>
      </c>
      <c r="G35" s="206"/>
      <c r="H35" s="206"/>
      <c r="I35" s="206"/>
    </row>
    <row r="36" spans="1:9" ht="36" customHeight="1" x14ac:dyDescent="0.2">
      <c r="A36" s="20" t="s">
        <v>78</v>
      </c>
      <c r="B36" s="22" t="s">
        <v>489</v>
      </c>
      <c r="C36" s="16" t="s">
        <v>79</v>
      </c>
      <c r="D36" s="16">
        <v>10</v>
      </c>
      <c r="E36" s="84">
        <v>22.17</v>
      </c>
      <c r="F36" s="84">
        <f t="shared" si="0"/>
        <v>221.70000000000002</v>
      </c>
      <c r="G36" s="206"/>
      <c r="H36" s="206"/>
      <c r="I36" s="206"/>
    </row>
    <row r="37" spans="1:9" ht="36" customHeight="1" x14ac:dyDescent="0.2">
      <c r="A37" s="20" t="s">
        <v>80</v>
      </c>
      <c r="B37" s="22" t="s">
        <v>490</v>
      </c>
      <c r="C37" s="16" t="s">
        <v>59</v>
      </c>
      <c r="D37" s="16">
        <v>20</v>
      </c>
      <c r="E37" s="84">
        <v>2.92</v>
      </c>
      <c r="F37" s="84">
        <f t="shared" si="0"/>
        <v>58.4</v>
      </c>
      <c r="G37" s="206"/>
      <c r="H37" s="206"/>
      <c r="I37" s="206"/>
    </row>
    <row r="38" spans="1:9" ht="36" customHeight="1" x14ac:dyDescent="0.2">
      <c r="A38" s="20" t="s">
        <v>81</v>
      </c>
      <c r="B38" s="22" t="s">
        <v>491</v>
      </c>
      <c r="C38" s="16" t="s">
        <v>59</v>
      </c>
      <c r="D38" s="16">
        <v>1</v>
      </c>
      <c r="E38" s="84">
        <v>1.23</v>
      </c>
      <c r="F38" s="84">
        <f t="shared" si="0"/>
        <v>1.23</v>
      </c>
      <c r="G38" s="206"/>
      <c r="H38" s="206"/>
      <c r="I38" s="206"/>
    </row>
    <row r="39" spans="1:9" ht="36" customHeight="1" x14ac:dyDescent="0.2">
      <c r="A39" s="20" t="s">
        <v>82</v>
      </c>
      <c r="B39" s="22" t="s">
        <v>492</v>
      </c>
      <c r="C39" s="16" t="s">
        <v>59</v>
      </c>
      <c r="D39" s="16">
        <v>4</v>
      </c>
      <c r="E39" s="84">
        <v>5.15</v>
      </c>
      <c r="F39" s="84">
        <f t="shared" si="0"/>
        <v>20.6</v>
      </c>
      <c r="G39" s="206"/>
      <c r="H39" s="206"/>
      <c r="I39" s="206"/>
    </row>
    <row r="40" spans="1:9" ht="36" customHeight="1" x14ac:dyDescent="0.2">
      <c r="A40" s="20" t="s">
        <v>83</v>
      </c>
      <c r="B40" s="22" t="s">
        <v>493</v>
      </c>
      <c r="C40" s="16" t="s">
        <v>59</v>
      </c>
      <c r="D40" s="16">
        <v>4</v>
      </c>
      <c r="E40" s="84">
        <v>2.57</v>
      </c>
      <c r="F40" s="84">
        <f t="shared" si="0"/>
        <v>10.28</v>
      </c>
      <c r="G40" s="206"/>
      <c r="H40" s="206"/>
      <c r="I40" s="206"/>
    </row>
    <row r="41" spans="1:9" ht="36" customHeight="1" x14ac:dyDescent="0.2">
      <c r="A41" s="20" t="s">
        <v>84</v>
      </c>
      <c r="B41" s="22" t="s">
        <v>494</v>
      </c>
      <c r="C41" s="16" t="s">
        <v>59</v>
      </c>
      <c r="D41" s="16">
        <v>10</v>
      </c>
      <c r="E41" s="84">
        <v>1.89</v>
      </c>
      <c r="F41" s="84">
        <f t="shared" si="0"/>
        <v>18.899999999999999</v>
      </c>
      <c r="G41" s="206"/>
      <c r="H41" s="206"/>
      <c r="I41" s="206"/>
    </row>
    <row r="42" spans="1:9" ht="36" customHeight="1" x14ac:dyDescent="0.2">
      <c r="A42" s="20" t="s">
        <v>85</v>
      </c>
      <c r="B42" s="22" t="s">
        <v>495</v>
      </c>
      <c r="C42" s="16" t="s">
        <v>59</v>
      </c>
      <c r="D42" s="16">
        <v>1</v>
      </c>
      <c r="E42" s="84">
        <v>16.88</v>
      </c>
      <c r="F42" s="84">
        <f t="shared" si="0"/>
        <v>16.88</v>
      </c>
      <c r="G42" s="206"/>
      <c r="H42" s="206"/>
      <c r="I42" s="206"/>
    </row>
    <row r="43" spans="1:9" ht="36" customHeight="1" x14ac:dyDescent="0.2">
      <c r="A43" s="20" t="s">
        <v>86</v>
      </c>
      <c r="B43" s="22" t="s">
        <v>496</v>
      </c>
      <c r="C43" s="16" t="s">
        <v>59</v>
      </c>
      <c r="D43" s="16">
        <v>1</v>
      </c>
      <c r="E43" s="84">
        <v>3.93</v>
      </c>
      <c r="F43" s="86">
        <f t="shared" si="0"/>
        <v>3.93</v>
      </c>
      <c r="G43" s="206"/>
      <c r="H43" s="206"/>
      <c r="I43" s="206"/>
    </row>
    <row r="44" spans="1:9" ht="36" customHeight="1" x14ac:dyDescent="0.2">
      <c r="A44" s="20" t="s">
        <v>87</v>
      </c>
      <c r="B44" s="22" t="s">
        <v>497</v>
      </c>
      <c r="C44" s="16" t="s">
        <v>59</v>
      </c>
      <c r="D44" s="16">
        <v>1</v>
      </c>
      <c r="E44" s="84">
        <v>1.95</v>
      </c>
      <c r="F44" s="84">
        <f t="shared" ref="F44:F60" si="1">D44*E44</f>
        <v>1.95</v>
      </c>
      <c r="G44" s="206"/>
      <c r="H44" s="206"/>
      <c r="I44" s="206"/>
    </row>
    <row r="45" spans="1:9" ht="36" customHeight="1" x14ac:dyDescent="0.2">
      <c r="A45" s="20" t="s">
        <v>88</v>
      </c>
      <c r="B45" s="22" t="s">
        <v>498</v>
      </c>
      <c r="C45" s="16" t="s">
        <v>59</v>
      </c>
      <c r="D45" s="16">
        <v>2</v>
      </c>
      <c r="E45" s="84">
        <v>2.23</v>
      </c>
      <c r="F45" s="84">
        <f t="shared" si="1"/>
        <v>4.46</v>
      </c>
      <c r="G45" s="206"/>
      <c r="H45" s="206"/>
      <c r="I45" s="206"/>
    </row>
    <row r="46" spans="1:9" ht="36" customHeight="1" x14ac:dyDescent="0.2">
      <c r="A46" s="23" t="s">
        <v>89</v>
      </c>
      <c r="B46" s="22" t="s">
        <v>499</v>
      </c>
      <c r="C46" s="16" t="s">
        <v>512</v>
      </c>
      <c r="D46" s="16">
        <v>3</v>
      </c>
      <c r="E46" s="84">
        <v>25.39</v>
      </c>
      <c r="F46" s="84">
        <f t="shared" si="1"/>
        <v>76.17</v>
      </c>
      <c r="G46" s="206"/>
      <c r="H46" s="206"/>
      <c r="I46" s="206"/>
    </row>
    <row r="47" spans="1:9" ht="36" customHeight="1" x14ac:dyDescent="0.2">
      <c r="A47" s="20" t="s">
        <v>90</v>
      </c>
      <c r="B47" s="22" t="s">
        <v>500</v>
      </c>
      <c r="C47" s="16" t="s">
        <v>59</v>
      </c>
      <c r="D47" s="16">
        <v>1</v>
      </c>
      <c r="E47" s="84">
        <v>9.34</v>
      </c>
      <c r="F47" s="84">
        <f t="shared" si="1"/>
        <v>9.34</v>
      </c>
      <c r="G47" s="206"/>
      <c r="H47" s="206"/>
      <c r="I47" s="206"/>
    </row>
    <row r="48" spans="1:9" ht="36" customHeight="1" x14ac:dyDescent="0.2">
      <c r="A48" s="20" t="s">
        <v>91</v>
      </c>
      <c r="B48" s="22" t="s">
        <v>501</v>
      </c>
      <c r="C48" s="16" t="s">
        <v>59</v>
      </c>
      <c r="D48" s="16">
        <v>8</v>
      </c>
      <c r="E48" s="84">
        <v>9.34</v>
      </c>
      <c r="F48" s="84">
        <f t="shared" si="1"/>
        <v>74.72</v>
      </c>
      <c r="G48" s="206"/>
      <c r="H48" s="206"/>
      <c r="I48" s="206"/>
    </row>
    <row r="49" spans="1:9" ht="36" customHeight="1" x14ac:dyDescent="0.2">
      <c r="A49" s="20" t="s">
        <v>92</v>
      </c>
      <c r="B49" s="22" t="s">
        <v>502</v>
      </c>
      <c r="C49" s="16" t="s">
        <v>59</v>
      </c>
      <c r="D49" s="16">
        <v>2</v>
      </c>
      <c r="E49" s="84">
        <v>2.5</v>
      </c>
      <c r="F49" s="84">
        <f t="shared" si="1"/>
        <v>5</v>
      </c>
      <c r="G49" s="206"/>
      <c r="H49" s="206"/>
      <c r="I49" s="206"/>
    </row>
    <row r="50" spans="1:9" ht="36" customHeight="1" x14ac:dyDescent="0.2">
      <c r="A50" s="20" t="s">
        <v>93</v>
      </c>
      <c r="B50" s="22" t="s">
        <v>503</v>
      </c>
      <c r="C50" s="16" t="s">
        <v>94</v>
      </c>
      <c r="D50" s="16">
        <v>7</v>
      </c>
      <c r="E50" s="86">
        <v>297.68</v>
      </c>
      <c r="F50" s="84">
        <f t="shared" si="1"/>
        <v>2083.7600000000002</v>
      </c>
      <c r="G50" s="206"/>
      <c r="H50" s="206"/>
      <c r="I50" s="206"/>
    </row>
    <row r="51" spans="1:9" ht="36" customHeight="1" x14ac:dyDescent="0.2">
      <c r="A51" s="20" t="s">
        <v>96</v>
      </c>
      <c r="B51" s="22" t="s">
        <v>504</v>
      </c>
      <c r="C51" s="16" t="s">
        <v>94</v>
      </c>
      <c r="D51" s="16">
        <v>5</v>
      </c>
      <c r="E51" s="84">
        <v>55.440000000000005</v>
      </c>
      <c r="F51" s="84">
        <f t="shared" si="1"/>
        <v>277.20000000000005</v>
      </c>
      <c r="G51" s="206"/>
      <c r="H51" s="206"/>
      <c r="I51" s="206"/>
    </row>
    <row r="52" spans="1:9" ht="36" customHeight="1" x14ac:dyDescent="0.2">
      <c r="A52" s="20" t="s">
        <v>97</v>
      </c>
      <c r="B52" s="22" t="s">
        <v>505</v>
      </c>
      <c r="C52" s="16" t="s">
        <v>59</v>
      </c>
      <c r="D52" s="16">
        <v>5</v>
      </c>
      <c r="E52" s="84">
        <v>19.47</v>
      </c>
      <c r="F52" s="84">
        <f t="shared" si="1"/>
        <v>97.35</v>
      </c>
      <c r="G52" s="206"/>
      <c r="H52" s="206"/>
      <c r="I52" s="206"/>
    </row>
    <row r="53" spans="1:9" ht="36" customHeight="1" x14ac:dyDescent="0.2">
      <c r="A53" s="20" t="s">
        <v>99</v>
      </c>
      <c r="B53" s="22" t="s">
        <v>1536</v>
      </c>
      <c r="C53" s="16" t="s">
        <v>59</v>
      </c>
      <c r="D53" s="16">
        <v>2</v>
      </c>
      <c r="E53" s="84">
        <v>14.27</v>
      </c>
      <c r="F53" s="86">
        <f t="shared" si="1"/>
        <v>28.54</v>
      </c>
      <c r="G53" s="206"/>
      <c r="H53" s="206"/>
      <c r="I53" s="206"/>
    </row>
    <row r="54" spans="1:9" ht="36" customHeight="1" x14ac:dyDescent="0.2">
      <c r="A54" s="20" t="s">
        <v>1072</v>
      </c>
      <c r="B54" s="22" t="s">
        <v>1079</v>
      </c>
      <c r="C54" s="16" t="s">
        <v>59</v>
      </c>
      <c r="D54" s="16">
        <v>1</v>
      </c>
      <c r="E54" s="84">
        <v>13.6</v>
      </c>
      <c r="F54" s="86">
        <f t="shared" si="1"/>
        <v>13.6</v>
      </c>
      <c r="G54" s="206"/>
      <c r="H54" s="206"/>
      <c r="I54" s="206"/>
    </row>
    <row r="55" spans="1:9" ht="36" customHeight="1" x14ac:dyDescent="0.2">
      <c r="A55" s="20" t="s">
        <v>1073</v>
      </c>
      <c r="B55" s="21" t="s">
        <v>1078</v>
      </c>
      <c r="C55" s="16" t="s">
        <v>59</v>
      </c>
      <c r="D55" s="16">
        <v>1</v>
      </c>
      <c r="E55" s="84">
        <v>50.02</v>
      </c>
      <c r="F55" s="86">
        <f t="shared" si="1"/>
        <v>50.02</v>
      </c>
      <c r="G55" s="206"/>
      <c r="H55" s="206"/>
      <c r="I55" s="206"/>
    </row>
    <row r="56" spans="1:9" ht="36" customHeight="1" x14ac:dyDescent="0.2">
      <c r="A56" s="20" t="s">
        <v>100</v>
      </c>
      <c r="B56" s="22" t="s">
        <v>506</v>
      </c>
      <c r="C56" s="16" t="s">
        <v>22</v>
      </c>
      <c r="D56" s="16">
        <v>2</v>
      </c>
      <c r="E56" s="84">
        <v>127.13</v>
      </c>
      <c r="F56" s="86">
        <f t="shared" si="1"/>
        <v>254.26</v>
      </c>
      <c r="G56" s="206"/>
      <c r="H56" s="206"/>
      <c r="I56" s="206"/>
    </row>
    <row r="57" spans="1:9" ht="36" customHeight="1" x14ac:dyDescent="0.2">
      <c r="A57" s="23" t="s">
        <v>1074</v>
      </c>
      <c r="B57" s="21" t="s">
        <v>1075</v>
      </c>
      <c r="C57" s="16" t="s">
        <v>59</v>
      </c>
      <c r="D57" s="16">
        <v>1</v>
      </c>
      <c r="E57" s="84">
        <v>14.41</v>
      </c>
      <c r="F57" s="86">
        <f t="shared" si="1"/>
        <v>14.41</v>
      </c>
      <c r="G57" s="206"/>
      <c r="H57" s="206"/>
      <c r="I57" s="206"/>
    </row>
    <row r="58" spans="1:9" ht="36" customHeight="1" x14ac:dyDescent="0.2">
      <c r="A58" s="20" t="s">
        <v>101</v>
      </c>
      <c r="B58" s="22" t="s">
        <v>1022</v>
      </c>
      <c r="C58" s="16" t="s">
        <v>59</v>
      </c>
      <c r="D58" s="16">
        <v>20</v>
      </c>
      <c r="E58" s="84">
        <v>14.23</v>
      </c>
      <c r="F58" s="84">
        <f t="shared" si="1"/>
        <v>284.60000000000002</v>
      </c>
      <c r="G58" s="206"/>
      <c r="H58" s="206"/>
      <c r="I58" s="206"/>
    </row>
    <row r="59" spans="1:9" ht="36" customHeight="1" x14ac:dyDescent="0.2">
      <c r="A59" s="23" t="s">
        <v>103</v>
      </c>
      <c r="B59" s="22" t="s">
        <v>507</v>
      </c>
      <c r="C59" s="32" t="s">
        <v>59</v>
      </c>
      <c r="D59" s="32">
        <v>1</v>
      </c>
      <c r="E59" s="86">
        <v>8.31</v>
      </c>
      <c r="F59" s="86">
        <f t="shared" si="1"/>
        <v>8.31</v>
      </c>
      <c r="G59" s="206"/>
      <c r="H59" s="206"/>
      <c r="I59" s="206"/>
    </row>
    <row r="60" spans="1:9" ht="36" customHeight="1" x14ac:dyDescent="0.2">
      <c r="A60" s="20" t="s">
        <v>104</v>
      </c>
      <c r="B60" s="22" t="s">
        <v>508</v>
      </c>
      <c r="C60" s="16" t="s">
        <v>59</v>
      </c>
      <c r="D60" s="16">
        <v>1</v>
      </c>
      <c r="E60" s="84">
        <v>76.39</v>
      </c>
      <c r="F60" s="86">
        <f t="shared" si="1"/>
        <v>76.39</v>
      </c>
      <c r="G60" s="206"/>
      <c r="H60" s="206"/>
      <c r="I60" s="206"/>
    </row>
    <row r="61" spans="1:9" ht="12" customHeight="1" thickBot="1" x14ac:dyDescent="0.25">
      <c r="A61" s="5"/>
      <c r="C61" s="6"/>
      <c r="D61" s="5"/>
      <c r="F61" s="12"/>
      <c r="G61" s="208"/>
      <c r="H61" s="208"/>
      <c r="I61" s="208"/>
    </row>
    <row r="62" spans="1:9" ht="15" customHeight="1" x14ac:dyDescent="0.2">
      <c r="D62" s="524" t="s">
        <v>5</v>
      </c>
      <c r="E62" s="525"/>
      <c r="F62" s="447">
        <f>SUM(F12:F61)</f>
        <v>5995.0600000000031</v>
      </c>
      <c r="G62" s="461" t="s">
        <v>5</v>
      </c>
      <c r="H62" s="475">
        <f>SUM(H12:H60)</f>
        <v>0</v>
      </c>
      <c r="I62" s="208"/>
    </row>
    <row r="63" spans="1:9" ht="15" customHeight="1" x14ac:dyDescent="0.2">
      <c r="D63" s="522" t="s">
        <v>6</v>
      </c>
      <c r="E63" s="523"/>
      <c r="F63" s="448">
        <f>F62*21%</f>
        <v>1258.9626000000005</v>
      </c>
      <c r="G63" s="462" t="s">
        <v>6</v>
      </c>
      <c r="H63" s="476">
        <f>H62*21%</f>
        <v>0</v>
      </c>
      <c r="I63" s="208"/>
    </row>
    <row r="64" spans="1:9" ht="15" customHeight="1" thickBot="1" x14ac:dyDescent="0.25">
      <c r="D64" s="520" t="s">
        <v>4</v>
      </c>
      <c r="E64" s="521"/>
      <c r="F64" s="449">
        <f>SUM(F62:F63)</f>
        <v>7254.0226000000039</v>
      </c>
      <c r="G64" s="463" t="s">
        <v>4</v>
      </c>
      <c r="H64" s="477">
        <f>SUM(H62:H63)</f>
        <v>0</v>
      </c>
      <c r="I64" s="208"/>
    </row>
    <row r="65" ht="12" customHeight="1" x14ac:dyDescent="0.2"/>
  </sheetData>
  <sheetProtection algorithmName="SHA-512" hashValue="SJTl58hc2dAOQCJx5c43PNHjsfxfcuMst00ZoAH/GajkQoVbEvJplmBD4PRoslPSS5zSq/Pl6nPgh8E2dDbKiw==" saltValue="AjNUPmQNUb9LFPPmO/Md2A==" spinCount="100000" sheet="1" objects="1" scenarios="1"/>
  <sortState xmlns:xlrd2="http://schemas.microsoft.com/office/spreadsheetml/2017/richdata2" ref="A12:F66">
    <sortCondition ref="A12"/>
  </sortState>
  <mergeCells count="3">
    <mergeCell ref="D64:E64"/>
    <mergeCell ref="D63:E63"/>
    <mergeCell ref="D62:E62"/>
  </mergeCells>
  <conditionalFormatting sqref="G12:G60">
    <cfRule type="cellIs" dxfId="5" priority="1" operator="greaterThan">
      <formula>E12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&amp;L&amp;P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16"/>
  <sheetViews>
    <sheetView topLeftCell="B1" workbookViewId="0">
      <selection activeCell="K16" sqref="K16"/>
    </sheetView>
  </sheetViews>
  <sheetFormatPr defaultColWidth="11.42578125" defaultRowHeight="11.25" x14ac:dyDescent="0.2"/>
  <cols>
    <col min="1" max="1" width="11.7109375" style="3" customWidth="1"/>
    <col min="2" max="2" width="44.7109375" style="3" customWidth="1"/>
    <col min="3" max="3" width="14.7109375" style="3" customWidth="1"/>
    <col min="4" max="4" width="17.7109375" style="3" customWidth="1"/>
    <col min="5" max="7" width="12.7109375" style="3" customWidth="1"/>
    <col min="8" max="8" width="13.7109375" style="3" customWidth="1"/>
    <col min="9" max="254" width="11.42578125" style="3"/>
    <col min="255" max="255" width="10.42578125" style="3" customWidth="1"/>
    <col min="256" max="256" width="56.7109375" style="3" customWidth="1"/>
    <col min="257" max="257" width="11.7109375" style="3" customWidth="1"/>
    <col min="258" max="258" width="12.7109375" style="3" customWidth="1"/>
    <col min="259" max="259" width="11.5703125" style="3" customWidth="1"/>
    <col min="260" max="260" width="13.42578125" style="3" customWidth="1"/>
    <col min="261" max="510" width="11.42578125" style="3"/>
    <col min="511" max="511" width="10.42578125" style="3" customWidth="1"/>
    <col min="512" max="512" width="56.7109375" style="3" customWidth="1"/>
    <col min="513" max="513" width="11.7109375" style="3" customWidth="1"/>
    <col min="514" max="514" width="12.7109375" style="3" customWidth="1"/>
    <col min="515" max="515" width="11.5703125" style="3" customWidth="1"/>
    <col min="516" max="516" width="13.42578125" style="3" customWidth="1"/>
    <col min="517" max="766" width="11.42578125" style="3"/>
    <col min="767" max="767" width="10.42578125" style="3" customWidth="1"/>
    <col min="768" max="768" width="56.7109375" style="3" customWidth="1"/>
    <col min="769" max="769" width="11.7109375" style="3" customWidth="1"/>
    <col min="770" max="770" width="12.7109375" style="3" customWidth="1"/>
    <col min="771" max="771" width="11.5703125" style="3" customWidth="1"/>
    <col min="772" max="772" width="13.42578125" style="3" customWidth="1"/>
    <col min="773" max="1022" width="11.42578125" style="3"/>
    <col min="1023" max="1023" width="10.42578125" style="3" customWidth="1"/>
    <col min="1024" max="1024" width="56.7109375" style="3" customWidth="1"/>
    <col min="1025" max="1025" width="11.7109375" style="3" customWidth="1"/>
    <col min="1026" max="1026" width="12.7109375" style="3" customWidth="1"/>
    <col min="1027" max="1027" width="11.5703125" style="3" customWidth="1"/>
    <col min="1028" max="1028" width="13.42578125" style="3" customWidth="1"/>
    <col min="1029" max="1278" width="11.42578125" style="3"/>
    <col min="1279" max="1279" width="10.42578125" style="3" customWidth="1"/>
    <col min="1280" max="1280" width="56.7109375" style="3" customWidth="1"/>
    <col min="1281" max="1281" width="11.7109375" style="3" customWidth="1"/>
    <col min="1282" max="1282" width="12.7109375" style="3" customWidth="1"/>
    <col min="1283" max="1283" width="11.5703125" style="3" customWidth="1"/>
    <col min="1284" max="1284" width="13.42578125" style="3" customWidth="1"/>
    <col min="1285" max="1534" width="11.42578125" style="3"/>
    <col min="1535" max="1535" width="10.42578125" style="3" customWidth="1"/>
    <col min="1536" max="1536" width="56.7109375" style="3" customWidth="1"/>
    <col min="1537" max="1537" width="11.7109375" style="3" customWidth="1"/>
    <col min="1538" max="1538" width="12.7109375" style="3" customWidth="1"/>
    <col min="1539" max="1539" width="11.5703125" style="3" customWidth="1"/>
    <col min="1540" max="1540" width="13.42578125" style="3" customWidth="1"/>
    <col min="1541" max="1790" width="11.42578125" style="3"/>
    <col min="1791" max="1791" width="10.42578125" style="3" customWidth="1"/>
    <col min="1792" max="1792" width="56.7109375" style="3" customWidth="1"/>
    <col min="1793" max="1793" width="11.7109375" style="3" customWidth="1"/>
    <col min="1794" max="1794" width="12.7109375" style="3" customWidth="1"/>
    <col min="1795" max="1795" width="11.5703125" style="3" customWidth="1"/>
    <col min="1796" max="1796" width="13.42578125" style="3" customWidth="1"/>
    <col min="1797" max="2046" width="11.42578125" style="3"/>
    <col min="2047" max="2047" width="10.42578125" style="3" customWidth="1"/>
    <col min="2048" max="2048" width="56.7109375" style="3" customWidth="1"/>
    <col min="2049" max="2049" width="11.7109375" style="3" customWidth="1"/>
    <col min="2050" max="2050" width="12.7109375" style="3" customWidth="1"/>
    <col min="2051" max="2051" width="11.5703125" style="3" customWidth="1"/>
    <col min="2052" max="2052" width="13.42578125" style="3" customWidth="1"/>
    <col min="2053" max="2302" width="11.42578125" style="3"/>
    <col min="2303" max="2303" width="10.42578125" style="3" customWidth="1"/>
    <col min="2304" max="2304" width="56.7109375" style="3" customWidth="1"/>
    <col min="2305" max="2305" width="11.7109375" style="3" customWidth="1"/>
    <col min="2306" max="2306" width="12.7109375" style="3" customWidth="1"/>
    <col min="2307" max="2307" width="11.5703125" style="3" customWidth="1"/>
    <col min="2308" max="2308" width="13.42578125" style="3" customWidth="1"/>
    <col min="2309" max="2558" width="11.42578125" style="3"/>
    <col min="2559" max="2559" width="10.42578125" style="3" customWidth="1"/>
    <col min="2560" max="2560" width="56.7109375" style="3" customWidth="1"/>
    <col min="2561" max="2561" width="11.7109375" style="3" customWidth="1"/>
    <col min="2562" max="2562" width="12.7109375" style="3" customWidth="1"/>
    <col min="2563" max="2563" width="11.5703125" style="3" customWidth="1"/>
    <col min="2564" max="2564" width="13.42578125" style="3" customWidth="1"/>
    <col min="2565" max="2814" width="11.42578125" style="3"/>
    <col min="2815" max="2815" width="10.42578125" style="3" customWidth="1"/>
    <col min="2816" max="2816" width="56.7109375" style="3" customWidth="1"/>
    <col min="2817" max="2817" width="11.7109375" style="3" customWidth="1"/>
    <col min="2818" max="2818" width="12.7109375" style="3" customWidth="1"/>
    <col min="2819" max="2819" width="11.5703125" style="3" customWidth="1"/>
    <col min="2820" max="2820" width="13.42578125" style="3" customWidth="1"/>
    <col min="2821" max="3070" width="11.42578125" style="3"/>
    <col min="3071" max="3071" width="10.42578125" style="3" customWidth="1"/>
    <col min="3072" max="3072" width="56.7109375" style="3" customWidth="1"/>
    <col min="3073" max="3073" width="11.7109375" style="3" customWidth="1"/>
    <col min="3074" max="3074" width="12.7109375" style="3" customWidth="1"/>
    <col min="3075" max="3075" width="11.5703125" style="3" customWidth="1"/>
    <col min="3076" max="3076" width="13.42578125" style="3" customWidth="1"/>
    <col min="3077" max="3326" width="11.42578125" style="3"/>
    <col min="3327" max="3327" width="10.42578125" style="3" customWidth="1"/>
    <col min="3328" max="3328" width="56.7109375" style="3" customWidth="1"/>
    <col min="3329" max="3329" width="11.7109375" style="3" customWidth="1"/>
    <col min="3330" max="3330" width="12.7109375" style="3" customWidth="1"/>
    <col min="3331" max="3331" width="11.5703125" style="3" customWidth="1"/>
    <col min="3332" max="3332" width="13.42578125" style="3" customWidth="1"/>
    <col min="3333" max="3582" width="11.42578125" style="3"/>
    <col min="3583" max="3583" width="10.42578125" style="3" customWidth="1"/>
    <col min="3584" max="3584" width="56.7109375" style="3" customWidth="1"/>
    <col min="3585" max="3585" width="11.7109375" style="3" customWidth="1"/>
    <col min="3586" max="3586" width="12.7109375" style="3" customWidth="1"/>
    <col min="3587" max="3587" width="11.5703125" style="3" customWidth="1"/>
    <col min="3588" max="3588" width="13.42578125" style="3" customWidth="1"/>
    <col min="3589" max="3838" width="11.42578125" style="3"/>
    <col min="3839" max="3839" width="10.42578125" style="3" customWidth="1"/>
    <col min="3840" max="3840" width="56.7109375" style="3" customWidth="1"/>
    <col min="3841" max="3841" width="11.7109375" style="3" customWidth="1"/>
    <col min="3842" max="3842" width="12.7109375" style="3" customWidth="1"/>
    <col min="3843" max="3843" width="11.5703125" style="3" customWidth="1"/>
    <col min="3844" max="3844" width="13.42578125" style="3" customWidth="1"/>
    <col min="3845" max="4094" width="11.42578125" style="3"/>
    <col min="4095" max="4095" width="10.42578125" style="3" customWidth="1"/>
    <col min="4096" max="4096" width="56.7109375" style="3" customWidth="1"/>
    <col min="4097" max="4097" width="11.7109375" style="3" customWidth="1"/>
    <col min="4098" max="4098" width="12.7109375" style="3" customWidth="1"/>
    <col min="4099" max="4099" width="11.5703125" style="3" customWidth="1"/>
    <col min="4100" max="4100" width="13.42578125" style="3" customWidth="1"/>
    <col min="4101" max="4350" width="11.42578125" style="3"/>
    <col min="4351" max="4351" width="10.42578125" style="3" customWidth="1"/>
    <col min="4352" max="4352" width="56.7109375" style="3" customWidth="1"/>
    <col min="4353" max="4353" width="11.7109375" style="3" customWidth="1"/>
    <col min="4354" max="4354" width="12.7109375" style="3" customWidth="1"/>
    <col min="4355" max="4355" width="11.5703125" style="3" customWidth="1"/>
    <col min="4356" max="4356" width="13.42578125" style="3" customWidth="1"/>
    <col min="4357" max="4606" width="11.42578125" style="3"/>
    <col min="4607" max="4607" width="10.42578125" style="3" customWidth="1"/>
    <col min="4608" max="4608" width="56.7109375" style="3" customWidth="1"/>
    <col min="4609" max="4609" width="11.7109375" style="3" customWidth="1"/>
    <col min="4610" max="4610" width="12.7109375" style="3" customWidth="1"/>
    <col min="4611" max="4611" width="11.5703125" style="3" customWidth="1"/>
    <col min="4612" max="4612" width="13.42578125" style="3" customWidth="1"/>
    <col min="4613" max="4862" width="11.42578125" style="3"/>
    <col min="4863" max="4863" width="10.42578125" style="3" customWidth="1"/>
    <col min="4864" max="4864" width="56.7109375" style="3" customWidth="1"/>
    <col min="4865" max="4865" width="11.7109375" style="3" customWidth="1"/>
    <col min="4866" max="4866" width="12.7109375" style="3" customWidth="1"/>
    <col min="4867" max="4867" width="11.5703125" style="3" customWidth="1"/>
    <col min="4868" max="4868" width="13.42578125" style="3" customWidth="1"/>
    <col min="4869" max="5118" width="11.42578125" style="3"/>
    <col min="5119" max="5119" width="10.42578125" style="3" customWidth="1"/>
    <col min="5120" max="5120" width="56.7109375" style="3" customWidth="1"/>
    <col min="5121" max="5121" width="11.7109375" style="3" customWidth="1"/>
    <col min="5122" max="5122" width="12.7109375" style="3" customWidth="1"/>
    <col min="5123" max="5123" width="11.5703125" style="3" customWidth="1"/>
    <col min="5124" max="5124" width="13.42578125" style="3" customWidth="1"/>
    <col min="5125" max="5374" width="11.42578125" style="3"/>
    <col min="5375" max="5375" width="10.42578125" style="3" customWidth="1"/>
    <col min="5376" max="5376" width="56.7109375" style="3" customWidth="1"/>
    <col min="5377" max="5377" width="11.7109375" style="3" customWidth="1"/>
    <col min="5378" max="5378" width="12.7109375" style="3" customWidth="1"/>
    <col min="5379" max="5379" width="11.5703125" style="3" customWidth="1"/>
    <col min="5380" max="5380" width="13.42578125" style="3" customWidth="1"/>
    <col min="5381" max="5630" width="11.42578125" style="3"/>
    <col min="5631" max="5631" width="10.42578125" style="3" customWidth="1"/>
    <col min="5632" max="5632" width="56.7109375" style="3" customWidth="1"/>
    <col min="5633" max="5633" width="11.7109375" style="3" customWidth="1"/>
    <col min="5634" max="5634" width="12.7109375" style="3" customWidth="1"/>
    <col min="5635" max="5635" width="11.5703125" style="3" customWidth="1"/>
    <col min="5636" max="5636" width="13.42578125" style="3" customWidth="1"/>
    <col min="5637" max="5886" width="11.42578125" style="3"/>
    <col min="5887" max="5887" width="10.42578125" style="3" customWidth="1"/>
    <col min="5888" max="5888" width="56.7109375" style="3" customWidth="1"/>
    <col min="5889" max="5889" width="11.7109375" style="3" customWidth="1"/>
    <col min="5890" max="5890" width="12.7109375" style="3" customWidth="1"/>
    <col min="5891" max="5891" width="11.5703125" style="3" customWidth="1"/>
    <col min="5892" max="5892" width="13.42578125" style="3" customWidth="1"/>
    <col min="5893" max="6142" width="11.42578125" style="3"/>
    <col min="6143" max="6143" width="10.42578125" style="3" customWidth="1"/>
    <col min="6144" max="6144" width="56.7109375" style="3" customWidth="1"/>
    <col min="6145" max="6145" width="11.7109375" style="3" customWidth="1"/>
    <col min="6146" max="6146" width="12.7109375" style="3" customWidth="1"/>
    <col min="6147" max="6147" width="11.5703125" style="3" customWidth="1"/>
    <col min="6148" max="6148" width="13.42578125" style="3" customWidth="1"/>
    <col min="6149" max="6398" width="11.42578125" style="3"/>
    <col min="6399" max="6399" width="10.42578125" style="3" customWidth="1"/>
    <col min="6400" max="6400" width="56.7109375" style="3" customWidth="1"/>
    <col min="6401" max="6401" width="11.7109375" style="3" customWidth="1"/>
    <col min="6402" max="6402" width="12.7109375" style="3" customWidth="1"/>
    <col min="6403" max="6403" width="11.5703125" style="3" customWidth="1"/>
    <col min="6404" max="6404" width="13.42578125" style="3" customWidth="1"/>
    <col min="6405" max="6654" width="11.42578125" style="3"/>
    <col min="6655" max="6655" width="10.42578125" style="3" customWidth="1"/>
    <col min="6656" max="6656" width="56.7109375" style="3" customWidth="1"/>
    <col min="6657" max="6657" width="11.7109375" style="3" customWidth="1"/>
    <col min="6658" max="6658" width="12.7109375" style="3" customWidth="1"/>
    <col min="6659" max="6659" width="11.5703125" style="3" customWidth="1"/>
    <col min="6660" max="6660" width="13.42578125" style="3" customWidth="1"/>
    <col min="6661" max="6910" width="11.42578125" style="3"/>
    <col min="6911" max="6911" width="10.42578125" style="3" customWidth="1"/>
    <col min="6912" max="6912" width="56.7109375" style="3" customWidth="1"/>
    <col min="6913" max="6913" width="11.7109375" style="3" customWidth="1"/>
    <col min="6914" max="6914" width="12.7109375" style="3" customWidth="1"/>
    <col min="6915" max="6915" width="11.5703125" style="3" customWidth="1"/>
    <col min="6916" max="6916" width="13.42578125" style="3" customWidth="1"/>
    <col min="6917" max="7166" width="11.42578125" style="3"/>
    <col min="7167" max="7167" width="10.42578125" style="3" customWidth="1"/>
    <col min="7168" max="7168" width="56.7109375" style="3" customWidth="1"/>
    <col min="7169" max="7169" width="11.7109375" style="3" customWidth="1"/>
    <col min="7170" max="7170" width="12.7109375" style="3" customWidth="1"/>
    <col min="7171" max="7171" width="11.5703125" style="3" customWidth="1"/>
    <col min="7172" max="7172" width="13.42578125" style="3" customWidth="1"/>
    <col min="7173" max="7422" width="11.42578125" style="3"/>
    <col min="7423" max="7423" width="10.42578125" style="3" customWidth="1"/>
    <col min="7424" max="7424" width="56.7109375" style="3" customWidth="1"/>
    <col min="7425" max="7425" width="11.7109375" style="3" customWidth="1"/>
    <col min="7426" max="7426" width="12.7109375" style="3" customWidth="1"/>
    <col min="7427" max="7427" width="11.5703125" style="3" customWidth="1"/>
    <col min="7428" max="7428" width="13.42578125" style="3" customWidth="1"/>
    <col min="7429" max="7678" width="11.42578125" style="3"/>
    <col min="7679" max="7679" width="10.42578125" style="3" customWidth="1"/>
    <col min="7680" max="7680" width="56.7109375" style="3" customWidth="1"/>
    <col min="7681" max="7681" width="11.7109375" style="3" customWidth="1"/>
    <col min="7682" max="7682" width="12.7109375" style="3" customWidth="1"/>
    <col min="7683" max="7683" width="11.5703125" style="3" customWidth="1"/>
    <col min="7684" max="7684" width="13.42578125" style="3" customWidth="1"/>
    <col min="7685" max="7934" width="11.42578125" style="3"/>
    <col min="7935" max="7935" width="10.42578125" style="3" customWidth="1"/>
    <col min="7936" max="7936" width="56.7109375" style="3" customWidth="1"/>
    <col min="7937" max="7937" width="11.7109375" style="3" customWidth="1"/>
    <col min="7938" max="7938" width="12.7109375" style="3" customWidth="1"/>
    <col min="7939" max="7939" width="11.5703125" style="3" customWidth="1"/>
    <col min="7940" max="7940" width="13.42578125" style="3" customWidth="1"/>
    <col min="7941" max="8190" width="11.42578125" style="3"/>
    <col min="8191" max="8191" width="10.42578125" style="3" customWidth="1"/>
    <col min="8192" max="8192" width="56.7109375" style="3" customWidth="1"/>
    <col min="8193" max="8193" width="11.7109375" style="3" customWidth="1"/>
    <col min="8194" max="8194" width="12.7109375" style="3" customWidth="1"/>
    <col min="8195" max="8195" width="11.5703125" style="3" customWidth="1"/>
    <col min="8196" max="8196" width="13.42578125" style="3" customWidth="1"/>
    <col min="8197" max="8446" width="11.42578125" style="3"/>
    <col min="8447" max="8447" width="10.42578125" style="3" customWidth="1"/>
    <col min="8448" max="8448" width="56.7109375" style="3" customWidth="1"/>
    <col min="8449" max="8449" width="11.7109375" style="3" customWidth="1"/>
    <col min="8450" max="8450" width="12.7109375" style="3" customWidth="1"/>
    <col min="8451" max="8451" width="11.5703125" style="3" customWidth="1"/>
    <col min="8452" max="8452" width="13.42578125" style="3" customWidth="1"/>
    <col min="8453" max="8702" width="11.42578125" style="3"/>
    <col min="8703" max="8703" width="10.42578125" style="3" customWidth="1"/>
    <col min="8704" max="8704" width="56.7109375" style="3" customWidth="1"/>
    <col min="8705" max="8705" width="11.7109375" style="3" customWidth="1"/>
    <col min="8706" max="8706" width="12.7109375" style="3" customWidth="1"/>
    <col min="8707" max="8707" width="11.5703125" style="3" customWidth="1"/>
    <col min="8708" max="8708" width="13.42578125" style="3" customWidth="1"/>
    <col min="8709" max="8958" width="11.42578125" style="3"/>
    <col min="8959" max="8959" width="10.42578125" style="3" customWidth="1"/>
    <col min="8960" max="8960" width="56.7109375" style="3" customWidth="1"/>
    <col min="8961" max="8961" width="11.7109375" style="3" customWidth="1"/>
    <col min="8962" max="8962" width="12.7109375" style="3" customWidth="1"/>
    <col min="8963" max="8963" width="11.5703125" style="3" customWidth="1"/>
    <col min="8964" max="8964" width="13.42578125" style="3" customWidth="1"/>
    <col min="8965" max="9214" width="11.42578125" style="3"/>
    <col min="9215" max="9215" width="10.42578125" style="3" customWidth="1"/>
    <col min="9216" max="9216" width="56.7109375" style="3" customWidth="1"/>
    <col min="9217" max="9217" width="11.7109375" style="3" customWidth="1"/>
    <col min="9218" max="9218" width="12.7109375" style="3" customWidth="1"/>
    <col min="9219" max="9219" width="11.5703125" style="3" customWidth="1"/>
    <col min="9220" max="9220" width="13.42578125" style="3" customWidth="1"/>
    <col min="9221" max="9470" width="11.42578125" style="3"/>
    <col min="9471" max="9471" width="10.42578125" style="3" customWidth="1"/>
    <col min="9472" max="9472" width="56.7109375" style="3" customWidth="1"/>
    <col min="9473" max="9473" width="11.7109375" style="3" customWidth="1"/>
    <col min="9474" max="9474" width="12.7109375" style="3" customWidth="1"/>
    <col min="9475" max="9475" width="11.5703125" style="3" customWidth="1"/>
    <col min="9476" max="9476" width="13.42578125" style="3" customWidth="1"/>
    <col min="9477" max="9726" width="11.42578125" style="3"/>
    <col min="9727" max="9727" width="10.42578125" style="3" customWidth="1"/>
    <col min="9728" max="9728" width="56.7109375" style="3" customWidth="1"/>
    <col min="9729" max="9729" width="11.7109375" style="3" customWidth="1"/>
    <col min="9730" max="9730" width="12.7109375" style="3" customWidth="1"/>
    <col min="9731" max="9731" width="11.5703125" style="3" customWidth="1"/>
    <col min="9732" max="9732" width="13.42578125" style="3" customWidth="1"/>
    <col min="9733" max="9982" width="11.42578125" style="3"/>
    <col min="9983" max="9983" width="10.42578125" style="3" customWidth="1"/>
    <col min="9984" max="9984" width="56.7109375" style="3" customWidth="1"/>
    <col min="9985" max="9985" width="11.7109375" style="3" customWidth="1"/>
    <col min="9986" max="9986" width="12.7109375" style="3" customWidth="1"/>
    <col min="9987" max="9987" width="11.5703125" style="3" customWidth="1"/>
    <col min="9988" max="9988" width="13.42578125" style="3" customWidth="1"/>
    <col min="9989" max="10238" width="11.42578125" style="3"/>
    <col min="10239" max="10239" width="10.42578125" style="3" customWidth="1"/>
    <col min="10240" max="10240" width="56.7109375" style="3" customWidth="1"/>
    <col min="10241" max="10241" width="11.7109375" style="3" customWidth="1"/>
    <col min="10242" max="10242" width="12.7109375" style="3" customWidth="1"/>
    <col min="10243" max="10243" width="11.5703125" style="3" customWidth="1"/>
    <col min="10244" max="10244" width="13.42578125" style="3" customWidth="1"/>
    <col min="10245" max="10494" width="11.42578125" style="3"/>
    <col min="10495" max="10495" width="10.42578125" style="3" customWidth="1"/>
    <col min="10496" max="10496" width="56.7109375" style="3" customWidth="1"/>
    <col min="10497" max="10497" width="11.7109375" style="3" customWidth="1"/>
    <col min="10498" max="10498" width="12.7109375" style="3" customWidth="1"/>
    <col min="10499" max="10499" width="11.5703125" style="3" customWidth="1"/>
    <col min="10500" max="10500" width="13.42578125" style="3" customWidth="1"/>
    <col min="10501" max="10750" width="11.42578125" style="3"/>
    <col min="10751" max="10751" width="10.42578125" style="3" customWidth="1"/>
    <col min="10752" max="10752" width="56.7109375" style="3" customWidth="1"/>
    <col min="10753" max="10753" width="11.7109375" style="3" customWidth="1"/>
    <col min="10754" max="10754" width="12.7109375" style="3" customWidth="1"/>
    <col min="10755" max="10755" width="11.5703125" style="3" customWidth="1"/>
    <col min="10756" max="10756" width="13.42578125" style="3" customWidth="1"/>
    <col min="10757" max="11006" width="11.42578125" style="3"/>
    <col min="11007" max="11007" width="10.42578125" style="3" customWidth="1"/>
    <col min="11008" max="11008" width="56.7109375" style="3" customWidth="1"/>
    <col min="11009" max="11009" width="11.7109375" style="3" customWidth="1"/>
    <col min="11010" max="11010" width="12.7109375" style="3" customWidth="1"/>
    <col min="11011" max="11011" width="11.5703125" style="3" customWidth="1"/>
    <col min="11012" max="11012" width="13.42578125" style="3" customWidth="1"/>
    <col min="11013" max="11262" width="11.42578125" style="3"/>
    <col min="11263" max="11263" width="10.42578125" style="3" customWidth="1"/>
    <col min="11264" max="11264" width="56.7109375" style="3" customWidth="1"/>
    <col min="11265" max="11265" width="11.7109375" style="3" customWidth="1"/>
    <col min="11266" max="11266" width="12.7109375" style="3" customWidth="1"/>
    <col min="11267" max="11267" width="11.5703125" style="3" customWidth="1"/>
    <col min="11268" max="11268" width="13.42578125" style="3" customWidth="1"/>
    <col min="11269" max="11518" width="11.42578125" style="3"/>
    <col min="11519" max="11519" width="10.42578125" style="3" customWidth="1"/>
    <col min="11520" max="11520" width="56.7109375" style="3" customWidth="1"/>
    <col min="11521" max="11521" width="11.7109375" style="3" customWidth="1"/>
    <col min="11522" max="11522" width="12.7109375" style="3" customWidth="1"/>
    <col min="11523" max="11523" width="11.5703125" style="3" customWidth="1"/>
    <col min="11524" max="11524" width="13.42578125" style="3" customWidth="1"/>
    <col min="11525" max="11774" width="11.42578125" style="3"/>
    <col min="11775" max="11775" width="10.42578125" style="3" customWidth="1"/>
    <col min="11776" max="11776" width="56.7109375" style="3" customWidth="1"/>
    <col min="11777" max="11777" width="11.7109375" style="3" customWidth="1"/>
    <col min="11778" max="11778" width="12.7109375" style="3" customWidth="1"/>
    <col min="11779" max="11779" width="11.5703125" style="3" customWidth="1"/>
    <col min="11780" max="11780" width="13.42578125" style="3" customWidth="1"/>
    <col min="11781" max="12030" width="11.42578125" style="3"/>
    <col min="12031" max="12031" width="10.42578125" style="3" customWidth="1"/>
    <col min="12032" max="12032" width="56.7109375" style="3" customWidth="1"/>
    <col min="12033" max="12033" width="11.7109375" style="3" customWidth="1"/>
    <col min="12034" max="12034" width="12.7109375" style="3" customWidth="1"/>
    <col min="12035" max="12035" width="11.5703125" style="3" customWidth="1"/>
    <col min="12036" max="12036" width="13.42578125" style="3" customWidth="1"/>
    <col min="12037" max="12286" width="11.42578125" style="3"/>
    <col min="12287" max="12287" width="10.42578125" style="3" customWidth="1"/>
    <col min="12288" max="12288" width="56.7109375" style="3" customWidth="1"/>
    <col min="12289" max="12289" width="11.7109375" style="3" customWidth="1"/>
    <col min="12290" max="12290" width="12.7109375" style="3" customWidth="1"/>
    <col min="12291" max="12291" width="11.5703125" style="3" customWidth="1"/>
    <col min="12292" max="12292" width="13.42578125" style="3" customWidth="1"/>
    <col min="12293" max="12542" width="11.42578125" style="3"/>
    <col min="12543" max="12543" width="10.42578125" style="3" customWidth="1"/>
    <col min="12544" max="12544" width="56.7109375" style="3" customWidth="1"/>
    <col min="12545" max="12545" width="11.7109375" style="3" customWidth="1"/>
    <col min="12546" max="12546" width="12.7109375" style="3" customWidth="1"/>
    <col min="12547" max="12547" width="11.5703125" style="3" customWidth="1"/>
    <col min="12548" max="12548" width="13.42578125" style="3" customWidth="1"/>
    <col min="12549" max="12798" width="11.42578125" style="3"/>
    <col min="12799" max="12799" width="10.42578125" style="3" customWidth="1"/>
    <col min="12800" max="12800" width="56.7109375" style="3" customWidth="1"/>
    <col min="12801" max="12801" width="11.7109375" style="3" customWidth="1"/>
    <col min="12802" max="12802" width="12.7109375" style="3" customWidth="1"/>
    <col min="12803" max="12803" width="11.5703125" style="3" customWidth="1"/>
    <col min="12804" max="12804" width="13.42578125" style="3" customWidth="1"/>
    <col min="12805" max="13054" width="11.42578125" style="3"/>
    <col min="13055" max="13055" width="10.42578125" style="3" customWidth="1"/>
    <col min="13056" max="13056" width="56.7109375" style="3" customWidth="1"/>
    <col min="13057" max="13057" width="11.7109375" style="3" customWidth="1"/>
    <col min="13058" max="13058" width="12.7109375" style="3" customWidth="1"/>
    <col min="13059" max="13059" width="11.5703125" style="3" customWidth="1"/>
    <col min="13060" max="13060" width="13.42578125" style="3" customWidth="1"/>
    <col min="13061" max="13310" width="11.42578125" style="3"/>
    <col min="13311" max="13311" width="10.42578125" style="3" customWidth="1"/>
    <col min="13312" max="13312" width="56.7109375" style="3" customWidth="1"/>
    <col min="13313" max="13313" width="11.7109375" style="3" customWidth="1"/>
    <col min="13314" max="13314" width="12.7109375" style="3" customWidth="1"/>
    <col min="13315" max="13315" width="11.5703125" style="3" customWidth="1"/>
    <col min="13316" max="13316" width="13.42578125" style="3" customWidth="1"/>
    <col min="13317" max="13566" width="11.42578125" style="3"/>
    <col min="13567" max="13567" width="10.42578125" style="3" customWidth="1"/>
    <col min="13568" max="13568" width="56.7109375" style="3" customWidth="1"/>
    <col min="13569" max="13569" width="11.7109375" style="3" customWidth="1"/>
    <col min="13570" max="13570" width="12.7109375" style="3" customWidth="1"/>
    <col min="13571" max="13571" width="11.5703125" style="3" customWidth="1"/>
    <col min="13572" max="13572" width="13.42578125" style="3" customWidth="1"/>
    <col min="13573" max="13822" width="11.42578125" style="3"/>
    <col min="13823" max="13823" width="10.42578125" style="3" customWidth="1"/>
    <col min="13824" max="13824" width="56.7109375" style="3" customWidth="1"/>
    <col min="13825" max="13825" width="11.7109375" style="3" customWidth="1"/>
    <col min="13826" max="13826" width="12.7109375" style="3" customWidth="1"/>
    <col min="13827" max="13827" width="11.5703125" style="3" customWidth="1"/>
    <col min="13828" max="13828" width="13.42578125" style="3" customWidth="1"/>
    <col min="13829" max="14078" width="11.42578125" style="3"/>
    <col min="14079" max="14079" width="10.42578125" style="3" customWidth="1"/>
    <col min="14080" max="14080" width="56.7109375" style="3" customWidth="1"/>
    <col min="14081" max="14081" width="11.7109375" style="3" customWidth="1"/>
    <col min="14082" max="14082" width="12.7109375" style="3" customWidth="1"/>
    <col min="14083" max="14083" width="11.5703125" style="3" customWidth="1"/>
    <col min="14084" max="14084" width="13.42578125" style="3" customWidth="1"/>
    <col min="14085" max="14334" width="11.42578125" style="3"/>
    <col min="14335" max="14335" width="10.42578125" style="3" customWidth="1"/>
    <col min="14336" max="14336" width="56.7109375" style="3" customWidth="1"/>
    <col min="14337" max="14337" width="11.7109375" style="3" customWidth="1"/>
    <col min="14338" max="14338" width="12.7109375" style="3" customWidth="1"/>
    <col min="14339" max="14339" width="11.5703125" style="3" customWidth="1"/>
    <col min="14340" max="14340" width="13.42578125" style="3" customWidth="1"/>
    <col min="14341" max="14590" width="11.42578125" style="3"/>
    <col min="14591" max="14591" width="10.42578125" style="3" customWidth="1"/>
    <col min="14592" max="14592" width="56.7109375" style="3" customWidth="1"/>
    <col min="14593" max="14593" width="11.7109375" style="3" customWidth="1"/>
    <col min="14594" max="14594" width="12.7109375" style="3" customWidth="1"/>
    <col min="14595" max="14595" width="11.5703125" style="3" customWidth="1"/>
    <col min="14596" max="14596" width="13.42578125" style="3" customWidth="1"/>
    <col min="14597" max="14846" width="11.42578125" style="3"/>
    <col min="14847" max="14847" width="10.42578125" style="3" customWidth="1"/>
    <col min="14848" max="14848" width="56.7109375" style="3" customWidth="1"/>
    <col min="14849" max="14849" width="11.7109375" style="3" customWidth="1"/>
    <col min="14850" max="14850" width="12.7109375" style="3" customWidth="1"/>
    <col min="14851" max="14851" width="11.5703125" style="3" customWidth="1"/>
    <col min="14852" max="14852" width="13.42578125" style="3" customWidth="1"/>
    <col min="14853" max="15102" width="11.42578125" style="3"/>
    <col min="15103" max="15103" width="10.42578125" style="3" customWidth="1"/>
    <col min="15104" max="15104" width="56.7109375" style="3" customWidth="1"/>
    <col min="15105" max="15105" width="11.7109375" style="3" customWidth="1"/>
    <col min="15106" max="15106" width="12.7109375" style="3" customWidth="1"/>
    <col min="15107" max="15107" width="11.5703125" style="3" customWidth="1"/>
    <col min="15108" max="15108" width="13.42578125" style="3" customWidth="1"/>
    <col min="15109" max="15358" width="11.42578125" style="3"/>
    <col min="15359" max="15359" width="10.42578125" style="3" customWidth="1"/>
    <col min="15360" max="15360" width="56.7109375" style="3" customWidth="1"/>
    <col min="15361" max="15361" width="11.7109375" style="3" customWidth="1"/>
    <col min="15362" max="15362" width="12.7109375" style="3" customWidth="1"/>
    <col min="15363" max="15363" width="11.5703125" style="3" customWidth="1"/>
    <col min="15364" max="15364" width="13.42578125" style="3" customWidth="1"/>
    <col min="15365" max="15614" width="11.42578125" style="3"/>
    <col min="15615" max="15615" width="10.42578125" style="3" customWidth="1"/>
    <col min="15616" max="15616" width="56.7109375" style="3" customWidth="1"/>
    <col min="15617" max="15617" width="11.7109375" style="3" customWidth="1"/>
    <col min="15618" max="15618" width="12.7109375" style="3" customWidth="1"/>
    <col min="15619" max="15619" width="11.5703125" style="3" customWidth="1"/>
    <col min="15620" max="15620" width="13.42578125" style="3" customWidth="1"/>
    <col min="15621" max="15870" width="11.42578125" style="3"/>
    <col min="15871" max="15871" width="10.42578125" style="3" customWidth="1"/>
    <col min="15872" max="15872" width="56.7109375" style="3" customWidth="1"/>
    <col min="15873" max="15873" width="11.7109375" style="3" customWidth="1"/>
    <col min="15874" max="15874" width="12.7109375" style="3" customWidth="1"/>
    <col min="15875" max="15875" width="11.5703125" style="3" customWidth="1"/>
    <col min="15876" max="15876" width="13.42578125" style="3" customWidth="1"/>
    <col min="15877" max="16126" width="11.42578125" style="3"/>
    <col min="16127" max="16127" width="10.42578125" style="3" customWidth="1"/>
    <col min="16128" max="16128" width="56.7109375" style="3" customWidth="1"/>
    <col min="16129" max="16129" width="11.7109375" style="3" customWidth="1"/>
    <col min="16130" max="16130" width="12.7109375" style="3" customWidth="1"/>
    <col min="16131" max="16131" width="11.5703125" style="3" customWidth="1"/>
    <col min="16132" max="16132" width="13.42578125" style="3" customWidth="1"/>
    <col min="16133" max="16384" width="11.42578125" style="3"/>
  </cols>
  <sheetData>
    <row r="1" spans="1:11" ht="12" customHeight="1" x14ac:dyDescent="0.2"/>
    <row r="2" spans="1:11" ht="12" customHeight="1" x14ac:dyDescent="0.2"/>
    <row r="3" spans="1:11" ht="12" customHeight="1" x14ac:dyDescent="0.2"/>
    <row r="4" spans="1:11" ht="12" customHeight="1" x14ac:dyDescent="0.2"/>
    <row r="5" spans="1:11" ht="12" customHeight="1" x14ac:dyDescent="0.2"/>
    <row r="6" spans="1:11" ht="12" customHeight="1" x14ac:dyDescent="0.2"/>
    <row r="7" spans="1:11" ht="12" customHeight="1" x14ac:dyDescent="0.2"/>
    <row r="8" spans="1:11" ht="12.95" customHeight="1" x14ac:dyDescent="0.2"/>
    <row r="9" spans="1:11" ht="12.95" customHeight="1" x14ac:dyDescent="0.2">
      <c r="A9" s="183" t="s">
        <v>1887</v>
      </c>
      <c r="B9" s="41"/>
      <c r="C9" s="41"/>
      <c r="D9" s="41"/>
      <c r="E9" s="41"/>
      <c r="F9" s="41"/>
      <c r="G9" s="41"/>
    </row>
    <row r="10" spans="1:11" ht="12.95" customHeight="1" x14ac:dyDescent="0.2">
      <c r="A10" s="179"/>
      <c r="B10" s="176"/>
      <c r="C10" s="176"/>
      <c r="D10" s="176"/>
      <c r="E10" s="176"/>
      <c r="F10" s="176"/>
      <c r="G10" s="176"/>
    </row>
    <row r="11" spans="1:11" ht="36" customHeight="1" x14ac:dyDescent="0.2">
      <c r="A11" s="7" t="s">
        <v>54</v>
      </c>
      <c r="B11" s="7" t="s">
        <v>1</v>
      </c>
      <c r="C11" s="7" t="s">
        <v>55</v>
      </c>
      <c r="D11" s="7" t="s">
        <v>2</v>
      </c>
      <c r="E11" s="8" t="s">
        <v>3</v>
      </c>
      <c r="F11" s="28" t="s">
        <v>2041</v>
      </c>
      <c r="G11" s="7" t="s">
        <v>4</v>
      </c>
      <c r="H11" s="28" t="s">
        <v>2041</v>
      </c>
      <c r="I11" s="28" t="s">
        <v>1507</v>
      </c>
      <c r="J11" s="9" t="s">
        <v>55</v>
      </c>
      <c r="K11" s="9" t="s">
        <v>1508</v>
      </c>
    </row>
    <row r="12" spans="1:11" s="4" customFormat="1" ht="36" customHeight="1" x14ac:dyDescent="0.2">
      <c r="A12" s="20" t="s">
        <v>56</v>
      </c>
      <c r="B12" s="22" t="s">
        <v>536</v>
      </c>
      <c r="C12" s="34" t="s">
        <v>57</v>
      </c>
      <c r="D12" s="16" t="s">
        <v>17</v>
      </c>
      <c r="E12" s="16">
        <v>22</v>
      </c>
      <c r="F12" s="84">
        <v>1375</v>
      </c>
      <c r="G12" s="84">
        <f>F12*E12</f>
        <v>30250</v>
      </c>
      <c r="H12" s="206"/>
      <c r="I12" s="228"/>
      <c r="J12" s="228"/>
      <c r="K12" s="228"/>
    </row>
    <row r="13" spans="1:11" s="4" customFormat="1" ht="12" customHeight="1" thickBot="1" x14ac:dyDescent="0.25">
      <c r="A13" s="5"/>
      <c r="B13" s="5"/>
      <c r="C13" s="5"/>
      <c r="D13" s="5"/>
      <c r="E13" s="5"/>
      <c r="F13" s="5"/>
      <c r="G13" s="47"/>
      <c r="H13" s="229"/>
      <c r="I13" s="229"/>
      <c r="J13" s="229"/>
      <c r="K13" s="229"/>
    </row>
    <row r="14" spans="1:11" ht="15.95" customHeight="1" x14ac:dyDescent="0.2">
      <c r="A14" s="5"/>
      <c r="B14" s="5"/>
      <c r="C14" s="5"/>
      <c r="D14" s="5"/>
      <c r="E14" s="507" t="s">
        <v>5</v>
      </c>
      <c r="F14" s="526"/>
      <c r="G14" s="159">
        <f>SUM(G12)</f>
        <v>30250</v>
      </c>
      <c r="H14" s="456" t="s">
        <v>5</v>
      </c>
      <c r="I14" s="493">
        <f>SUM(I12)</f>
        <v>0</v>
      </c>
      <c r="J14" s="212"/>
      <c r="K14" s="212"/>
    </row>
    <row r="15" spans="1:11" ht="15.95" customHeight="1" x14ac:dyDescent="0.2">
      <c r="A15" s="5"/>
      <c r="B15" s="5"/>
      <c r="C15" s="5"/>
      <c r="D15" s="5"/>
      <c r="E15" s="509" t="s">
        <v>6</v>
      </c>
      <c r="F15" s="527"/>
      <c r="G15" s="160">
        <f>G14*21%</f>
        <v>6352.5</v>
      </c>
      <c r="H15" s="457" t="s">
        <v>6</v>
      </c>
      <c r="I15" s="494">
        <f>I14*21%</f>
        <v>0</v>
      </c>
      <c r="J15" s="212"/>
      <c r="K15" s="212"/>
    </row>
    <row r="16" spans="1:11" ht="15.95" customHeight="1" thickBot="1" x14ac:dyDescent="0.25">
      <c r="A16" s="5"/>
      <c r="B16" s="5"/>
      <c r="C16" s="5"/>
      <c r="D16" s="5"/>
      <c r="E16" s="510" t="s">
        <v>4</v>
      </c>
      <c r="F16" s="528"/>
      <c r="G16" s="161">
        <f>G14+G15</f>
        <v>36602.5</v>
      </c>
      <c r="H16" s="458" t="s">
        <v>4</v>
      </c>
      <c r="I16" s="495">
        <f>SUM(I14:I15)</f>
        <v>0</v>
      </c>
      <c r="J16" s="212"/>
      <c r="K16" s="212"/>
    </row>
  </sheetData>
  <sheetProtection algorithmName="SHA-512" hashValue="YvYBYIZGxC9/1IJThesPyVnP0lRLNi8JReM48D9Me+i5VHblysy2XJsyvKZBuvaVjDoRFNLcvA+ZDl+sTDGVWw==" saltValue="AGG3amcO5wAd7RdxyNpqWw==" spinCount="100000" sheet="1" objects="1" scenarios="1"/>
  <mergeCells count="3">
    <mergeCell ref="E14:F14"/>
    <mergeCell ref="E15:F15"/>
    <mergeCell ref="E16:F16"/>
  </mergeCells>
  <conditionalFormatting sqref="F12">
    <cfRule type="cellIs" dxfId="4" priority="4" operator="greaterThan">
      <formula>D12</formula>
    </cfRule>
  </conditionalFormatting>
  <conditionalFormatting sqref="H12">
    <cfRule type="cellIs" dxfId="3" priority="1" operator="greaterThan">
      <formula>F12</formula>
    </cfRule>
  </conditionalFormatting>
  <conditionalFormatting sqref="L23">
    <cfRule type="cellIs" dxfId="2" priority="3" operator="greaterThan">
      <formula>$F$12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5" verticalDpi="4294967295" r:id="rId1"/>
  <headerFooter>
    <oddFooter>&amp;L&amp;P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5:N81"/>
  <sheetViews>
    <sheetView topLeftCell="A71" zoomScale="85" zoomScaleNormal="85" workbookViewId="0">
      <selection activeCell="K79" sqref="K79"/>
    </sheetView>
  </sheetViews>
  <sheetFormatPr defaultColWidth="11.42578125" defaultRowHeight="20.25" customHeight="1" x14ac:dyDescent="0.2"/>
  <cols>
    <col min="1" max="1" width="11.7109375" style="5" customWidth="1"/>
    <col min="2" max="2" width="50.85546875" style="5" customWidth="1"/>
    <col min="3" max="3" width="17.28515625" style="25" customWidth="1"/>
    <col min="4" max="4" width="17.7109375" style="6" customWidth="1"/>
    <col min="5" max="5" width="12.7109375" style="25" customWidth="1"/>
    <col min="6" max="7" width="12.7109375" style="5" customWidth="1"/>
    <col min="8" max="9" width="0" style="5" hidden="1" customWidth="1"/>
    <col min="10" max="10" width="15.5703125" style="5" customWidth="1"/>
    <col min="11" max="11" width="13.42578125" style="5" customWidth="1"/>
    <col min="12" max="12" width="108.140625" style="244" customWidth="1"/>
    <col min="13" max="13" width="15.85546875" style="250" bestFit="1" customWidth="1"/>
    <col min="14" max="14" width="22.7109375" style="5" bestFit="1" customWidth="1"/>
    <col min="15" max="251" width="11.42578125" style="5"/>
    <col min="252" max="252" width="54.28515625" style="5" customWidth="1"/>
    <col min="253" max="253" width="14.140625" style="5" customWidth="1"/>
    <col min="254" max="255" width="11.42578125" style="5"/>
    <col min="256" max="256" width="13.140625" style="5" customWidth="1"/>
    <col min="257" max="257" width="12.42578125" style="5" customWidth="1"/>
    <col min="258" max="259" width="0" style="5" hidden="1" customWidth="1"/>
    <col min="260" max="507" width="11.42578125" style="5"/>
    <col min="508" max="508" width="54.28515625" style="5" customWidth="1"/>
    <col min="509" max="509" width="14.140625" style="5" customWidth="1"/>
    <col min="510" max="511" width="11.42578125" style="5"/>
    <col min="512" max="512" width="13.140625" style="5" customWidth="1"/>
    <col min="513" max="513" width="12.42578125" style="5" customWidth="1"/>
    <col min="514" max="515" width="0" style="5" hidden="1" customWidth="1"/>
    <col min="516" max="763" width="11.42578125" style="5"/>
    <col min="764" max="764" width="54.28515625" style="5" customWidth="1"/>
    <col min="765" max="765" width="14.140625" style="5" customWidth="1"/>
    <col min="766" max="767" width="11.42578125" style="5"/>
    <col min="768" max="768" width="13.140625" style="5" customWidth="1"/>
    <col min="769" max="769" width="12.42578125" style="5" customWidth="1"/>
    <col min="770" max="771" width="0" style="5" hidden="1" customWidth="1"/>
    <col min="772" max="1019" width="11.42578125" style="5"/>
    <col min="1020" max="1020" width="54.28515625" style="5" customWidth="1"/>
    <col min="1021" max="1021" width="14.140625" style="5" customWidth="1"/>
    <col min="1022" max="1023" width="11.42578125" style="5"/>
    <col min="1024" max="1024" width="13.140625" style="5" customWidth="1"/>
    <col min="1025" max="1025" width="12.42578125" style="5" customWidth="1"/>
    <col min="1026" max="1027" width="0" style="5" hidden="1" customWidth="1"/>
    <col min="1028" max="1275" width="11.42578125" style="5"/>
    <col min="1276" max="1276" width="54.28515625" style="5" customWidth="1"/>
    <col min="1277" max="1277" width="14.140625" style="5" customWidth="1"/>
    <col min="1278" max="1279" width="11.42578125" style="5"/>
    <col min="1280" max="1280" width="13.140625" style="5" customWidth="1"/>
    <col min="1281" max="1281" width="12.42578125" style="5" customWidth="1"/>
    <col min="1282" max="1283" width="0" style="5" hidden="1" customWidth="1"/>
    <col min="1284" max="1531" width="11.42578125" style="5"/>
    <col min="1532" max="1532" width="54.28515625" style="5" customWidth="1"/>
    <col min="1533" max="1533" width="14.140625" style="5" customWidth="1"/>
    <col min="1534" max="1535" width="11.42578125" style="5"/>
    <col min="1536" max="1536" width="13.140625" style="5" customWidth="1"/>
    <col min="1537" max="1537" width="12.42578125" style="5" customWidth="1"/>
    <col min="1538" max="1539" width="0" style="5" hidden="1" customWidth="1"/>
    <col min="1540" max="1787" width="11.42578125" style="5"/>
    <col min="1788" max="1788" width="54.28515625" style="5" customWidth="1"/>
    <col min="1789" max="1789" width="14.140625" style="5" customWidth="1"/>
    <col min="1790" max="1791" width="11.42578125" style="5"/>
    <col min="1792" max="1792" width="13.140625" style="5" customWidth="1"/>
    <col min="1793" max="1793" width="12.42578125" style="5" customWidth="1"/>
    <col min="1794" max="1795" width="0" style="5" hidden="1" customWidth="1"/>
    <col min="1796" max="2043" width="11.42578125" style="5"/>
    <col min="2044" max="2044" width="54.28515625" style="5" customWidth="1"/>
    <col min="2045" max="2045" width="14.140625" style="5" customWidth="1"/>
    <col min="2046" max="2047" width="11.42578125" style="5"/>
    <col min="2048" max="2048" width="13.140625" style="5" customWidth="1"/>
    <col min="2049" max="2049" width="12.42578125" style="5" customWidth="1"/>
    <col min="2050" max="2051" width="0" style="5" hidden="1" customWidth="1"/>
    <col min="2052" max="2299" width="11.42578125" style="5"/>
    <col min="2300" max="2300" width="54.28515625" style="5" customWidth="1"/>
    <col min="2301" max="2301" width="14.140625" style="5" customWidth="1"/>
    <col min="2302" max="2303" width="11.42578125" style="5"/>
    <col min="2304" max="2304" width="13.140625" style="5" customWidth="1"/>
    <col min="2305" max="2305" width="12.42578125" style="5" customWidth="1"/>
    <col min="2306" max="2307" width="0" style="5" hidden="1" customWidth="1"/>
    <col min="2308" max="2555" width="11.42578125" style="5"/>
    <col min="2556" max="2556" width="54.28515625" style="5" customWidth="1"/>
    <col min="2557" max="2557" width="14.140625" style="5" customWidth="1"/>
    <col min="2558" max="2559" width="11.42578125" style="5"/>
    <col min="2560" max="2560" width="13.140625" style="5" customWidth="1"/>
    <col min="2561" max="2561" width="12.42578125" style="5" customWidth="1"/>
    <col min="2562" max="2563" width="0" style="5" hidden="1" customWidth="1"/>
    <col min="2564" max="2811" width="11.42578125" style="5"/>
    <col min="2812" max="2812" width="54.28515625" style="5" customWidth="1"/>
    <col min="2813" max="2813" width="14.140625" style="5" customWidth="1"/>
    <col min="2814" max="2815" width="11.42578125" style="5"/>
    <col min="2816" max="2816" width="13.140625" style="5" customWidth="1"/>
    <col min="2817" max="2817" width="12.42578125" style="5" customWidth="1"/>
    <col min="2818" max="2819" width="0" style="5" hidden="1" customWidth="1"/>
    <col min="2820" max="3067" width="11.42578125" style="5"/>
    <col min="3068" max="3068" width="54.28515625" style="5" customWidth="1"/>
    <col min="3069" max="3069" width="14.140625" style="5" customWidth="1"/>
    <col min="3070" max="3071" width="11.42578125" style="5"/>
    <col min="3072" max="3072" width="13.140625" style="5" customWidth="1"/>
    <col min="3073" max="3073" width="12.42578125" style="5" customWidth="1"/>
    <col min="3074" max="3075" width="0" style="5" hidden="1" customWidth="1"/>
    <col min="3076" max="3323" width="11.42578125" style="5"/>
    <col min="3324" max="3324" width="54.28515625" style="5" customWidth="1"/>
    <col min="3325" max="3325" width="14.140625" style="5" customWidth="1"/>
    <col min="3326" max="3327" width="11.42578125" style="5"/>
    <col min="3328" max="3328" width="13.140625" style="5" customWidth="1"/>
    <col min="3329" max="3329" width="12.42578125" style="5" customWidth="1"/>
    <col min="3330" max="3331" width="0" style="5" hidden="1" customWidth="1"/>
    <col min="3332" max="3579" width="11.42578125" style="5"/>
    <col min="3580" max="3580" width="54.28515625" style="5" customWidth="1"/>
    <col min="3581" max="3581" width="14.140625" style="5" customWidth="1"/>
    <col min="3582" max="3583" width="11.42578125" style="5"/>
    <col min="3584" max="3584" width="13.140625" style="5" customWidth="1"/>
    <col min="3585" max="3585" width="12.42578125" style="5" customWidth="1"/>
    <col min="3586" max="3587" width="0" style="5" hidden="1" customWidth="1"/>
    <col min="3588" max="3835" width="11.42578125" style="5"/>
    <col min="3836" max="3836" width="54.28515625" style="5" customWidth="1"/>
    <col min="3837" max="3837" width="14.140625" style="5" customWidth="1"/>
    <col min="3838" max="3839" width="11.42578125" style="5"/>
    <col min="3840" max="3840" width="13.140625" style="5" customWidth="1"/>
    <col min="3841" max="3841" width="12.42578125" style="5" customWidth="1"/>
    <col min="3842" max="3843" width="0" style="5" hidden="1" customWidth="1"/>
    <col min="3844" max="4091" width="11.42578125" style="5"/>
    <col min="4092" max="4092" width="54.28515625" style="5" customWidth="1"/>
    <col min="4093" max="4093" width="14.140625" style="5" customWidth="1"/>
    <col min="4094" max="4095" width="11.42578125" style="5"/>
    <col min="4096" max="4096" width="13.140625" style="5" customWidth="1"/>
    <col min="4097" max="4097" width="12.42578125" style="5" customWidth="1"/>
    <col min="4098" max="4099" width="0" style="5" hidden="1" customWidth="1"/>
    <col min="4100" max="4347" width="11.42578125" style="5"/>
    <col min="4348" max="4348" width="54.28515625" style="5" customWidth="1"/>
    <col min="4349" max="4349" width="14.140625" style="5" customWidth="1"/>
    <col min="4350" max="4351" width="11.42578125" style="5"/>
    <col min="4352" max="4352" width="13.140625" style="5" customWidth="1"/>
    <col min="4353" max="4353" width="12.42578125" style="5" customWidth="1"/>
    <col min="4354" max="4355" width="0" style="5" hidden="1" customWidth="1"/>
    <col min="4356" max="4603" width="11.42578125" style="5"/>
    <col min="4604" max="4604" width="54.28515625" style="5" customWidth="1"/>
    <col min="4605" max="4605" width="14.140625" style="5" customWidth="1"/>
    <col min="4606" max="4607" width="11.42578125" style="5"/>
    <col min="4608" max="4608" width="13.140625" style="5" customWidth="1"/>
    <col min="4609" max="4609" width="12.42578125" style="5" customWidth="1"/>
    <col min="4610" max="4611" width="0" style="5" hidden="1" customWidth="1"/>
    <col min="4612" max="4859" width="11.42578125" style="5"/>
    <col min="4860" max="4860" width="54.28515625" style="5" customWidth="1"/>
    <col min="4861" max="4861" width="14.140625" style="5" customWidth="1"/>
    <col min="4862" max="4863" width="11.42578125" style="5"/>
    <col min="4864" max="4864" width="13.140625" style="5" customWidth="1"/>
    <col min="4865" max="4865" width="12.42578125" style="5" customWidth="1"/>
    <col min="4866" max="4867" width="0" style="5" hidden="1" customWidth="1"/>
    <col min="4868" max="5115" width="11.42578125" style="5"/>
    <col min="5116" max="5116" width="54.28515625" style="5" customWidth="1"/>
    <col min="5117" max="5117" width="14.140625" style="5" customWidth="1"/>
    <col min="5118" max="5119" width="11.42578125" style="5"/>
    <col min="5120" max="5120" width="13.140625" style="5" customWidth="1"/>
    <col min="5121" max="5121" width="12.42578125" style="5" customWidth="1"/>
    <col min="5122" max="5123" width="0" style="5" hidden="1" customWidth="1"/>
    <col min="5124" max="5371" width="11.42578125" style="5"/>
    <col min="5372" max="5372" width="54.28515625" style="5" customWidth="1"/>
    <col min="5373" max="5373" width="14.140625" style="5" customWidth="1"/>
    <col min="5374" max="5375" width="11.42578125" style="5"/>
    <col min="5376" max="5376" width="13.140625" style="5" customWidth="1"/>
    <col min="5377" max="5377" width="12.42578125" style="5" customWidth="1"/>
    <col min="5378" max="5379" width="0" style="5" hidden="1" customWidth="1"/>
    <col min="5380" max="5627" width="11.42578125" style="5"/>
    <col min="5628" max="5628" width="54.28515625" style="5" customWidth="1"/>
    <col min="5629" max="5629" width="14.140625" style="5" customWidth="1"/>
    <col min="5630" max="5631" width="11.42578125" style="5"/>
    <col min="5632" max="5632" width="13.140625" style="5" customWidth="1"/>
    <col min="5633" max="5633" width="12.42578125" style="5" customWidth="1"/>
    <col min="5634" max="5635" width="0" style="5" hidden="1" customWidth="1"/>
    <col min="5636" max="5883" width="11.42578125" style="5"/>
    <col min="5884" max="5884" width="54.28515625" style="5" customWidth="1"/>
    <col min="5885" max="5885" width="14.140625" style="5" customWidth="1"/>
    <col min="5886" max="5887" width="11.42578125" style="5"/>
    <col min="5888" max="5888" width="13.140625" style="5" customWidth="1"/>
    <col min="5889" max="5889" width="12.42578125" style="5" customWidth="1"/>
    <col min="5890" max="5891" width="0" style="5" hidden="1" customWidth="1"/>
    <col min="5892" max="6139" width="11.42578125" style="5"/>
    <col min="6140" max="6140" width="54.28515625" style="5" customWidth="1"/>
    <col min="6141" max="6141" width="14.140625" style="5" customWidth="1"/>
    <col min="6142" max="6143" width="11.42578125" style="5"/>
    <col min="6144" max="6144" width="13.140625" style="5" customWidth="1"/>
    <col min="6145" max="6145" width="12.42578125" style="5" customWidth="1"/>
    <col min="6146" max="6147" width="0" style="5" hidden="1" customWidth="1"/>
    <col min="6148" max="6395" width="11.42578125" style="5"/>
    <col min="6396" max="6396" width="54.28515625" style="5" customWidth="1"/>
    <col min="6397" max="6397" width="14.140625" style="5" customWidth="1"/>
    <col min="6398" max="6399" width="11.42578125" style="5"/>
    <col min="6400" max="6400" width="13.140625" style="5" customWidth="1"/>
    <col min="6401" max="6401" width="12.42578125" style="5" customWidth="1"/>
    <col min="6402" max="6403" width="0" style="5" hidden="1" customWidth="1"/>
    <col min="6404" max="6651" width="11.42578125" style="5"/>
    <col min="6652" max="6652" width="54.28515625" style="5" customWidth="1"/>
    <col min="6653" max="6653" width="14.140625" style="5" customWidth="1"/>
    <col min="6654" max="6655" width="11.42578125" style="5"/>
    <col min="6656" max="6656" width="13.140625" style="5" customWidth="1"/>
    <col min="6657" max="6657" width="12.42578125" style="5" customWidth="1"/>
    <col min="6658" max="6659" width="0" style="5" hidden="1" customWidth="1"/>
    <col min="6660" max="6907" width="11.42578125" style="5"/>
    <col min="6908" max="6908" width="54.28515625" style="5" customWidth="1"/>
    <col min="6909" max="6909" width="14.140625" style="5" customWidth="1"/>
    <col min="6910" max="6911" width="11.42578125" style="5"/>
    <col min="6912" max="6912" width="13.140625" style="5" customWidth="1"/>
    <col min="6913" max="6913" width="12.42578125" style="5" customWidth="1"/>
    <col min="6914" max="6915" width="0" style="5" hidden="1" customWidth="1"/>
    <col min="6916" max="7163" width="11.42578125" style="5"/>
    <col min="7164" max="7164" width="54.28515625" style="5" customWidth="1"/>
    <col min="7165" max="7165" width="14.140625" style="5" customWidth="1"/>
    <col min="7166" max="7167" width="11.42578125" style="5"/>
    <col min="7168" max="7168" width="13.140625" style="5" customWidth="1"/>
    <col min="7169" max="7169" width="12.42578125" style="5" customWidth="1"/>
    <col min="7170" max="7171" width="0" style="5" hidden="1" customWidth="1"/>
    <col min="7172" max="7419" width="11.42578125" style="5"/>
    <col min="7420" max="7420" width="54.28515625" style="5" customWidth="1"/>
    <col min="7421" max="7421" width="14.140625" style="5" customWidth="1"/>
    <col min="7422" max="7423" width="11.42578125" style="5"/>
    <col min="7424" max="7424" width="13.140625" style="5" customWidth="1"/>
    <col min="7425" max="7425" width="12.42578125" style="5" customWidth="1"/>
    <col min="7426" max="7427" width="0" style="5" hidden="1" customWidth="1"/>
    <col min="7428" max="7675" width="11.42578125" style="5"/>
    <col min="7676" max="7676" width="54.28515625" style="5" customWidth="1"/>
    <col min="7677" max="7677" width="14.140625" style="5" customWidth="1"/>
    <col min="7678" max="7679" width="11.42578125" style="5"/>
    <col min="7680" max="7680" width="13.140625" style="5" customWidth="1"/>
    <col min="7681" max="7681" width="12.42578125" style="5" customWidth="1"/>
    <col min="7682" max="7683" width="0" style="5" hidden="1" customWidth="1"/>
    <col min="7684" max="7931" width="11.42578125" style="5"/>
    <col min="7932" max="7932" width="54.28515625" style="5" customWidth="1"/>
    <col min="7933" max="7933" width="14.140625" style="5" customWidth="1"/>
    <col min="7934" max="7935" width="11.42578125" style="5"/>
    <col min="7936" max="7936" width="13.140625" style="5" customWidth="1"/>
    <col min="7937" max="7937" width="12.42578125" style="5" customWidth="1"/>
    <col min="7938" max="7939" width="0" style="5" hidden="1" customWidth="1"/>
    <col min="7940" max="8187" width="11.42578125" style="5"/>
    <col min="8188" max="8188" width="54.28515625" style="5" customWidth="1"/>
    <col min="8189" max="8189" width="14.140625" style="5" customWidth="1"/>
    <col min="8190" max="8191" width="11.42578125" style="5"/>
    <col min="8192" max="8192" width="13.140625" style="5" customWidth="1"/>
    <col min="8193" max="8193" width="12.42578125" style="5" customWidth="1"/>
    <col min="8194" max="8195" width="0" style="5" hidden="1" customWidth="1"/>
    <col min="8196" max="8443" width="11.42578125" style="5"/>
    <col min="8444" max="8444" width="54.28515625" style="5" customWidth="1"/>
    <col min="8445" max="8445" width="14.140625" style="5" customWidth="1"/>
    <col min="8446" max="8447" width="11.42578125" style="5"/>
    <col min="8448" max="8448" width="13.140625" style="5" customWidth="1"/>
    <col min="8449" max="8449" width="12.42578125" style="5" customWidth="1"/>
    <col min="8450" max="8451" width="0" style="5" hidden="1" customWidth="1"/>
    <col min="8452" max="8699" width="11.42578125" style="5"/>
    <col min="8700" max="8700" width="54.28515625" style="5" customWidth="1"/>
    <col min="8701" max="8701" width="14.140625" style="5" customWidth="1"/>
    <col min="8702" max="8703" width="11.42578125" style="5"/>
    <col min="8704" max="8704" width="13.140625" style="5" customWidth="1"/>
    <col min="8705" max="8705" width="12.42578125" style="5" customWidth="1"/>
    <col min="8706" max="8707" width="0" style="5" hidden="1" customWidth="1"/>
    <col min="8708" max="8955" width="11.42578125" style="5"/>
    <col min="8956" max="8956" width="54.28515625" style="5" customWidth="1"/>
    <col min="8957" max="8957" width="14.140625" style="5" customWidth="1"/>
    <col min="8958" max="8959" width="11.42578125" style="5"/>
    <col min="8960" max="8960" width="13.140625" style="5" customWidth="1"/>
    <col min="8961" max="8961" width="12.42578125" style="5" customWidth="1"/>
    <col min="8962" max="8963" width="0" style="5" hidden="1" customWidth="1"/>
    <col min="8964" max="9211" width="11.42578125" style="5"/>
    <col min="9212" max="9212" width="54.28515625" style="5" customWidth="1"/>
    <col min="9213" max="9213" width="14.140625" style="5" customWidth="1"/>
    <col min="9214" max="9215" width="11.42578125" style="5"/>
    <col min="9216" max="9216" width="13.140625" style="5" customWidth="1"/>
    <col min="9217" max="9217" width="12.42578125" style="5" customWidth="1"/>
    <col min="9218" max="9219" width="0" style="5" hidden="1" customWidth="1"/>
    <col min="9220" max="9467" width="11.42578125" style="5"/>
    <col min="9468" max="9468" width="54.28515625" style="5" customWidth="1"/>
    <col min="9469" max="9469" width="14.140625" style="5" customWidth="1"/>
    <col min="9470" max="9471" width="11.42578125" style="5"/>
    <col min="9472" max="9472" width="13.140625" style="5" customWidth="1"/>
    <col min="9473" max="9473" width="12.42578125" style="5" customWidth="1"/>
    <col min="9474" max="9475" width="0" style="5" hidden="1" customWidth="1"/>
    <col min="9476" max="9723" width="11.42578125" style="5"/>
    <col min="9724" max="9724" width="54.28515625" style="5" customWidth="1"/>
    <col min="9725" max="9725" width="14.140625" style="5" customWidth="1"/>
    <col min="9726" max="9727" width="11.42578125" style="5"/>
    <col min="9728" max="9728" width="13.140625" style="5" customWidth="1"/>
    <col min="9729" max="9729" width="12.42578125" style="5" customWidth="1"/>
    <col min="9730" max="9731" width="0" style="5" hidden="1" customWidth="1"/>
    <col min="9732" max="9979" width="11.42578125" style="5"/>
    <col min="9980" max="9980" width="54.28515625" style="5" customWidth="1"/>
    <col min="9981" max="9981" width="14.140625" style="5" customWidth="1"/>
    <col min="9982" max="9983" width="11.42578125" style="5"/>
    <col min="9984" max="9984" width="13.140625" style="5" customWidth="1"/>
    <col min="9985" max="9985" width="12.42578125" style="5" customWidth="1"/>
    <col min="9986" max="9987" width="0" style="5" hidden="1" customWidth="1"/>
    <col min="9988" max="10235" width="11.42578125" style="5"/>
    <col min="10236" max="10236" width="54.28515625" style="5" customWidth="1"/>
    <col min="10237" max="10237" width="14.140625" style="5" customWidth="1"/>
    <col min="10238" max="10239" width="11.42578125" style="5"/>
    <col min="10240" max="10240" width="13.140625" style="5" customWidth="1"/>
    <col min="10241" max="10241" width="12.42578125" style="5" customWidth="1"/>
    <col min="10242" max="10243" width="0" style="5" hidden="1" customWidth="1"/>
    <col min="10244" max="10491" width="11.42578125" style="5"/>
    <col min="10492" max="10492" width="54.28515625" style="5" customWidth="1"/>
    <col min="10493" max="10493" width="14.140625" style="5" customWidth="1"/>
    <col min="10494" max="10495" width="11.42578125" style="5"/>
    <col min="10496" max="10496" width="13.140625" style="5" customWidth="1"/>
    <col min="10497" max="10497" width="12.42578125" style="5" customWidth="1"/>
    <col min="10498" max="10499" width="0" style="5" hidden="1" customWidth="1"/>
    <col min="10500" max="10747" width="11.42578125" style="5"/>
    <col min="10748" max="10748" width="54.28515625" style="5" customWidth="1"/>
    <col min="10749" max="10749" width="14.140625" style="5" customWidth="1"/>
    <col min="10750" max="10751" width="11.42578125" style="5"/>
    <col min="10752" max="10752" width="13.140625" style="5" customWidth="1"/>
    <col min="10753" max="10753" width="12.42578125" style="5" customWidth="1"/>
    <col min="10754" max="10755" width="0" style="5" hidden="1" customWidth="1"/>
    <col min="10756" max="11003" width="11.42578125" style="5"/>
    <col min="11004" max="11004" width="54.28515625" style="5" customWidth="1"/>
    <col min="11005" max="11005" width="14.140625" style="5" customWidth="1"/>
    <col min="11006" max="11007" width="11.42578125" style="5"/>
    <col min="11008" max="11008" width="13.140625" style="5" customWidth="1"/>
    <col min="11009" max="11009" width="12.42578125" style="5" customWidth="1"/>
    <col min="11010" max="11011" width="0" style="5" hidden="1" customWidth="1"/>
    <col min="11012" max="11259" width="11.42578125" style="5"/>
    <col min="11260" max="11260" width="54.28515625" style="5" customWidth="1"/>
    <col min="11261" max="11261" width="14.140625" style="5" customWidth="1"/>
    <col min="11262" max="11263" width="11.42578125" style="5"/>
    <col min="11264" max="11264" width="13.140625" style="5" customWidth="1"/>
    <col min="11265" max="11265" width="12.42578125" style="5" customWidth="1"/>
    <col min="11266" max="11267" width="0" style="5" hidden="1" customWidth="1"/>
    <col min="11268" max="11515" width="11.42578125" style="5"/>
    <col min="11516" max="11516" width="54.28515625" style="5" customWidth="1"/>
    <col min="11517" max="11517" width="14.140625" style="5" customWidth="1"/>
    <col min="11518" max="11519" width="11.42578125" style="5"/>
    <col min="11520" max="11520" width="13.140625" style="5" customWidth="1"/>
    <col min="11521" max="11521" width="12.42578125" style="5" customWidth="1"/>
    <col min="11522" max="11523" width="0" style="5" hidden="1" customWidth="1"/>
    <col min="11524" max="11771" width="11.42578125" style="5"/>
    <col min="11772" max="11772" width="54.28515625" style="5" customWidth="1"/>
    <col min="11773" max="11773" width="14.140625" style="5" customWidth="1"/>
    <col min="11774" max="11775" width="11.42578125" style="5"/>
    <col min="11776" max="11776" width="13.140625" style="5" customWidth="1"/>
    <col min="11777" max="11777" width="12.42578125" style="5" customWidth="1"/>
    <col min="11778" max="11779" width="0" style="5" hidden="1" customWidth="1"/>
    <col min="11780" max="12027" width="11.42578125" style="5"/>
    <col min="12028" max="12028" width="54.28515625" style="5" customWidth="1"/>
    <col min="12029" max="12029" width="14.140625" style="5" customWidth="1"/>
    <col min="12030" max="12031" width="11.42578125" style="5"/>
    <col min="12032" max="12032" width="13.140625" style="5" customWidth="1"/>
    <col min="12033" max="12033" width="12.42578125" style="5" customWidth="1"/>
    <col min="12034" max="12035" width="0" style="5" hidden="1" customWidth="1"/>
    <col min="12036" max="12283" width="11.42578125" style="5"/>
    <col min="12284" max="12284" width="54.28515625" style="5" customWidth="1"/>
    <col min="12285" max="12285" width="14.140625" style="5" customWidth="1"/>
    <col min="12286" max="12287" width="11.42578125" style="5"/>
    <col min="12288" max="12288" width="13.140625" style="5" customWidth="1"/>
    <col min="12289" max="12289" width="12.42578125" style="5" customWidth="1"/>
    <col min="12290" max="12291" width="0" style="5" hidden="1" customWidth="1"/>
    <col min="12292" max="12539" width="11.42578125" style="5"/>
    <col min="12540" max="12540" width="54.28515625" style="5" customWidth="1"/>
    <col min="12541" max="12541" width="14.140625" style="5" customWidth="1"/>
    <col min="12542" max="12543" width="11.42578125" style="5"/>
    <col min="12544" max="12544" width="13.140625" style="5" customWidth="1"/>
    <col min="12545" max="12545" width="12.42578125" style="5" customWidth="1"/>
    <col min="12546" max="12547" width="0" style="5" hidden="1" customWidth="1"/>
    <col min="12548" max="12795" width="11.42578125" style="5"/>
    <col min="12796" max="12796" width="54.28515625" style="5" customWidth="1"/>
    <col min="12797" max="12797" width="14.140625" style="5" customWidth="1"/>
    <col min="12798" max="12799" width="11.42578125" style="5"/>
    <col min="12800" max="12800" width="13.140625" style="5" customWidth="1"/>
    <col min="12801" max="12801" width="12.42578125" style="5" customWidth="1"/>
    <col min="12802" max="12803" width="0" style="5" hidden="1" customWidth="1"/>
    <col min="12804" max="13051" width="11.42578125" style="5"/>
    <col min="13052" max="13052" width="54.28515625" style="5" customWidth="1"/>
    <col min="13053" max="13053" width="14.140625" style="5" customWidth="1"/>
    <col min="13054" max="13055" width="11.42578125" style="5"/>
    <col min="13056" max="13056" width="13.140625" style="5" customWidth="1"/>
    <col min="13057" max="13057" width="12.42578125" style="5" customWidth="1"/>
    <col min="13058" max="13059" width="0" style="5" hidden="1" customWidth="1"/>
    <col min="13060" max="13307" width="11.42578125" style="5"/>
    <col min="13308" max="13308" width="54.28515625" style="5" customWidth="1"/>
    <col min="13309" max="13309" width="14.140625" style="5" customWidth="1"/>
    <col min="13310" max="13311" width="11.42578125" style="5"/>
    <col min="13312" max="13312" width="13.140625" style="5" customWidth="1"/>
    <col min="13313" max="13313" width="12.42578125" style="5" customWidth="1"/>
    <col min="13314" max="13315" width="0" style="5" hidden="1" customWidth="1"/>
    <col min="13316" max="13563" width="11.42578125" style="5"/>
    <col min="13564" max="13564" width="54.28515625" style="5" customWidth="1"/>
    <col min="13565" max="13565" width="14.140625" style="5" customWidth="1"/>
    <col min="13566" max="13567" width="11.42578125" style="5"/>
    <col min="13568" max="13568" width="13.140625" style="5" customWidth="1"/>
    <col min="13569" max="13569" width="12.42578125" style="5" customWidth="1"/>
    <col min="13570" max="13571" width="0" style="5" hidden="1" customWidth="1"/>
    <col min="13572" max="13819" width="11.42578125" style="5"/>
    <col min="13820" max="13820" width="54.28515625" style="5" customWidth="1"/>
    <col min="13821" max="13821" width="14.140625" style="5" customWidth="1"/>
    <col min="13822" max="13823" width="11.42578125" style="5"/>
    <col min="13824" max="13824" width="13.140625" style="5" customWidth="1"/>
    <col min="13825" max="13825" width="12.42578125" style="5" customWidth="1"/>
    <col min="13826" max="13827" width="0" style="5" hidden="1" customWidth="1"/>
    <col min="13828" max="14075" width="11.42578125" style="5"/>
    <col min="14076" max="14076" width="54.28515625" style="5" customWidth="1"/>
    <col min="14077" max="14077" width="14.140625" style="5" customWidth="1"/>
    <col min="14078" max="14079" width="11.42578125" style="5"/>
    <col min="14080" max="14080" width="13.140625" style="5" customWidth="1"/>
    <col min="14081" max="14081" width="12.42578125" style="5" customWidth="1"/>
    <col min="14082" max="14083" width="0" style="5" hidden="1" customWidth="1"/>
    <col min="14084" max="14331" width="11.42578125" style="5"/>
    <col min="14332" max="14332" width="54.28515625" style="5" customWidth="1"/>
    <col min="14333" max="14333" width="14.140625" style="5" customWidth="1"/>
    <col min="14334" max="14335" width="11.42578125" style="5"/>
    <col min="14336" max="14336" width="13.140625" style="5" customWidth="1"/>
    <col min="14337" max="14337" width="12.42578125" style="5" customWidth="1"/>
    <col min="14338" max="14339" width="0" style="5" hidden="1" customWidth="1"/>
    <col min="14340" max="14587" width="11.42578125" style="5"/>
    <col min="14588" max="14588" width="54.28515625" style="5" customWidth="1"/>
    <col min="14589" max="14589" width="14.140625" style="5" customWidth="1"/>
    <col min="14590" max="14591" width="11.42578125" style="5"/>
    <col min="14592" max="14592" width="13.140625" style="5" customWidth="1"/>
    <col min="14593" max="14593" width="12.42578125" style="5" customWidth="1"/>
    <col min="14594" max="14595" width="0" style="5" hidden="1" customWidth="1"/>
    <col min="14596" max="14843" width="11.42578125" style="5"/>
    <col min="14844" max="14844" width="54.28515625" style="5" customWidth="1"/>
    <col min="14845" max="14845" width="14.140625" style="5" customWidth="1"/>
    <col min="14846" max="14847" width="11.42578125" style="5"/>
    <col min="14848" max="14848" width="13.140625" style="5" customWidth="1"/>
    <col min="14849" max="14849" width="12.42578125" style="5" customWidth="1"/>
    <col min="14850" max="14851" width="0" style="5" hidden="1" customWidth="1"/>
    <col min="14852" max="15099" width="11.42578125" style="5"/>
    <col min="15100" max="15100" width="54.28515625" style="5" customWidth="1"/>
    <col min="15101" max="15101" width="14.140625" style="5" customWidth="1"/>
    <col min="15102" max="15103" width="11.42578125" style="5"/>
    <col min="15104" max="15104" width="13.140625" style="5" customWidth="1"/>
    <col min="15105" max="15105" width="12.42578125" style="5" customWidth="1"/>
    <col min="15106" max="15107" width="0" style="5" hidden="1" customWidth="1"/>
    <col min="15108" max="15355" width="11.42578125" style="5"/>
    <col min="15356" max="15356" width="54.28515625" style="5" customWidth="1"/>
    <col min="15357" max="15357" width="14.140625" style="5" customWidth="1"/>
    <col min="15358" max="15359" width="11.42578125" style="5"/>
    <col min="15360" max="15360" width="13.140625" style="5" customWidth="1"/>
    <col min="15361" max="15361" width="12.42578125" style="5" customWidth="1"/>
    <col min="15362" max="15363" width="0" style="5" hidden="1" customWidth="1"/>
    <col min="15364" max="15611" width="11.42578125" style="5"/>
    <col min="15612" max="15612" width="54.28515625" style="5" customWidth="1"/>
    <col min="15613" max="15613" width="14.140625" style="5" customWidth="1"/>
    <col min="15614" max="15615" width="11.42578125" style="5"/>
    <col min="15616" max="15616" width="13.140625" style="5" customWidth="1"/>
    <col min="15617" max="15617" width="12.42578125" style="5" customWidth="1"/>
    <col min="15618" max="15619" width="0" style="5" hidden="1" customWidth="1"/>
    <col min="15620" max="15867" width="11.42578125" style="5"/>
    <col min="15868" max="15868" width="54.28515625" style="5" customWidth="1"/>
    <col min="15869" max="15869" width="14.140625" style="5" customWidth="1"/>
    <col min="15870" max="15871" width="11.42578125" style="5"/>
    <col min="15872" max="15872" width="13.140625" style="5" customWidth="1"/>
    <col min="15873" max="15873" width="12.42578125" style="5" customWidth="1"/>
    <col min="15874" max="15875" width="0" style="5" hidden="1" customWidth="1"/>
    <col min="15876" max="16123" width="11.42578125" style="5"/>
    <col min="16124" max="16124" width="54.28515625" style="5" customWidth="1"/>
    <col min="16125" max="16125" width="14.140625" style="5" customWidth="1"/>
    <col min="16126" max="16127" width="11.42578125" style="5"/>
    <col min="16128" max="16128" width="13.140625" style="5" customWidth="1"/>
    <col min="16129" max="16129" width="12.42578125" style="5" customWidth="1"/>
    <col min="16130" max="16131" width="0" style="5" hidden="1" customWidth="1"/>
    <col min="16132" max="16384" width="11.42578125" style="5"/>
  </cols>
  <sheetData>
    <row r="5" spans="1:13" ht="12" customHeight="1" x14ac:dyDescent="0.2"/>
    <row r="6" spans="1:13" ht="12" customHeight="1" x14ac:dyDescent="0.2">
      <c r="A6" s="69" t="s">
        <v>1888</v>
      </c>
      <c r="B6" s="103"/>
      <c r="C6" s="103"/>
      <c r="D6" s="103"/>
      <c r="E6" s="103"/>
      <c r="F6" s="103"/>
      <c r="G6" s="103"/>
      <c r="M6" s="345">
        <f ca="1">TODAY()</f>
        <v>45807</v>
      </c>
    </row>
    <row r="7" spans="1:13" ht="12" customHeight="1" x14ac:dyDescent="0.2">
      <c r="A7" s="67"/>
      <c r="B7" s="104"/>
      <c r="C7" s="104"/>
      <c r="D7" s="104"/>
      <c r="E7" s="104"/>
      <c r="F7" s="104"/>
      <c r="G7" s="104"/>
    </row>
    <row r="8" spans="1:13" ht="35.450000000000003" customHeight="1" x14ac:dyDescent="0.2">
      <c r="A8" s="7" t="s">
        <v>54</v>
      </c>
      <c r="B8" s="7" t="s">
        <v>1</v>
      </c>
      <c r="C8" s="8" t="s">
        <v>55</v>
      </c>
      <c r="D8" s="7" t="s">
        <v>2</v>
      </c>
      <c r="E8" s="48" t="s">
        <v>3</v>
      </c>
      <c r="F8" s="28" t="s">
        <v>2041</v>
      </c>
      <c r="G8" s="9" t="s">
        <v>4</v>
      </c>
      <c r="H8" s="10" t="s">
        <v>165</v>
      </c>
      <c r="I8" s="42" t="s">
        <v>4</v>
      </c>
      <c r="J8" s="28" t="s">
        <v>2041</v>
      </c>
      <c r="K8" s="28" t="s">
        <v>1507</v>
      </c>
    </row>
    <row r="9" spans="1:13" ht="34.5" customHeight="1" x14ac:dyDescent="0.2">
      <c r="A9" s="20" t="s">
        <v>167</v>
      </c>
      <c r="B9" s="22" t="s">
        <v>168</v>
      </c>
      <c r="C9" s="34" t="s">
        <v>169</v>
      </c>
      <c r="D9" s="16" t="s">
        <v>79</v>
      </c>
      <c r="E9" s="16">
        <v>44</v>
      </c>
      <c r="F9" s="87">
        <v>52</v>
      </c>
      <c r="G9" s="87">
        <f t="shared" ref="G9:G55" si="0">E9*F9</f>
        <v>2288</v>
      </c>
      <c r="H9" s="346"/>
      <c r="I9" s="347">
        <f t="shared" ref="I9:I29" si="1">E9*H9</f>
        <v>0</v>
      </c>
      <c r="J9" s="210"/>
      <c r="K9" s="348"/>
    </row>
    <row r="10" spans="1:13" ht="34.5" customHeight="1" x14ac:dyDescent="0.2">
      <c r="A10" s="20" t="s">
        <v>172</v>
      </c>
      <c r="B10" s="22" t="s">
        <v>630</v>
      </c>
      <c r="C10" s="34" t="s">
        <v>173</v>
      </c>
      <c r="D10" s="16" t="s">
        <v>59</v>
      </c>
      <c r="E10" s="16">
        <v>1</v>
      </c>
      <c r="F10" s="87">
        <v>108</v>
      </c>
      <c r="G10" s="87">
        <f t="shared" si="0"/>
        <v>108</v>
      </c>
      <c r="H10" s="346"/>
      <c r="I10" s="347">
        <f t="shared" si="1"/>
        <v>0</v>
      </c>
      <c r="J10" s="210"/>
      <c r="K10" s="348"/>
    </row>
    <row r="11" spans="1:13" ht="34.5" customHeight="1" x14ac:dyDescent="0.2">
      <c r="A11" s="20" t="s">
        <v>174</v>
      </c>
      <c r="B11" s="22" t="s">
        <v>631</v>
      </c>
      <c r="C11" s="34" t="s">
        <v>175</v>
      </c>
      <c r="D11" s="16" t="s">
        <v>176</v>
      </c>
      <c r="E11" s="16">
        <v>1</v>
      </c>
      <c r="F11" s="87">
        <v>501</v>
      </c>
      <c r="G11" s="87">
        <f t="shared" si="0"/>
        <v>501</v>
      </c>
      <c r="H11" s="346"/>
      <c r="I11" s="347">
        <f t="shared" si="1"/>
        <v>0</v>
      </c>
      <c r="J11" s="210"/>
      <c r="K11" s="348"/>
    </row>
    <row r="12" spans="1:13" ht="34.5" customHeight="1" x14ac:dyDescent="0.2">
      <c r="A12" s="20" t="s">
        <v>177</v>
      </c>
      <c r="B12" s="22" t="s">
        <v>632</v>
      </c>
      <c r="C12" s="34" t="s">
        <v>178</v>
      </c>
      <c r="D12" s="16" t="s">
        <v>179</v>
      </c>
      <c r="E12" s="16">
        <v>1</v>
      </c>
      <c r="F12" s="87">
        <v>49</v>
      </c>
      <c r="G12" s="87">
        <f t="shared" si="0"/>
        <v>49</v>
      </c>
      <c r="H12" s="346"/>
      <c r="I12" s="347">
        <f t="shared" si="1"/>
        <v>0</v>
      </c>
      <c r="J12" s="210"/>
      <c r="K12" s="348"/>
    </row>
    <row r="13" spans="1:13" ht="34.5" customHeight="1" x14ac:dyDescent="0.2">
      <c r="A13" s="20" t="s">
        <v>180</v>
      </c>
      <c r="B13" s="22" t="s">
        <v>1043</v>
      </c>
      <c r="C13" s="34" t="s">
        <v>181</v>
      </c>
      <c r="D13" s="16" t="s">
        <v>79</v>
      </c>
      <c r="E13" s="16">
        <v>56</v>
      </c>
      <c r="F13" s="87">
        <v>78</v>
      </c>
      <c r="G13" s="87">
        <f t="shared" si="0"/>
        <v>4368</v>
      </c>
      <c r="H13" s="346"/>
      <c r="I13" s="347">
        <f t="shared" si="1"/>
        <v>0</v>
      </c>
      <c r="J13" s="210"/>
      <c r="K13" s="348"/>
    </row>
    <row r="14" spans="1:13" s="14" customFormat="1" ht="34.5" customHeight="1" x14ac:dyDescent="0.2">
      <c r="A14" s="20" t="s">
        <v>182</v>
      </c>
      <c r="B14" s="22" t="s">
        <v>633</v>
      </c>
      <c r="C14" s="34" t="s">
        <v>183</v>
      </c>
      <c r="D14" s="16" t="s">
        <v>102</v>
      </c>
      <c r="E14" s="16">
        <v>6</v>
      </c>
      <c r="F14" s="87">
        <v>373</v>
      </c>
      <c r="G14" s="87">
        <f t="shared" si="0"/>
        <v>2238</v>
      </c>
      <c r="H14" s="346"/>
      <c r="I14" s="347">
        <f t="shared" si="1"/>
        <v>0</v>
      </c>
      <c r="J14" s="210"/>
      <c r="K14" s="348"/>
      <c r="L14" s="244"/>
      <c r="M14" s="349"/>
    </row>
    <row r="15" spans="1:13" s="14" customFormat="1" ht="34.5" customHeight="1" x14ac:dyDescent="0.2">
      <c r="A15" s="20" t="s">
        <v>184</v>
      </c>
      <c r="B15" s="247" t="s">
        <v>637</v>
      </c>
      <c r="C15" s="34" t="s">
        <v>185</v>
      </c>
      <c r="D15" s="16" t="s">
        <v>186</v>
      </c>
      <c r="E15" s="16">
        <v>13</v>
      </c>
      <c r="F15" s="87">
        <v>45</v>
      </c>
      <c r="G15" s="87">
        <f t="shared" si="0"/>
        <v>585</v>
      </c>
      <c r="H15" s="346"/>
      <c r="I15" s="347">
        <f t="shared" si="1"/>
        <v>0</v>
      </c>
      <c r="J15" s="210"/>
      <c r="K15" s="348"/>
      <c r="L15" s="244"/>
      <c r="M15" s="349"/>
    </row>
    <row r="16" spans="1:13" s="14" customFormat="1" ht="34.5" customHeight="1" x14ac:dyDescent="0.2">
      <c r="A16" s="20" t="s">
        <v>187</v>
      </c>
      <c r="B16" s="22" t="s">
        <v>687</v>
      </c>
      <c r="C16" s="34" t="s">
        <v>188</v>
      </c>
      <c r="D16" s="16" t="s">
        <v>59</v>
      </c>
      <c r="E16" s="16">
        <v>5</v>
      </c>
      <c r="F16" s="87">
        <v>24</v>
      </c>
      <c r="G16" s="87">
        <f t="shared" si="0"/>
        <v>120</v>
      </c>
      <c r="H16" s="346"/>
      <c r="I16" s="347">
        <f t="shared" si="1"/>
        <v>0</v>
      </c>
      <c r="J16" s="210"/>
      <c r="K16" s="348"/>
      <c r="L16" s="244"/>
      <c r="M16" s="349"/>
    </row>
    <row r="17" spans="1:13" s="14" customFormat="1" ht="34.5" customHeight="1" x14ac:dyDescent="0.2">
      <c r="A17" s="20" t="s">
        <v>189</v>
      </c>
      <c r="B17" s="22" t="s">
        <v>638</v>
      </c>
      <c r="C17" s="34" t="s">
        <v>190</v>
      </c>
      <c r="D17" s="16" t="s">
        <v>191</v>
      </c>
      <c r="E17" s="16">
        <v>7</v>
      </c>
      <c r="F17" s="87">
        <v>90</v>
      </c>
      <c r="G17" s="87">
        <f t="shared" si="0"/>
        <v>630</v>
      </c>
      <c r="H17" s="346"/>
      <c r="I17" s="347">
        <f t="shared" si="1"/>
        <v>0</v>
      </c>
      <c r="J17" s="210"/>
      <c r="K17" s="348"/>
      <c r="L17" s="244"/>
      <c r="M17" s="349"/>
    </row>
    <row r="18" spans="1:13" s="14" customFormat="1" ht="34.5" customHeight="1" x14ac:dyDescent="0.2">
      <c r="A18" s="20" t="s">
        <v>192</v>
      </c>
      <c r="B18" s="22" t="s">
        <v>639</v>
      </c>
      <c r="C18" s="34" t="s">
        <v>193</v>
      </c>
      <c r="D18" s="16" t="s">
        <v>191</v>
      </c>
      <c r="E18" s="16">
        <v>6</v>
      </c>
      <c r="F18" s="87">
        <v>22</v>
      </c>
      <c r="G18" s="87">
        <f t="shared" si="0"/>
        <v>132</v>
      </c>
      <c r="H18" s="346"/>
      <c r="I18" s="347">
        <f t="shared" si="1"/>
        <v>0</v>
      </c>
      <c r="J18" s="210"/>
      <c r="K18" s="348"/>
      <c r="L18" s="244"/>
      <c r="M18" s="349"/>
    </row>
    <row r="19" spans="1:13" s="14" customFormat="1" ht="34.5" customHeight="1" x14ac:dyDescent="0.2">
      <c r="A19" s="20" t="s">
        <v>194</v>
      </c>
      <c r="B19" s="22" t="s">
        <v>640</v>
      </c>
      <c r="C19" s="34">
        <v>12109206</v>
      </c>
      <c r="D19" s="16" t="s">
        <v>95</v>
      </c>
      <c r="E19" s="16">
        <v>41</v>
      </c>
      <c r="F19" s="87">
        <v>211</v>
      </c>
      <c r="G19" s="87">
        <f t="shared" si="0"/>
        <v>8651</v>
      </c>
      <c r="H19" s="346"/>
      <c r="I19" s="347">
        <f t="shared" si="1"/>
        <v>0</v>
      </c>
      <c r="J19" s="210"/>
      <c r="K19" s="348"/>
      <c r="L19" s="244"/>
      <c r="M19" s="349"/>
    </row>
    <row r="20" spans="1:13" s="14" customFormat="1" ht="34.5" customHeight="1" x14ac:dyDescent="0.2">
      <c r="A20" s="20" t="s">
        <v>196</v>
      </c>
      <c r="B20" s="247" t="s">
        <v>1813</v>
      </c>
      <c r="C20" s="34" t="s">
        <v>197</v>
      </c>
      <c r="D20" s="16" t="s">
        <v>59</v>
      </c>
      <c r="E20" s="16">
        <v>1</v>
      </c>
      <c r="F20" s="87">
        <v>739</v>
      </c>
      <c r="G20" s="87">
        <f t="shared" si="0"/>
        <v>739</v>
      </c>
      <c r="H20" s="346"/>
      <c r="I20" s="347">
        <f t="shared" si="1"/>
        <v>0</v>
      </c>
      <c r="J20" s="210"/>
      <c r="K20" s="348"/>
      <c r="L20" s="244"/>
      <c r="M20" s="349"/>
    </row>
    <row r="21" spans="1:13" s="14" customFormat="1" ht="34.5" customHeight="1" x14ac:dyDescent="0.2">
      <c r="A21" s="20" t="s">
        <v>198</v>
      </c>
      <c r="B21" s="22" t="s">
        <v>641</v>
      </c>
      <c r="C21" s="34" t="s">
        <v>199</v>
      </c>
      <c r="D21" s="16" t="s">
        <v>200</v>
      </c>
      <c r="E21" s="16">
        <v>4</v>
      </c>
      <c r="F21" s="87">
        <v>118</v>
      </c>
      <c r="G21" s="87">
        <f t="shared" si="0"/>
        <v>472</v>
      </c>
      <c r="H21" s="346"/>
      <c r="I21" s="347">
        <f t="shared" si="1"/>
        <v>0</v>
      </c>
      <c r="J21" s="210"/>
      <c r="K21" s="348"/>
      <c r="L21" s="244"/>
      <c r="M21" s="349"/>
    </row>
    <row r="22" spans="1:13" s="14" customFormat="1" ht="34.5" customHeight="1" x14ac:dyDescent="0.2">
      <c r="A22" s="20" t="s">
        <v>201</v>
      </c>
      <c r="B22" s="22" t="s">
        <v>642</v>
      </c>
      <c r="C22" s="34" t="s">
        <v>202</v>
      </c>
      <c r="D22" s="16" t="s">
        <v>59</v>
      </c>
      <c r="E22" s="16">
        <v>23</v>
      </c>
      <c r="F22" s="87">
        <v>61</v>
      </c>
      <c r="G22" s="87">
        <f t="shared" si="0"/>
        <v>1403</v>
      </c>
      <c r="H22" s="346"/>
      <c r="I22" s="347">
        <f t="shared" si="1"/>
        <v>0</v>
      </c>
      <c r="J22" s="210"/>
      <c r="K22" s="348"/>
      <c r="L22" s="265"/>
      <c r="M22" s="349"/>
    </row>
    <row r="23" spans="1:13" ht="34.5" customHeight="1" x14ac:dyDescent="0.2">
      <c r="A23" s="23" t="s">
        <v>203</v>
      </c>
      <c r="B23" s="21" t="s">
        <v>643</v>
      </c>
      <c r="C23" s="49" t="s">
        <v>204</v>
      </c>
      <c r="D23" s="32" t="s">
        <v>59</v>
      </c>
      <c r="E23" s="32">
        <v>1</v>
      </c>
      <c r="F23" s="325">
        <v>104</v>
      </c>
      <c r="G23" s="325">
        <f t="shared" si="0"/>
        <v>104</v>
      </c>
      <c r="H23" s="350"/>
      <c r="I23" s="351">
        <f t="shared" si="1"/>
        <v>0</v>
      </c>
      <c r="J23" s="210"/>
      <c r="K23" s="352"/>
      <c r="L23" s="291"/>
      <c r="M23" s="353"/>
    </row>
    <row r="24" spans="1:13" s="14" customFormat="1" ht="34.5" customHeight="1" x14ac:dyDescent="0.2">
      <c r="A24" s="20" t="s">
        <v>205</v>
      </c>
      <c r="B24" s="22" t="s">
        <v>644</v>
      </c>
      <c r="C24" s="34" t="s">
        <v>206</v>
      </c>
      <c r="D24" s="16" t="s">
        <v>59</v>
      </c>
      <c r="E24" s="16">
        <v>1</v>
      </c>
      <c r="F24" s="87">
        <v>842</v>
      </c>
      <c r="G24" s="87">
        <f t="shared" si="0"/>
        <v>842</v>
      </c>
      <c r="H24" s="346"/>
      <c r="I24" s="346">
        <f t="shared" si="1"/>
        <v>0</v>
      </c>
      <c r="J24" s="210"/>
      <c r="K24" s="348"/>
      <c r="L24" s="244"/>
      <c r="M24" s="349"/>
    </row>
    <row r="25" spans="1:13" s="14" customFormat="1" ht="34.5" customHeight="1" x14ac:dyDescent="0.2">
      <c r="A25" s="20" t="s">
        <v>207</v>
      </c>
      <c r="B25" s="22" t="s">
        <v>645</v>
      </c>
      <c r="C25" s="34" t="s">
        <v>208</v>
      </c>
      <c r="D25" s="16" t="s">
        <v>59</v>
      </c>
      <c r="E25" s="16">
        <v>5</v>
      </c>
      <c r="F25" s="87">
        <v>73</v>
      </c>
      <c r="G25" s="87">
        <f t="shared" si="0"/>
        <v>365</v>
      </c>
      <c r="H25" s="346"/>
      <c r="I25" s="346">
        <f t="shared" si="1"/>
        <v>0</v>
      </c>
      <c r="J25" s="210"/>
      <c r="K25" s="348"/>
      <c r="L25" s="244"/>
      <c r="M25" s="349"/>
    </row>
    <row r="26" spans="1:13" s="14" customFormat="1" ht="34.5" customHeight="1" x14ac:dyDescent="0.2">
      <c r="A26" s="20" t="s">
        <v>209</v>
      </c>
      <c r="B26" s="22" t="s">
        <v>646</v>
      </c>
      <c r="C26" s="34" t="s">
        <v>210</v>
      </c>
      <c r="D26" s="16" t="s">
        <v>211</v>
      </c>
      <c r="E26" s="16">
        <v>1</v>
      </c>
      <c r="F26" s="87">
        <v>285</v>
      </c>
      <c r="G26" s="87">
        <f t="shared" si="0"/>
        <v>285</v>
      </c>
      <c r="H26" s="346"/>
      <c r="I26" s="347">
        <f t="shared" si="1"/>
        <v>0</v>
      </c>
      <c r="J26" s="210"/>
      <c r="K26" s="348"/>
      <c r="L26" s="244"/>
      <c r="M26" s="349"/>
    </row>
    <row r="27" spans="1:13" s="14" customFormat="1" ht="34.5" customHeight="1" x14ac:dyDescent="0.2">
      <c r="A27" s="20" t="s">
        <v>1628</v>
      </c>
      <c r="B27" s="354" t="s">
        <v>1629</v>
      </c>
      <c r="C27" s="34" t="s">
        <v>1630</v>
      </c>
      <c r="D27" s="16" t="s">
        <v>171</v>
      </c>
      <c r="E27" s="16">
        <v>2</v>
      </c>
      <c r="F27" s="87">
        <v>30</v>
      </c>
      <c r="G27" s="87">
        <f t="shared" si="0"/>
        <v>60</v>
      </c>
      <c r="H27" s="346"/>
      <c r="I27" s="347">
        <f t="shared" si="1"/>
        <v>0</v>
      </c>
      <c r="J27" s="210"/>
      <c r="K27" s="348"/>
      <c r="L27" s="244"/>
      <c r="M27" s="349"/>
    </row>
    <row r="28" spans="1:13" s="14" customFormat="1" ht="34.5" customHeight="1" x14ac:dyDescent="0.2">
      <c r="A28" s="20" t="s">
        <v>212</v>
      </c>
      <c r="B28" s="22" t="s">
        <v>647</v>
      </c>
      <c r="C28" s="34" t="s">
        <v>213</v>
      </c>
      <c r="D28" s="16" t="s">
        <v>191</v>
      </c>
      <c r="E28" s="16">
        <v>7</v>
      </c>
      <c r="F28" s="87">
        <v>94</v>
      </c>
      <c r="G28" s="87">
        <f t="shared" si="0"/>
        <v>658</v>
      </c>
      <c r="H28" s="346"/>
      <c r="I28" s="347">
        <f t="shared" si="1"/>
        <v>0</v>
      </c>
      <c r="J28" s="210"/>
      <c r="K28" s="348"/>
      <c r="L28" s="244"/>
      <c r="M28" s="349"/>
    </row>
    <row r="29" spans="1:13" s="14" customFormat="1" ht="34.5" customHeight="1" x14ac:dyDescent="0.2">
      <c r="A29" s="20" t="s">
        <v>214</v>
      </c>
      <c r="B29" s="22" t="s">
        <v>648</v>
      </c>
      <c r="C29" s="34" t="s">
        <v>215</v>
      </c>
      <c r="D29" s="16" t="s">
        <v>538</v>
      </c>
      <c r="E29" s="16">
        <v>2</v>
      </c>
      <c r="F29" s="87">
        <v>756</v>
      </c>
      <c r="G29" s="87">
        <f t="shared" si="0"/>
        <v>1512</v>
      </c>
      <c r="H29" s="346"/>
      <c r="I29" s="347">
        <f t="shared" si="1"/>
        <v>0</v>
      </c>
      <c r="J29" s="210"/>
      <c r="K29" s="348"/>
      <c r="L29" s="244"/>
      <c r="M29" s="349"/>
    </row>
    <row r="30" spans="1:13" s="14" customFormat="1" ht="34.5" customHeight="1" x14ac:dyDescent="0.2">
      <c r="A30" s="20" t="s">
        <v>216</v>
      </c>
      <c r="B30" s="22" t="s">
        <v>649</v>
      </c>
      <c r="C30" s="34" t="s">
        <v>217</v>
      </c>
      <c r="D30" s="16" t="s">
        <v>59</v>
      </c>
      <c r="E30" s="16">
        <v>1</v>
      </c>
      <c r="F30" s="87">
        <v>890</v>
      </c>
      <c r="G30" s="87">
        <f t="shared" si="0"/>
        <v>890</v>
      </c>
      <c r="H30" s="346"/>
      <c r="I30" s="347">
        <f t="shared" ref="I30:I48" si="2">E30*H30</f>
        <v>0</v>
      </c>
      <c r="J30" s="210"/>
      <c r="K30" s="348"/>
      <c r="L30" s="265"/>
      <c r="M30" s="349"/>
    </row>
    <row r="31" spans="1:13" s="14" customFormat="1" ht="34.5" customHeight="1" x14ac:dyDescent="0.2">
      <c r="A31" s="20" t="s">
        <v>218</v>
      </c>
      <c r="B31" s="22" t="s">
        <v>650</v>
      </c>
      <c r="C31" s="34" t="s">
        <v>219</v>
      </c>
      <c r="D31" s="16" t="s">
        <v>191</v>
      </c>
      <c r="E31" s="16">
        <v>1</v>
      </c>
      <c r="F31" s="87">
        <v>85</v>
      </c>
      <c r="G31" s="87">
        <f t="shared" si="0"/>
        <v>85</v>
      </c>
      <c r="H31" s="346"/>
      <c r="I31" s="347">
        <f t="shared" si="2"/>
        <v>0</v>
      </c>
      <c r="J31" s="210"/>
      <c r="K31" s="348"/>
      <c r="L31" s="265"/>
      <c r="M31" s="349"/>
    </row>
    <row r="32" spans="1:13" s="14" customFormat="1" ht="34.5" customHeight="1" x14ac:dyDescent="0.2">
      <c r="A32" s="20" t="s">
        <v>220</v>
      </c>
      <c r="B32" s="22" t="s">
        <v>651</v>
      </c>
      <c r="C32" s="34" t="s">
        <v>221</v>
      </c>
      <c r="D32" s="16" t="s">
        <v>59</v>
      </c>
      <c r="E32" s="16">
        <v>47</v>
      </c>
      <c r="F32" s="87">
        <v>73</v>
      </c>
      <c r="G32" s="87">
        <f t="shared" si="0"/>
        <v>3431</v>
      </c>
      <c r="H32" s="346"/>
      <c r="I32" s="347">
        <f t="shared" si="2"/>
        <v>0</v>
      </c>
      <c r="J32" s="210"/>
      <c r="K32" s="348"/>
      <c r="L32" s="244"/>
      <c r="M32" s="349"/>
    </row>
    <row r="33" spans="1:13" s="14" customFormat="1" ht="34.5" customHeight="1" x14ac:dyDescent="0.2">
      <c r="A33" s="20" t="s">
        <v>222</v>
      </c>
      <c r="B33" s="22" t="s">
        <v>652</v>
      </c>
      <c r="C33" s="34" t="s">
        <v>223</v>
      </c>
      <c r="D33" s="16" t="s">
        <v>59</v>
      </c>
      <c r="E33" s="16">
        <v>3</v>
      </c>
      <c r="F33" s="87">
        <v>129</v>
      </c>
      <c r="G33" s="87">
        <f t="shared" si="0"/>
        <v>387</v>
      </c>
      <c r="H33" s="346"/>
      <c r="I33" s="347">
        <f t="shared" si="2"/>
        <v>0</v>
      </c>
      <c r="J33" s="210"/>
      <c r="K33" s="348"/>
      <c r="L33" s="244"/>
      <c r="M33" s="349"/>
    </row>
    <row r="34" spans="1:13" s="14" customFormat="1" ht="34.5" customHeight="1" x14ac:dyDescent="0.2">
      <c r="A34" s="20" t="s">
        <v>224</v>
      </c>
      <c r="B34" s="22" t="s">
        <v>653</v>
      </c>
      <c r="C34" s="34" t="s">
        <v>225</v>
      </c>
      <c r="D34" s="16" t="s">
        <v>59</v>
      </c>
      <c r="E34" s="16">
        <v>1</v>
      </c>
      <c r="F34" s="87">
        <v>1017</v>
      </c>
      <c r="G34" s="87">
        <f t="shared" si="0"/>
        <v>1017</v>
      </c>
      <c r="H34" s="346"/>
      <c r="I34" s="347">
        <f t="shared" si="2"/>
        <v>0</v>
      </c>
      <c r="J34" s="210"/>
      <c r="K34" s="348"/>
      <c r="L34" s="265"/>
      <c r="M34" s="349"/>
    </row>
    <row r="35" spans="1:13" s="14" customFormat="1" ht="34.5" customHeight="1" x14ac:dyDescent="0.2">
      <c r="A35" s="20" t="s">
        <v>226</v>
      </c>
      <c r="B35" s="22" t="s">
        <v>654</v>
      </c>
      <c r="C35" s="34" t="s">
        <v>227</v>
      </c>
      <c r="D35" s="16" t="s">
        <v>59</v>
      </c>
      <c r="E35" s="16">
        <v>5</v>
      </c>
      <c r="F35" s="87">
        <v>783</v>
      </c>
      <c r="G35" s="87">
        <f t="shared" si="0"/>
        <v>3915</v>
      </c>
      <c r="H35" s="346"/>
      <c r="I35" s="347">
        <f t="shared" si="2"/>
        <v>0</v>
      </c>
      <c r="J35" s="210"/>
      <c r="K35" s="348"/>
      <c r="L35" s="244"/>
      <c r="M35" s="349"/>
    </row>
    <row r="36" spans="1:13" s="14" customFormat="1" ht="34.5" customHeight="1" x14ac:dyDescent="0.2">
      <c r="A36" s="20" t="s">
        <v>228</v>
      </c>
      <c r="B36" s="22" t="s">
        <v>655</v>
      </c>
      <c r="C36" s="34" t="s">
        <v>229</v>
      </c>
      <c r="D36" s="16" t="s">
        <v>59</v>
      </c>
      <c r="E36" s="16">
        <v>3</v>
      </c>
      <c r="F36" s="87">
        <v>669</v>
      </c>
      <c r="G36" s="87">
        <f t="shared" si="0"/>
        <v>2007</v>
      </c>
      <c r="H36" s="346"/>
      <c r="I36" s="347">
        <f t="shared" si="2"/>
        <v>0</v>
      </c>
      <c r="J36" s="210"/>
      <c r="K36" s="348"/>
      <c r="L36" s="244"/>
      <c r="M36" s="349"/>
    </row>
    <row r="37" spans="1:13" s="14" customFormat="1" ht="34.5" customHeight="1" x14ac:dyDescent="0.2">
      <c r="A37" s="20" t="s">
        <v>230</v>
      </c>
      <c r="B37" s="22" t="s">
        <v>656</v>
      </c>
      <c r="C37" s="34" t="s">
        <v>1130</v>
      </c>
      <c r="D37" s="16" t="s">
        <v>59</v>
      </c>
      <c r="E37" s="16">
        <v>1</v>
      </c>
      <c r="F37" s="87">
        <v>131</v>
      </c>
      <c r="G37" s="87">
        <f t="shared" si="0"/>
        <v>131</v>
      </c>
      <c r="H37" s="346"/>
      <c r="I37" s="347">
        <f t="shared" si="2"/>
        <v>0</v>
      </c>
      <c r="J37" s="210"/>
      <c r="K37" s="348"/>
      <c r="L37" s="244"/>
      <c r="M37" s="349"/>
    </row>
    <row r="38" spans="1:13" s="14" customFormat="1" ht="34.5" customHeight="1" x14ac:dyDescent="0.2">
      <c r="A38" s="20" t="s">
        <v>231</v>
      </c>
      <c r="B38" s="22" t="s">
        <v>657</v>
      </c>
      <c r="C38" s="34" t="s">
        <v>1131</v>
      </c>
      <c r="D38" s="16" t="s">
        <v>539</v>
      </c>
      <c r="E38" s="16">
        <v>3</v>
      </c>
      <c r="F38" s="87">
        <v>227</v>
      </c>
      <c r="G38" s="87">
        <f t="shared" si="0"/>
        <v>681</v>
      </c>
      <c r="H38" s="346"/>
      <c r="I38" s="347">
        <f t="shared" si="2"/>
        <v>0</v>
      </c>
      <c r="J38" s="210"/>
      <c r="K38" s="348"/>
      <c r="L38" s="265"/>
      <c r="M38" s="349"/>
    </row>
    <row r="39" spans="1:13" s="14" customFormat="1" ht="34.5" customHeight="1" x14ac:dyDescent="0.2">
      <c r="A39" s="20" t="s">
        <v>232</v>
      </c>
      <c r="B39" s="22" t="s">
        <v>658</v>
      </c>
      <c r="C39" s="34">
        <v>12108206</v>
      </c>
      <c r="D39" s="16" t="s">
        <v>95</v>
      </c>
      <c r="E39" s="16">
        <v>5</v>
      </c>
      <c r="F39" s="87">
        <v>224</v>
      </c>
      <c r="G39" s="87">
        <f t="shared" si="0"/>
        <v>1120</v>
      </c>
      <c r="H39" s="346"/>
      <c r="I39" s="347">
        <f t="shared" si="2"/>
        <v>0</v>
      </c>
      <c r="J39" s="210"/>
      <c r="K39" s="348"/>
      <c r="L39" s="265"/>
      <c r="M39" s="349"/>
    </row>
    <row r="40" spans="1:13" s="14" customFormat="1" ht="34.5" customHeight="1" x14ac:dyDescent="0.2">
      <c r="A40" s="20" t="s">
        <v>233</v>
      </c>
      <c r="B40" s="22" t="s">
        <v>659</v>
      </c>
      <c r="C40" s="34" t="s">
        <v>234</v>
      </c>
      <c r="D40" s="16" t="s">
        <v>59</v>
      </c>
      <c r="E40" s="16">
        <v>4</v>
      </c>
      <c r="F40" s="87">
        <v>736</v>
      </c>
      <c r="G40" s="87">
        <f t="shared" si="0"/>
        <v>2944</v>
      </c>
      <c r="H40" s="346"/>
      <c r="I40" s="347">
        <f t="shared" si="2"/>
        <v>0</v>
      </c>
      <c r="J40" s="210"/>
      <c r="K40" s="348"/>
      <c r="L40" s="244"/>
      <c r="M40" s="349"/>
    </row>
    <row r="41" spans="1:13" s="14" customFormat="1" ht="34.5" customHeight="1" x14ac:dyDescent="0.2">
      <c r="A41" s="20" t="s">
        <v>235</v>
      </c>
      <c r="B41" s="22" t="s">
        <v>660</v>
      </c>
      <c r="C41" s="34" t="s">
        <v>236</v>
      </c>
      <c r="D41" s="16" t="s">
        <v>59</v>
      </c>
      <c r="E41" s="16">
        <v>8</v>
      </c>
      <c r="F41" s="87">
        <v>39</v>
      </c>
      <c r="G41" s="87">
        <f t="shared" si="0"/>
        <v>312</v>
      </c>
      <c r="H41" s="346"/>
      <c r="I41" s="347">
        <f t="shared" si="2"/>
        <v>0</v>
      </c>
      <c r="J41" s="210"/>
      <c r="K41" s="348"/>
      <c r="L41" s="244"/>
      <c r="M41" s="349"/>
    </row>
    <row r="42" spans="1:13" s="14" customFormat="1" ht="34.5" customHeight="1" x14ac:dyDescent="0.2">
      <c r="A42" s="20" t="s">
        <v>237</v>
      </c>
      <c r="B42" s="22" t="s">
        <v>661</v>
      </c>
      <c r="C42" s="34" t="s">
        <v>238</v>
      </c>
      <c r="D42" s="16" t="s">
        <v>1603</v>
      </c>
      <c r="E42" s="16">
        <v>3</v>
      </c>
      <c r="F42" s="87">
        <v>336</v>
      </c>
      <c r="G42" s="87">
        <f t="shared" si="0"/>
        <v>1008</v>
      </c>
      <c r="H42" s="346"/>
      <c r="I42" s="347">
        <f t="shared" si="2"/>
        <v>0</v>
      </c>
      <c r="J42" s="210"/>
      <c r="K42" s="348"/>
      <c r="L42" s="265"/>
      <c r="M42" s="349"/>
    </row>
    <row r="43" spans="1:13" s="14" customFormat="1" ht="34.5" customHeight="1" x14ac:dyDescent="0.2">
      <c r="A43" s="20" t="s">
        <v>239</v>
      </c>
      <c r="B43" s="22" t="s">
        <v>662</v>
      </c>
      <c r="C43" s="34" t="s">
        <v>240</v>
      </c>
      <c r="D43" s="16" t="s">
        <v>59</v>
      </c>
      <c r="E43" s="16">
        <v>1</v>
      </c>
      <c r="F43" s="87">
        <v>184</v>
      </c>
      <c r="G43" s="87">
        <f t="shared" si="0"/>
        <v>184</v>
      </c>
      <c r="H43" s="346"/>
      <c r="I43" s="347">
        <f t="shared" si="2"/>
        <v>0</v>
      </c>
      <c r="J43" s="210"/>
      <c r="K43" s="348"/>
      <c r="L43" s="355"/>
      <c r="M43" s="349"/>
    </row>
    <row r="44" spans="1:13" s="14" customFormat="1" ht="34.5" customHeight="1" x14ac:dyDescent="0.2">
      <c r="A44" s="20" t="s">
        <v>241</v>
      </c>
      <c r="B44" s="22" t="s">
        <v>242</v>
      </c>
      <c r="C44" s="34" t="s">
        <v>1625</v>
      </c>
      <c r="D44" s="16" t="s">
        <v>59</v>
      </c>
      <c r="E44" s="16">
        <v>1</v>
      </c>
      <c r="F44" s="87">
        <v>1940</v>
      </c>
      <c r="G44" s="87">
        <f t="shared" si="0"/>
        <v>1940</v>
      </c>
      <c r="H44" s="346"/>
      <c r="I44" s="347">
        <f t="shared" si="2"/>
        <v>0</v>
      </c>
      <c r="J44" s="210"/>
      <c r="K44" s="348"/>
      <c r="L44" s="244"/>
      <c r="M44" s="349"/>
    </row>
    <row r="45" spans="1:13" s="14" customFormat="1" ht="34.5" customHeight="1" x14ac:dyDescent="0.2">
      <c r="A45" s="20" t="s">
        <v>243</v>
      </c>
      <c r="B45" s="22" t="s">
        <v>663</v>
      </c>
      <c r="C45" s="34" t="s">
        <v>1132</v>
      </c>
      <c r="D45" s="16" t="s">
        <v>59</v>
      </c>
      <c r="E45" s="16">
        <v>1</v>
      </c>
      <c r="F45" s="87">
        <v>338</v>
      </c>
      <c r="G45" s="87">
        <f t="shared" si="0"/>
        <v>338</v>
      </c>
      <c r="H45" s="346"/>
      <c r="I45" s="347">
        <f t="shared" si="2"/>
        <v>0</v>
      </c>
      <c r="J45" s="210"/>
      <c r="K45" s="348"/>
      <c r="L45" s="244"/>
      <c r="M45" s="349"/>
    </row>
    <row r="46" spans="1:13" s="14" customFormat="1" ht="34.5" customHeight="1" x14ac:dyDescent="0.2">
      <c r="A46" s="20" t="s">
        <v>244</v>
      </c>
      <c r="B46" s="22" t="s">
        <v>664</v>
      </c>
      <c r="C46" s="34" t="s">
        <v>1626</v>
      </c>
      <c r="D46" s="16" t="s">
        <v>59</v>
      </c>
      <c r="E46" s="16">
        <v>1</v>
      </c>
      <c r="F46" s="87">
        <v>823</v>
      </c>
      <c r="G46" s="87">
        <f t="shared" si="0"/>
        <v>823</v>
      </c>
      <c r="H46" s="346"/>
      <c r="I46" s="347">
        <f t="shared" si="2"/>
        <v>0</v>
      </c>
      <c r="J46" s="210"/>
      <c r="K46" s="348"/>
      <c r="L46" s="244"/>
      <c r="M46" s="349"/>
    </row>
    <row r="47" spans="1:13" s="14" customFormat="1" ht="34.5" customHeight="1" x14ac:dyDescent="0.2">
      <c r="A47" s="20" t="s">
        <v>245</v>
      </c>
      <c r="B47" s="22" t="s">
        <v>665</v>
      </c>
      <c r="C47" s="34" t="s">
        <v>246</v>
      </c>
      <c r="D47" s="16" t="s">
        <v>59</v>
      </c>
      <c r="E47" s="16">
        <v>1</v>
      </c>
      <c r="F47" s="87">
        <v>1060</v>
      </c>
      <c r="G47" s="87">
        <f t="shared" si="0"/>
        <v>1060</v>
      </c>
      <c r="H47" s="346"/>
      <c r="I47" s="347">
        <f t="shared" si="2"/>
        <v>0</v>
      </c>
      <c r="J47" s="210"/>
      <c r="K47" s="348"/>
      <c r="L47" s="244"/>
      <c r="M47" s="349"/>
    </row>
    <row r="48" spans="1:13" s="14" customFormat="1" ht="34.5" customHeight="1" x14ac:dyDescent="0.2">
      <c r="A48" s="20" t="s">
        <v>247</v>
      </c>
      <c r="B48" s="22" t="s">
        <v>666</v>
      </c>
      <c r="C48" s="34">
        <v>198003</v>
      </c>
      <c r="D48" s="16" t="s">
        <v>561</v>
      </c>
      <c r="E48" s="16">
        <v>4</v>
      </c>
      <c r="F48" s="87">
        <v>329</v>
      </c>
      <c r="G48" s="87">
        <f t="shared" si="0"/>
        <v>1316</v>
      </c>
      <c r="H48" s="346"/>
      <c r="I48" s="347">
        <f t="shared" si="2"/>
        <v>0</v>
      </c>
      <c r="J48" s="210"/>
      <c r="K48" s="348"/>
      <c r="L48" s="244"/>
      <c r="M48" s="349"/>
    </row>
    <row r="49" spans="1:13" s="14" customFormat="1" ht="34.5" customHeight="1" x14ac:dyDescent="0.2">
      <c r="A49" s="20" t="s">
        <v>252</v>
      </c>
      <c r="B49" s="22" t="s">
        <v>667</v>
      </c>
      <c r="C49" s="34" t="s">
        <v>269</v>
      </c>
      <c r="D49" s="16" t="s">
        <v>98</v>
      </c>
      <c r="E49" s="16">
        <v>3</v>
      </c>
      <c r="F49" s="87">
        <v>101</v>
      </c>
      <c r="G49" s="87">
        <f t="shared" si="0"/>
        <v>303</v>
      </c>
      <c r="J49" s="210"/>
      <c r="K49" s="348"/>
      <c r="L49" s="244"/>
      <c r="M49" s="349"/>
    </row>
    <row r="50" spans="1:13" s="14" customFormat="1" ht="34.5" customHeight="1" x14ac:dyDescent="0.2">
      <c r="A50" s="20" t="s">
        <v>253</v>
      </c>
      <c r="B50" s="22" t="s">
        <v>668</v>
      </c>
      <c r="C50" s="34" t="s">
        <v>195</v>
      </c>
      <c r="D50" s="16" t="s">
        <v>191</v>
      </c>
      <c r="E50" s="16">
        <v>1</v>
      </c>
      <c r="F50" s="87">
        <v>102</v>
      </c>
      <c r="G50" s="87">
        <f t="shared" si="0"/>
        <v>102</v>
      </c>
      <c r="J50" s="210"/>
      <c r="K50" s="348"/>
      <c r="L50" s="244"/>
      <c r="M50" s="349"/>
    </row>
    <row r="51" spans="1:13" s="14" customFormat="1" ht="34.5" customHeight="1" x14ac:dyDescent="0.2">
      <c r="A51" s="20" t="s">
        <v>254</v>
      </c>
      <c r="B51" s="22" t="s">
        <v>1123</v>
      </c>
      <c r="C51" s="34" t="s">
        <v>270</v>
      </c>
      <c r="D51" s="16" t="s">
        <v>59</v>
      </c>
      <c r="E51" s="16">
        <v>1</v>
      </c>
      <c r="F51" s="87">
        <v>629</v>
      </c>
      <c r="G51" s="87">
        <f t="shared" si="0"/>
        <v>629</v>
      </c>
      <c r="J51" s="210"/>
      <c r="K51" s="348"/>
      <c r="L51" s="265"/>
      <c r="M51" s="349"/>
    </row>
    <row r="52" spans="1:13" s="14" customFormat="1" ht="34.5" customHeight="1" x14ac:dyDescent="0.2">
      <c r="A52" s="20" t="s">
        <v>255</v>
      </c>
      <c r="B52" s="22" t="s">
        <v>669</v>
      </c>
      <c r="C52" s="34" t="s">
        <v>272</v>
      </c>
      <c r="D52" s="16" t="s">
        <v>271</v>
      </c>
      <c r="E52" s="16">
        <v>2</v>
      </c>
      <c r="F52" s="87">
        <v>124</v>
      </c>
      <c r="G52" s="87">
        <f t="shared" si="0"/>
        <v>248</v>
      </c>
      <c r="J52" s="210"/>
      <c r="K52" s="348"/>
      <c r="L52" s="244"/>
      <c r="M52" s="349"/>
    </row>
    <row r="53" spans="1:13" s="14" customFormat="1" ht="34.5" customHeight="1" x14ac:dyDescent="0.2">
      <c r="A53" s="20" t="s">
        <v>256</v>
      </c>
      <c r="B53" s="22" t="s">
        <v>671</v>
      </c>
      <c r="C53" s="34" t="s">
        <v>273</v>
      </c>
      <c r="D53" s="16" t="s">
        <v>59</v>
      </c>
      <c r="E53" s="16">
        <v>3</v>
      </c>
      <c r="F53" s="87">
        <v>96</v>
      </c>
      <c r="G53" s="87">
        <f t="shared" si="0"/>
        <v>288</v>
      </c>
      <c r="J53" s="210"/>
      <c r="K53" s="348"/>
      <c r="L53" s="244"/>
      <c r="M53" s="349"/>
    </row>
    <row r="54" spans="1:13" s="14" customFormat="1" ht="34.5" customHeight="1" x14ac:dyDescent="0.2">
      <c r="A54" s="20" t="s">
        <v>1125</v>
      </c>
      <c r="B54" s="22" t="s">
        <v>1127</v>
      </c>
      <c r="C54" s="34" t="s">
        <v>1126</v>
      </c>
      <c r="D54" s="16" t="s">
        <v>191</v>
      </c>
      <c r="E54" s="16">
        <v>1</v>
      </c>
      <c r="F54" s="87">
        <v>94</v>
      </c>
      <c r="G54" s="87">
        <f t="shared" si="0"/>
        <v>94</v>
      </c>
      <c r="J54" s="210"/>
      <c r="K54" s="348"/>
      <c r="L54" s="244"/>
      <c r="M54" s="349"/>
    </row>
    <row r="55" spans="1:13" s="14" customFormat="1" ht="34.5" customHeight="1" x14ac:dyDescent="0.2">
      <c r="A55" s="20" t="s">
        <v>1124</v>
      </c>
      <c r="B55" s="22" t="s">
        <v>1129</v>
      </c>
      <c r="C55" s="34" t="s">
        <v>1128</v>
      </c>
      <c r="D55" s="16" t="s">
        <v>59</v>
      </c>
      <c r="E55" s="16">
        <v>1</v>
      </c>
      <c r="F55" s="87">
        <v>259</v>
      </c>
      <c r="G55" s="87">
        <f t="shared" si="0"/>
        <v>259</v>
      </c>
      <c r="J55" s="210"/>
      <c r="K55" s="348"/>
      <c r="L55" s="244"/>
      <c r="M55" s="349"/>
    </row>
    <row r="56" spans="1:13" s="14" customFormat="1" ht="34.5" customHeight="1" x14ac:dyDescent="0.2">
      <c r="A56" s="20" t="s">
        <v>257</v>
      </c>
      <c r="B56" s="22" t="s">
        <v>670</v>
      </c>
      <c r="C56" s="34" t="s">
        <v>274</v>
      </c>
      <c r="D56" s="16" t="s">
        <v>59</v>
      </c>
      <c r="E56" s="16">
        <v>1</v>
      </c>
      <c r="F56" s="87">
        <v>1017</v>
      </c>
      <c r="G56" s="87">
        <f t="shared" ref="G56:G69" si="3">E56*F56</f>
        <v>1017</v>
      </c>
      <c r="J56" s="210"/>
      <c r="K56" s="348"/>
      <c r="L56" s="244"/>
      <c r="M56" s="349"/>
    </row>
    <row r="57" spans="1:13" s="14" customFormat="1" ht="34.5" customHeight="1" x14ac:dyDescent="0.2">
      <c r="A57" s="20" t="s">
        <v>258</v>
      </c>
      <c r="B57" s="22" t="s">
        <v>672</v>
      </c>
      <c r="C57" s="34" t="s">
        <v>275</v>
      </c>
      <c r="D57" s="16" t="s">
        <v>59</v>
      </c>
      <c r="E57" s="16">
        <v>2</v>
      </c>
      <c r="F57" s="87">
        <v>763</v>
      </c>
      <c r="G57" s="87">
        <f t="shared" si="3"/>
        <v>1526</v>
      </c>
      <c r="J57" s="210"/>
      <c r="K57" s="348"/>
      <c r="L57" s="244"/>
      <c r="M57" s="349"/>
    </row>
    <row r="58" spans="1:13" s="14" customFormat="1" ht="34.5" customHeight="1" x14ac:dyDescent="0.2">
      <c r="A58" s="20" t="s">
        <v>259</v>
      </c>
      <c r="B58" s="22" t="s">
        <v>673</v>
      </c>
      <c r="C58" s="34" t="s">
        <v>276</v>
      </c>
      <c r="D58" s="16" t="s">
        <v>59</v>
      </c>
      <c r="E58" s="16">
        <v>1</v>
      </c>
      <c r="F58" s="87">
        <v>179</v>
      </c>
      <c r="G58" s="87">
        <f t="shared" si="3"/>
        <v>179</v>
      </c>
      <c r="J58" s="210"/>
      <c r="K58" s="348"/>
      <c r="L58" s="244"/>
      <c r="M58" s="349"/>
    </row>
    <row r="59" spans="1:13" s="14" customFormat="1" ht="34.5" customHeight="1" x14ac:dyDescent="0.2">
      <c r="A59" s="20" t="s">
        <v>260</v>
      </c>
      <c r="B59" s="22" t="s">
        <v>674</v>
      </c>
      <c r="C59" s="34" t="s">
        <v>277</v>
      </c>
      <c r="D59" s="16" t="s">
        <v>62</v>
      </c>
      <c r="E59" s="16">
        <v>1</v>
      </c>
      <c r="F59" s="87">
        <v>390</v>
      </c>
      <c r="G59" s="87">
        <f t="shared" si="3"/>
        <v>390</v>
      </c>
      <c r="J59" s="210"/>
      <c r="K59" s="348"/>
      <c r="L59" s="244"/>
      <c r="M59" s="349"/>
    </row>
    <row r="60" spans="1:13" s="14" customFormat="1" ht="34.5" customHeight="1" x14ac:dyDescent="0.2">
      <c r="A60" s="20" t="s">
        <v>261</v>
      </c>
      <c r="B60" s="22" t="s">
        <v>675</v>
      </c>
      <c r="C60" s="34" t="s">
        <v>278</v>
      </c>
      <c r="D60" s="16" t="s">
        <v>608</v>
      </c>
      <c r="E60" s="16">
        <v>5</v>
      </c>
      <c r="F60" s="87">
        <v>10</v>
      </c>
      <c r="G60" s="87">
        <f t="shared" si="3"/>
        <v>50</v>
      </c>
      <c r="J60" s="210"/>
      <c r="K60" s="348"/>
      <c r="L60" s="244"/>
      <c r="M60" s="349"/>
    </row>
    <row r="61" spans="1:13" s="14" customFormat="1" ht="34.5" customHeight="1" x14ac:dyDescent="0.2">
      <c r="A61" s="20" t="s">
        <v>262</v>
      </c>
      <c r="B61" s="22" t="s">
        <v>676</v>
      </c>
      <c r="C61" s="34">
        <v>3710049000</v>
      </c>
      <c r="D61" s="16" t="s">
        <v>539</v>
      </c>
      <c r="E61" s="16">
        <v>1</v>
      </c>
      <c r="F61" s="87">
        <v>86</v>
      </c>
      <c r="G61" s="87">
        <f t="shared" si="3"/>
        <v>86</v>
      </c>
      <c r="J61" s="210"/>
      <c r="K61" s="348"/>
      <c r="L61" s="244"/>
      <c r="M61" s="349"/>
    </row>
    <row r="62" spans="1:13" s="14" customFormat="1" ht="34.5" customHeight="1" x14ac:dyDescent="0.2">
      <c r="A62" s="20" t="s">
        <v>263</v>
      </c>
      <c r="B62" s="22" t="s">
        <v>679</v>
      </c>
      <c r="C62" s="34" t="s">
        <v>279</v>
      </c>
      <c r="D62" s="16" t="s">
        <v>59</v>
      </c>
      <c r="E62" s="16">
        <v>1</v>
      </c>
      <c r="F62" s="87">
        <v>108</v>
      </c>
      <c r="G62" s="87">
        <f t="shared" si="3"/>
        <v>108</v>
      </c>
      <c r="J62" s="210"/>
      <c r="K62" s="348"/>
      <c r="L62" s="244"/>
      <c r="M62" s="349"/>
    </row>
    <row r="63" spans="1:13" s="14" customFormat="1" ht="34.5" customHeight="1" x14ac:dyDescent="0.2">
      <c r="A63" s="20" t="s">
        <v>264</v>
      </c>
      <c r="B63" s="22" t="s">
        <v>680</v>
      </c>
      <c r="C63" s="34" t="s">
        <v>280</v>
      </c>
      <c r="D63" s="16" t="s">
        <v>59</v>
      </c>
      <c r="E63" s="16">
        <v>1</v>
      </c>
      <c r="F63" s="87">
        <v>132</v>
      </c>
      <c r="G63" s="87">
        <f t="shared" si="3"/>
        <v>132</v>
      </c>
      <c r="J63" s="210"/>
      <c r="K63" s="348"/>
      <c r="L63" s="244"/>
      <c r="M63" s="349"/>
    </row>
    <row r="64" spans="1:13" s="14" customFormat="1" ht="34.5" customHeight="1" x14ac:dyDescent="0.2">
      <c r="A64" s="20" t="s">
        <v>265</v>
      </c>
      <c r="B64" s="22" t="s">
        <v>677</v>
      </c>
      <c r="C64" s="34" t="s">
        <v>678</v>
      </c>
      <c r="D64" s="16" t="s">
        <v>59</v>
      </c>
      <c r="E64" s="16">
        <v>1</v>
      </c>
      <c r="F64" s="87">
        <v>106</v>
      </c>
      <c r="G64" s="87">
        <f t="shared" si="3"/>
        <v>106</v>
      </c>
      <c r="J64" s="210"/>
      <c r="K64" s="348"/>
      <c r="L64" s="244"/>
      <c r="M64" s="349"/>
    </row>
    <row r="65" spans="1:14" s="14" customFormat="1" ht="34.5" customHeight="1" x14ac:dyDescent="0.2">
      <c r="A65" s="20" t="s">
        <v>266</v>
      </c>
      <c r="B65" s="22" t="s">
        <v>681</v>
      </c>
      <c r="C65" s="34" t="s">
        <v>282</v>
      </c>
      <c r="D65" s="16" t="s">
        <v>59</v>
      </c>
      <c r="E65" s="16">
        <v>1</v>
      </c>
      <c r="F65" s="87">
        <v>2082</v>
      </c>
      <c r="G65" s="87">
        <f t="shared" si="3"/>
        <v>2082</v>
      </c>
      <c r="J65" s="210"/>
      <c r="K65" s="348"/>
      <c r="L65" s="244"/>
      <c r="M65" s="349"/>
    </row>
    <row r="66" spans="1:14" s="14" customFormat="1" ht="34.5" customHeight="1" x14ac:dyDescent="0.2">
      <c r="A66" s="20" t="s">
        <v>267</v>
      </c>
      <c r="B66" s="22" t="s">
        <v>683</v>
      </c>
      <c r="C66" s="34" t="s">
        <v>682</v>
      </c>
      <c r="D66" s="16" t="s">
        <v>59</v>
      </c>
      <c r="E66" s="16">
        <v>1</v>
      </c>
      <c r="F66" s="87">
        <v>100</v>
      </c>
      <c r="G66" s="87">
        <f t="shared" si="3"/>
        <v>100</v>
      </c>
      <c r="J66" s="210"/>
      <c r="K66" s="348"/>
      <c r="L66" s="244"/>
      <c r="M66" s="349"/>
    </row>
    <row r="67" spans="1:14" s="14" customFormat="1" ht="34.5" customHeight="1" x14ac:dyDescent="0.2">
      <c r="A67" s="20" t="s">
        <v>268</v>
      </c>
      <c r="B67" s="22" t="s">
        <v>684</v>
      </c>
      <c r="C67" s="34" t="s">
        <v>281</v>
      </c>
      <c r="D67" s="16" t="s">
        <v>574</v>
      </c>
      <c r="E67" s="16">
        <v>1</v>
      </c>
      <c r="F67" s="87">
        <v>285</v>
      </c>
      <c r="G67" s="87">
        <f t="shared" si="3"/>
        <v>285</v>
      </c>
      <c r="J67" s="210"/>
      <c r="K67" s="348"/>
      <c r="L67" s="244"/>
      <c r="M67" s="349"/>
    </row>
    <row r="68" spans="1:14" s="14" customFormat="1" ht="34.5" customHeight="1" x14ac:dyDescent="0.2">
      <c r="A68" s="23" t="s">
        <v>1616</v>
      </c>
      <c r="B68" s="23" t="s">
        <v>1811</v>
      </c>
      <c r="C68" s="32" t="s">
        <v>1617</v>
      </c>
      <c r="D68" s="32" t="s">
        <v>1810</v>
      </c>
      <c r="E68" s="32">
        <v>1</v>
      </c>
      <c r="F68" s="325">
        <v>67</v>
      </c>
      <c r="G68" s="325">
        <f t="shared" si="3"/>
        <v>67</v>
      </c>
      <c r="H68" s="356"/>
      <c r="I68" s="356"/>
      <c r="J68" s="210"/>
      <c r="K68" s="352"/>
      <c r="L68" s="244"/>
      <c r="M68" s="349"/>
    </row>
    <row r="69" spans="1:14" s="14" customFormat="1" ht="34.5" customHeight="1" x14ac:dyDescent="0.2">
      <c r="A69" s="326" t="s">
        <v>1592</v>
      </c>
      <c r="B69" s="24" t="s">
        <v>1538</v>
      </c>
      <c r="C69" s="33" t="s">
        <v>1632</v>
      </c>
      <c r="D69" s="33" t="s">
        <v>59</v>
      </c>
      <c r="E69" s="33">
        <v>8</v>
      </c>
      <c r="F69" s="327">
        <v>901</v>
      </c>
      <c r="G69" s="327">
        <f t="shared" si="3"/>
        <v>7208</v>
      </c>
      <c r="J69" s="210"/>
      <c r="K69" s="357"/>
      <c r="L69" s="265"/>
      <c r="M69" s="349"/>
    </row>
    <row r="70" spans="1:14" s="60" customFormat="1" ht="34.5" customHeight="1" x14ac:dyDescent="0.2">
      <c r="A70" s="328" t="s">
        <v>1593</v>
      </c>
      <c r="B70" s="328" t="s">
        <v>1604</v>
      </c>
      <c r="C70" s="329" t="s">
        <v>1596</v>
      </c>
      <c r="D70" s="329" t="s">
        <v>191</v>
      </c>
      <c r="E70" s="329">
        <v>1</v>
      </c>
      <c r="F70" s="330">
        <v>75</v>
      </c>
      <c r="G70" s="325">
        <f>E70*F70</f>
        <v>75</v>
      </c>
      <c r="H70" s="289"/>
      <c r="I70" s="289"/>
      <c r="J70" s="210"/>
      <c r="K70" s="290"/>
      <c r="L70" s="291"/>
      <c r="M70" s="353"/>
      <c r="N70" s="291"/>
    </row>
    <row r="71" spans="1:14" s="60" customFormat="1" ht="34.5" customHeight="1" x14ac:dyDescent="0.2">
      <c r="A71" s="328" t="s">
        <v>1594</v>
      </c>
      <c r="B71" s="328" t="s">
        <v>1605</v>
      </c>
      <c r="C71" s="329" t="s">
        <v>1597</v>
      </c>
      <c r="D71" s="329" t="s">
        <v>191</v>
      </c>
      <c r="E71" s="329">
        <v>1</v>
      </c>
      <c r="F71" s="330">
        <v>79</v>
      </c>
      <c r="G71" s="325">
        <f t="shared" ref="G71:G77" si="4">E71*F71</f>
        <v>79</v>
      </c>
      <c r="H71" s="289"/>
      <c r="I71" s="289"/>
      <c r="J71" s="210"/>
      <c r="K71" s="290"/>
      <c r="L71" s="291"/>
      <c r="M71" s="353"/>
      <c r="N71" s="291"/>
    </row>
    <row r="72" spans="1:14" s="356" customFormat="1" ht="34.5" customHeight="1" x14ac:dyDescent="0.2">
      <c r="A72" s="328" t="s">
        <v>1595</v>
      </c>
      <c r="B72" s="331" t="s">
        <v>1606</v>
      </c>
      <c r="C72" s="329" t="s">
        <v>1598</v>
      </c>
      <c r="D72" s="329" t="s">
        <v>1599</v>
      </c>
      <c r="E72" s="329">
        <v>1</v>
      </c>
      <c r="F72" s="330">
        <v>47</v>
      </c>
      <c r="G72" s="325">
        <f t="shared" si="4"/>
        <v>47</v>
      </c>
      <c r="H72" s="289"/>
      <c r="I72" s="289"/>
      <c r="J72" s="210"/>
      <c r="K72" s="290"/>
      <c r="L72" s="291"/>
      <c r="M72" s="358"/>
      <c r="N72" s="291"/>
    </row>
    <row r="73" spans="1:14" s="361" customFormat="1" ht="34.5" customHeight="1" x14ac:dyDescent="0.2">
      <c r="A73" s="332" t="s">
        <v>1600</v>
      </c>
      <c r="B73" s="332" t="s">
        <v>1627</v>
      </c>
      <c r="C73" s="333" t="s">
        <v>1607</v>
      </c>
      <c r="D73" s="333" t="s">
        <v>176</v>
      </c>
      <c r="E73" s="333">
        <v>3</v>
      </c>
      <c r="F73" s="334">
        <v>89</v>
      </c>
      <c r="G73" s="335">
        <f t="shared" si="4"/>
        <v>267</v>
      </c>
      <c r="H73" s="292"/>
      <c r="I73" s="292"/>
      <c r="J73" s="210"/>
      <c r="K73" s="293"/>
      <c r="L73" s="244"/>
      <c r="M73" s="359"/>
      <c r="N73" s="360"/>
    </row>
    <row r="74" spans="1:14" s="14" customFormat="1" ht="34.5" customHeight="1" x14ac:dyDescent="0.2">
      <c r="A74" s="21" t="s">
        <v>1616</v>
      </c>
      <c r="B74" s="64" t="s">
        <v>1615</v>
      </c>
      <c r="C74" s="49" t="s">
        <v>1617</v>
      </c>
      <c r="D74" s="329" t="s">
        <v>191</v>
      </c>
      <c r="E74" s="49">
        <v>1</v>
      </c>
      <c r="F74" s="336">
        <v>67</v>
      </c>
      <c r="G74" s="325">
        <f t="shared" si="4"/>
        <v>67</v>
      </c>
      <c r="H74" s="288"/>
      <c r="I74" s="288"/>
      <c r="J74" s="210"/>
      <c r="K74" s="294"/>
      <c r="L74" s="244"/>
      <c r="M74" s="349"/>
      <c r="N74" s="265"/>
    </row>
    <row r="75" spans="1:14" s="14" customFormat="1" ht="36" x14ac:dyDescent="0.2">
      <c r="A75" s="337" t="s">
        <v>1601</v>
      </c>
      <c r="B75" s="338" t="s">
        <v>1633</v>
      </c>
      <c r="C75" s="339" t="s">
        <v>1608</v>
      </c>
      <c r="D75" s="340" t="s">
        <v>1599</v>
      </c>
      <c r="E75" s="340">
        <v>1</v>
      </c>
      <c r="F75" s="341">
        <v>374</v>
      </c>
      <c r="G75" s="342">
        <f t="shared" si="4"/>
        <v>374</v>
      </c>
      <c r="H75" s="295"/>
      <c r="I75" s="295"/>
      <c r="J75" s="210"/>
      <c r="K75" s="296"/>
      <c r="L75" s="244"/>
      <c r="M75" s="349"/>
      <c r="N75" s="244"/>
    </row>
    <row r="76" spans="1:14" s="14" customFormat="1" ht="32.450000000000003" customHeight="1" x14ac:dyDescent="0.2">
      <c r="A76" s="343" t="s">
        <v>1602</v>
      </c>
      <c r="B76" s="64" t="s">
        <v>1610</v>
      </c>
      <c r="C76" s="344" t="s">
        <v>1609</v>
      </c>
      <c r="D76" s="329" t="s">
        <v>1634</v>
      </c>
      <c r="E76" s="329">
        <v>1</v>
      </c>
      <c r="F76" s="330">
        <v>43</v>
      </c>
      <c r="G76" s="325">
        <f t="shared" si="4"/>
        <v>43</v>
      </c>
      <c r="H76" s="288"/>
      <c r="I76" s="288"/>
      <c r="J76" s="210"/>
      <c r="K76" s="294"/>
      <c r="L76" s="244"/>
      <c r="M76" s="349"/>
      <c r="N76" s="244"/>
    </row>
    <row r="77" spans="1:14" ht="31.5" customHeight="1" x14ac:dyDescent="0.2">
      <c r="A77" s="343" t="s">
        <v>1683</v>
      </c>
      <c r="B77" s="328" t="s">
        <v>1682</v>
      </c>
      <c r="C77" s="329" t="s">
        <v>2046</v>
      </c>
      <c r="D77" s="329">
        <v>1</v>
      </c>
      <c r="E77" s="329">
        <v>3</v>
      </c>
      <c r="F77" s="330">
        <v>582.75</v>
      </c>
      <c r="G77" s="325">
        <f t="shared" si="4"/>
        <v>1748.25</v>
      </c>
      <c r="H77" s="297"/>
      <c r="I77" s="297"/>
      <c r="J77" s="210"/>
      <c r="K77" s="294"/>
    </row>
    <row r="78" spans="1:14" ht="31.5" customHeight="1" thickBot="1" x14ac:dyDescent="0.25">
      <c r="A78" s="362"/>
      <c r="B78" s="362"/>
      <c r="C78" s="353"/>
      <c r="D78" s="353"/>
      <c r="E78" s="353"/>
      <c r="F78" s="363"/>
      <c r="G78" s="364"/>
      <c r="H78" s="365"/>
      <c r="I78" s="365"/>
      <c r="J78" s="395"/>
      <c r="K78" s="395"/>
    </row>
    <row r="79" spans="1:14" ht="17.100000000000001" customHeight="1" x14ac:dyDescent="0.2">
      <c r="E79" s="11" t="s">
        <v>5</v>
      </c>
      <c r="F79" s="50"/>
      <c r="G79" s="429">
        <f>SUM(G9:G77)</f>
        <v>67658.25</v>
      </c>
      <c r="J79" s="195" t="s">
        <v>5</v>
      </c>
      <c r="K79" s="467">
        <f>SUM(K9:K77)</f>
        <v>0</v>
      </c>
    </row>
    <row r="80" spans="1:14" ht="17.100000000000001" customHeight="1" x14ac:dyDescent="0.2">
      <c r="E80" s="13" t="s">
        <v>6</v>
      </c>
      <c r="F80" s="14"/>
      <c r="G80" s="430">
        <f>G79*21%</f>
        <v>14208.2325</v>
      </c>
      <c r="J80" s="196" t="s">
        <v>6</v>
      </c>
      <c r="K80" s="468">
        <f>K79*21%</f>
        <v>0</v>
      </c>
    </row>
    <row r="81" spans="5:11" ht="17.100000000000001" customHeight="1" thickBot="1" x14ac:dyDescent="0.25">
      <c r="E81" s="15" t="s">
        <v>4</v>
      </c>
      <c r="F81" s="51"/>
      <c r="G81" s="431">
        <f>G80+G79</f>
        <v>81866.482499999998</v>
      </c>
      <c r="J81" s="197" t="s">
        <v>4</v>
      </c>
      <c r="K81" s="469">
        <f>SUM(K79:K80)</f>
        <v>0</v>
      </c>
    </row>
  </sheetData>
  <sheetProtection algorithmName="SHA-512" hashValue="o8xazjZ+r/FcMV4E4ZBAvlJ3wWm3GE1V9+mNr4phoNYgIhplxAvyXm7gJ6UsDTC+InY/vmrfXeGGGugPIInSCQ==" saltValue="xaOdm1efHtDap00zctZsVQ==" spinCount="100000" sheet="1" objects="1" scenarios="1"/>
  <protectedRanges>
    <protectedRange sqref="H8:I48" name="Rango13"/>
    <protectedRange sqref="H8:I8" name="Rango11"/>
    <protectedRange sqref="H8:I8" name="Rango9"/>
    <protectedRange sqref="H8" name="Rango3_4"/>
    <protectedRange sqref="H8" name="Rango1_4"/>
    <protectedRange sqref="H8" name="Rango2_4"/>
    <protectedRange sqref="H8" name="Rango4_4"/>
    <protectedRange sqref="I8" name="Rango3_1"/>
    <protectedRange sqref="I8" name="Rango1_1"/>
    <protectedRange sqref="I8" name="Rango2_1"/>
    <protectedRange sqref="I8" name="Rango4_1"/>
    <protectedRange sqref="H8:I8" name="Rango10"/>
    <protectedRange sqref="H8:I8" name="Rango12"/>
  </protectedRanges>
  <phoneticPr fontId="20" type="noConversion"/>
  <conditionalFormatting sqref="J9:J77">
    <cfRule type="cellIs" dxfId="1" priority="1" operator="greaterThan">
      <formula>F9</formula>
    </cfRule>
  </conditionalFormatting>
  <dataValidations disablePrompts="1" count="1">
    <dataValidation type="custom" allowBlank="1" showInputMessage="1" showErrorMessage="1" errorTitle="ERROR" error="El preu introduït ha de ser inferior o igual al preu unitari màxim." sqref="IX65521:IX65589 ST65521:ST65589 ACP65521:ACP65589 AML65521:AML65589 AWH65521:AWH65589 BGD65521:BGD65589 BPZ65521:BPZ65589 BZV65521:BZV65589 CJR65521:CJR65589 CTN65521:CTN65589 DDJ65521:DDJ65589 DNF65521:DNF65589 DXB65521:DXB65589 EGX65521:EGX65589 EQT65521:EQT65589 FAP65521:FAP65589 FKL65521:FKL65589 FUH65521:FUH65589 GED65521:GED65589 GNZ65521:GNZ65589 GXV65521:GXV65589 HHR65521:HHR65589 HRN65521:HRN65589 IBJ65521:IBJ65589 ILF65521:ILF65589 IVB65521:IVB65589 JEX65521:JEX65589 JOT65521:JOT65589 JYP65521:JYP65589 KIL65521:KIL65589 KSH65521:KSH65589 LCD65521:LCD65589 LLZ65521:LLZ65589 LVV65521:LVV65589 MFR65521:MFR65589 MPN65521:MPN65589 MZJ65521:MZJ65589 NJF65521:NJF65589 NTB65521:NTB65589 OCX65521:OCX65589 OMT65521:OMT65589 OWP65521:OWP65589 PGL65521:PGL65589 PQH65521:PQH65589 QAD65521:QAD65589 QJZ65521:QJZ65589 QTV65521:QTV65589 RDR65521:RDR65589 RNN65521:RNN65589 RXJ65521:RXJ65589 SHF65521:SHF65589 SRB65521:SRB65589 TAX65521:TAX65589 TKT65521:TKT65589 TUP65521:TUP65589 UEL65521:UEL65589 UOH65521:UOH65589 UYD65521:UYD65589 VHZ65521:VHZ65589 VRV65521:VRV65589 WBR65521:WBR65589 WLN65521:WLN65589 WVJ65521:WVJ65589 IX131057:IX131125 ST131057:ST131125 ACP131057:ACP131125 AML131057:AML131125 AWH131057:AWH131125 BGD131057:BGD131125 BPZ131057:BPZ131125 BZV131057:BZV131125 CJR131057:CJR131125 CTN131057:CTN131125 DDJ131057:DDJ131125 DNF131057:DNF131125 DXB131057:DXB131125 EGX131057:EGX131125 EQT131057:EQT131125 FAP131057:FAP131125 FKL131057:FKL131125 FUH131057:FUH131125 GED131057:GED131125 GNZ131057:GNZ131125 GXV131057:GXV131125 HHR131057:HHR131125 HRN131057:HRN131125 IBJ131057:IBJ131125 ILF131057:ILF131125 IVB131057:IVB131125 JEX131057:JEX131125 JOT131057:JOT131125 JYP131057:JYP131125 KIL131057:KIL131125 KSH131057:KSH131125 LCD131057:LCD131125 LLZ131057:LLZ131125 LVV131057:LVV131125 MFR131057:MFR131125 MPN131057:MPN131125 MZJ131057:MZJ131125 NJF131057:NJF131125 NTB131057:NTB131125 OCX131057:OCX131125 OMT131057:OMT131125 OWP131057:OWP131125 PGL131057:PGL131125 PQH131057:PQH131125 QAD131057:QAD131125 QJZ131057:QJZ131125 QTV131057:QTV131125 RDR131057:RDR131125 RNN131057:RNN131125 RXJ131057:RXJ131125 SHF131057:SHF131125 SRB131057:SRB131125 TAX131057:TAX131125 TKT131057:TKT131125 TUP131057:TUP131125 UEL131057:UEL131125 UOH131057:UOH131125 UYD131057:UYD131125 VHZ131057:VHZ131125 VRV131057:VRV131125 WBR131057:WBR131125 WLN131057:WLN131125 WVJ131057:WVJ131125 IX196593:IX196661 ST196593:ST196661 ACP196593:ACP196661 AML196593:AML196661 AWH196593:AWH196661 BGD196593:BGD196661 BPZ196593:BPZ196661 BZV196593:BZV196661 CJR196593:CJR196661 CTN196593:CTN196661 DDJ196593:DDJ196661 DNF196593:DNF196661 DXB196593:DXB196661 EGX196593:EGX196661 EQT196593:EQT196661 FAP196593:FAP196661 FKL196593:FKL196661 FUH196593:FUH196661 GED196593:GED196661 GNZ196593:GNZ196661 GXV196593:GXV196661 HHR196593:HHR196661 HRN196593:HRN196661 IBJ196593:IBJ196661 ILF196593:ILF196661 IVB196593:IVB196661 JEX196593:JEX196661 JOT196593:JOT196661 JYP196593:JYP196661 KIL196593:KIL196661 KSH196593:KSH196661 LCD196593:LCD196661 LLZ196593:LLZ196661 LVV196593:LVV196661 MFR196593:MFR196661 MPN196593:MPN196661 MZJ196593:MZJ196661 NJF196593:NJF196661 NTB196593:NTB196661 OCX196593:OCX196661 OMT196593:OMT196661 OWP196593:OWP196661 PGL196593:PGL196661 PQH196593:PQH196661 QAD196593:QAD196661 QJZ196593:QJZ196661 QTV196593:QTV196661 RDR196593:RDR196661 RNN196593:RNN196661 RXJ196593:RXJ196661 SHF196593:SHF196661 SRB196593:SRB196661 TAX196593:TAX196661 TKT196593:TKT196661 TUP196593:TUP196661 UEL196593:UEL196661 UOH196593:UOH196661 UYD196593:UYD196661 VHZ196593:VHZ196661 VRV196593:VRV196661 WBR196593:WBR196661 WLN196593:WLN196661 WVJ196593:WVJ196661 IX262129:IX262197 ST262129:ST262197 ACP262129:ACP262197 AML262129:AML262197 AWH262129:AWH262197 BGD262129:BGD262197 BPZ262129:BPZ262197 BZV262129:BZV262197 CJR262129:CJR262197 CTN262129:CTN262197 DDJ262129:DDJ262197 DNF262129:DNF262197 DXB262129:DXB262197 EGX262129:EGX262197 EQT262129:EQT262197 FAP262129:FAP262197 FKL262129:FKL262197 FUH262129:FUH262197 GED262129:GED262197 GNZ262129:GNZ262197 GXV262129:GXV262197 HHR262129:HHR262197 HRN262129:HRN262197 IBJ262129:IBJ262197 ILF262129:ILF262197 IVB262129:IVB262197 JEX262129:JEX262197 JOT262129:JOT262197 JYP262129:JYP262197 KIL262129:KIL262197 KSH262129:KSH262197 LCD262129:LCD262197 LLZ262129:LLZ262197 LVV262129:LVV262197 MFR262129:MFR262197 MPN262129:MPN262197 MZJ262129:MZJ262197 NJF262129:NJF262197 NTB262129:NTB262197 OCX262129:OCX262197 OMT262129:OMT262197 OWP262129:OWP262197 PGL262129:PGL262197 PQH262129:PQH262197 QAD262129:QAD262197 QJZ262129:QJZ262197 QTV262129:QTV262197 RDR262129:RDR262197 RNN262129:RNN262197 RXJ262129:RXJ262197 SHF262129:SHF262197 SRB262129:SRB262197 TAX262129:TAX262197 TKT262129:TKT262197 TUP262129:TUP262197 UEL262129:UEL262197 UOH262129:UOH262197 UYD262129:UYD262197 VHZ262129:VHZ262197 VRV262129:VRV262197 WBR262129:WBR262197 WLN262129:WLN262197 WVJ262129:WVJ262197 IX327665:IX327733 ST327665:ST327733 ACP327665:ACP327733 AML327665:AML327733 AWH327665:AWH327733 BGD327665:BGD327733 BPZ327665:BPZ327733 BZV327665:BZV327733 CJR327665:CJR327733 CTN327665:CTN327733 DDJ327665:DDJ327733 DNF327665:DNF327733 DXB327665:DXB327733 EGX327665:EGX327733 EQT327665:EQT327733 FAP327665:FAP327733 FKL327665:FKL327733 FUH327665:FUH327733 GED327665:GED327733 GNZ327665:GNZ327733 GXV327665:GXV327733 HHR327665:HHR327733 HRN327665:HRN327733 IBJ327665:IBJ327733 ILF327665:ILF327733 IVB327665:IVB327733 JEX327665:JEX327733 JOT327665:JOT327733 JYP327665:JYP327733 KIL327665:KIL327733 KSH327665:KSH327733 LCD327665:LCD327733 LLZ327665:LLZ327733 LVV327665:LVV327733 MFR327665:MFR327733 MPN327665:MPN327733 MZJ327665:MZJ327733 NJF327665:NJF327733 NTB327665:NTB327733 OCX327665:OCX327733 OMT327665:OMT327733 OWP327665:OWP327733 PGL327665:PGL327733 PQH327665:PQH327733 QAD327665:QAD327733 QJZ327665:QJZ327733 QTV327665:QTV327733 RDR327665:RDR327733 RNN327665:RNN327733 RXJ327665:RXJ327733 SHF327665:SHF327733 SRB327665:SRB327733 TAX327665:TAX327733 TKT327665:TKT327733 TUP327665:TUP327733 UEL327665:UEL327733 UOH327665:UOH327733 UYD327665:UYD327733 VHZ327665:VHZ327733 VRV327665:VRV327733 WBR327665:WBR327733 WLN327665:WLN327733 WVJ327665:WVJ327733 IX393201:IX393269 ST393201:ST393269 ACP393201:ACP393269 AML393201:AML393269 AWH393201:AWH393269 BGD393201:BGD393269 BPZ393201:BPZ393269 BZV393201:BZV393269 CJR393201:CJR393269 CTN393201:CTN393269 DDJ393201:DDJ393269 DNF393201:DNF393269 DXB393201:DXB393269 EGX393201:EGX393269 EQT393201:EQT393269 FAP393201:FAP393269 FKL393201:FKL393269 FUH393201:FUH393269 GED393201:GED393269 GNZ393201:GNZ393269 GXV393201:GXV393269 HHR393201:HHR393269 HRN393201:HRN393269 IBJ393201:IBJ393269 ILF393201:ILF393269 IVB393201:IVB393269 JEX393201:JEX393269 JOT393201:JOT393269 JYP393201:JYP393269 KIL393201:KIL393269 KSH393201:KSH393269 LCD393201:LCD393269 LLZ393201:LLZ393269 LVV393201:LVV393269 MFR393201:MFR393269 MPN393201:MPN393269 MZJ393201:MZJ393269 NJF393201:NJF393269 NTB393201:NTB393269 OCX393201:OCX393269 OMT393201:OMT393269 OWP393201:OWP393269 PGL393201:PGL393269 PQH393201:PQH393269 QAD393201:QAD393269 QJZ393201:QJZ393269 QTV393201:QTV393269 RDR393201:RDR393269 RNN393201:RNN393269 RXJ393201:RXJ393269 SHF393201:SHF393269 SRB393201:SRB393269 TAX393201:TAX393269 TKT393201:TKT393269 TUP393201:TUP393269 UEL393201:UEL393269 UOH393201:UOH393269 UYD393201:UYD393269 VHZ393201:VHZ393269 VRV393201:VRV393269 WBR393201:WBR393269 WLN393201:WLN393269 WVJ393201:WVJ393269 IX458737:IX458805 ST458737:ST458805 ACP458737:ACP458805 AML458737:AML458805 AWH458737:AWH458805 BGD458737:BGD458805 BPZ458737:BPZ458805 BZV458737:BZV458805 CJR458737:CJR458805 CTN458737:CTN458805 DDJ458737:DDJ458805 DNF458737:DNF458805 DXB458737:DXB458805 EGX458737:EGX458805 EQT458737:EQT458805 FAP458737:FAP458805 FKL458737:FKL458805 FUH458737:FUH458805 GED458737:GED458805 GNZ458737:GNZ458805 GXV458737:GXV458805 HHR458737:HHR458805 HRN458737:HRN458805 IBJ458737:IBJ458805 ILF458737:ILF458805 IVB458737:IVB458805 JEX458737:JEX458805 JOT458737:JOT458805 JYP458737:JYP458805 KIL458737:KIL458805 KSH458737:KSH458805 LCD458737:LCD458805 LLZ458737:LLZ458805 LVV458737:LVV458805 MFR458737:MFR458805 MPN458737:MPN458805 MZJ458737:MZJ458805 NJF458737:NJF458805 NTB458737:NTB458805 OCX458737:OCX458805 OMT458737:OMT458805 OWP458737:OWP458805 PGL458737:PGL458805 PQH458737:PQH458805 QAD458737:QAD458805 QJZ458737:QJZ458805 QTV458737:QTV458805 RDR458737:RDR458805 RNN458737:RNN458805 RXJ458737:RXJ458805 SHF458737:SHF458805 SRB458737:SRB458805 TAX458737:TAX458805 TKT458737:TKT458805 TUP458737:TUP458805 UEL458737:UEL458805 UOH458737:UOH458805 UYD458737:UYD458805 VHZ458737:VHZ458805 VRV458737:VRV458805 WBR458737:WBR458805 WLN458737:WLN458805 WVJ458737:WVJ458805 IX524273:IX524341 ST524273:ST524341 ACP524273:ACP524341 AML524273:AML524341 AWH524273:AWH524341 BGD524273:BGD524341 BPZ524273:BPZ524341 BZV524273:BZV524341 CJR524273:CJR524341 CTN524273:CTN524341 DDJ524273:DDJ524341 DNF524273:DNF524341 DXB524273:DXB524341 EGX524273:EGX524341 EQT524273:EQT524341 FAP524273:FAP524341 FKL524273:FKL524341 FUH524273:FUH524341 GED524273:GED524341 GNZ524273:GNZ524341 GXV524273:GXV524341 HHR524273:HHR524341 HRN524273:HRN524341 IBJ524273:IBJ524341 ILF524273:ILF524341 IVB524273:IVB524341 JEX524273:JEX524341 JOT524273:JOT524341 JYP524273:JYP524341 KIL524273:KIL524341 KSH524273:KSH524341 LCD524273:LCD524341 LLZ524273:LLZ524341 LVV524273:LVV524341 MFR524273:MFR524341 MPN524273:MPN524341 MZJ524273:MZJ524341 NJF524273:NJF524341 NTB524273:NTB524341 OCX524273:OCX524341 OMT524273:OMT524341 OWP524273:OWP524341 PGL524273:PGL524341 PQH524273:PQH524341 QAD524273:QAD524341 QJZ524273:QJZ524341 QTV524273:QTV524341 RDR524273:RDR524341 RNN524273:RNN524341 RXJ524273:RXJ524341 SHF524273:SHF524341 SRB524273:SRB524341 TAX524273:TAX524341 TKT524273:TKT524341 TUP524273:TUP524341 UEL524273:UEL524341 UOH524273:UOH524341 UYD524273:UYD524341 VHZ524273:VHZ524341 VRV524273:VRV524341 WBR524273:WBR524341 WLN524273:WLN524341 WVJ524273:WVJ524341 IX589809:IX589877 ST589809:ST589877 ACP589809:ACP589877 AML589809:AML589877 AWH589809:AWH589877 BGD589809:BGD589877 BPZ589809:BPZ589877 BZV589809:BZV589877 CJR589809:CJR589877 CTN589809:CTN589877 DDJ589809:DDJ589877 DNF589809:DNF589877 DXB589809:DXB589877 EGX589809:EGX589877 EQT589809:EQT589877 FAP589809:FAP589877 FKL589809:FKL589877 FUH589809:FUH589877 GED589809:GED589877 GNZ589809:GNZ589877 GXV589809:GXV589877 HHR589809:HHR589877 HRN589809:HRN589877 IBJ589809:IBJ589877 ILF589809:ILF589877 IVB589809:IVB589877 JEX589809:JEX589877 JOT589809:JOT589877 JYP589809:JYP589877 KIL589809:KIL589877 KSH589809:KSH589877 LCD589809:LCD589877 LLZ589809:LLZ589877 LVV589809:LVV589877 MFR589809:MFR589877 MPN589809:MPN589877 MZJ589809:MZJ589877 NJF589809:NJF589877 NTB589809:NTB589877 OCX589809:OCX589877 OMT589809:OMT589877 OWP589809:OWP589877 PGL589809:PGL589877 PQH589809:PQH589877 QAD589809:QAD589877 QJZ589809:QJZ589877 QTV589809:QTV589877 RDR589809:RDR589877 RNN589809:RNN589877 RXJ589809:RXJ589877 SHF589809:SHF589877 SRB589809:SRB589877 TAX589809:TAX589877 TKT589809:TKT589877 TUP589809:TUP589877 UEL589809:UEL589877 UOH589809:UOH589877 UYD589809:UYD589877 VHZ589809:VHZ589877 VRV589809:VRV589877 WBR589809:WBR589877 WLN589809:WLN589877 WVJ589809:WVJ589877 IX655345:IX655413 ST655345:ST655413 ACP655345:ACP655413 AML655345:AML655413 AWH655345:AWH655413 BGD655345:BGD655413 BPZ655345:BPZ655413 BZV655345:BZV655413 CJR655345:CJR655413 CTN655345:CTN655413 DDJ655345:DDJ655413 DNF655345:DNF655413 DXB655345:DXB655413 EGX655345:EGX655413 EQT655345:EQT655413 FAP655345:FAP655413 FKL655345:FKL655413 FUH655345:FUH655413 GED655345:GED655413 GNZ655345:GNZ655413 GXV655345:GXV655413 HHR655345:HHR655413 HRN655345:HRN655413 IBJ655345:IBJ655413 ILF655345:ILF655413 IVB655345:IVB655413 JEX655345:JEX655413 JOT655345:JOT655413 JYP655345:JYP655413 KIL655345:KIL655413 KSH655345:KSH655413 LCD655345:LCD655413 LLZ655345:LLZ655413 LVV655345:LVV655413 MFR655345:MFR655413 MPN655345:MPN655413 MZJ655345:MZJ655413 NJF655345:NJF655413 NTB655345:NTB655413 OCX655345:OCX655413 OMT655345:OMT655413 OWP655345:OWP655413 PGL655345:PGL655413 PQH655345:PQH655413 QAD655345:QAD655413 QJZ655345:QJZ655413 QTV655345:QTV655413 RDR655345:RDR655413 RNN655345:RNN655413 RXJ655345:RXJ655413 SHF655345:SHF655413 SRB655345:SRB655413 TAX655345:TAX655413 TKT655345:TKT655413 TUP655345:TUP655413 UEL655345:UEL655413 UOH655345:UOH655413 UYD655345:UYD655413 VHZ655345:VHZ655413 VRV655345:VRV655413 WBR655345:WBR655413 WLN655345:WLN655413 WVJ655345:WVJ655413 IX720881:IX720949 ST720881:ST720949 ACP720881:ACP720949 AML720881:AML720949 AWH720881:AWH720949 BGD720881:BGD720949 BPZ720881:BPZ720949 BZV720881:BZV720949 CJR720881:CJR720949 CTN720881:CTN720949 DDJ720881:DDJ720949 DNF720881:DNF720949 DXB720881:DXB720949 EGX720881:EGX720949 EQT720881:EQT720949 FAP720881:FAP720949 FKL720881:FKL720949 FUH720881:FUH720949 GED720881:GED720949 GNZ720881:GNZ720949 GXV720881:GXV720949 HHR720881:HHR720949 HRN720881:HRN720949 IBJ720881:IBJ720949 ILF720881:ILF720949 IVB720881:IVB720949 JEX720881:JEX720949 JOT720881:JOT720949 JYP720881:JYP720949 KIL720881:KIL720949 KSH720881:KSH720949 LCD720881:LCD720949 LLZ720881:LLZ720949 LVV720881:LVV720949 MFR720881:MFR720949 MPN720881:MPN720949 MZJ720881:MZJ720949 NJF720881:NJF720949 NTB720881:NTB720949 OCX720881:OCX720949 OMT720881:OMT720949 OWP720881:OWP720949 PGL720881:PGL720949 PQH720881:PQH720949 QAD720881:QAD720949 QJZ720881:QJZ720949 QTV720881:QTV720949 RDR720881:RDR720949 RNN720881:RNN720949 RXJ720881:RXJ720949 SHF720881:SHF720949 SRB720881:SRB720949 TAX720881:TAX720949 TKT720881:TKT720949 TUP720881:TUP720949 UEL720881:UEL720949 UOH720881:UOH720949 UYD720881:UYD720949 VHZ720881:VHZ720949 VRV720881:VRV720949 WBR720881:WBR720949 WLN720881:WLN720949 WVJ720881:WVJ720949 IX786417:IX786485 ST786417:ST786485 ACP786417:ACP786485 AML786417:AML786485 AWH786417:AWH786485 BGD786417:BGD786485 BPZ786417:BPZ786485 BZV786417:BZV786485 CJR786417:CJR786485 CTN786417:CTN786485 DDJ786417:DDJ786485 DNF786417:DNF786485 DXB786417:DXB786485 EGX786417:EGX786485 EQT786417:EQT786485 FAP786417:FAP786485 FKL786417:FKL786485 FUH786417:FUH786485 GED786417:GED786485 GNZ786417:GNZ786485 GXV786417:GXV786485 HHR786417:HHR786485 HRN786417:HRN786485 IBJ786417:IBJ786485 ILF786417:ILF786485 IVB786417:IVB786485 JEX786417:JEX786485 JOT786417:JOT786485 JYP786417:JYP786485 KIL786417:KIL786485 KSH786417:KSH786485 LCD786417:LCD786485 LLZ786417:LLZ786485 LVV786417:LVV786485 MFR786417:MFR786485 MPN786417:MPN786485 MZJ786417:MZJ786485 NJF786417:NJF786485 NTB786417:NTB786485 OCX786417:OCX786485 OMT786417:OMT786485 OWP786417:OWP786485 PGL786417:PGL786485 PQH786417:PQH786485 QAD786417:QAD786485 QJZ786417:QJZ786485 QTV786417:QTV786485 RDR786417:RDR786485 RNN786417:RNN786485 RXJ786417:RXJ786485 SHF786417:SHF786485 SRB786417:SRB786485 TAX786417:TAX786485 TKT786417:TKT786485 TUP786417:TUP786485 UEL786417:UEL786485 UOH786417:UOH786485 UYD786417:UYD786485 VHZ786417:VHZ786485 VRV786417:VRV786485 WBR786417:WBR786485 WLN786417:WLN786485 WVJ786417:WVJ786485 IX851953:IX852021 ST851953:ST852021 ACP851953:ACP852021 AML851953:AML852021 AWH851953:AWH852021 BGD851953:BGD852021 BPZ851953:BPZ852021 BZV851953:BZV852021 CJR851953:CJR852021 CTN851953:CTN852021 DDJ851953:DDJ852021 DNF851953:DNF852021 DXB851953:DXB852021 EGX851953:EGX852021 EQT851953:EQT852021 FAP851953:FAP852021 FKL851953:FKL852021 FUH851953:FUH852021 GED851953:GED852021 GNZ851953:GNZ852021 GXV851953:GXV852021 HHR851953:HHR852021 HRN851953:HRN852021 IBJ851953:IBJ852021 ILF851953:ILF852021 IVB851953:IVB852021 JEX851953:JEX852021 JOT851953:JOT852021 JYP851953:JYP852021 KIL851953:KIL852021 KSH851953:KSH852021 LCD851953:LCD852021 LLZ851953:LLZ852021 LVV851953:LVV852021 MFR851953:MFR852021 MPN851953:MPN852021 MZJ851953:MZJ852021 NJF851953:NJF852021 NTB851953:NTB852021 OCX851953:OCX852021 OMT851953:OMT852021 OWP851953:OWP852021 PGL851953:PGL852021 PQH851953:PQH852021 QAD851953:QAD852021 QJZ851953:QJZ852021 QTV851953:QTV852021 RDR851953:RDR852021 RNN851953:RNN852021 RXJ851953:RXJ852021 SHF851953:SHF852021 SRB851953:SRB852021 TAX851953:TAX852021 TKT851953:TKT852021 TUP851953:TUP852021 UEL851953:UEL852021 UOH851953:UOH852021 UYD851953:UYD852021 VHZ851953:VHZ852021 VRV851953:VRV852021 WBR851953:WBR852021 WLN851953:WLN852021 WVJ851953:WVJ852021 IX917489:IX917557 ST917489:ST917557 ACP917489:ACP917557 AML917489:AML917557 AWH917489:AWH917557 BGD917489:BGD917557 BPZ917489:BPZ917557 BZV917489:BZV917557 CJR917489:CJR917557 CTN917489:CTN917557 DDJ917489:DDJ917557 DNF917489:DNF917557 DXB917489:DXB917557 EGX917489:EGX917557 EQT917489:EQT917557 FAP917489:FAP917557 FKL917489:FKL917557 FUH917489:FUH917557 GED917489:GED917557 GNZ917489:GNZ917557 GXV917489:GXV917557 HHR917489:HHR917557 HRN917489:HRN917557 IBJ917489:IBJ917557 ILF917489:ILF917557 IVB917489:IVB917557 JEX917489:JEX917557 JOT917489:JOT917557 JYP917489:JYP917557 KIL917489:KIL917557 KSH917489:KSH917557 LCD917489:LCD917557 LLZ917489:LLZ917557 LVV917489:LVV917557 MFR917489:MFR917557 MPN917489:MPN917557 MZJ917489:MZJ917557 NJF917489:NJF917557 NTB917489:NTB917557 OCX917489:OCX917557 OMT917489:OMT917557 OWP917489:OWP917557 PGL917489:PGL917557 PQH917489:PQH917557 QAD917489:QAD917557 QJZ917489:QJZ917557 QTV917489:QTV917557 RDR917489:RDR917557 RNN917489:RNN917557 RXJ917489:RXJ917557 SHF917489:SHF917557 SRB917489:SRB917557 TAX917489:TAX917557 TKT917489:TKT917557 TUP917489:TUP917557 UEL917489:UEL917557 UOH917489:UOH917557 UYD917489:UYD917557 VHZ917489:VHZ917557 VRV917489:VRV917557 WBR917489:WBR917557 WLN917489:WLN917557 WVJ917489:WVJ917557 IX983025:IX983093 ST983025:ST983093 ACP983025:ACP983093 AML983025:AML983093 AWH983025:AWH983093 BGD983025:BGD983093 BPZ983025:BPZ983093 BZV983025:BZV983093 CJR983025:CJR983093 CTN983025:CTN983093 DDJ983025:DDJ983093 DNF983025:DNF983093 DXB983025:DXB983093 EGX983025:EGX983093 EQT983025:EQT983093 FAP983025:FAP983093 FKL983025:FKL983093 FUH983025:FUH983093 GED983025:GED983093 GNZ983025:GNZ983093 GXV983025:GXV983093 HHR983025:HHR983093 HRN983025:HRN983093 IBJ983025:IBJ983093 ILF983025:ILF983093 IVB983025:IVB983093 JEX983025:JEX983093 JOT983025:JOT983093 JYP983025:JYP983093 KIL983025:KIL983093 KSH983025:KSH983093 LCD983025:LCD983093 LLZ983025:LLZ983093 LVV983025:LVV983093 MFR983025:MFR983093 MPN983025:MPN983093 MZJ983025:MZJ983093 NJF983025:NJF983093 NTB983025:NTB983093 OCX983025:OCX983093 OMT983025:OMT983093 OWP983025:OWP983093 PGL983025:PGL983093 PQH983025:PQH983093 QAD983025:QAD983093 QJZ983025:QJZ983093 QTV983025:QTV983093 RDR983025:RDR983093 RNN983025:RNN983093 RXJ983025:RXJ983093 SHF983025:SHF983093 SRB983025:SRB983093 TAX983025:TAX983093 TKT983025:TKT983093 TUP983025:TUP983093 UEL983025:UEL983093 UOH983025:UOH983093 UYD983025:UYD983093 VHZ983025:VHZ983093 VRV983025:VRV983093 WBR983025:WBR983093 WLN983025:WLN983093 WVJ983025:WVJ983093 H196593:H196661 H262129:H262197 H327665:H327733 H393201:H393269 H458737:H458805 H524273:H524341 H589809:H589877 H655345:H655413 H720881:H720949 H786417:H786485 H851953:H852021 H917489:H917557 H983025:H983093 H65521:H65589 H131057:H131125 H9:H48 IX9:IX48 ST9:ST48 ACP9:ACP48 AML9:AML48 AWH9:AWH48 BGD9:BGD48 BPZ9:BPZ48 BZV9:BZV48 CJR9:CJR48 CTN9:CTN48 DDJ9:DDJ48 DNF9:DNF48 DXB9:DXB48 EGX9:EGX48 EQT9:EQT48 FAP9:FAP48 FKL9:FKL48 FUH9:FUH48 GED9:GED48 GNZ9:GNZ48 GXV9:GXV48 HHR9:HHR48 HRN9:HRN48 IBJ9:IBJ48 ILF9:ILF48 IVB9:IVB48 JEX9:JEX48 JOT9:JOT48 JYP9:JYP48 KIL9:KIL48 KSH9:KSH48 LCD9:LCD48 LLZ9:LLZ48 LVV9:LVV48 MFR9:MFR48 MPN9:MPN48 MZJ9:MZJ48 NJF9:NJF48 NTB9:NTB48 OCX9:OCX48 OMT9:OMT48 OWP9:OWP48 PGL9:PGL48 PQH9:PQH48 QAD9:QAD48 QJZ9:QJZ48 QTV9:QTV48 RDR9:RDR48 RNN9:RNN48 RXJ9:RXJ48 SHF9:SHF48 SRB9:SRB48 TAX9:TAX48 TKT9:TKT48 TUP9:TUP48 UEL9:UEL48 UOH9:UOH48 UYD9:UYD48 VHZ9:VHZ48 VRV9:VRV48 WBR9:WBR48 WLN9:WLN48 WVJ9:WVJ48" xr:uid="{00000000-0002-0000-1A00-000000000000}">
      <formula1>IF(H9&lt;=F9,TRUE,FALSE)</formula1>
    </dataValidation>
  </dataValidations>
  <pageMargins left="0.31496062992125984" right="0.31496062992125984" top="0.35433070866141736" bottom="0.35433070866141736" header="0.31496062992125984" footer="0.31496062992125984"/>
  <pageSetup paperSize="8" scale="65" fitToHeight="0" orientation="landscape" verticalDpi="4294967295" r:id="rId1"/>
  <headerFooter>
    <oddFooter>&amp;L&amp;P</oddFooter>
  </headerFooter>
  <ignoredErrors>
    <ignoredError sqref="D72 D75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6:J17"/>
  <sheetViews>
    <sheetView workbookViewId="0">
      <selection activeCell="J15" sqref="J15"/>
    </sheetView>
  </sheetViews>
  <sheetFormatPr defaultColWidth="11.42578125" defaultRowHeight="12" x14ac:dyDescent="0.2"/>
  <cols>
    <col min="1" max="1" width="18.85546875" style="18" customWidth="1"/>
    <col min="2" max="2" width="44.85546875" style="18" customWidth="1"/>
    <col min="3" max="3" width="12.42578125" style="18" customWidth="1"/>
    <col min="4" max="4" width="13" style="18" customWidth="1"/>
    <col min="5" max="6" width="11.42578125" style="18"/>
    <col min="7" max="7" width="13.5703125" style="18" customWidth="1"/>
    <col min="8" max="16384" width="11.42578125" style="18"/>
  </cols>
  <sheetData>
    <row r="6" spans="1:10" ht="9.9499999999999993" customHeight="1" x14ac:dyDescent="0.2"/>
    <row r="7" spans="1:10" ht="9.9499999999999993" customHeight="1" x14ac:dyDescent="0.2"/>
    <row r="8" spans="1:10" ht="14.45" customHeight="1" x14ac:dyDescent="0.2">
      <c r="A8" s="44" t="s">
        <v>1889</v>
      </c>
    </row>
    <row r="10" spans="1:10" ht="36" x14ac:dyDescent="0.2">
      <c r="A10" s="7" t="s">
        <v>54</v>
      </c>
      <c r="B10" s="7" t="s">
        <v>1</v>
      </c>
      <c r="C10" s="7" t="s">
        <v>2</v>
      </c>
      <c r="D10" s="48" t="s">
        <v>3</v>
      </c>
      <c r="E10" s="28" t="s">
        <v>2041</v>
      </c>
      <c r="F10" s="9" t="s">
        <v>4</v>
      </c>
      <c r="G10" s="28" t="s">
        <v>2041</v>
      </c>
      <c r="H10" s="42" t="s">
        <v>4</v>
      </c>
      <c r="I10" s="28" t="s">
        <v>55</v>
      </c>
      <c r="J10" s="28" t="s">
        <v>1508</v>
      </c>
    </row>
    <row r="11" spans="1:10" ht="24" x14ac:dyDescent="0.2">
      <c r="A11" s="29" t="s">
        <v>1851</v>
      </c>
      <c r="B11" s="366" t="s">
        <v>1855</v>
      </c>
      <c r="C11" s="35" t="s">
        <v>1853</v>
      </c>
      <c r="D11" s="35">
        <v>52</v>
      </c>
      <c r="E11" s="385">
        <v>130.19999999999999</v>
      </c>
      <c r="F11" s="385">
        <f>D11*E11</f>
        <v>6770.4</v>
      </c>
      <c r="G11" s="206"/>
      <c r="H11" s="193"/>
      <c r="I11" s="193"/>
      <c r="J11" s="193"/>
    </row>
    <row r="12" spans="1:10" ht="24" x14ac:dyDescent="0.2">
      <c r="A12" s="66" t="s">
        <v>1852</v>
      </c>
      <c r="B12" s="382" t="s">
        <v>1854</v>
      </c>
      <c r="C12" s="35" t="s">
        <v>1853</v>
      </c>
      <c r="D12" s="35">
        <v>9</v>
      </c>
      <c r="E12" s="385">
        <v>138.6</v>
      </c>
      <c r="F12" s="385">
        <f t="shared" ref="F12" si="0">D12*E12</f>
        <v>1247.3999999999999</v>
      </c>
      <c r="G12" s="206"/>
      <c r="H12" s="193"/>
      <c r="I12" s="193"/>
      <c r="J12" s="193"/>
    </row>
    <row r="13" spans="1:10" ht="12.75" thickBot="1" x14ac:dyDescent="0.25"/>
    <row r="14" spans="1:10" x14ac:dyDescent="0.2">
      <c r="D14" s="11" t="s">
        <v>5</v>
      </c>
      <c r="E14" s="310"/>
      <c r="F14" s="117">
        <f>SUM(F11:F13)</f>
        <v>8017.7999999999993</v>
      </c>
      <c r="G14" s="11" t="s">
        <v>5</v>
      </c>
      <c r="H14" s="496">
        <f>SUM(H11:H12)</f>
        <v>0</v>
      </c>
    </row>
    <row r="15" spans="1:10" x14ac:dyDescent="0.2">
      <c r="D15" s="13" t="s">
        <v>6</v>
      </c>
      <c r="F15" s="118">
        <f>F14*21%</f>
        <v>1683.7379999999998</v>
      </c>
      <c r="G15" s="13" t="s">
        <v>6</v>
      </c>
      <c r="H15" s="497">
        <f>H14*21%</f>
        <v>0</v>
      </c>
    </row>
    <row r="16" spans="1:10" ht="12.75" thickBot="1" x14ac:dyDescent="0.25">
      <c r="D16" s="15" t="s">
        <v>4</v>
      </c>
      <c r="E16" s="311"/>
      <c r="F16" s="119">
        <f>F15+F14</f>
        <v>9701.5379999999986</v>
      </c>
      <c r="G16" s="15" t="s">
        <v>4</v>
      </c>
      <c r="H16" s="498">
        <f>SUM(H14:H15)</f>
        <v>0</v>
      </c>
    </row>
    <row r="17" spans="6:6" x14ac:dyDescent="0.2">
      <c r="F17" s="44"/>
    </row>
  </sheetData>
  <sheetProtection algorithmName="SHA-512" hashValue="nGRaUmHQ5aUZ3ltQKsZKHtwuMlw2FhBIkzbBahf4Nf7QMgnw+2ZLfZZk8wD9GMsaEABgTsflWLEyf/e6KUyYoA==" saltValue="SLwQFi+CfJRXpczFPH0miw==" spinCount="100000" sheet="1" objects="1" scenarios="1"/>
  <protectedRanges>
    <protectedRange sqref="G10:H10" name="Rango13"/>
    <protectedRange sqref="G10:H10" name="Rango11"/>
    <protectedRange sqref="G10:H10" name="Rango9"/>
    <protectedRange sqref="G10" name="Rango3_4"/>
    <protectedRange sqref="G10" name="Rango1_4"/>
    <protectedRange sqref="G10" name="Rango2_4"/>
    <protectedRange sqref="G10" name="Rango4_4"/>
    <protectedRange sqref="H10" name="Rango3_1"/>
    <protectedRange sqref="H10" name="Rango1_1"/>
    <protectedRange sqref="H10" name="Rango2_1"/>
    <protectedRange sqref="H10" name="Rango4_1"/>
    <protectedRange sqref="G10:H10" name="Rango10"/>
    <protectedRange sqref="G10:H10" name="Rango12"/>
  </protectedRanges>
  <conditionalFormatting sqref="G11:G12">
    <cfRule type="cellIs" dxfId="0" priority="1" operator="greaterThan">
      <formula>E11</formula>
    </cfRule>
  </conditionalFormatting>
  <pageMargins left="0.7" right="0.7" top="0.75" bottom="0.75" header="0.3" footer="0.3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7"/>
  <sheetViews>
    <sheetView topLeftCell="A127" zoomScale="96" zoomScaleNormal="96" workbookViewId="0">
      <selection activeCell="I134" sqref="I134"/>
    </sheetView>
  </sheetViews>
  <sheetFormatPr defaultColWidth="33" defaultRowHeight="20.45" customHeight="1" x14ac:dyDescent="0.2"/>
  <cols>
    <col min="1" max="1" width="13.7109375" style="62" customWidth="1"/>
    <col min="2" max="2" width="51.140625" style="62" customWidth="1"/>
    <col min="3" max="3" width="12.7109375" style="62" customWidth="1"/>
    <col min="4" max="4" width="17.7109375" style="63" customWidth="1"/>
    <col min="5" max="5" width="14.5703125" style="279" customWidth="1"/>
    <col min="6" max="7" width="12.7109375" style="63" customWidth="1"/>
    <col min="8" max="8" width="13.85546875" style="116" customWidth="1"/>
    <col min="9" max="9" width="15.140625" style="62" customWidth="1"/>
    <col min="10" max="10" width="15.5703125" style="62" customWidth="1"/>
    <col min="11" max="11" width="17.85546875" style="62" customWidth="1"/>
    <col min="12" max="16384" width="33" style="62"/>
  </cols>
  <sheetData>
    <row r="1" spans="1:11" ht="12" customHeight="1" x14ac:dyDescent="0.2">
      <c r="A1" s="298" t="s">
        <v>593</v>
      </c>
    </row>
    <row r="2" spans="1:11" ht="12" customHeight="1" x14ac:dyDescent="0.2">
      <c r="G2" s="116"/>
      <c r="H2" s="62"/>
    </row>
    <row r="3" spans="1:11" ht="12" customHeight="1" x14ac:dyDescent="0.2">
      <c r="G3" s="116"/>
      <c r="H3" s="62"/>
    </row>
    <row r="4" spans="1:11" ht="12" customHeight="1" x14ac:dyDescent="0.2"/>
    <row r="5" spans="1:11" ht="12" customHeight="1" x14ac:dyDescent="0.2"/>
    <row r="6" spans="1:11" ht="12" customHeight="1" x14ac:dyDescent="0.2"/>
    <row r="7" spans="1:11" ht="12" customHeight="1" x14ac:dyDescent="0.2"/>
    <row r="8" spans="1:11" ht="12" customHeight="1" x14ac:dyDescent="0.2"/>
    <row r="9" spans="1:11" ht="12" customHeight="1" x14ac:dyDescent="0.2">
      <c r="A9" s="69" t="s">
        <v>1039</v>
      </c>
      <c r="B9" s="103"/>
      <c r="C9" s="248"/>
      <c r="D9" s="103"/>
      <c r="E9" s="303"/>
      <c r="F9" s="103"/>
      <c r="G9" s="103"/>
    </row>
    <row r="10" spans="1:11" ht="17.100000000000001" customHeight="1" x14ac:dyDescent="0.2">
      <c r="D10" s="62"/>
      <c r="F10" s="62"/>
      <c r="G10" s="62"/>
    </row>
    <row r="11" spans="1:11" ht="36" customHeight="1" x14ac:dyDescent="0.2">
      <c r="A11" s="7" t="s">
        <v>0</v>
      </c>
      <c r="B11" s="8" t="s">
        <v>1</v>
      </c>
      <c r="C11" s="8" t="s">
        <v>1002</v>
      </c>
      <c r="D11" s="7" t="s">
        <v>2</v>
      </c>
      <c r="E11" s="280" t="s">
        <v>3</v>
      </c>
      <c r="F11" s="8" t="s">
        <v>2044</v>
      </c>
      <c r="G11" s="9" t="s">
        <v>4</v>
      </c>
      <c r="H11" s="28" t="s">
        <v>2041</v>
      </c>
      <c r="I11" s="28" t="s">
        <v>1507</v>
      </c>
      <c r="J11" s="9" t="s">
        <v>55</v>
      </c>
      <c r="K11" s="9" t="s">
        <v>1508</v>
      </c>
    </row>
    <row r="12" spans="1:11" ht="20.100000000000001" customHeight="1" x14ac:dyDescent="0.2">
      <c r="A12" s="30" t="s">
        <v>543</v>
      </c>
      <c r="B12" s="57" t="s">
        <v>876</v>
      </c>
      <c r="C12" s="16" t="s">
        <v>877</v>
      </c>
      <c r="D12" s="16" t="s">
        <v>544</v>
      </c>
      <c r="E12" s="304">
        <v>1</v>
      </c>
      <c r="F12" s="88">
        <v>15.28</v>
      </c>
      <c r="G12" s="88">
        <f>E12*F12</f>
        <v>15.28</v>
      </c>
      <c r="H12" s="198"/>
      <c r="I12" s="199"/>
      <c r="J12" s="199"/>
      <c r="K12" s="199"/>
    </row>
    <row r="13" spans="1:11" ht="20.100000000000001" customHeight="1" x14ac:dyDescent="0.2">
      <c r="A13" s="30" t="s">
        <v>545</v>
      </c>
      <c r="B13" s="57" t="s">
        <v>878</v>
      </c>
      <c r="C13" s="16" t="s">
        <v>879</v>
      </c>
      <c r="D13" s="16" t="s">
        <v>1015</v>
      </c>
      <c r="E13" s="304">
        <v>40</v>
      </c>
      <c r="F13" s="88">
        <v>8.3800000000000008</v>
      </c>
      <c r="G13" s="88">
        <f t="shared" ref="G13:G91" si="0">E13*F13</f>
        <v>335.20000000000005</v>
      </c>
      <c r="H13" s="198"/>
      <c r="I13" s="199"/>
      <c r="J13" s="199"/>
      <c r="K13" s="199"/>
    </row>
    <row r="14" spans="1:11" ht="20.100000000000001" customHeight="1" x14ac:dyDescent="0.2">
      <c r="A14" s="30" t="s">
        <v>546</v>
      </c>
      <c r="B14" s="57" t="s">
        <v>1014</v>
      </c>
      <c r="C14" s="16" t="s">
        <v>880</v>
      </c>
      <c r="D14" s="16" t="s">
        <v>1016</v>
      </c>
      <c r="E14" s="304">
        <v>2</v>
      </c>
      <c r="F14" s="88">
        <v>24.56</v>
      </c>
      <c r="G14" s="88">
        <f t="shared" si="0"/>
        <v>49.12</v>
      </c>
      <c r="H14" s="198"/>
      <c r="I14" s="199"/>
      <c r="J14" s="199"/>
      <c r="K14" s="199"/>
    </row>
    <row r="15" spans="1:11" ht="20.100000000000001" customHeight="1" x14ac:dyDescent="0.2">
      <c r="A15" s="30" t="s">
        <v>547</v>
      </c>
      <c r="B15" s="57" t="s">
        <v>881</v>
      </c>
      <c r="C15" s="16" t="s">
        <v>882</v>
      </c>
      <c r="D15" s="16" t="s">
        <v>625</v>
      </c>
      <c r="E15" s="304">
        <v>1</v>
      </c>
      <c r="F15" s="88">
        <v>21.87</v>
      </c>
      <c r="G15" s="88">
        <f t="shared" si="0"/>
        <v>21.87</v>
      </c>
      <c r="H15" s="198"/>
      <c r="I15" s="199"/>
      <c r="J15" s="199"/>
      <c r="K15" s="199"/>
    </row>
    <row r="16" spans="1:11" ht="20.100000000000001" customHeight="1" x14ac:dyDescent="0.2">
      <c r="A16" s="30" t="s">
        <v>548</v>
      </c>
      <c r="B16" s="57" t="s">
        <v>883</v>
      </c>
      <c r="C16" s="16" t="s">
        <v>884</v>
      </c>
      <c r="D16" s="16" t="s">
        <v>1015</v>
      </c>
      <c r="E16" s="304">
        <v>61</v>
      </c>
      <c r="F16" s="88">
        <v>6.55</v>
      </c>
      <c r="G16" s="88">
        <f t="shared" si="0"/>
        <v>399.55</v>
      </c>
      <c r="H16" s="198"/>
      <c r="I16" s="199"/>
      <c r="J16" s="199"/>
      <c r="K16" s="199"/>
    </row>
    <row r="17" spans="1:11" ht="20.100000000000001" customHeight="1" x14ac:dyDescent="0.2">
      <c r="A17" s="30" t="s">
        <v>549</v>
      </c>
      <c r="B17" s="57" t="s">
        <v>885</v>
      </c>
      <c r="C17" s="16" t="s">
        <v>886</v>
      </c>
      <c r="D17" s="16" t="s">
        <v>1015</v>
      </c>
      <c r="E17" s="304">
        <v>190</v>
      </c>
      <c r="F17" s="88">
        <v>21.02</v>
      </c>
      <c r="G17" s="88">
        <f t="shared" si="0"/>
        <v>3993.7999999999997</v>
      </c>
      <c r="H17" s="198"/>
      <c r="I17" s="199"/>
      <c r="J17" s="199"/>
      <c r="K17" s="199"/>
    </row>
    <row r="18" spans="1:11" ht="20.100000000000001" customHeight="1" x14ac:dyDescent="0.2">
      <c r="A18" s="30" t="s">
        <v>550</v>
      </c>
      <c r="B18" s="57" t="s">
        <v>887</v>
      </c>
      <c r="C18" s="16" t="s">
        <v>888</v>
      </c>
      <c r="D18" s="16" t="s">
        <v>1016</v>
      </c>
      <c r="E18" s="304">
        <v>3</v>
      </c>
      <c r="F18" s="88">
        <v>17.190000000000001</v>
      </c>
      <c r="G18" s="88">
        <f t="shared" si="0"/>
        <v>51.570000000000007</v>
      </c>
      <c r="H18" s="198"/>
      <c r="I18" s="199"/>
      <c r="J18" s="199"/>
      <c r="K18" s="199"/>
    </row>
    <row r="19" spans="1:11" ht="20.100000000000001" customHeight="1" x14ac:dyDescent="0.2">
      <c r="A19" s="30" t="s">
        <v>551</v>
      </c>
      <c r="B19" s="57" t="s">
        <v>889</v>
      </c>
      <c r="C19" s="16" t="s">
        <v>890</v>
      </c>
      <c r="D19" s="16" t="s">
        <v>1015</v>
      </c>
      <c r="E19" s="304">
        <v>7</v>
      </c>
      <c r="F19" s="88">
        <v>22.47</v>
      </c>
      <c r="G19" s="88">
        <f t="shared" si="0"/>
        <v>157.29</v>
      </c>
      <c r="H19" s="198"/>
      <c r="I19" s="199"/>
      <c r="J19" s="199"/>
      <c r="K19" s="199"/>
    </row>
    <row r="20" spans="1:11" ht="20.100000000000001" customHeight="1" x14ac:dyDescent="0.2">
      <c r="A20" s="30" t="s">
        <v>552</v>
      </c>
      <c r="B20" s="57" t="s">
        <v>891</v>
      </c>
      <c r="C20" s="16" t="s">
        <v>884</v>
      </c>
      <c r="D20" s="16" t="s">
        <v>1015</v>
      </c>
      <c r="E20" s="304">
        <v>6</v>
      </c>
      <c r="F20" s="88">
        <v>11.61</v>
      </c>
      <c r="G20" s="88">
        <f t="shared" si="0"/>
        <v>69.66</v>
      </c>
      <c r="H20" s="198"/>
      <c r="I20" s="199"/>
      <c r="J20" s="199"/>
      <c r="K20" s="199"/>
    </row>
    <row r="21" spans="1:11" ht="20.100000000000001" customHeight="1" x14ac:dyDescent="0.2">
      <c r="A21" s="30" t="s">
        <v>554</v>
      </c>
      <c r="B21" s="57" t="s">
        <v>892</v>
      </c>
      <c r="C21" s="16" t="s">
        <v>893</v>
      </c>
      <c r="D21" s="16" t="s">
        <v>1016</v>
      </c>
      <c r="E21" s="304">
        <v>16</v>
      </c>
      <c r="F21" s="88">
        <v>7.89</v>
      </c>
      <c r="G21" s="88">
        <f t="shared" si="0"/>
        <v>126.24</v>
      </c>
      <c r="H21" s="198"/>
      <c r="I21" s="199"/>
      <c r="J21" s="199"/>
      <c r="K21" s="199"/>
    </row>
    <row r="22" spans="1:11" ht="20.100000000000001" customHeight="1" x14ac:dyDescent="0.2">
      <c r="A22" s="30" t="s">
        <v>555</v>
      </c>
      <c r="B22" s="57" t="s">
        <v>894</v>
      </c>
      <c r="C22" s="16" t="s">
        <v>893</v>
      </c>
      <c r="D22" s="16" t="s">
        <v>1016</v>
      </c>
      <c r="E22" s="304">
        <v>1</v>
      </c>
      <c r="F22" s="88">
        <v>10.77</v>
      </c>
      <c r="G22" s="88">
        <f t="shared" si="0"/>
        <v>10.77</v>
      </c>
      <c r="H22" s="198"/>
      <c r="I22" s="199"/>
      <c r="J22" s="199"/>
      <c r="K22" s="199"/>
    </row>
    <row r="23" spans="1:11" ht="20.100000000000001" customHeight="1" x14ac:dyDescent="0.2">
      <c r="A23" s="30" t="s">
        <v>556</v>
      </c>
      <c r="B23" s="57" t="s">
        <v>895</v>
      </c>
      <c r="C23" s="16" t="s">
        <v>879</v>
      </c>
      <c r="D23" s="16" t="s">
        <v>1017</v>
      </c>
      <c r="E23" s="304">
        <v>3</v>
      </c>
      <c r="F23" s="88">
        <v>12.43</v>
      </c>
      <c r="G23" s="88">
        <f t="shared" si="0"/>
        <v>37.29</v>
      </c>
      <c r="H23" s="198"/>
      <c r="I23" s="199"/>
      <c r="J23" s="199"/>
      <c r="K23" s="199"/>
    </row>
    <row r="24" spans="1:11" ht="20.100000000000001" customHeight="1" x14ac:dyDescent="0.2">
      <c r="A24" s="30" t="s">
        <v>557</v>
      </c>
      <c r="B24" s="57" t="s">
        <v>1005</v>
      </c>
      <c r="C24" s="16" t="s">
        <v>896</v>
      </c>
      <c r="D24" s="16" t="s">
        <v>544</v>
      </c>
      <c r="E24" s="304">
        <v>2</v>
      </c>
      <c r="F24" s="88">
        <v>10.050000000000001</v>
      </c>
      <c r="G24" s="88">
        <f t="shared" si="0"/>
        <v>20.100000000000001</v>
      </c>
      <c r="H24" s="198"/>
      <c r="I24" s="199"/>
      <c r="J24" s="199"/>
      <c r="K24" s="199"/>
    </row>
    <row r="25" spans="1:11" ht="27.95" customHeight="1" x14ac:dyDescent="0.2">
      <c r="A25" s="30" t="s">
        <v>558</v>
      </c>
      <c r="B25" s="57" t="s">
        <v>1006</v>
      </c>
      <c r="C25" s="16" t="s">
        <v>897</v>
      </c>
      <c r="D25" s="16" t="s">
        <v>544</v>
      </c>
      <c r="E25" s="304">
        <v>1</v>
      </c>
      <c r="F25" s="88">
        <v>29.11</v>
      </c>
      <c r="G25" s="88">
        <f t="shared" si="0"/>
        <v>29.11</v>
      </c>
      <c r="H25" s="198"/>
      <c r="I25" s="199"/>
      <c r="J25" s="199"/>
      <c r="K25" s="199"/>
    </row>
    <row r="26" spans="1:11" ht="20.100000000000001" customHeight="1" x14ac:dyDescent="0.2">
      <c r="A26" s="30" t="s">
        <v>560</v>
      </c>
      <c r="B26" s="57" t="s">
        <v>1007</v>
      </c>
      <c r="C26" s="16" t="s">
        <v>898</v>
      </c>
      <c r="D26" s="16" t="s">
        <v>625</v>
      </c>
      <c r="E26" s="304">
        <v>3</v>
      </c>
      <c r="F26" s="88">
        <v>83</v>
      </c>
      <c r="G26" s="88">
        <f t="shared" si="0"/>
        <v>249</v>
      </c>
      <c r="H26" s="198"/>
      <c r="I26" s="199"/>
      <c r="J26" s="199"/>
      <c r="K26" s="199"/>
    </row>
    <row r="27" spans="1:11" ht="20.100000000000001" customHeight="1" x14ac:dyDescent="0.2">
      <c r="A27" s="30" t="s">
        <v>1227</v>
      </c>
      <c r="B27" s="57" t="s">
        <v>1242</v>
      </c>
      <c r="C27" s="16" t="s">
        <v>1243</v>
      </c>
      <c r="D27" s="16" t="s">
        <v>581</v>
      </c>
      <c r="E27" s="304">
        <v>1</v>
      </c>
      <c r="F27" s="88">
        <v>16.32</v>
      </c>
      <c r="G27" s="88">
        <f t="shared" si="0"/>
        <v>16.32</v>
      </c>
      <c r="H27" s="198"/>
      <c r="I27" s="199"/>
      <c r="J27" s="199"/>
      <c r="K27" s="199"/>
    </row>
    <row r="28" spans="1:11" ht="20.100000000000001" customHeight="1" x14ac:dyDescent="0.2">
      <c r="A28" s="30" t="s">
        <v>562</v>
      </c>
      <c r="B28" s="57" t="s">
        <v>899</v>
      </c>
      <c r="C28" s="16" t="s">
        <v>900</v>
      </c>
      <c r="D28" s="16" t="s">
        <v>625</v>
      </c>
      <c r="E28" s="304">
        <v>9</v>
      </c>
      <c r="F28" s="88">
        <v>7.69</v>
      </c>
      <c r="G28" s="88">
        <f t="shared" si="0"/>
        <v>69.210000000000008</v>
      </c>
      <c r="H28" s="198"/>
      <c r="I28" s="199"/>
      <c r="J28" s="199"/>
      <c r="K28" s="199"/>
    </row>
    <row r="29" spans="1:11" ht="20.100000000000001" customHeight="1" x14ac:dyDescent="0.2">
      <c r="A29" s="30" t="s">
        <v>563</v>
      </c>
      <c r="B29" s="57" t="s">
        <v>901</v>
      </c>
      <c r="C29" s="16" t="s">
        <v>902</v>
      </c>
      <c r="D29" s="16" t="s">
        <v>625</v>
      </c>
      <c r="E29" s="304">
        <v>1</v>
      </c>
      <c r="F29" s="88">
        <v>20.84</v>
      </c>
      <c r="G29" s="88">
        <f t="shared" si="0"/>
        <v>20.84</v>
      </c>
      <c r="H29" s="198"/>
      <c r="I29" s="199"/>
      <c r="J29" s="199"/>
      <c r="K29" s="199"/>
    </row>
    <row r="30" spans="1:11" ht="20.100000000000001" customHeight="1" x14ac:dyDescent="0.2">
      <c r="A30" s="30" t="s">
        <v>564</v>
      </c>
      <c r="B30" s="57" t="s">
        <v>1008</v>
      </c>
      <c r="C30" s="16" t="s">
        <v>903</v>
      </c>
      <c r="D30" s="16" t="s">
        <v>553</v>
      </c>
      <c r="E30" s="304">
        <v>2</v>
      </c>
      <c r="F30" s="88">
        <v>28.93</v>
      </c>
      <c r="G30" s="88">
        <f t="shared" si="0"/>
        <v>57.86</v>
      </c>
      <c r="H30" s="198"/>
      <c r="I30" s="199"/>
      <c r="J30" s="199"/>
      <c r="K30" s="199"/>
    </row>
    <row r="31" spans="1:11" ht="24.6" customHeight="1" x14ac:dyDescent="0.2">
      <c r="A31" s="30" t="s">
        <v>728</v>
      </c>
      <c r="B31" s="57" t="s">
        <v>1903</v>
      </c>
      <c r="C31" s="16" t="s">
        <v>890</v>
      </c>
      <c r="D31" s="16" t="s">
        <v>1018</v>
      </c>
      <c r="E31" s="304">
        <v>1</v>
      </c>
      <c r="F31" s="88">
        <v>66.3</v>
      </c>
      <c r="G31" s="88">
        <f t="shared" si="0"/>
        <v>66.3</v>
      </c>
      <c r="H31" s="198"/>
      <c r="I31" s="199"/>
      <c r="J31" s="199"/>
      <c r="K31" s="199"/>
    </row>
    <row r="32" spans="1:11" ht="27.95" customHeight="1" x14ac:dyDescent="0.2">
      <c r="A32" s="30" t="s">
        <v>693</v>
      </c>
      <c r="B32" s="57" t="s">
        <v>1565</v>
      </c>
      <c r="C32" s="16" t="s">
        <v>1552</v>
      </c>
      <c r="D32" s="16" t="s">
        <v>1018</v>
      </c>
      <c r="E32" s="304">
        <v>3</v>
      </c>
      <c r="F32" s="88">
        <v>43.86</v>
      </c>
      <c r="G32" s="88">
        <f t="shared" si="0"/>
        <v>131.57999999999998</v>
      </c>
      <c r="H32" s="198"/>
      <c r="I32" s="199"/>
      <c r="J32" s="199"/>
      <c r="K32" s="199"/>
    </row>
    <row r="33" spans="1:13" ht="20.100000000000001" customHeight="1" x14ac:dyDescent="0.2">
      <c r="A33" s="30" t="s">
        <v>1259</v>
      </c>
      <c r="B33" s="57" t="s">
        <v>1544</v>
      </c>
      <c r="C33" s="16" t="s">
        <v>1539</v>
      </c>
      <c r="D33" s="16" t="s">
        <v>1018</v>
      </c>
      <c r="E33" s="304">
        <v>1</v>
      </c>
      <c r="F33" s="88">
        <v>175.03</v>
      </c>
      <c r="G33" s="88">
        <f t="shared" si="0"/>
        <v>175.03</v>
      </c>
      <c r="H33" s="198"/>
      <c r="I33" s="199"/>
      <c r="J33" s="199"/>
      <c r="K33" s="199"/>
    </row>
    <row r="34" spans="1:13" ht="20.100000000000001" customHeight="1" x14ac:dyDescent="0.2">
      <c r="A34" s="30" t="s">
        <v>565</v>
      </c>
      <c r="B34" s="57" t="s">
        <v>904</v>
      </c>
      <c r="C34" s="16" t="s">
        <v>905</v>
      </c>
      <c r="D34" s="16" t="s">
        <v>1015</v>
      </c>
      <c r="E34" s="304">
        <v>85</v>
      </c>
      <c r="F34" s="88">
        <v>7.23</v>
      </c>
      <c r="G34" s="88">
        <f t="shared" si="0"/>
        <v>614.55000000000007</v>
      </c>
      <c r="H34" s="198"/>
      <c r="I34" s="199"/>
      <c r="J34" s="199"/>
      <c r="K34" s="199"/>
    </row>
    <row r="35" spans="1:13" ht="20.100000000000001" customHeight="1" x14ac:dyDescent="0.2">
      <c r="A35" s="30" t="s">
        <v>566</v>
      </c>
      <c r="B35" s="57" t="s">
        <v>1009</v>
      </c>
      <c r="C35" s="16" t="s">
        <v>906</v>
      </c>
      <c r="D35" s="16" t="s">
        <v>1016</v>
      </c>
      <c r="E35" s="304">
        <v>24</v>
      </c>
      <c r="F35" s="88">
        <v>9.52</v>
      </c>
      <c r="G35" s="88">
        <f t="shared" si="0"/>
        <v>228.48</v>
      </c>
      <c r="H35" s="198"/>
      <c r="I35" s="199"/>
      <c r="J35" s="199"/>
      <c r="K35" s="199"/>
    </row>
    <row r="36" spans="1:13" ht="20.100000000000001" customHeight="1" x14ac:dyDescent="0.2">
      <c r="A36" s="30" t="s">
        <v>568</v>
      </c>
      <c r="B36" s="57" t="s">
        <v>907</v>
      </c>
      <c r="C36" s="16" t="s">
        <v>908</v>
      </c>
      <c r="D36" s="16" t="s">
        <v>1015</v>
      </c>
      <c r="E36" s="304">
        <v>8</v>
      </c>
      <c r="F36" s="88">
        <v>37.56</v>
      </c>
      <c r="G36" s="88">
        <f t="shared" si="0"/>
        <v>300.48</v>
      </c>
      <c r="H36" s="198"/>
      <c r="I36" s="199"/>
      <c r="J36" s="199"/>
      <c r="K36" s="199"/>
    </row>
    <row r="37" spans="1:13" ht="20.100000000000001" customHeight="1" x14ac:dyDescent="0.2">
      <c r="A37" s="30" t="s">
        <v>569</v>
      </c>
      <c r="B37" s="57" t="s">
        <v>909</v>
      </c>
      <c r="C37" s="16" t="s">
        <v>910</v>
      </c>
      <c r="D37" s="16" t="s">
        <v>544</v>
      </c>
      <c r="E37" s="304">
        <v>1</v>
      </c>
      <c r="F37" s="88">
        <v>19.38</v>
      </c>
      <c r="G37" s="88">
        <f t="shared" si="0"/>
        <v>19.38</v>
      </c>
      <c r="H37" s="198"/>
      <c r="I37" s="199"/>
      <c r="J37" s="199"/>
      <c r="K37" s="199"/>
    </row>
    <row r="38" spans="1:13" ht="20.100000000000001" customHeight="1" x14ac:dyDescent="0.2">
      <c r="A38" s="30" t="s">
        <v>570</v>
      </c>
      <c r="B38" s="57" t="s">
        <v>911</v>
      </c>
      <c r="C38" s="16" t="s">
        <v>906</v>
      </c>
      <c r="D38" s="16" t="s">
        <v>1016</v>
      </c>
      <c r="E38" s="304">
        <v>2</v>
      </c>
      <c r="F38" s="88">
        <v>5.04</v>
      </c>
      <c r="G38" s="88">
        <f t="shared" si="0"/>
        <v>10.08</v>
      </c>
      <c r="H38" s="198"/>
      <c r="I38" s="199"/>
      <c r="J38" s="199"/>
      <c r="K38" s="199"/>
    </row>
    <row r="39" spans="1:13" ht="20.100000000000001" customHeight="1" x14ac:dyDescent="0.2">
      <c r="A39" s="30" t="s">
        <v>571</v>
      </c>
      <c r="B39" s="57" t="s">
        <v>1010</v>
      </c>
      <c r="C39" s="16" t="s">
        <v>912</v>
      </c>
      <c r="D39" s="16" t="s">
        <v>625</v>
      </c>
      <c r="E39" s="304">
        <v>1</v>
      </c>
      <c r="F39" s="88">
        <v>54.25</v>
      </c>
      <c r="G39" s="88">
        <f t="shared" si="0"/>
        <v>54.25</v>
      </c>
      <c r="H39" s="198"/>
      <c r="I39" s="199"/>
      <c r="J39" s="199"/>
      <c r="K39" s="199"/>
    </row>
    <row r="40" spans="1:13" ht="20.100000000000001" customHeight="1" x14ac:dyDescent="0.2">
      <c r="A40" s="30" t="s">
        <v>572</v>
      </c>
      <c r="B40" s="57" t="s">
        <v>913</v>
      </c>
      <c r="C40" s="16" t="s">
        <v>914</v>
      </c>
      <c r="D40" s="16" t="s">
        <v>553</v>
      </c>
      <c r="E40" s="304">
        <v>1</v>
      </c>
      <c r="F40" s="88">
        <v>17.12</v>
      </c>
      <c r="G40" s="88">
        <f t="shared" si="0"/>
        <v>17.12</v>
      </c>
      <c r="H40" s="198"/>
      <c r="I40" s="199"/>
      <c r="J40" s="199"/>
      <c r="K40" s="199"/>
    </row>
    <row r="41" spans="1:13" ht="20.100000000000001" customHeight="1" x14ac:dyDescent="0.2">
      <c r="A41" s="30" t="s">
        <v>576</v>
      </c>
      <c r="B41" s="57" t="s">
        <v>915</v>
      </c>
      <c r="C41" s="16" t="s">
        <v>916</v>
      </c>
      <c r="D41" s="16" t="s">
        <v>1015</v>
      </c>
      <c r="E41" s="304">
        <v>13</v>
      </c>
      <c r="F41" s="88">
        <v>28.09</v>
      </c>
      <c r="G41" s="88">
        <f t="shared" si="0"/>
        <v>365.17</v>
      </c>
      <c r="H41" s="198"/>
      <c r="I41" s="199"/>
      <c r="J41" s="199"/>
      <c r="K41" s="199"/>
    </row>
    <row r="42" spans="1:13" ht="20.100000000000001" customHeight="1" x14ac:dyDescent="0.2">
      <c r="A42" s="30" t="s">
        <v>579</v>
      </c>
      <c r="B42" s="57" t="s">
        <v>917</v>
      </c>
      <c r="C42" s="16" t="s">
        <v>918</v>
      </c>
      <c r="D42" s="16" t="s">
        <v>553</v>
      </c>
      <c r="E42" s="304">
        <v>2</v>
      </c>
      <c r="F42" s="88">
        <v>10.36</v>
      </c>
      <c r="G42" s="88">
        <f t="shared" si="0"/>
        <v>20.72</v>
      </c>
      <c r="H42" s="198"/>
      <c r="I42" s="199"/>
      <c r="J42" s="199"/>
      <c r="K42" s="199"/>
    </row>
    <row r="43" spans="1:13" ht="20.100000000000001" customHeight="1" x14ac:dyDescent="0.2">
      <c r="A43" s="30" t="s">
        <v>580</v>
      </c>
      <c r="B43" s="57" t="s">
        <v>919</v>
      </c>
      <c r="C43" s="16" t="s">
        <v>920</v>
      </c>
      <c r="D43" s="16" t="s">
        <v>581</v>
      </c>
      <c r="E43" s="304">
        <v>1</v>
      </c>
      <c r="F43" s="88">
        <v>75.16</v>
      </c>
      <c r="G43" s="88">
        <f t="shared" si="0"/>
        <v>75.16</v>
      </c>
      <c r="H43" s="198"/>
      <c r="I43" s="199"/>
      <c r="J43" s="199"/>
      <c r="K43" s="199"/>
    </row>
    <row r="44" spans="1:13" ht="27.6" customHeight="1" x14ac:dyDescent="0.2">
      <c r="A44" s="30" t="s">
        <v>582</v>
      </c>
      <c r="B44" s="57" t="s">
        <v>921</v>
      </c>
      <c r="C44" s="16" t="s">
        <v>922</v>
      </c>
      <c r="D44" s="16" t="s">
        <v>1015</v>
      </c>
      <c r="E44" s="304">
        <v>8</v>
      </c>
      <c r="F44" s="88">
        <v>20.58</v>
      </c>
      <c r="G44" s="88">
        <f t="shared" si="0"/>
        <v>164.64</v>
      </c>
      <c r="H44" s="198"/>
      <c r="I44" s="199"/>
      <c r="J44" s="199"/>
      <c r="K44" s="199"/>
    </row>
    <row r="45" spans="1:13" ht="20.100000000000001" customHeight="1" x14ac:dyDescent="0.2">
      <c r="A45" s="30" t="s">
        <v>583</v>
      </c>
      <c r="B45" s="57" t="s">
        <v>923</v>
      </c>
      <c r="C45" s="16" t="s">
        <v>924</v>
      </c>
      <c r="D45" s="16" t="s">
        <v>1015</v>
      </c>
      <c r="E45" s="304">
        <v>5</v>
      </c>
      <c r="F45" s="88">
        <v>13.26</v>
      </c>
      <c r="G45" s="88">
        <f t="shared" si="0"/>
        <v>66.3</v>
      </c>
      <c r="H45" s="198"/>
      <c r="I45" s="199"/>
      <c r="J45" s="199"/>
      <c r="K45" s="199"/>
    </row>
    <row r="46" spans="1:13" ht="20.100000000000001" customHeight="1" x14ac:dyDescent="0.2">
      <c r="A46" s="30" t="s">
        <v>585</v>
      </c>
      <c r="B46" s="57" t="s">
        <v>925</v>
      </c>
      <c r="C46" s="16" t="s">
        <v>926</v>
      </c>
      <c r="D46" s="16" t="s">
        <v>1016</v>
      </c>
      <c r="E46" s="304">
        <v>2</v>
      </c>
      <c r="F46" s="88">
        <v>15.59</v>
      </c>
      <c r="G46" s="162">
        <f t="shared" si="0"/>
        <v>31.18</v>
      </c>
      <c r="H46" s="198"/>
      <c r="I46" s="199"/>
      <c r="J46" s="199"/>
      <c r="K46" s="199"/>
      <c r="L46" s="80"/>
      <c r="M46" s="5"/>
    </row>
    <row r="47" spans="1:13" ht="20.100000000000001" customHeight="1" x14ac:dyDescent="0.2">
      <c r="A47" s="30" t="s">
        <v>586</v>
      </c>
      <c r="B47" s="57" t="s">
        <v>927</v>
      </c>
      <c r="C47" s="16" t="s">
        <v>928</v>
      </c>
      <c r="D47" s="16" t="s">
        <v>544</v>
      </c>
      <c r="E47" s="304">
        <v>2</v>
      </c>
      <c r="F47" s="88">
        <v>11.38</v>
      </c>
      <c r="G47" s="88">
        <f t="shared" si="0"/>
        <v>22.76</v>
      </c>
      <c r="H47" s="198"/>
      <c r="I47" s="199"/>
      <c r="J47" s="199"/>
      <c r="K47" s="199"/>
      <c r="L47" s="99"/>
      <c r="M47" s="60"/>
    </row>
    <row r="48" spans="1:13" ht="20.100000000000001" customHeight="1" x14ac:dyDescent="0.2">
      <c r="A48" s="30" t="s">
        <v>587</v>
      </c>
      <c r="B48" s="57" t="s">
        <v>929</v>
      </c>
      <c r="C48" s="16" t="s">
        <v>930</v>
      </c>
      <c r="D48" s="16" t="s">
        <v>1018</v>
      </c>
      <c r="E48" s="304">
        <v>3</v>
      </c>
      <c r="F48" s="88">
        <v>23.77</v>
      </c>
      <c r="G48" s="88">
        <f t="shared" si="0"/>
        <v>71.31</v>
      </c>
      <c r="H48" s="198"/>
      <c r="I48" s="199"/>
      <c r="J48" s="199"/>
      <c r="K48" s="199"/>
    </row>
    <row r="49" spans="1:11" ht="20.100000000000001" customHeight="1" x14ac:dyDescent="0.2">
      <c r="A49" s="30" t="s">
        <v>588</v>
      </c>
      <c r="B49" s="57" t="s">
        <v>1011</v>
      </c>
      <c r="C49" s="16" t="s">
        <v>931</v>
      </c>
      <c r="D49" s="16" t="s">
        <v>1015</v>
      </c>
      <c r="E49" s="304">
        <v>2</v>
      </c>
      <c r="F49" s="88">
        <v>24.62</v>
      </c>
      <c r="G49" s="88">
        <f t="shared" si="0"/>
        <v>49.24</v>
      </c>
      <c r="H49" s="198"/>
      <c r="I49" s="199"/>
      <c r="J49" s="199"/>
      <c r="K49" s="199"/>
    </row>
    <row r="50" spans="1:11" ht="20.100000000000001" customHeight="1" x14ac:dyDescent="0.2">
      <c r="A50" s="30" t="s">
        <v>589</v>
      </c>
      <c r="B50" s="57" t="s">
        <v>932</v>
      </c>
      <c r="C50" s="16" t="s">
        <v>933</v>
      </c>
      <c r="D50" s="16" t="s">
        <v>544</v>
      </c>
      <c r="E50" s="304">
        <v>2</v>
      </c>
      <c r="F50" s="88">
        <v>51.63</v>
      </c>
      <c r="G50" s="88">
        <f t="shared" si="0"/>
        <v>103.26</v>
      </c>
      <c r="H50" s="198"/>
      <c r="I50" s="199"/>
      <c r="J50" s="199"/>
      <c r="K50" s="199"/>
    </row>
    <row r="51" spans="1:11" ht="20.100000000000001" customHeight="1" x14ac:dyDescent="0.2">
      <c r="A51" s="30" t="s">
        <v>590</v>
      </c>
      <c r="B51" s="57" t="s">
        <v>934</v>
      </c>
      <c r="C51" s="16" t="s">
        <v>935</v>
      </c>
      <c r="D51" s="16" t="s">
        <v>544</v>
      </c>
      <c r="E51" s="304">
        <v>1</v>
      </c>
      <c r="F51" s="88">
        <v>16.57</v>
      </c>
      <c r="G51" s="88">
        <f t="shared" si="0"/>
        <v>16.57</v>
      </c>
      <c r="H51" s="198"/>
      <c r="I51" s="199"/>
      <c r="J51" s="199"/>
      <c r="K51" s="199"/>
    </row>
    <row r="52" spans="1:11" ht="20.100000000000001" customHeight="1" x14ac:dyDescent="0.2">
      <c r="A52" s="30" t="s">
        <v>591</v>
      </c>
      <c r="B52" s="57" t="s">
        <v>936</v>
      </c>
      <c r="C52" s="16" t="s">
        <v>937</v>
      </c>
      <c r="D52" s="16" t="s">
        <v>1016</v>
      </c>
      <c r="E52" s="304">
        <v>88</v>
      </c>
      <c r="F52" s="88">
        <v>7.14</v>
      </c>
      <c r="G52" s="88">
        <f t="shared" si="0"/>
        <v>628.31999999999994</v>
      </c>
      <c r="H52" s="198"/>
      <c r="I52" s="199"/>
      <c r="J52" s="199"/>
      <c r="K52" s="199"/>
    </row>
    <row r="53" spans="1:11" ht="20.100000000000001" customHeight="1" x14ac:dyDescent="0.2">
      <c r="A53" s="30" t="s">
        <v>592</v>
      </c>
      <c r="B53" s="57" t="s">
        <v>938</v>
      </c>
      <c r="C53" s="16" t="s">
        <v>939</v>
      </c>
      <c r="D53" s="16" t="s">
        <v>1015</v>
      </c>
      <c r="E53" s="304">
        <v>30</v>
      </c>
      <c r="F53" s="88">
        <v>15.11</v>
      </c>
      <c r="G53" s="88">
        <f t="shared" si="0"/>
        <v>453.29999999999995</v>
      </c>
      <c r="H53" s="198"/>
      <c r="I53" s="199"/>
      <c r="J53" s="199"/>
      <c r="K53" s="199"/>
    </row>
    <row r="54" spans="1:11" ht="20.100000000000001" customHeight="1" x14ac:dyDescent="0.2">
      <c r="A54" s="30" t="s">
        <v>593</v>
      </c>
      <c r="B54" s="57" t="s">
        <v>940</v>
      </c>
      <c r="C54" s="16" t="s">
        <v>941</v>
      </c>
      <c r="D54" s="16" t="s">
        <v>553</v>
      </c>
      <c r="E54" s="304">
        <v>1</v>
      </c>
      <c r="F54" s="162">
        <v>29.58</v>
      </c>
      <c r="G54" s="88">
        <f t="shared" si="0"/>
        <v>29.58</v>
      </c>
      <c r="H54" s="198"/>
      <c r="I54" s="199"/>
      <c r="J54" s="199"/>
      <c r="K54" s="199"/>
    </row>
    <row r="55" spans="1:11" ht="20.100000000000001" customHeight="1" x14ac:dyDescent="0.2">
      <c r="A55" s="30" t="s">
        <v>595</v>
      </c>
      <c r="B55" s="57" t="s">
        <v>942</v>
      </c>
      <c r="C55" s="16" t="s">
        <v>943</v>
      </c>
      <c r="D55" s="16" t="s">
        <v>1015</v>
      </c>
      <c r="E55" s="304">
        <v>12</v>
      </c>
      <c r="F55" s="88">
        <v>16.010000000000002</v>
      </c>
      <c r="G55" s="88">
        <f t="shared" si="0"/>
        <v>192.12</v>
      </c>
      <c r="H55" s="198"/>
      <c r="I55" s="199"/>
      <c r="J55" s="199"/>
      <c r="K55" s="199"/>
    </row>
    <row r="56" spans="1:11" ht="20.100000000000001" customHeight="1" x14ac:dyDescent="0.2">
      <c r="A56" s="30" t="s">
        <v>597</v>
      </c>
      <c r="B56" s="57" t="s">
        <v>944</v>
      </c>
      <c r="C56" s="16" t="s">
        <v>945</v>
      </c>
      <c r="D56" s="16" t="s">
        <v>598</v>
      </c>
      <c r="E56" s="304">
        <v>2</v>
      </c>
      <c r="F56" s="88">
        <v>42.67</v>
      </c>
      <c r="G56" s="88">
        <f t="shared" si="0"/>
        <v>85.34</v>
      </c>
      <c r="H56" s="198"/>
      <c r="I56" s="199"/>
      <c r="J56" s="199"/>
      <c r="K56" s="199"/>
    </row>
    <row r="57" spans="1:11" ht="20.100000000000001" customHeight="1" x14ac:dyDescent="0.2">
      <c r="A57" s="30" t="s">
        <v>599</v>
      </c>
      <c r="B57" s="57" t="s">
        <v>946</v>
      </c>
      <c r="C57" s="16" t="s">
        <v>947</v>
      </c>
      <c r="D57" s="16" t="s">
        <v>1015</v>
      </c>
      <c r="E57" s="304">
        <v>1</v>
      </c>
      <c r="F57" s="88">
        <v>96.03</v>
      </c>
      <c r="G57" s="88">
        <f t="shared" si="0"/>
        <v>96.03</v>
      </c>
      <c r="H57" s="198"/>
      <c r="I57" s="199"/>
      <c r="J57" s="199"/>
      <c r="K57" s="199"/>
    </row>
    <row r="58" spans="1:11" ht="20.100000000000001" customHeight="1" x14ac:dyDescent="0.2">
      <c r="A58" s="30" t="s">
        <v>600</v>
      </c>
      <c r="B58" s="57" t="s">
        <v>948</v>
      </c>
      <c r="C58" s="16" t="s">
        <v>949</v>
      </c>
      <c r="D58" s="16" t="s">
        <v>544</v>
      </c>
      <c r="E58" s="304">
        <v>3</v>
      </c>
      <c r="F58" s="88">
        <v>22.83</v>
      </c>
      <c r="G58" s="88">
        <f t="shared" si="0"/>
        <v>68.489999999999995</v>
      </c>
      <c r="H58" s="198"/>
      <c r="I58" s="199"/>
      <c r="J58" s="199"/>
      <c r="K58" s="199"/>
    </row>
    <row r="59" spans="1:11" ht="24.6" customHeight="1" x14ac:dyDescent="0.2">
      <c r="A59" s="30" t="s">
        <v>601</v>
      </c>
      <c r="B59" s="57" t="s">
        <v>950</v>
      </c>
      <c r="C59" s="16" t="s">
        <v>951</v>
      </c>
      <c r="D59" s="16" t="s">
        <v>581</v>
      </c>
      <c r="E59" s="304">
        <v>1</v>
      </c>
      <c r="F59" s="88">
        <v>18.399999999999999</v>
      </c>
      <c r="G59" s="88">
        <f t="shared" si="0"/>
        <v>18.399999999999999</v>
      </c>
      <c r="H59" s="198"/>
      <c r="I59" s="199"/>
      <c r="J59" s="199"/>
      <c r="K59" s="199"/>
    </row>
    <row r="60" spans="1:11" ht="20.100000000000001" customHeight="1" x14ac:dyDescent="0.2">
      <c r="A60" s="30" t="s">
        <v>602</v>
      </c>
      <c r="B60" s="57" t="s">
        <v>952</v>
      </c>
      <c r="C60" s="16" t="s">
        <v>953</v>
      </c>
      <c r="D60" s="16" t="s">
        <v>625</v>
      </c>
      <c r="E60" s="304">
        <v>1</v>
      </c>
      <c r="F60" s="88">
        <v>21.35</v>
      </c>
      <c r="G60" s="88">
        <f t="shared" si="0"/>
        <v>21.35</v>
      </c>
      <c r="H60" s="198"/>
      <c r="I60" s="199"/>
      <c r="J60" s="199"/>
      <c r="K60" s="199"/>
    </row>
    <row r="61" spans="1:11" ht="20.100000000000001" customHeight="1" x14ac:dyDescent="0.2">
      <c r="A61" s="30" t="s">
        <v>604</v>
      </c>
      <c r="B61" s="57" t="s">
        <v>954</v>
      </c>
      <c r="C61" s="16" t="s">
        <v>955</v>
      </c>
      <c r="D61" s="16" t="s">
        <v>1015</v>
      </c>
      <c r="E61" s="304">
        <v>1</v>
      </c>
      <c r="F61" s="88">
        <v>65.47</v>
      </c>
      <c r="G61" s="88">
        <f t="shared" si="0"/>
        <v>65.47</v>
      </c>
      <c r="H61" s="198"/>
      <c r="I61" s="199"/>
      <c r="J61" s="199"/>
      <c r="K61" s="199"/>
    </row>
    <row r="62" spans="1:11" ht="20.100000000000001" customHeight="1" x14ac:dyDescent="0.2">
      <c r="A62" s="30" t="s">
        <v>607</v>
      </c>
      <c r="B62" s="57" t="s">
        <v>956</v>
      </c>
      <c r="C62" s="16" t="s">
        <v>879</v>
      </c>
      <c r="D62" s="16" t="s">
        <v>608</v>
      </c>
      <c r="E62" s="304">
        <v>1</v>
      </c>
      <c r="F62" s="88">
        <v>25.25</v>
      </c>
      <c r="G62" s="88">
        <f t="shared" si="0"/>
        <v>25.25</v>
      </c>
      <c r="H62" s="198"/>
      <c r="I62" s="199"/>
      <c r="J62" s="199"/>
      <c r="K62" s="199"/>
    </row>
    <row r="63" spans="1:11" ht="20.100000000000001" customHeight="1" x14ac:dyDescent="0.2">
      <c r="A63" s="30" t="s">
        <v>1651</v>
      </c>
      <c r="B63" s="57" t="s">
        <v>1652</v>
      </c>
      <c r="C63" s="16" t="s">
        <v>1653</v>
      </c>
      <c r="D63" s="16" t="s">
        <v>598</v>
      </c>
      <c r="E63" s="304">
        <v>2</v>
      </c>
      <c r="F63" s="88">
        <v>158.1</v>
      </c>
      <c r="G63" s="88">
        <f t="shared" si="0"/>
        <v>316.2</v>
      </c>
      <c r="H63" s="198"/>
      <c r="I63" s="199"/>
      <c r="J63" s="199"/>
      <c r="K63" s="199"/>
    </row>
    <row r="64" spans="1:11" ht="20.100000000000001" customHeight="1" x14ac:dyDescent="0.2">
      <c r="A64" s="30" t="s">
        <v>609</v>
      </c>
      <c r="B64" s="57" t="s">
        <v>957</v>
      </c>
      <c r="C64" s="16" t="s">
        <v>893</v>
      </c>
      <c r="D64" s="16" t="s">
        <v>1017</v>
      </c>
      <c r="E64" s="304">
        <v>1</v>
      </c>
      <c r="F64" s="88">
        <v>21.75</v>
      </c>
      <c r="G64" s="88">
        <f t="shared" si="0"/>
        <v>21.75</v>
      </c>
      <c r="H64" s="198"/>
      <c r="I64" s="199"/>
      <c r="J64" s="199"/>
      <c r="K64" s="199"/>
    </row>
    <row r="65" spans="1:11" ht="30" customHeight="1" x14ac:dyDescent="0.2">
      <c r="A65" s="30" t="s">
        <v>776</v>
      </c>
      <c r="B65" s="57" t="s">
        <v>1545</v>
      </c>
      <c r="C65" s="16" t="s">
        <v>963</v>
      </c>
      <c r="D65" s="16" t="s">
        <v>27</v>
      </c>
      <c r="E65" s="304">
        <v>2</v>
      </c>
      <c r="F65" s="88">
        <v>105.57</v>
      </c>
      <c r="G65" s="88">
        <f t="shared" si="0"/>
        <v>211.14</v>
      </c>
      <c r="H65" s="198"/>
      <c r="I65" s="199"/>
      <c r="J65" s="199"/>
      <c r="K65" s="199"/>
    </row>
    <row r="66" spans="1:11" ht="20.100000000000001" customHeight="1" x14ac:dyDescent="0.2">
      <c r="A66" s="30" t="s">
        <v>610</v>
      </c>
      <c r="B66" s="57" t="s">
        <v>958</v>
      </c>
      <c r="C66" s="16" t="s">
        <v>959</v>
      </c>
      <c r="D66" s="16" t="s">
        <v>1016</v>
      </c>
      <c r="E66" s="304">
        <v>1</v>
      </c>
      <c r="F66" s="88">
        <v>19.55</v>
      </c>
      <c r="G66" s="88">
        <f t="shared" si="0"/>
        <v>19.55</v>
      </c>
      <c r="H66" s="198"/>
      <c r="I66" s="199"/>
      <c r="J66" s="199"/>
      <c r="K66" s="199"/>
    </row>
    <row r="67" spans="1:11" ht="20.100000000000001" customHeight="1" x14ac:dyDescent="0.2">
      <c r="A67" s="30" t="s">
        <v>802</v>
      </c>
      <c r="B67" s="57" t="s">
        <v>1556</v>
      </c>
      <c r="C67" s="16" t="s">
        <v>963</v>
      </c>
      <c r="D67" s="16" t="s">
        <v>1017</v>
      </c>
      <c r="E67" s="304">
        <v>3</v>
      </c>
      <c r="F67" s="88">
        <v>157.91</v>
      </c>
      <c r="G67" s="88">
        <f t="shared" si="0"/>
        <v>473.73</v>
      </c>
      <c r="H67" s="198"/>
      <c r="I67" s="199"/>
      <c r="J67" s="199"/>
      <c r="K67" s="199"/>
    </row>
    <row r="68" spans="1:11" ht="30" customHeight="1" x14ac:dyDescent="0.2">
      <c r="A68" s="30" t="s">
        <v>611</v>
      </c>
      <c r="B68" s="57" t="s">
        <v>960</v>
      </c>
      <c r="C68" s="16" t="s">
        <v>961</v>
      </c>
      <c r="D68" s="16" t="s">
        <v>1016</v>
      </c>
      <c r="E68" s="304">
        <v>1</v>
      </c>
      <c r="F68" s="88">
        <v>19.989999999999998</v>
      </c>
      <c r="G68" s="88">
        <f t="shared" si="0"/>
        <v>19.989999999999998</v>
      </c>
      <c r="H68" s="198"/>
      <c r="I68" s="199"/>
      <c r="J68" s="199"/>
      <c r="K68" s="199"/>
    </row>
    <row r="69" spans="1:11" ht="25.5" customHeight="1" x14ac:dyDescent="0.2">
      <c r="A69" s="30" t="s">
        <v>612</v>
      </c>
      <c r="B69" s="57" t="s">
        <v>962</v>
      </c>
      <c r="C69" s="16" t="s">
        <v>963</v>
      </c>
      <c r="D69" s="16" t="s">
        <v>27</v>
      </c>
      <c r="E69" s="304">
        <v>16</v>
      </c>
      <c r="F69" s="88">
        <v>8.32</v>
      </c>
      <c r="G69" s="88">
        <f t="shared" si="0"/>
        <v>133.12</v>
      </c>
      <c r="H69" s="198"/>
      <c r="I69" s="199"/>
      <c r="J69" s="199"/>
      <c r="K69" s="199"/>
    </row>
    <row r="70" spans="1:11" ht="28.5" customHeight="1" x14ac:dyDescent="0.2">
      <c r="A70" s="30" t="s">
        <v>1228</v>
      </c>
      <c r="B70" s="57" t="s">
        <v>1230</v>
      </c>
      <c r="C70" s="16" t="s">
        <v>963</v>
      </c>
      <c r="D70" s="16" t="s">
        <v>1540</v>
      </c>
      <c r="E70" s="304">
        <v>3</v>
      </c>
      <c r="F70" s="88">
        <v>53.58</v>
      </c>
      <c r="G70" s="88">
        <f t="shared" si="0"/>
        <v>160.74</v>
      </c>
      <c r="H70" s="198"/>
      <c r="I70" s="199"/>
      <c r="J70" s="199"/>
      <c r="K70" s="199"/>
    </row>
    <row r="71" spans="1:11" ht="20.100000000000001" customHeight="1" x14ac:dyDescent="0.2">
      <c r="A71" s="30" t="s">
        <v>613</v>
      </c>
      <c r="B71" s="57" t="s">
        <v>964</v>
      </c>
      <c r="C71" s="16" t="s">
        <v>965</v>
      </c>
      <c r="D71" s="16" t="s">
        <v>1012</v>
      </c>
      <c r="E71" s="304">
        <v>3</v>
      </c>
      <c r="F71" s="88">
        <v>158.81</v>
      </c>
      <c r="G71" s="88">
        <f t="shared" si="0"/>
        <v>476.43</v>
      </c>
      <c r="H71" s="198"/>
      <c r="I71" s="199"/>
      <c r="J71" s="199"/>
      <c r="K71" s="199"/>
    </row>
    <row r="72" spans="1:11" ht="20.100000000000001" customHeight="1" x14ac:dyDescent="0.2">
      <c r="A72" s="30" t="s">
        <v>741</v>
      </c>
      <c r="B72" s="57" t="s">
        <v>1244</v>
      </c>
      <c r="C72" s="16" t="s">
        <v>1245</v>
      </c>
      <c r="D72" s="16" t="s">
        <v>1017</v>
      </c>
      <c r="E72" s="304">
        <v>2</v>
      </c>
      <c r="F72" s="88">
        <v>68.16</v>
      </c>
      <c r="G72" s="88">
        <f t="shared" si="0"/>
        <v>136.32</v>
      </c>
      <c r="H72" s="198"/>
      <c r="I72" s="199"/>
      <c r="J72" s="199"/>
      <c r="K72" s="199"/>
    </row>
    <row r="73" spans="1:11" ht="27.6" customHeight="1" x14ac:dyDescent="0.2">
      <c r="A73" s="30" t="s">
        <v>1537</v>
      </c>
      <c r="B73" s="57" t="s">
        <v>1904</v>
      </c>
      <c r="C73" s="16" t="s">
        <v>963</v>
      </c>
      <c r="D73" s="16" t="s">
        <v>1015</v>
      </c>
      <c r="E73" s="304">
        <v>3</v>
      </c>
      <c r="F73" s="88">
        <v>44.01</v>
      </c>
      <c r="G73" s="88">
        <f t="shared" si="0"/>
        <v>132.03</v>
      </c>
      <c r="H73" s="198"/>
      <c r="I73" s="199"/>
      <c r="J73" s="199"/>
      <c r="K73" s="199"/>
    </row>
    <row r="74" spans="1:11" ht="20.100000000000001" customHeight="1" x14ac:dyDescent="0.2">
      <c r="A74" s="30" t="s">
        <v>1241</v>
      </c>
      <c r="B74" s="57" t="s">
        <v>1546</v>
      </c>
      <c r="C74" s="16" t="s">
        <v>1654</v>
      </c>
      <c r="D74" s="16" t="s">
        <v>1456</v>
      </c>
      <c r="E74" s="304">
        <v>1</v>
      </c>
      <c r="F74" s="88">
        <v>26.14</v>
      </c>
      <c r="G74" s="88">
        <f t="shared" si="0"/>
        <v>26.14</v>
      </c>
      <c r="H74" s="198"/>
      <c r="I74" s="199"/>
      <c r="J74" s="199"/>
      <c r="K74" s="199"/>
    </row>
    <row r="75" spans="1:11" ht="26.45" customHeight="1" x14ac:dyDescent="0.2">
      <c r="A75" s="30" t="s">
        <v>873</v>
      </c>
      <c r="B75" s="57" t="s">
        <v>1059</v>
      </c>
      <c r="C75" s="16" t="s">
        <v>905</v>
      </c>
      <c r="D75" s="16" t="s">
        <v>1015</v>
      </c>
      <c r="E75" s="304">
        <v>21</v>
      </c>
      <c r="F75" s="88">
        <v>31.86</v>
      </c>
      <c r="G75" s="88">
        <f t="shared" si="0"/>
        <v>669.06</v>
      </c>
      <c r="H75" s="198"/>
      <c r="I75" s="199"/>
      <c r="J75" s="199"/>
      <c r="K75" s="199"/>
    </row>
    <row r="76" spans="1:11" ht="25.5" customHeight="1" x14ac:dyDescent="0.2">
      <c r="A76" s="30" t="s">
        <v>872</v>
      </c>
      <c r="B76" s="57" t="s">
        <v>1060</v>
      </c>
      <c r="C76" s="16" t="s">
        <v>886</v>
      </c>
      <c r="D76" s="16" t="s">
        <v>1015</v>
      </c>
      <c r="E76" s="304">
        <v>84</v>
      </c>
      <c r="F76" s="88">
        <v>80.97</v>
      </c>
      <c r="G76" s="88">
        <f t="shared" si="0"/>
        <v>6801.48</v>
      </c>
      <c r="H76" s="198"/>
      <c r="I76" s="199"/>
      <c r="J76" s="199"/>
      <c r="K76" s="199"/>
    </row>
    <row r="77" spans="1:11" ht="20.100000000000001" customHeight="1" x14ac:dyDescent="0.2">
      <c r="A77" s="30" t="s">
        <v>615</v>
      </c>
      <c r="B77" s="57" t="s">
        <v>966</v>
      </c>
      <c r="C77" s="16" t="s">
        <v>967</v>
      </c>
      <c r="D77" s="16" t="s">
        <v>553</v>
      </c>
      <c r="E77" s="304">
        <v>1</v>
      </c>
      <c r="F77" s="88">
        <v>92.68</v>
      </c>
      <c r="G77" s="88">
        <f t="shared" si="0"/>
        <v>92.68</v>
      </c>
      <c r="H77" s="198"/>
      <c r="I77" s="199"/>
      <c r="J77" s="199"/>
      <c r="K77" s="199"/>
    </row>
    <row r="78" spans="1:11" ht="20.100000000000001" customHeight="1" x14ac:dyDescent="0.2">
      <c r="A78" s="30" t="s">
        <v>616</v>
      </c>
      <c r="B78" s="57" t="s">
        <v>968</v>
      </c>
      <c r="C78" s="16" t="s">
        <v>969</v>
      </c>
      <c r="D78" s="16" t="s">
        <v>598</v>
      </c>
      <c r="E78" s="304">
        <v>2</v>
      </c>
      <c r="F78" s="162">
        <v>66.37</v>
      </c>
      <c r="G78" s="88">
        <f t="shared" si="0"/>
        <v>132.74</v>
      </c>
      <c r="H78" s="198"/>
      <c r="I78" s="199"/>
      <c r="J78" s="199"/>
      <c r="K78" s="199"/>
    </row>
    <row r="79" spans="1:11" ht="26.45" customHeight="1" x14ac:dyDescent="0.2">
      <c r="A79" s="30" t="s">
        <v>1240</v>
      </c>
      <c r="B79" s="57" t="s">
        <v>1571</v>
      </c>
      <c r="C79" s="16" t="s">
        <v>963</v>
      </c>
      <c r="D79" s="16" t="s">
        <v>1018</v>
      </c>
      <c r="E79" s="304">
        <v>1</v>
      </c>
      <c r="F79" s="88">
        <v>73.89</v>
      </c>
      <c r="G79" s="88">
        <f t="shared" si="0"/>
        <v>73.89</v>
      </c>
      <c r="H79" s="198"/>
      <c r="I79" s="199"/>
      <c r="J79" s="199"/>
      <c r="K79" s="199"/>
    </row>
    <row r="80" spans="1:11" ht="24.6" customHeight="1" x14ac:dyDescent="0.2">
      <c r="A80" s="30" t="s">
        <v>1239</v>
      </c>
      <c r="B80" s="57" t="s">
        <v>1547</v>
      </c>
      <c r="C80" s="16" t="s">
        <v>1246</v>
      </c>
      <c r="D80" s="16" t="s">
        <v>608</v>
      </c>
      <c r="E80" s="304">
        <v>2</v>
      </c>
      <c r="F80" s="88">
        <v>46.05</v>
      </c>
      <c r="G80" s="88">
        <f t="shared" si="0"/>
        <v>92.1</v>
      </c>
      <c r="H80" s="198"/>
      <c r="I80" s="199"/>
      <c r="J80" s="199"/>
      <c r="K80" s="199"/>
    </row>
    <row r="81" spans="1:11" ht="20.100000000000001" customHeight="1" x14ac:dyDescent="0.2">
      <c r="A81" s="30" t="s">
        <v>619</v>
      </c>
      <c r="B81" s="57" t="s">
        <v>970</v>
      </c>
      <c r="C81" s="16" t="s">
        <v>900</v>
      </c>
      <c r="D81" s="16" t="s">
        <v>1017</v>
      </c>
      <c r="E81" s="304">
        <v>5</v>
      </c>
      <c r="F81" s="88">
        <v>39.950000000000003</v>
      </c>
      <c r="G81" s="88">
        <f t="shared" si="0"/>
        <v>199.75</v>
      </c>
      <c r="H81" s="198"/>
      <c r="I81" s="199"/>
      <c r="J81" s="199"/>
      <c r="K81" s="199"/>
    </row>
    <row r="82" spans="1:11" ht="20.100000000000001" customHeight="1" x14ac:dyDescent="0.2">
      <c r="A82" s="30" t="s">
        <v>620</v>
      </c>
      <c r="B82" s="57" t="s">
        <v>971</v>
      </c>
      <c r="C82" s="16" t="s">
        <v>972</v>
      </c>
      <c r="D82" s="16" t="s">
        <v>544</v>
      </c>
      <c r="E82" s="304">
        <v>1</v>
      </c>
      <c r="F82" s="88">
        <v>33.909999999999997</v>
      </c>
      <c r="G82" s="88">
        <f t="shared" si="0"/>
        <v>33.909999999999997</v>
      </c>
      <c r="H82" s="198"/>
      <c r="I82" s="199"/>
      <c r="J82" s="199"/>
      <c r="K82" s="199"/>
    </row>
    <row r="83" spans="1:11" ht="20.100000000000001" customHeight="1" x14ac:dyDescent="0.2">
      <c r="A83" s="30" t="s">
        <v>621</v>
      </c>
      <c r="B83" s="57" t="s">
        <v>973</v>
      </c>
      <c r="C83" s="16" t="s">
        <v>924</v>
      </c>
      <c r="D83" s="16" t="s">
        <v>1015</v>
      </c>
      <c r="E83" s="304">
        <v>12</v>
      </c>
      <c r="F83" s="88">
        <v>16.72</v>
      </c>
      <c r="G83" s="88">
        <f t="shared" si="0"/>
        <v>200.64</v>
      </c>
      <c r="H83" s="198"/>
      <c r="I83" s="199"/>
      <c r="J83" s="199"/>
      <c r="K83" s="199"/>
    </row>
    <row r="84" spans="1:11" ht="20.100000000000001" customHeight="1" x14ac:dyDescent="0.2">
      <c r="A84" s="30" t="s">
        <v>622</v>
      </c>
      <c r="B84" s="57" t="s">
        <v>974</v>
      </c>
      <c r="C84" s="16" t="s">
        <v>975</v>
      </c>
      <c r="D84" s="16" t="s">
        <v>581</v>
      </c>
      <c r="E84" s="304">
        <v>1</v>
      </c>
      <c r="F84" s="88">
        <v>68.510000000000005</v>
      </c>
      <c r="G84" s="88">
        <f t="shared" si="0"/>
        <v>68.510000000000005</v>
      </c>
      <c r="H84" s="198"/>
      <c r="I84" s="199"/>
      <c r="J84" s="199"/>
      <c r="K84" s="199"/>
    </row>
    <row r="85" spans="1:11" ht="39.950000000000003" customHeight="1" x14ac:dyDescent="0.2">
      <c r="A85" s="30" t="s">
        <v>766</v>
      </c>
      <c r="B85" s="57" t="s">
        <v>1566</v>
      </c>
      <c r="C85" s="16" t="s">
        <v>963</v>
      </c>
      <c r="D85" s="16" t="s">
        <v>1028</v>
      </c>
      <c r="E85" s="304">
        <v>2</v>
      </c>
      <c r="F85" s="88">
        <v>107.06</v>
      </c>
      <c r="G85" s="88">
        <f t="shared" si="0"/>
        <v>214.12</v>
      </c>
      <c r="H85" s="198"/>
      <c r="I85" s="199"/>
      <c r="J85" s="199"/>
      <c r="K85" s="199"/>
    </row>
    <row r="86" spans="1:11" ht="20.100000000000001" customHeight="1" x14ac:dyDescent="0.2">
      <c r="A86" s="30" t="s">
        <v>1238</v>
      </c>
      <c r="B86" s="57" t="s">
        <v>1548</v>
      </c>
      <c r="C86" s="16" t="s">
        <v>965</v>
      </c>
      <c r="D86" s="16" t="s">
        <v>553</v>
      </c>
      <c r="E86" s="304">
        <v>1</v>
      </c>
      <c r="F86" s="88">
        <v>44.39</v>
      </c>
      <c r="G86" s="88">
        <f t="shared" si="0"/>
        <v>44.39</v>
      </c>
      <c r="H86" s="198"/>
      <c r="I86" s="199"/>
      <c r="J86" s="199"/>
      <c r="K86" s="199"/>
    </row>
    <row r="87" spans="1:11" ht="29.45" customHeight="1" x14ac:dyDescent="0.2">
      <c r="A87" s="30" t="s">
        <v>1237</v>
      </c>
      <c r="B87" s="57" t="s">
        <v>1905</v>
      </c>
      <c r="C87" s="16" t="s">
        <v>1247</v>
      </c>
      <c r="D87" s="16" t="s">
        <v>581</v>
      </c>
      <c r="E87" s="304">
        <v>1</v>
      </c>
      <c r="F87" s="88">
        <v>23.69</v>
      </c>
      <c r="G87" s="88">
        <f t="shared" si="0"/>
        <v>23.69</v>
      </c>
      <c r="H87" s="198"/>
      <c r="I87" s="199"/>
      <c r="J87" s="199"/>
      <c r="K87" s="199"/>
    </row>
    <row r="88" spans="1:11" ht="29.45" customHeight="1" x14ac:dyDescent="0.2">
      <c r="A88" s="30" t="s">
        <v>767</v>
      </c>
      <c r="B88" s="57" t="s">
        <v>1567</v>
      </c>
      <c r="C88" s="16" t="s">
        <v>1553</v>
      </c>
      <c r="D88" s="16" t="s">
        <v>1017</v>
      </c>
      <c r="E88" s="304">
        <v>1</v>
      </c>
      <c r="F88" s="88">
        <v>103.93</v>
      </c>
      <c r="G88" s="88">
        <f t="shared" si="0"/>
        <v>103.93</v>
      </c>
      <c r="H88" s="198"/>
      <c r="I88" s="199"/>
      <c r="J88" s="199"/>
      <c r="K88" s="199"/>
    </row>
    <row r="89" spans="1:11" ht="24" customHeight="1" x14ac:dyDescent="0.2">
      <c r="A89" s="30" t="s">
        <v>1236</v>
      </c>
      <c r="B89" s="57" t="s">
        <v>1549</v>
      </c>
      <c r="C89" s="16" t="s">
        <v>963</v>
      </c>
      <c r="D89" s="16" t="s">
        <v>1248</v>
      </c>
      <c r="E89" s="304">
        <v>1</v>
      </c>
      <c r="F89" s="88">
        <v>89.72</v>
      </c>
      <c r="G89" s="88">
        <f t="shared" si="0"/>
        <v>89.72</v>
      </c>
      <c r="H89" s="198"/>
      <c r="I89" s="199"/>
      <c r="J89" s="199"/>
      <c r="K89" s="199"/>
    </row>
    <row r="90" spans="1:11" ht="25.5" customHeight="1" x14ac:dyDescent="0.2">
      <c r="A90" s="30" t="s">
        <v>1235</v>
      </c>
      <c r="B90" s="57" t="s">
        <v>1550</v>
      </c>
      <c r="C90" s="16" t="s">
        <v>963</v>
      </c>
      <c r="D90" s="16" t="s">
        <v>1248</v>
      </c>
      <c r="E90" s="304">
        <v>1</v>
      </c>
      <c r="F90" s="88">
        <v>89.72</v>
      </c>
      <c r="G90" s="88">
        <f t="shared" si="0"/>
        <v>89.72</v>
      </c>
      <c r="H90" s="198"/>
      <c r="I90" s="199"/>
      <c r="J90" s="199"/>
      <c r="K90" s="199"/>
    </row>
    <row r="91" spans="1:11" ht="20.100000000000001" customHeight="1" x14ac:dyDescent="0.2">
      <c r="A91" s="30" t="s">
        <v>624</v>
      </c>
      <c r="B91" s="57" t="s">
        <v>977</v>
      </c>
      <c r="C91" s="16" t="s">
        <v>976</v>
      </c>
      <c r="D91" s="16" t="s">
        <v>625</v>
      </c>
      <c r="E91" s="304">
        <v>1</v>
      </c>
      <c r="F91" s="88">
        <v>58.31</v>
      </c>
      <c r="G91" s="88">
        <f t="shared" si="0"/>
        <v>58.31</v>
      </c>
      <c r="H91" s="198"/>
      <c r="I91" s="199"/>
      <c r="J91" s="199"/>
      <c r="K91" s="199"/>
    </row>
    <row r="92" spans="1:11" ht="27.6" customHeight="1" x14ac:dyDescent="0.2">
      <c r="A92" s="30" t="s">
        <v>627</v>
      </c>
      <c r="B92" s="57" t="s">
        <v>1052</v>
      </c>
      <c r="C92" s="16" t="s">
        <v>963</v>
      </c>
      <c r="D92" s="16" t="s">
        <v>1017</v>
      </c>
      <c r="E92" s="304">
        <v>1</v>
      </c>
      <c r="F92" s="88">
        <v>21.61</v>
      </c>
      <c r="G92" s="88">
        <f>E92*F92</f>
        <v>21.61</v>
      </c>
      <c r="H92" s="198"/>
      <c r="I92" s="200"/>
      <c r="J92" s="199"/>
      <c r="K92" s="199"/>
    </row>
    <row r="93" spans="1:11" ht="27" customHeight="1" x14ac:dyDescent="0.2">
      <c r="A93" s="30" t="s">
        <v>1118</v>
      </c>
      <c r="B93" s="57" t="s">
        <v>1542</v>
      </c>
      <c r="C93" s="16" t="s">
        <v>1260</v>
      </c>
      <c r="D93" s="16" t="s">
        <v>1543</v>
      </c>
      <c r="E93" s="304">
        <v>2</v>
      </c>
      <c r="F93" s="88">
        <v>163.95</v>
      </c>
      <c r="G93" s="162">
        <f>E93*F93</f>
        <v>327.9</v>
      </c>
      <c r="H93" s="198"/>
      <c r="I93" s="199"/>
      <c r="J93" s="199"/>
      <c r="K93" s="199"/>
    </row>
    <row r="94" spans="1:11" ht="20.100000000000001" customHeight="1" x14ac:dyDescent="0.2">
      <c r="A94" s="30" t="s">
        <v>1234</v>
      </c>
      <c r="B94" s="57" t="s">
        <v>1249</v>
      </c>
      <c r="C94" s="16" t="s">
        <v>1250</v>
      </c>
      <c r="D94" s="16" t="s">
        <v>1251</v>
      </c>
      <c r="E94" s="304">
        <v>1</v>
      </c>
      <c r="F94" s="88">
        <v>61.72</v>
      </c>
      <c r="G94" s="88">
        <f>E94*F94</f>
        <v>61.72</v>
      </c>
      <c r="H94" s="198"/>
      <c r="I94" s="199"/>
      <c r="J94" s="199"/>
      <c r="K94" s="199"/>
    </row>
    <row r="95" spans="1:11" ht="20.100000000000001" customHeight="1" x14ac:dyDescent="0.2">
      <c r="A95" s="30" t="s">
        <v>628</v>
      </c>
      <c r="B95" s="57" t="s">
        <v>978</v>
      </c>
      <c r="C95" s="16" t="s">
        <v>979</v>
      </c>
      <c r="D95" s="16" t="s">
        <v>1016</v>
      </c>
      <c r="E95" s="304">
        <v>1</v>
      </c>
      <c r="F95" s="88">
        <v>24.88</v>
      </c>
      <c r="G95" s="88">
        <f>E95*F95</f>
        <v>24.88</v>
      </c>
      <c r="H95" s="198"/>
      <c r="I95" s="199"/>
      <c r="J95" s="199"/>
      <c r="K95" s="199"/>
    </row>
    <row r="96" spans="1:11" ht="20.100000000000001" customHeight="1" x14ac:dyDescent="0.2">
      <c r="A96" s="30" t="s">
        <v>874</v>
      </c>
      <c r="B96" s="57" t="s">
        <v>1053</v>
      </c>
      <c r="C96" s="16" t="s">
        <v>926</v>
      </c>
      <c r="D96" s="16" t="s">
        <v>1004</v>
      </c>
      <c r="E96" s="304">
        <v>1</v>
      </c>
      <c r="F96" s="88">
        <v>49.98</v>
      </c>
      <c r="G96" s="88">
        <f t="shared" ref="G96:G132" si="1">E96*F96</f>
        <v>49.98</v>
      </c>
      <c r="H96" s="198"/>
      <c r="I96" s="199"/>
      <c r="J96" s="199"/>
      <c r="K96" s="199"/>
    </row>
    <row r="97" spans="1:11" ht="24.6" customHeight="1" x14ac:dyDescent="0.2">
      <c r="A97" s="30" t="s">
        <v>875</v>
      </c>
      <c r="B97" s="57" t="s">
        <v>1054</v>
      </c>
      <c r="C97" s="16" t="s">
        <v>1003</v>
      </c>
      <c r="D97" s="16" t="s">
        <v>598</v>
      </c>
      <c r="E97" s="304">
        <v>1</v>
      </c>
      <c r="F97" s="88">
        <v>67.150000000000006</v>
      </c>
      <c r="G97" s="88">
        <f t="shared" si="1"/>
        <v>67.150000000000006</v>
      </c>
      <c r="H97" s="198"/>
      <c r="I97" s="199"/>
      <c r="J97" s="199"/>
      <c r="K97" s="199"/>
    </row>
    <row r="98" spans="1:11" ht="20.100000000000001" customHeight="1" x14ac:dyDescent="0.2">
      <c r="A98" s="30" t="s">
        <v>1233</v>
      </c>
      <c r="B98" s="57" t="s">
        <v>1253</v>
      </c>
      <c r="C98" s="16" t="s">
        <v>1254</v>
      </c>
      <c r="D98" s="16" t="s">
        <v>544</v>
      </c>
      <c r="E98" s="304">
        <v>1</v>
      </c>
      <c r="F98" s="88">
        <v>56.35</v>
      </c>
      <c r="G98" s="88">
        <f t="shared" si="1"/>
        <v>56.35</v>
      </c>
      <c r="H98" s="198"/>
      <c r="I98" s="199"/>
      <c r="J98" s="199"/>
      <c r="K98" s="199"/>
    </row>
    <row r="99" spans="1:11" ht="20.100000000000001" customHeight="1" x14ac:dyDescent="0.2">
      <c r="A99" s="30" t="s">
        <v>1231</v>
      </c>
      <c r="B99" s="57" t="s">
        <v>1255</v>
      </c>
      <c r="C99" s="16" t="s">
        <v>1256</v>
      </c>
      <c r="D99" s="16" t="s">
        <v>625</v>
      </c>
      <c r="E99" s="304">
        <v>1</v>
      </c>
      <c r="F99" s="88">
        <v>76.34</v>
      </c>
      <c r="G99" s="88">
        <f t="shared" si="1"/>
        <v>76.34</v>
      </c>
      <c r="H99" s="198"/>
      <c r="I99" s="199"/>
      <c r="J99" s="199"/>
      <c r="K99" s="199"/>
    </row>
    <row r="100" spans="1:11" ht="20.100000000000001" customHeight="1" x14ac:dyDescent="0.2">
      <c r="A100" s="30" t="s">
        <v>1232</v>
      </c>
      <c r="B100" s="57" t="s">
        <v>1551</v>
      </c>
      <c r="C100" s="16" t="s">
        <v>1257</v>
      </c>
      <c r="D100" s="16" t="s">
        <v>581</v>
      </c>
      <c r="E100" s="304">
        <v>1</v>
      </c>
      <c r="F100" s="88">
        <v>62.16</v>
      </c>
      <c r="G100" s="88">
        <f t="shared" si="1"/>
        <v>62.16</v>
      </c>
      <c r="H100" s="198"/>
      <c r="I100" s="199"/>
      <c r="J100" s="199"/>
      <c r="K100" s="199"/>
    </row>
    <row r="101" spans="1:11" ht="20.100000000000001" customHeight="1" x14ac:dyDescent="0.2">
      <c r="A101" s="30" t="s">
        <v>1655</v>
      </c>
      <c r="B101" s="57" t="s">
        <v>1656</v>
      </c>
      <c r="C101" s="16" t="s">
        <v>1657</v>
      </c>
      <c r="D101" s="16" t="s">
        <v>1658</v>
      </c>
      <c r="E101" s="304">
        <v>1</v>
      </c>
      <c r="F101" s="88">
        <v>258.57</v>
      </c>
      <c r="G101" s="88">
        <f t="shared" si="1"/>
        <v>258.57</v>
      </c>
      <c r="H101" s="198"/>
      <c r="I101" s="199"/>
      <c r="J101" s="199"/>
      <c r="K101" s="199"/>
    </row>
    <row r="102" spans="1:11" ht="20.100000000000001" customHeight="1" x14ac:dyDescent="0.2">
      <c r="A102" s="30" t="s">
        <v>1659</v>
      </c>
      <c r="B102" s="57" t="s">
        <v>1660</v>
      </c>
      <c r="C102" s="16" t="s">
        <v>1661</v>
      </c>
      <c r="D102" s="16" t="s">
        <v>1662</v>
      </c>
      <c r="E102" s="304">
        <v>2</v>
      </c>
      <c r="F102" s="88">
        <v>81.599999999999994</v>
      </c>
      <c r="G102" s="88">
        <f t="shared" si="1"/>
        <v>163.19999999999999</v>
      </c>
      <c r="H102" s="198"/>
      <c r="I102" s="199"/>
      <c r="J102" s="199"/>
      <c r="K102" s="199"/>
    </row>
    <row r="103" spans="1:11" ht="20.100000000000001" customHeight="1" x14ac:dyDescent="0.2">
      <c r="A103" s="30" t="s">
        <v>1663</v>
      </c>
      <c r="B103" s="57" t="s">
        <v>1664</v>
      </c>
      <c r="C103" s="16" t="s">
        <v>1665</v>
      </c>
      <c r="D103" s="16" t="s">
        <v>1225</v>
      </c>
      <c r="E103" s="304">
        <v>2</v>
      </c>
      <c r="F103" s="88">
        <v>18.12</v>
      </c>
      <c r="G103" s="88">
        <f t="shared" si="1"/>
        <v>36.24</v>
      </c>
      <c r="H103" s="198"/>
      <c r="I103" s="199"/>
      <c r="J103" s="199"/>
      <c r="K103" s="199"/>
    </row>
    <row r="104" spans="1:11" ht="20.100000000000001" customHeight="1" x14ac:dyDescent="0.2">
      <c r="A104" s="30" t="s">
        <v>1666</v>
      </c>
      <c r="B104" s="57" t="s">
        <v>1667</v>
      </c>
      <c r="C104" s="16" t="s">
        <v>1668</v>
      </c>
      <c r="D104" s="16" t="s">
        <v>544</v>
      </c>
      <c r="E104" s="304">
        <v>2</v>
      </c>
      <c r="F104" s="88">
        <v>31.62</v>
      </c>
      <c r="G104" s="88">
        <f t="shared" si="1"/>
        <v>63.24</v>
      </c>
      <c r="H104" s="198"/>
      <c r="I104" s="199"/>
      <c r="J104" s="199"/>
      <c r="K104" s="199"/>
    </row>
    <row r="105" spans="1:11" ht="20.100000000000001" customHeight="1" x14ac:dyDescent="0.2">
      <c r="A105" s="30" t="s">
        <v>559</v>
      </c>
      <c r="B105" s="57" t="s">
        <v>980</v>
      </c>
      <c r="C105" s="16" t="s">
        <v>981</v>
      </c>
      <c r="D105" s="16" t="s">
        <v>625</v>
      </c>
      <c r="E105" s="304">
        <v>28</v>
      </c>
      <c r="F105" s="88">
        <v>14.28</v>
      </c>
      <c r="G105" s="88">
        <f t="shared" si="1"/>
        <v>399.84</v>
      </c>
      <c r="H105" s="198"/>
      <c r="I105" s="199"/>
      <c r="J105" s="199"/>
      <c r="K105" s="199"/>
    </row>
    <row r="106" spans="1:11" ht="20.100000000000001" customHeight="1" x14ac:dyDescent="0.2">
      <c r="A106" s="30" t="s">
        <v>1057</v>
      </c>
      <c r="B106" s="57" t="s">
        <v>1058</v>
      </c>
      <c r="C106" s="16" t="s">
        <v>1669</v>
      </c>
      <c r="D106" s="16" t="s">
        <v>574</v>
      </c>
      <c r="E106" s="304">
        <v>2</v>
      </c>
      <c r="F106" s="88">
        <v>26.43</v>
      </c>
      <c r="G106" s="88">
        <f t="shared" si="1"/>
        <v>52.86</v>
      </c>
      <c r="H106" s="198"/>
      <c r="I106" s="199"/>
      <c r="J106" s="199"/>
      <c r="K106" s="199"/>
    </row>
    <row r="107" spans="1:11" ht="20.100000000000001" customHeight="1" x14ac:dyDescent="0.2">
      <c r="A107" s="30" t="s">
        <v>606</v>
      </c>
      <c r="B107" s="57" t="s">
        <v>982</v>
      </c>
      <c r="C107" s="16" t="s">
        <v>983</v>
      </c>
      <c r="D107" s="16" t="s">
        <v>544</v>
      </c>
      <c r="E107" s="304">
        <v>2</v>
      </c>
      <c r="F107" s="88">
        <v>13.67</v>
      </c>
      <c r="G107" s="88">
        <f t="shared" si="1"/>
        <v>27.34</v>
      </c>
      <c r="H107" s="198"/>
      <c r="I107" s="199"/>
      <c r="J107" s="199"/>
      <c r="K107" s="199"/>
    </row>
    <row r="108" spans="1:11" ht="20.100000000000001" customHeight="1" x14ac:dyDescent="0.2">
      <c r="A108" s="30" t="s">
        <v>748</v>
      </c>
      <c r="B108" s="57" t="s">
        <v>1032</v>
      </c>
      <c r="C108" s="16" t="s">
        <v>1026</v>
      </c>
      <c r="D108" s="16" t="s">
        <v>581</v>
      </c>
      <c r="E108" s="304">
        <v>1</v>
      </c>
      <c r="F108" s="88">
        <v>21.87</v>
      </c>
      <c r="G108" s="88">
        <f t="shared" si="1"/>
        <v>21.87</v>
      </c>
      <c r="H108" s="198"/>
      <c r="I108" s="199"/>
      <c r="J108" s="199"/>
      <c r="K108" s="199"/>
    </row>
    <row r="109" spans="1:11" ht="20.100000000000001" customHeight="1" x14ac:dyDescent="0.2">
      <c r="A109" s="30" t="s">
        <v>698</v>
      </c>
      <c r="B109" s="57" t="s">
        <v>1033</v>
      </c>
      <c r="C109" s="16" t="s">
        <v>1027</v>
      </c>
      <c r="D109" s="16" t="s">
        <v>581</v>
      </c>
      <c r="E109" s="304">
        <v>1</v>
      </c>
      <c r="F109" s="88">
        <v>32.53</v>
      </c>
      <c r="G109" s="88">
        <f t="shared" si="1"/>
        <v>32.53</v>
      </c>
      <c r="H109" s="198"/>
      <c r="I109" s="199"/>
      <c r="J109" s="199"/>
      <c r="K109" s="199"/>
    </row>
    <row r="110" spans="1:11" ht="20.100000000000001" customHeight="1" x14ac:dyDescent="0.2">
      <c r="A110" s="30" t="s">
        <v>715</v>
      </c>
      <c r="B110" s="57" t="s">
        <v>1034</v>
      </c>
      <c r="C110" s="16" t="s">
        <v>963</v>
      </c>
      <c r="D110" s="16" t="s">
        <v>574</v>
      </c>
      <c r="E110" s="304">
        <v>1</v>
      </c>
      <c r="F110" s="88">
        <v>35.700000000000003</v>
      </c>
      <c r="G110" s="88">
        <f t="shared" si="1"/>
        <v>35.700000000000003</v>
      </c>
      <c r="H110" s="198"/>
      <c r="I110" s="199"/>
      <c r="J110" s="199"/>
      <c r="K110" s="199"/>
    </row>
    <row r="111" spans="1:11" ht="20.100000000000001" customHeight="1" x14ac:dyDescent="0.2">
      <c r="A111" s="30" t="s">
        <v>710</v>
      </c>
      <c r="B111" s="57" t="s">
        <v>1035</v>
      </c>
      <c r="C111" s="16" t="s">
        <v>983</v>
      </c>
      <c r="D111" s="16" t="s">
        <v>1028</v>
      </c>
      <c r="E111" s="304">
        <v>4</v>
      </c>
      <c r="F111" s="88">
        <v>70.819999999999993</v>
      </c>
      <c r="G111" s="88">
        <f t="shared" si="1"/>
        <v>283.27999999999997</v>
      </c>
      <c r="H111" s="198"/>
      <c r="I111" s="199"/>
      <c r="J111" s="199"/>
      <c r="K111" s="199"/>
    </row>
    <row r="112" spans="1:11" ht="24" customHeight="1" x14ac:dyDescent="0.2">
      <c r="A112" s="30" t="s">
        <v>618</v>
      </c>
      <c r="B112" s="57" t="s">
        <v>1906</v>
      </c>
      <c r="C112" s="16" t="s">
        <v>963</v>
      </c>
      <c r="D112" s="16" t="s">
        <v>1017</v>
      </c>
      <c r="E112" s="304">
        <v>4</v>
      </c>
      <c r="F112" s="88">
        <v>19.27</v>
      </c>
      <c r="G112" s="88">
        <f t="shared" si="1"/>
        <v>77.08</v>
      </c>
      <c r="H112" s="198"/>
      <c r="I112" s="199"/>
      <c r="J112" s="199"/>
      <c r="K112" s="199"/>
    </row>
    <row r="113" spans="1:11" ht="20.100000000000001" customHeight="1" x14ac:dyDescent="0.2">
      <c r="A113" s="30" t="s">
        <v>567</v>
      </c>
      <c r="B113" s="57" t="s">
        <v>984</v>
      </c>
      <c r="C113" s="16" t="s">
        <v>985</v>
      </c>
      <c r="D113" s="16" t="s">
        <v>544</v>
      </c>
      <c r="E113" s="304">
        <v>4</v>
      </c>
      <c r="F113" s="88">
        <v>5.56</v>
      </c>
      <c r="G113" s="88">
        <f t="shared" si="1"/>
        <v>22.24</v>
      </c>
      <c r="H113" s="198"/>
      <c r="I113" s="199"/>
      <c r="J113" s="199"/>
      <c r="K113" s="199"/>
    </row>
    <row r="114" spans="1:11" ht="20.100000000000001" customHeight="1" x14ac:dyDescent="0.2">
      <c r="A114" s="30" t="s">
        <v>584</v>
      </c>
      <c r="B114" s="57" t="s">
        <v>986</v>
      </c>
      <c r="C114" s="16" t="s">
        <v>987</v>
      </c>
      <c r="D114" s="16" t="s">
        <v>1016</v>
      </c>
      <c r="E114" s="304">
        <v>2</v>
      </c>
      <c r="F114" s="88">
        <v>15.42</v>
      </c>
      <c r="G114" s="88">
        <f t="shared" si="1"/>
        <v>30.84</v>
      </c>
      <c r="H114" s="198"/>
      <c r="I114" s="199"/>
      <c r="J114" s="199"/>
      <c r="K114" s="199"/>
    </row>
    <row r="115" spans="1:11" ht="20.100000000000001" customHeight="1" x14ac:dyDescent="0.2">
      <c r="A115" s="30" t="s">
        <v>614</v>
      </c>
      <c r="B115" s="57" t="s">
        <v>988</v>
      </c>
      <c r="C115" s="16" t="s">
        <v>989</v>
      </c>
      <c r="D115" s="16" t="s">
        <v>544</v>
      </c>
      <c r="E115" s="304">
        <v>2</v>
      </c>
      <c r="F115" s="88">
        <v>21.85</v>
      </c>
      <c r="G115" s="88">
        <f t="shared" si="1"/>
        <v>43.7</v>
      </c>
      <c r="H115" s="198"/>
      <c r="I115" s="199"/>
      <c r="J115" s="199"/>
      <c r="K115" s="199"/>
    </row>
    <row r="116" spans="1:11" ht="29.1" customHeight="1" x14ac:dyDescent="0.2">
      <c r="A116" s="30" t="s">
        <v>605</v>
      </c>
      <c r="B116" s="57" t="s">
        <v>990</v>
      </c>
      <c r="C116" s="16" t="s">
        <v>963</v>
      </c>
      <c r="D116" s="16" t="s">
        <v>574</v>
      </c>
      <c r="E116" s="304">
        <v>1</v>
      </c>
      <c r="F116" s="88">
        <v>70.5</v>
      </c>
      <c r="G116" s="88">
        <f t="shared" si="1"/>
        <v>70.5</v>
      </c>
      <c r="H116" s="198"/>
      <c r="I116" s="199"/>
      <c r="J116" s="199"/>
      <c r="K116" s="199"/>
    </row>
    <row r="117" spans="1:11" ht="27.95" customHeight="1" x14ac:dyDescent="0.2">
      <c r="A117" s="30" t="s">
        <v>573</v>
      </c>
      <c r="B117" s="57" t="s">
        <v>991</v>
      </c>
      <c r="C117" s="16" t="s">
        <v>963</v>
      </c>
      <c r="D117" s="16" t="s">
        <v>574</v>
      </c>
      <c r="E117" s="304">
        <v>1</v>
      </c>
      <c r="F117" s="88">
        <v>66.09</v>
      </c>
      <c r="G117" s="88">
        <f t="shared" si="1"/>
        <v>66.09</v>
      </c>
      <c r="H117" s="198"/>
      <c r="I117" s="199"/>
      <c r="J117" s="199"/>
      <c r="K117" s="199"/>
    </row>
    <row r="118" spans="1:11" ht="27" customHeight="1" x14ac:dyDescent="0.2">
      <c r="A118" s="30" t="s">
        <v>578</v>
      </c>
      <c r="B118" s="57" t="s">
        <v>1013</v>
      </c>
      <c r="C118" s="16" t="s">
        <v>963</v>
      </c>
      <c r="D118" s="16" t="s">
        <v>574</v>
      </c>
      <c r="E118" s="304">
        <v>1</v>
      </c>
      <c r="F118" s="88">
        <v>58.38</v>
      </c>
      <c r="G118" s="88">
        <f t="shared" si="1"/>
        <v>58.38</v>
      </c>
      <c r="H118" s="198"/>
      <c r="I118" s="199"/>
      <c r="J118" s="199"/>
      <c r="K118" s="199"/>
    </row>
    <row r="119" spans="1:11" ht="28.5" customHeight="1" x14ac:dyDescent="0.2">
      <c r="A119" s="30" t="s">
        <v>594</v>
      </c>
      <c r="B119" s="57" t="s">
        <v>992</v>
      </c>
      <c r="C119" s="16" t="s">
        <v>963</v>
      </c>
      <c r="D119" s="16" t="s">
        <v>574</v>
      </c>
      <c r="E119" s="304">
        <v>1</v>
      </c>
      <c r="F119" s="88">
        <v>29.78</v>
      </c>
      <c r="G119" s="88">
        <f t="shared" si="1"/>
        <v>29.78</v>
      </c>
      <c r="H119" s="198"/>
      <c r="I119" s="199"/>
      <c r="J119" s="199"/>
      <c r="K119" s="199"/>
    </row>
    <row r="120" spans="1:11" ht="39.950000000000003" customHeight="1" x14ac:dyDescent="0.2">
      <c r="A120" s="30" t="s">
        <v>760</v>
      </c>
      <c r="B120" s="57" t="s">
        <v>1055</v>
      </c>
      <c r="C120" s="16" t="s">
        <v>963</v>
      </c>
      <c r="D120" s="16" t="s">
        <v>574</v>
      </c>
      <c r="E120" s="304">
        <v>1</v>
      </c>
      <c r="F120" s="88">
        <v>124.95</v>
      </c>
      <c r="G120" s="88">
        <f t="shared" si="1"/>
        <v>124.95</v>
      </c>
      <c r="H120" s="198"/>
      <c r="I120" s="199"/>
      <c r="J120" s="199"/>
      <c r="K120" s="199"/>
    </row>
    <row r="121" spans="1:11" ht="33" customHeight="1" x14ac:dyDescent="0.2">
      <c r="A121" s="30" t="s">
        <v>993</v>
      </c>
      <c r="B121" s="57" t="s">
        <v>994</v>
      </c>
      <c r="C121" s="16" t="s">
        <v>963</v>
      </c>
      <c r="D121" s="16" t="s">
        <v>574</v>
      </c>
      <c r="E121" s="304">
        <v>1</v>
      </c>
      <c r="F121" s="88">
        <v>26.01</v>
      </c>
      <c r="G121" s="88">
        <f t="shared" si="1"/>
        <v>26.01</v>
      </c>
      <c r="H121" s="198"/>
      <c r="I121" s="199"/>
      <c r="J121" s="199"/>
      <c r="K121" s="199"/>
    </row>
    <row r="122" spans="1:11" ht="24.6" customHeight="1" x14ac:dyDescent="0.2">
      <c r="A122" s="30" t="s">
        <v>708</v>
      </c>
      <c r="B122" s="57" t="s">
        <v>995</v>
      </c>
      <c r="C122" s="16" t="s">
        <v>963</v>
      </c>
      <c r="D122" s="16" t="s">
        <v>574</v>
      </c>
      <c r="E122" s="304">
        <v>1</v>
      </c>
      <c r="F122" s="88">
        <v>25.5</v>
      </c>
      <c r="G122" s="88">
        <f t="shared" si="1"/>
        <v>25.5</v>
      </c>
      <c r="H122" s="198"/>
      <c r="I122" s="199"/>
      <c r="J122" s="199"/>
      <c r="K122" s="199"/>
    </row>
    <row r="123" spans="1:11" ht="25.5" customHeight="1" x14ac:dyDescent="0.2">
      <c r="A123" s="30" t="s">
        <v>575</v>
      </c>
      <c r="B123" s="57" t="s">
        <v>996</v>
      </c>
      <c r="C123" s="16" t="s">
        <v>963</v>
      </c>
      <c r="D123" s="16" t="s">
        <v>574</v>
      </c>
      <c r="E123" s="304">
        <v>1</v>
      </c>
      <c r="F123" s="88">
        <v>55.94</v>
      </c>
      <c r="G123" s="88">
        <f t="shared" si="1"/>
        <v>55.94</v>
      </c>
      <c r="H123" s="198"/>
      <c r="I123" s="199"/>
      <c r="J123" s="199"/>
      <c r="K123" s="199"/>
    </row>
    <row r="124" spans="1:11" ht="20.100000000000001" customHeight="1" x14ac:dyDescent="0.2">
      <c r="A124" s="30" t="s">
        <v>761</v>
      </c>
      <c r="B124" s="57" t="s">
        <v>1036</v>
      </c>
      <c r="C124" s="16" t="s">
        <v>1029</v>
      </c>
      <c r="D124" s="16" t="s">
        <v>1030</v>
      </c>
      <c r="E124" s="304">
        <v>1</v>
      </c>
      <c r="F124" s="88">
        <v>110.92</v>
      </c>
      <c r="G124" s="88">
        <f t="shared" si="1"/>
        <v>110.92</v>
      </c>
      <c r="H124" s="198"/>
      <c r="I124" s="199"/>
      <c r="J124" s="199"/>
      <c r="K124" s="199"/>
    </row>
    <row r="125" spans="1:11" ht="40.5" customHeight="1" x14ac:dyDescent="0.2">
      <c r="A125" s="30" t="s">
        <v>617</v>
      </c>
      <c r="B125" s="57" t="s">
        <v>1056</v>
      </c>
      <c r="C125" s="16" t="s">
        <v>963</v>
      </c>
      <c r="D125" s="16" t="s">
        <v>574</v>
      </c>
      <c r="E125" s="304">
        <v>1</v>
      </c>
      <c r="F125" s="88">
        <v>105.77</v>
      </c>
      <c r="G125" s="88">
        <f t="shared" si="1"/>
        <v>105.77</v>
      </c>
      <c r="H125" s="198"/>
      <c r="I125" s="199"/>
      <c r="J125" s="199"/>
      <c r="K125" s="199"/>
    </row>
    <row r="126" spans="1:11" ht="26.45" customHeight="1" x14ac:dyDescent="0.2">
      <c r="A126" s="30" t="s">
        <v>626</v>
      </c>
      <c r="B126" s="57" t="s">
        <v>997</v>
      </c>
      <c r="C126" s="16" t="s">
        <v>963</v>
      </c>
      <c r="D126" s="16" t="s">
        <v>574</v>
      </c>
      <c r="E126" s="304">
        <v>1</v>
      </c>
      <c r="F126" s="88">
        <v>96.18</v>
      </c>
      <c r="G126" s="88">
        <f t="shared" si="1"/>
        <v>96.18</v>
      </c>
      <c r="H126" s="198"/>
      <c r="I126" s="199"/>
      <c r="J126" s="199"/>
      <c r="K126" s="199"/>
    </row>
    <row r="127" spans="1:11" ht="27" customHeight="1" x14ac:dyDescent="0.2">
      <c r="A127" s="30" t="s">
        <v>577</v>
      </c>
      <c r="B127" s="57" t="s">
        <v>998</v>
      </c>
      <c r="C127" s="16" t="s">
        <v>963</v>
      </c>
      <c r="D127" s="16" t="s">
        <v>574</v>
      </c>
      <c r="E127" s="304">
        <v>1</v>
      </c>
      <c r="F127" s="88">
        <v>83.997</v>
      </c>
      <c r="G127" s="88">
        <f t="shared" si="1"/>
        <v>83.997</v>
      </c>
      <c r="H127" s="198"/>
      <c r="I127" s="199"/>
      <c r="J127" s="199"/>
      <c r="K127" s="199"/>
    </row>
    <row r="128" spans="1:11" ht="20.100000000000001" customHeight="1" x14ac:dyDescent="0.2">
      <c r="A128" s="30" t="s">
        <v>596</v>
      </c>
      <c r="B128" s="57" t="s">
        <v>999</v>
      </c>
      <c r="C128" s="16" t="s">
        <v>1000</v>
      </c>
      <c r="D128" s="16" t="s">
        <v>544</v>
      </c>
      <c r="E128" s="304">
        <v>2</v>
      </c>
      <c r="F128" s="88">
        <v>12.18</v>
      </c>
      <c r="G128" s="88">
        <f t="shared" si="1"/>
        <v>24.36</v>
      </c>
      <c r="H128" s="198"/>
      <c r="I128" s="199"/>
      <c r="J128" s="199"/>
      <c r="K128" s="199"/>
    </row>
    <row r="129" spans="1:11" ht="24.95" customHeight="1" x14ac:dyDescent="0.2">
      <c r="A129" s="30" t="s">
        <v>603</v>
      </c>
      <c r="B129" s="57" t="s">
        <v>1001</v>
      </c>
      <c r="C129" s="16" t="s">
        <v>963</v>
      </c>
      <c r="D129" s="16" t="s">
        <v>574</v>
      </c>
      <c r="E129" s="304">
        <v>1</v>
      </c>
      <c r="F129" s="88">
        <v>37.880000000000003</v>
      </c>
      <c r="G129" s="88">
        <f t="shared" si="1"/>
        <v>37.880000000000003</v>
      </c>
      <c r="H129" s="198"/>
      <c r="I129" s="199"/>
      <c r="J129" s="199"/>
      <c r="K129" s="199"/>
    </row>
    <row r="130" spans="1:11" ht="20.100000000000001" customHeight="1" x14ac:dyDescent="0.2">
      <c r="A130" s="30" t="s">
        <v>692</v>
      </c>
      <c r="B130" s="57" t="s">
        <v>1037</v>
      </c>
      <c r="C130" s="16" t="s">
        <v>1031</v>
      </c>
      <c r="D130" s="16" t="s">
        <v>1030</v>
      </c>
      <c r="E130" s="304">
        <v>1</v>
      </c>
      <c r="F130" s="88">
        <v>188.7</v>
      </c>
      <c r="G130" s="88">
        <f t="shared" si="1"/>
        <v>188.7</v>
      </c>
      <c r="H130" s="198"/>
      <c r="I130" s="199"/>
      <c r="J130" s="199"/>
      <c r="K130" s="199"/>
    </row>
    <row r="131" spans="1:11" ht="20.100000000000001" customHeight="1" x14ac:dyDescent="0.2">
      <c r="A131" s="30" t="s">
        <v>1119</v>
      </c>
      <c r="B131" s="57" t="s">
        <v>1120</v>
      </c>
      <c r="C131" s="16" t="s">
        <v>886</v>
      </c>
      <c r="D131" s="16" t="s">
        <v>1018</v>
      </c>
      <c r="E131" s="304">
        <v>1</v>
      </c>
      <c r="F131" s="88">
        <v>110.56</v>
      </c>
      <c r="G131" s="88">
        <f t="shared" si="1"/>
        <v>110.56</v>
      </c>
      <c r="H131" s="198"/>
      <c r="I131" s="199"/>
      <c r="J131" s="199"/>
      <c r="K131" s="199"/>
    </row>
    <row r="132" spans="1:11" ht="20.100000000000001" customHeight="1" x14ac:dyDescent="0.2">
      <c r="A132" s="30" t="s">
        <v>1121</v>
      </c>
      <c r="B132" s="57" t="s">
        <v>1122</v>
      </c>
      <c r="C132" s="16" t="s">
        <v>905</v>
      </c>
      <c r="D132" s="16" t="s">
        <v>1018</v>
      </c>
      <c r="E132" s="304">
        <v>1</v>
      </c>
      <c r="F132" s="88">
        <v>35.020000000000003</v>
      </c>
      <c r="G132" s="88">
        <f t="shared" si="1"/>
        <v>35.020000000000003</v>
      </c>
      <c r="H132" s="198"/>
      <c r="I132" s="199"/>
      <c r="J132" s="199"/>
      <c r="K132" s="199"/>
    </row>
    <row r="133" spans="1:11" ht="17.100000000000001" customHeight="1" thickBot="1" x14ac:dyDescent="0.25">
      <c r="H133" s="202"/>
      <c r="I133" s="201"/>
      <c r="J133" s="201"/>
      <c r="K133" s="201"/>
    </row>
    <row r="134" spans="1:11" ht="11.1" customHeight="1" x14ac:dyDescent="0.2">
      <c r="E134" s="305" t="s">
        <v>5</v>
      </c>
      <c r="F134" s="154"/>
      <c r="G134" s="432">
        <f>SUM(G12:G133)</f>
        <v>24680.227000000006</v>
      </c>
      <c r="H134" s="434" t="s">
        <v>5</v>
      </c>
      <c r="I134" s="464">
        <f>SUM(I12:I132)</f>
        <v>0</v>
      </c>
      <c r="J134" s="201"/>
      <c r="K134" s="201"/>
    </row>
    <row r="135" spans="1:11" ht="11.1" customHeight="1" x14ac:dyDescent="0.2">
      <c r="E135" s="306" t="s">
        <v>6</v>
      </c>
      <c r="G135" s="437">
        <v>5182.8482999999997</v>
      </c>
      <c r="H135" s="435" t="s">
        <v>6</v>
      </c>
      <c r="I135" s="465">
        <f>I134*21%</f>
        <v>0</v>
      </c>
      <c r="J135" s="201"/>
      <c r="K135" s="201"/>
    </row>
    <row r="136" spans="1:11" ht="11.1" customHeight="1" thickBot="1" x14ac:dyDescent="0.25">
      <c r="E136" s="307" t="s">
        <v>4</v>
      </c>
      <c r="F136" s="155"/>
      <c r="G136" s="433">
        <v>29863.078300000001</v>
      </c>
      <c r="H136" s="436" t="s">
        <v>4</v>
      </c>
      <c r="I136" s="466">
        <f>SUM(I134:I135)</f>
        <v>0</v>
      </c>
      <c r="J136" s="201"/>
      <c r="K136" s="201"/>
    </row>
    <row r="137" spans="1:11" ht="39.950000000000003" customHeight="1" x14ac:dyDescent="0.2">
      <c r="C137" s="146"/>
    </row>
  </sheetData>
  <sheetProtection algorithmName="SHA-512" hashValue="gTHDK/FDEcD+WEamXl0nlHwhaq57YviufN3903q6A1pSWWlspxQnLQCw4UxQgsiiMK1FgCIwMdq5xwjMFED7zA==" saltValue="MmXAXNe4RTqU8djkpEXbiQ==" spinCount="100000" sheet="1" objects="1" scenarios="1"/>
  <sortState xmlns:xlrd2="http://schemas.microsoft.com/office/spreadsheetml/2017/richdata2" ref="A11:G112">
    <sortCondition ref="A10"/>
  </sortState>
  <conditionalFormatting sqref="H12:H132">
    <cfRule type="cellIs" dxfId="29" priority="1" operator="greaterThan">
      <formula>F12</formula>
    </cfRule>
  </conditionalFormatting>
  <hyperlinks>
    <hyperlink ref="C132" r:id="rId1" display="https://www.sigmaaldrich.com/ES/en/search/67-56-1?focus=products&amp;page=1&amp;perpage=30&amp;sort=relevance&amp;term=67-56-1&amp;type=cas_number" xr:uid="{00000000-0004-0000-0200-000000000000}"/>
    <hyperlink ref="C131" r:id="rId2" display="https://www.sigmaaldrich.com/ES/en/search/75-05-8?focus=products&amp;page=1&amp;perpage=30&amp;sort=relevance&amp;term=75-05-8&amp;type=cas_number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  <headerFooter>
    <oddFooter>&amp;L&amp;P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5"/>
  <sheetViews>
    <sheetView topLeftCell="C135" workbookViewId="0">
      <selection activeCell="G141" sqref="G141"/>
    </sheetView>
  </sheetViews>
  <sheetFormatPr defaultColWidth="11.42578125" defaultRowHeight="12" x14ac:dyDescent="0.2"/>
  <cols>
    <col min="1" max="1" width="10.5703125" style="80" customWidth="1"/>
    <col min="2" max="2" width="119.42578125" style="5" customWidth="1"/>
    <col min="3" max="3" width="11.42578125" style="78"/>
    <col min="4" max="4" width="15.85546875" style="77" customWidth="1"/>
    <col min="5" max="5" width="15.140625" style="36" customWidth="1"/>
    <col min="6" max="6" width="16.85546875" style="5" customWidth="1"/>
    <col min="7" max="257" width="11.42578125" style="5"/>
    <col min="258" max="258" width="53" style="5" customWidth="1"/>
    <col min="259" max="259" width="11.42578125" style="5"/>
    <col min="260" max="260" width="23.140625" style="5" customWidth="1"/>
    <col min="261" max="261" width="15.140625" style="5" customWidth="1"/>
    <col min="262" max="513" width="11.42578125" style="5"/>
    <col min="514" max="514" width="53" style="5" customWidth="1"/>
    <col min="515" max="515" width="11.42578125" style="5"/>
    <col min="516" max="516" width="23.140625" style="5" customWidth="1"/>
    <col min="517" max="517" width="15.140625" style="5" customWidth="1"/>
    <col min="518" max="769" width="11.42578125" style="5"/>
    <col min="770" max="770" width="53" style="5" customWidth="1"/>
    <col min="771" max="771" width="11.42578125" style="5"/>
    <col min="772" max="772" width="23.140625" style="5" customWidth="1"/>
    <col min="773" max="773" width="15.140625" style="5" customWidth="1"/>
    <col min="774" max="1025" width="11.42578125" style="5"/>
    <col min="1026" max="1026" width="53" style="5" customWidth="1"/>
    <col min="1027" max="1027" width="11.42578125" style="5"/>
    <col min="1028" max="1028" width="23.140625" style="5" customWidth="1"/>
    <col min="1029" max="1029" width="15.140625" style="5" customWidth="1"/>
    <col min="1030" max="1281" width="11.42578125" style="5"/>
    <col min="1282" max="1282" width="53" style="5" customWidth="1"/>
    <col min="1283" max="1283" width="11.42578125" style="5"/>
    <col min="1284" max="1284" width="23.140625" style="5" customWidth="1"/>
    <col min="1285" max="1285" width="15.140625" style="5" customWidth="1"/>
    <col min="1286" max="1537" width="11.42578125" style="5"/>
    <col min="1538" max="1538" width="53" style="5" customWidth="1"/>
    <col min="1539" max="1539" width="11.42578125" style="5"/>
    <col min="1540" max="1540" width="23.140625" style="5" customWidth="1"/>
    <col min="1541" max="1541" width="15.140625" style="5" customWidth="1"/>
    <col min="1542" max="1793" width="11.42578125" style="5"/>
    <col min="1794" max="1794" width="53" style="5" customWidth="1"/>
    <col min="1795" max="1795" width="11.42578125" style="5"/>
    <col min="1796" max="1796" width="23.140625" style="5" customWidth="1"/>
    <col min="1797" max="1797" width="15.140625" style="5" customWidth="1"/>
    <col min="1798" max="2049" width="11.42578125" style="5"/>
    <col min="2050" max="2050" width="53" style="5" customWidth="1"/>
    <col min="2051" max="2051" width="11.42578125" style="5"/>
    <col min="2052" max="2052" width="23.140625" style="5" customWidth="1"/>
    <col min="2053" max="2053" width="15.140625" style="5" customWidth="1"/>
    <col min="2054" max="2305" width="11.42578125" style="5"/>
    <col min="2306" max="2306" width="53" style="5" customWidth="1"/>
    <col min="2307" max="2307" width="11.42578125" style="5"/>
    <col min="2308" max="2308" width="23.140625" style="5" customWidth="1"/>
    <col min="2309" max="2309" width="15.140625" style="5" customWidth="1"/>
    <col min="2310" max="2561" width="11.42578125" style="5"/>
    <col min="2562" max="2562" width="53" style="5" customWidth="1"/>
    <col min="2563" max="2563" width="11.42578125" style="5"/>
    <col min="2564" max="2564" width="23.140625" style="5" customWidth="1"/>
    <col min="2565" max="2565" width="15.140625" style="5" customWidth="1"/>
    <col min="2566" max="2817" width="11.42578125" style="5"/>
    <col min="2818" max="2818" width="53" style="5" customWidth="1"/>
    <col min="2819" max="2819" width="11.42578125" style="5"/>
    <col min="2820" max="2820" width="23.140625" style="5" customWidth="1"/>
    <col min="2821" max="2821" width="15.140625" style="5" customWidth="1"/>
    <col min="2822" max="3073" width="11.42578125" style="5"/>
    <col min="3074" max="3074" width="53" style="5" customWidth="1"/>
    <col min="3075" max="3075" width="11.42578125" style="5"/>
    <col min="3076" max="3076" width="23.140625" style="5" customWidth="1"/>
    <col min="3077" max="3077" width="15.140625" style="5" customWidth="1"/>
    <col min="3078" max="3329" width="11.42578125" style="5"/>
    <col min="3330" max="3330" width="53" style="5" customWidth="1"/>
    <col min="3331" max="3331" width="11.42578125" style="5"/>
    <col min="3332" max="3332" width="23.140625" style="5" customWidth="1"/>
    <col min="3333" max="3333" width="15.140625" style="5" customWidth="1"/>
    <col min="3334" max="3585" width="11.42578125" style="5"/>
    <col min="3586" max="3586" width="53" style="5" customWidth="1"/>
    <col min="3587" max="3587" width="11.42578125" style="5"/>
    <col min="3588" max="3588" width="23.140625" style="5" customWidth="1"/>
    <col min="3589" max="3589" width="15.140625" style="5" customWidth="1"/>
    <col min="3590" max="3841" width="11.42578125" style="5"/>
    <col min="3842" max="3842" width="53" style="5" customWidth="1"/>
    <col min="3843" max="3843" width="11.42578125" style="5"/>
    <col min="3844" max="3844" width="23.140625" style="5" customWidth="1"/>
    <col min="3845" max="3845" width="15.140625" style="5" customWidth="1"/>
    <col min="3846" max="4097" width="11.42578125" style="5"/>
    <col min="4098" max="4098" width="53" style="5" customWidth="1"/>
    <col min="4099" max="4099" width="11.42578125" style="5"/>
    <col min="4100" max="4100" width="23.140625" style="5" customWidth="1"/>
    <col min="4101" max="4101" width="15.140625" style="5" customWidth="1"/>
    <col min="4102" max="4353" width="11.42578125" style="5"/>
    <col min="4354" max="4354" width="53" style="5" customWidth="1"/>
    <col min="4355" max="4355" width="11.42578125" style="5"/>
    <col min="4356" max="4356" width="23.140625" style="5" customWidth="1"/>
    <col min="4357" max="4357" width="15.140625" style="5" customWidth="1"/>
    <col min="4358" max="4609" width="11.42578125" style="5"/>
    <col min="4610" max="4610" width="53" style="5" customWidth="1"/>
    <col min="4611" max="4611" width="11.42578125" style="5"/>
    <col min="4612" max="4612" width="23.140625" style="5" customWidth="1"/>
    <col min="4613" max="4613" width="15.140625" style="5" customWidth="1"/>
    <col min="4614" max="4865" width="11.42578125" style="5"/>
    <col min="4866" max="4866" width="53" style="5" customWidth="1"/>
    <col min="4867" max="4867" width="11.42578125" style="5"/>
    <col min="4868" max="4868" width="23.140625" style="5" customWidth="1"/>
    <col min="4869" max="4869" width="15.140625" style="5" customWidth="1"/>
    <col min="4870" max="5121" width="11.42578125" style="5"/>
    <col min="5122" max="5122" width="53" style="5" customWidth="1"/>
    <col min="5123" max="5123" width="11.42578125" style="5"/>
    <col min="5124" max="5124" width="23.140625" style="5" customWidth="1"/>
    <col min="5125" max="5125" width="15.140625" style="5" customWidth="1"/>
    <col min="5126" max="5377" width="11.42578125" style="5"/>
    <col min="5378" max="5378" width="53" style="5" customWidth="1"/>
    <col min="5379" max="5379" width="11.42578125" style="5"/>
    <col min="5380" max="5380" width="23.140625" style="5" customWidth="1"/>
    <col min="5381" max="5381" width="15.140625" style="5" customWidth="1"/>
    <col min="5382" max="5633" width="11.42578125" style="5"/>
    <col min="5634" max="5634" width="53" style="5" customWidth="1"/>
    <col min="5635" max="5635" width="11.42578125" style="5"/>
    <col min="5636" max="5636" width="23.140625" style="5" customWidth="1"/>
    <col min="5637" max="5637" width="15.140625" style="5" customWidth="1"/>
    <col min="5638" max="5889" width="11.42578125" style="5"/>
    <col min="5890" max="5890" width="53" style="5" customWidth="1"/>
    <col min="5891" max="5891" width="11.42578125" style="5"/>
    <col min="5892" max="5892" width="23.140625" style="5" customWidth="1"/>
    <col min="5893" max="5893" width="15.140625" style="5" customWidth="1"/>
    <col min="5894" max="6145" width="11.42578125" style="5"/>
    <col min="6146" max="6146" width="53" style="5" customWidth="1"/>
    <col min="6147" max="6147" width="11.42578125" style="5"/>
    <col min="6148" max="6148" width="23.140625" style="5" customWidth="1"/>
    <col min="6149" max="6149" width="15.140625" style="5" customWidth="1"/>
    <col min="6150" max="6401" width="11.42578125" style="5"/>
    <col min="6402" max="6402" width="53" style="5" customWidth="1"/>
    <col min="6403" max="6403" width="11.42578125" style="5"/>
    <col min="6404" max="6404" width="23.140625" style="5" customWidth="1"/>
    <col min="6405" max="6405" width="15.140625" style="5" customWidth="1"/>
    <col min="6406" max="6657" width="11.42578125" style="5"/>
    <col min="6658" max="6658" width="53" style="5" customWidth="1"/>
    <col min="6659" max="6659" width="11.42578125" style="5"/>
    <col min="6660" max="6660" width="23.140625" style="5" customWidth="1"/>
    <col min="6661" max="6661" width="15.140625" style="5" customWidth="1"/>
    <col min="6662" max="6913" width="11.42578125" style="5"/>
    <col min="6914" max="6914" width="53" style="5" customWidth="1"/>
    <col min="6915" max="6915" width="11.42578125" style="5"/>
    <col min="6916" max="6916" width="23.140625" style="5" customWidth="1"/>
    <col min="6917" max="6917" width="15.140625" style="5" customWidth="1"/>
    <col min="6918" max="7169" width="11.42578125" style="5"/>
    <col min="7170" max="7170" width="53" style="5" customWidth="1"/>
    <col min="7171" max="7171" width="11.42578125" style="5"/>
    <col min="7172" max="7172" width="23.140625" style="5" customWidth="1"/>
    <col min="7173" max="7173" width="15.140625" style="5" customWidth="1"/>
    <col min="7174" max="7425" width="11.42578125" style="5"/>
    <col min="7426" max="7426" width="53" style="5" customWidth="1"/>
    <col min="7427" max="7427" width="11.42578125" style="5"/>
    <col min="7428" max="7428" width="23.140625" style="5" customWidth="1"/>
    <col min="7429" max="7429" width="15.140625" style="5" customWidth="1"/>
    <col min="7430" max="7681" width="11.42578125" style="5"/>
    <col min="7682" max="7682" width="53" style="5" customWidth="1"/>
    <col min="7683" max="7683" width="11.42578125" style="5"/>
    <col min="7684" max="7684" width="23.140625" style="5" customWidth="1"/>
    <col min="7685" max="7685" width="15.140625" style="5" customWidth="1"/>
    <col min="7686" max="7937" width="11.42578125" style="5"/>
    <col min="7938" max="7938" width="53" style="5" customWidth="1"/>
    <col min="7939" max="7939" width="11.42578125" style="5"/>
    <col min="7940" max="7940" width="23.140625" style="5" customWidth="1"/>
    <col min="7941" max="7941" width="15.140625" style="5" customWidth="1"/>
    <col min="7942" max="8193" width="11.42578125" style="5"/>
    <col min="8194" max="8194" width="53" style="5" customWidth="1"/>
    <col min="8195" max="8195" width="11.42578125" style="5"/>
    <col min="8196" max="8196" width="23.140625" style="5" customWidth="1"/>
    <col min="8197" max="8197" width="15.140625" style="5" customWidth="1"/>
    <col min="8198" max="8449" width="11.42578125" style="5"/>
    <col min="8450" max="8450" width="53" style="5" customWidth="1"/>
    <col min="8451" max="8451" width="11.42578125" style="5"/>
    <col min="8452" max="8452" width="23.140625" style="5" customWidth="1"/>
    <col min="8453" max="8453" width="15.140625" style="5" customWidth="1"/>
    <col min="8454" max="8705" width="11.42578125" style="5"/>
    <col min="8706" max="8706" width="53" style="5" customWidth="1"/>
    <col min="8707" max="8707" width="11.42578125" style="5"/>
    <col min="8708" max="8708" width="23.140625" style="5" customWidth="1"/>
    <col min="8709" max="8709" width="15.140625" style="5" customWidth="1"/>
    <col min="8710" max="8961" width="11.42578125" style="5"/>
    <col min="8962" max="8962" width="53" style="5" customWidth="1"/>
    <col min="8963" max="8963" width="11.42578125" style="5"/>
    <col min="8964" max="8964" width="23.140625" style="5" customWidth="1"/>
    <col min="8965" max="8965" width="15.140625" style="5" customWidth="1"/>
    <col min="8966" max="9217" width="11.42578125" style="5"/>
    <col min="9218" max="9218" width="53" style="5" customWidth="1"/>
    <col min="9219" max="9219" width="11.42578125" style="5"/>
    <col min="9220" max="9220" width="23.140625" style="5" customWidth="1"/>
    <col min="9221" max="9221" width="15.140625" style="5" customWidth="1"/>
    <col min="9222" max="9473" width="11.42578125" style="5"/>
    <col min="9474" max="9474" width="53" style="5" customWidth="1"/>
    <col min="9475" max="9475" width="11.42578125" style="5"/>
    <col min="9476" max="9476" width="23.140625" style="5" customWidth="1"/>
    <col min="9477" max="9477" width="15.140625" style="5" customWidth="1"/>
    <col min="9478" max="9729" width="11.42578125" style="5"/>
    <col min="9730" max="9730" width="53" style="5" customWidth="1"/>
    <col min="9731" max="9731" width="11.42578125" style="5"/>
    <col min="9732" max="9732" width="23.140625" style="5" customWidth="1"/>
    <col min="9733" max="9733" width="15.140625" style="5" customWidth="1"/>
    <col min="9734" max="9985" width="11.42578125" style="5"/>
    <col min="9986" max="9986" width="53" style="5" customWidth="1"/>
    <col min="9987" max="9987" width="11.42578125" style="5"/>
    <col min="9988" max="9988" width="23.140625" style="5" customWidth="1"/>
    <col min="9989" max="9989" width="15.140625" style="5" customWidth="1"/>
    <col min="9990" max="10241" width="11.42578125" style="5"/>
    <col min="10242" max="10242" width="53" style="5" customWidth="1"/>
    <col min="10243" max="10243" width="11.42578125" style="5"/>
    <col min="10244" max="10244" width="23.140625" style="5" customWidth="1"/>
    <col min="10245" max="10245" width="15.140625" style="5" customWidth="1"/>
    <col min="10246" max="10497" width="11.42578125" style="5"/>
    <col min="10498" max="10498" width="53" style="5" customWidth="1"/>
    <col min="10499" max="10499" width="11.42578125" style="5"/>
    <col min="10500" max="10500" width="23.140625" style="5" customWidth="1"/>
    <col min="10501" max="10501" width="15.140625" style="5" customWidth="1"/>
    <col min="10502" max="10753" width="11.42578125" style="5"/>
    <col min="10754" max="10754" width="53" style="5" customWidth="1"/>
    <col min="10755" max="10755" width="11.42578125" style="5"/>
    <col min="10756" max="10756" width="23.140625" style="5" customWidth="1"/>
    <col min="10757" max="10757" width="15.140625" style="5" customWidth="1"/>
    <col min="10758" max="11009" width="11.42578125" style="5"/>
    <col min="11010" max="11010" width="53" style="5" customWidth="1"/>
    <col min="11011" max="11011" width="11.42578125" style="5"/>
    <col min="11012" max="11012" width="23.140625" style="5" customWidth="1"/>
    <col min="11013" max="11013" width="15.140625" style="5" customWidth="1"/>
    <col min="11014" max="11265" width="11.42578125" style="5"/>
    <col min="11266" max="11266" width="53" style="5" customWidth="1"/>
    <col min="11267" max="11267" width="11.42578125" style="5"/>
    <col min="11268" max="11268" width="23.140625" style="5" customWidth="1"/>
    <col min="11269" max="11269" width="15.140625" style="5" customWidth="1"/>
    <col min="11270" max="11521" width="11.42578125" style="5"/>
    <col min="11522" max="11522" width="53" style="5" customWidth="1"/>
    <col min="11523" max="11523" width="11.42578125" style="5"/>
    <col min="11524" max="11524" width="23.140625" style="5" customWidth="1"/>
    <col min="11525" max="11525" width="15.140625" style="5" customWidth="1"/>
    <col min="11526" max="11777" width="11.42578125" style="5"/>
    <col min="11778" max="11778" width="53" style="5" customWidth="1"/>
    <col min="11779" max="11779" width="11.42578125" style="5"/>
    <col min="11780" max="11780" width="23.140625" style="5" customWidth="1"/>
    <col min="11781" max="11781" width="15.140625" style="5" customWidth="1"/>
    <col min="11782" max="12033" width="11.42578125" style="5"/>
    <col min="12034" max="12034" width="53" style="5" customWidth="1"/>
    <col min="12035" max="12035" width="11.42578125" style="5"/>
    <col min="12036" max="12036" width="23.140625" style="5" customWidth="1"/>
    <col min="12037" max="12037" width="15.140625" style="5" customWidth="1"/>
    <col min="12038" max="12289" width="11.42578125" style="5"/>
    <col min="12290" max="12290" width="53" style="5" customWidth="1"/>
    <col min="12291" max="12291" width="11.42578125" style="5"/>
    <col min="12292" max="12292" width="23.140625" style="5" customWidth="1"/>
    <col min="12293" max="12293" width="15.140625" style="5" customWidth="1"/>
    <col min="12294" max="12545" width="11.42578125" style="5"/>
    <col min="12546" max="12546" width="53" style="5" customWidth="1"/>
    <col min="12547" max="12547" width="11.42578125" style="5"/>
    <col min="12548" max="12548" width="23.140625" style="5" customWidth="1"/>
    <col min="12549" max="12549" width="15.140625" style="5" customWidth="1"/>
    <col min="12550" max="12801" width="11.42578125" style="5"/>
    <col min="12802" max="12802" width="53" style="5" customWidth="1"/>
    <col min="12803" max="12803" width="11.42578125" style="5"/>
    <col min="12804" max="12804" width="23.140625" style="5" customWidth="1"/>
    <col min="12805" max="12805" width="15.140625" style="5" customWidth="1"/>
    <col min="12806" max="13057" width="11.42578125" style="5"/>
    <col min="13058" max="13058" width="53" style="5" customWidth="1"/>
    <col min="13059" max="13059" width="11.42578125" style="5"/>
    <col min="13060" max="13060" width="23.140625" style="5" customWidth="1"/>
    <col min="13061" max="13061" width="15.140625" style="5" customWidth="1"/>
    <col min="13062" max="13313" width="11.42578125" style="5"/>
    <col min="13314" max="13314" width="53" style="5" customWidth="1"/>
    <col min="13315" max="13315" width="11.42578125" style="5"/>
    <col min="13316" max="13316" width="23.140625" style="5" customWidth="1"/>
    <col min="13317" max="13317" width="15.140625" style="5" customWidth="1"/>
    <col min="13318" max="13569" width="11.42578125" style="5"/>
    <col min="13570" max="13570" width="53" style="5" customWidth="1"/>
    <col min="13571" max="13571" width="11.42578125" style="5"/>
    <col min="13572" max="13572" width="23.140625" style="5" customWidth="1"/>
    <col min="13573" max="13573" width="15.140625" style="5" customWidth="1"/>
    <col min="13574" max="13825" width="11.42578125" style="5"/>
    <col min="13826" max="13826" width="53" style="5" customWidth="1"/>
    <col min="13827" max="13827" width="11.42578125" style="5"/>
    <col min="13828" max="13828" width="23.140625" style="5" customWidth="1"/>
    <col min="13829" max="13829" width="15.140625" style="5" customWidth="1"/>
    <col min="13830" max="14081" width="11.42578125" style="5"/>
    <col min="14082" max="14082" width="53" style="5" customWidth="1"/>
    <col min="14083" max="14083" width="11.42578125" style="5"/>
    <col min="14084" max="14084" width="23.140625" style="5" customWidth="1"/>
    <col min="14085" max="14085" width="15.140625" style="5" customWidth="1"/>
    <col min="14086" max="14337" width="11.42578125" style="5"/>
    <col min="14338" max="14338" width="53" style="5" customWidth="1"/>
    <col min="14339" max="14339" width="11.42578125" style="5"/>
    <col min="14340" max="14340" width="23.140625" style="5" customWidth="1"/>
    <col min="14341" max="14341" width="15.140625" style="5" customWidth="1"/>
    <col min="14342" max="14593" width="11.42578125" style="5"/>
    <col min="14594" max="14594" width="53" style="5" customWidth="1"/>
    <col min="14595" max="14595" width="11.42578125" style="5"/>
    <col min="14596" max="14596" width="23.140625" style="5" customWidth="1"/>
    <col min="14597" max="14597" width="15.140625" style="5" customWidth="1"/>
    <col min="14598" max="14849" width="11.42578125" style="5"/>
    <col min="14850" max="14850" width="53" style="5" customWidth="1"/>
    <col min="14851" max="14851" width="11.42578125" style="5"/>
    <col min="14852" max="14852" width="23.140625" style="5" customWidth="1"/>
    <col min="14853" max="14853" width="15.140625" style="5" customWidth="1"/>
    <col min="14854" max="15105" width="11.42578125" style="5"/>
    <col min="15106" max="15106" width="53" style="5" customWidth="1"/>
    <col min="15107" max="15107" width="11.42578125" style="5"/>
    <col min="15108" max="15108" width="23.140625" style="5" customWidth="1"/>
    <col min="15109" max="15109" width="15.140625" style="5" customWidth="1"/>
    <col min="15110" max="15361" width="11.42578125" style="5"/>
    <col min="15362" max="15362" width="53" style="5" customWidth="1"/>
    <col min="15363" max="15363" width="11.42578125" style="5"/>
    <col min="15364" max="15364" width="23.140625" style="5" customWidth="1"/>
    <col min="15365" max="15365" width="15.140625" style="5" customWidth="1"/>
    <col min="15366" max="15617" width="11.42578125" style="5"/>
    <col min="15618" max="15618" width="53" style="5" customWidth="1"/>
    <col min="15619" max="15619" width="11.42578125" style="5"/>
    <col min="15620" max="15620" width="23.140625" style="5" customWidth="1"/>
    <col min="15621" max="15621" width="15.140625" style="5" customWidth="1"/>
    <col min="15622" max="15873" width="11.42578125" style="5"/>
    <col min="15874" max="15874" width="53" style="5" customWidth="1"/>
    <col min="15875" max="15875" width="11.42578125" style="5"/>
    <col min="15876" max="15876" width="23.140625" style="5" customWidth="1"/>
    <col min="15877" max="15877" width="15.140625" style="5" customWidth="1"/>
    <col min="15878" max="16129" width="11.42578125" style="5"/>
    <col min="16130" max="16130" width="53" style="5" customWidth="1"/>
    <col min="16131" max="16131" width="11.42578125" style="5"/>
    <col min="16132" max="16132" width="23.140625" style="5" customWidth="1"/>
    <col min="16133" max="16133" width="15.140625" style="5" customWidth="1"/>
    <col min="16134" max="16384" width="11.42578125" style="5"/>
  </cols>
  <sheetData>
    <row r="1" spans="1:9" x14ac:dyDescent="0.2">
      <c r="B1" s="61"/>
    </row>
    <row r="2" spans="1:9" x14ac:dyDescent="0.2">
      <c r="B2" s="61"/>
    </row>
    <row r="3" spans="1:9" x14ac:dyDescent="0.2">
      <c r="B3" s="61"/>
    </row>
    <row r="4" spans="1:9" x14ac:dyDescent="0.2">
      <c r="B4" s="61"/>
    </row>
    <row r="5" spans="1:9" x14ac:dyDescent="0.2">
      <c r="B5" s="61"/>
    </row>
    <row r="6" spans="1:9" x14ac:dyDescent="0.2">
      <c r="B6" s="147"/>
    </row>
    <row r="7" spans="1:9" x14ac:dyDescent="0.2">
      <c r="B7" s="61"/>
    </row>
    <row r="8" spans="1:9" ht="12.6" customHeight="1" x14ac:dyDescent="0.2">
      <c r="A8" s="69" t="s">
        <v>1563</v>
      </c>
      <c r="B8" s="61"/>
    </row>
    <row r="9" spans="1:9" x14ac:dyDescent="0.2">
      <c r="B9" s="61"/>
    </row>
    <row r="10" spans="1:9" ht="36" x14ac:dyDescent="0.2">
      <c r="A10" s="7" t="s">
        <v>0</v>
      </c>
      <c r="B10" s="7" t="s">
        <v>691</v>
      </c>
      <c r="C10" s="28" t="s">
        <v>3</v>
      </c>
      <c r="D10" s="8" t="s">
        <v>2044</v>
      </c>
      <c r="E10" s="9" t="s">
        <v>4</v>
      </c>
      <c r="F10" s="28" t="s">
        <v>2041</v>
      </c>
      <c r="G10" s="28" t="s">
        <v>1507</v>
      </c>
      <c r="H10" s="9" t="s">
        <v>55</v>
      </c>
      <c r="I10" s="9" t="s">
        <v>1508</v>
      </c>
    </row>
    <row r="11" spans="1:9" ht="21.95" customHeight="1" x14ac:dyDescent="0.2">
      <c r="A11" s="20" t="s">
        <v>706</v>
      </c>
      <c r="B11" s="64" t="s">
        <v>2033</v>
      </c>
      <c r="C11" s="16">
        <v>2</v>
      </c>
      <c r="D11" s="84">
        <v>366.92</v>
      </c>
      <c r="E11" s="84">
        <f t="shared" ref="E11:E74" si="0">C11*D11</f>
        <v>733.84</v>
      </c>
      <c r="F11" s="198"/>
      <c r="G11" s="207"/>
      <c r="H11" s="206"/>
      <c r="I11" s="206"/>
    </row>
    <row r="12" spans="1:9" ht="21.95" customHeight="1" x14ac:dyDescent="0.2">
      <c r="A12" s="20" t="s">
        <v>736</v>
      </c>
      <c r="B12" s="64" t="s">
        <v>1907</v>
      </c>
      <c r="C12" s="16">
        <v>1</v>
      </c>
      <c r="D12" s="84">
        <v>1021.73</v>
      </c>
      <c r="E12" s="84">
        <f t="shared" si="0"/>
        <v>1021.73</v>
      </c>
      <c r="F12" s="198"/>
      <c r="G12" s="207"/>
      <c r="H12" s="206"/>
      <c r="I12" s="206"/>
    </row>
    <row r="13" spans="1:9" ht="21.95" customHeight="1" x14ac:dyDescent="0.2">
      <c r="A13" s="20" t="s">
        <v>804</v>
      </c>
      <c r="B13" s="64" t="s">
        <v>2034</v>
      </c>
      <c r="C13" s="16">
        <v>15</v>
      </c>
      <c r="D13" s="84">
        <v>111.57</v>
      </c>
      <c r="E13" s="84">
        <f t="shared" si="0"/>
        <v>1673.55</v>
      </c>
      <c r="F13" s="198"/>
      <c r="G13" s="207"/>
      <c r="H13" s="206"/>
      <c r="I13" s="206"/>
    </row>
    <row r="14" spans="1:9" ht="21.95" customHeight="1" x14ac:dyDescent="0.2">
      <c r="A14" s="20" t="s">
        <v>796</v>
      </c>
      <c r="B14" s="64" t="s">
        <v>1908</v>
      </c>
      <c r="C14" s="16">
        <v>1</v>
      </c>
      <c r="D14" s="84">
        <v>102.01</v>
      </c>
      <c r="E14" s="84">
        <f t="shared" si="0"/>
        <v>102.01</v>
      </c>
      <c r="F14" s="198"/>
      <c r="G14" s="207"/>
      <c r="H14" s="206"/>
      <c r="I14" s="206"/>
    </row>
    <row r="15" spans="1:9" ht="21.95" customHeight="1" x14ac:dyDescent="0.2">
      <c r="A15" s="20" t="s">
        <v>2047</v>
      </c>
      <c r="B15" s="64" t="s">
        <v>1909</v>
      </c>
      <c r="C15" s="16">
        <v>2</v>
      </c>
      <c r="D15" s="84">
        <v>61.91</v>
      </c>
      <c r="E15" s="84">
        <f t="shared" si="0"/>
        <v>123.82</v>
      </c>
      <c r="F15" s="198"/>
      <c r="G15" s="207"/>
      <c r="H15" s="206"/>
      <c r="I15" s="206"/>
    </row>
    <row r="16" spans="1:9" ht="21.95" customHeight="1" x14ac:dyDescent="0.2">
      <c r="A16" s="20" t="s">
        <v>778</v>
      </c>
      <c r="B16" s="64" t="s">
        <v>1910</v>
      </c>
      <c r="C16" s="16">
        <v>1</v>
      </c>
      <c r="D16" s="84">
        <v>170.97</v>
      </c>
      <c r="E16" s="84">
        <f t="shared" si="0"/>
        <v>170.97</v>
      </c>
      <c r="F16" s="198"/>
      <c r="G16" s="207"/>
      <c r="H16" s="206"/>
      <c r="I16" s="206"/>
    </row>
    <row r="17" spans="1:9" ht="21.95" customHeight="1" x14ac:dyDescent="0.2">
      <c r="A17" s="20" t="s">
        <v>699</v>
      </c>
      <c r="B17" s="64" t="s">
        <v>1911</v>
      </c>
      <c r="C17" s="16">
        <v>1</v>
      </c>
      <c r="D17" s="84">
        <v>41.05</v>
      </c>
      <c r="E17" s="84">
        <f t="shared" si="0"/>
        <v>41.05</v>
      </c>
      <c r="F17" s="198"/>
      <c r="G17" s="207"/>
      <c r="H17" s="206"/>
      <c r="I17" s="206"/>
    </row>
    <row r="18" spans="1:9" ht="21.95" customHeight="1" x14ac:dyDescent="0.2">
      <c r="A18" s="20" t="s">
        <v>795</v>
      </c>
      <c r="B18" s="64" t="s">
        <v>1912</v>
      </c>
      <c r="C18" s="16">
        <v>3</v>
      </c>
      <c r="D18" s="84">
        <v>103.49</v>
      </c>
      <c r="E18" s="84">
        <f t="shared" si="0"/>
        <v>310.46999999999997</v>
      </c>
      <c r="F18" s="198"/>
      <c r="G18" s="207"/>
      <c r="H18" s="206"/>
      <c r="I18" s="206"/>
    </row>
    <row r="19" spans="1:9" ht="21.95" customHeight="1" x14ac:dyDescent="0.2">
      <c r="A19" s="20" t="s">
        <v>737</v>
      </c>
      <c r="B19" s="64" t="s">
        <v>1913</v>
      </c>
      <c r="C19" s="16">
        <v>1</v>
      </c>
      <c r="D19" s="84">
        <v>509.02</v>
      </c>
      <c r="E19" s="84">
        <f t="shared" si="0"/>
        <v>509.02</v>
      </c>
      <c r="F19" s="198"/>
      <c r="G19" s="207"/>
      <c r="H19" s="206"/>
      <c r="I19" s="206"/>
    </row>
    <row r="20" spans="1:9" ht="21.95" customHeight="1" x14ac:dyDescent="0.2">
      <c r="A20" s="20" t="s">
        <v>707</v>
      </c>
      <c r="B20" s="64" t="s">
        <v>1914</v>
      </c>
      <c r="C20" s="16">
        <v>1</v>
      </c>
      <c r="D20" s="84">
        <v>52.88</v>
      </c>
      <c r="E20" s="84">
        <f t="shared" si="0"/>
        <v>52.88</v>
      </c>
      <c r="F20" s="198"/>
      <c r="G20" s="207"/>
      <c r="H20" s="206"/>
      <c r="I20" s="206"/>
    </row>
    <row r="21" spans="1:9" ht="21.95" customHeight="1" x14ac:dyDescent="0.2">
      <c r="A21" s="20" t="s">
        <v>751</v>
      </c>
      <c r="B21" s="64" t="s">
        <v>1915</v>
      </c>
      <c r="C21" s="16">
        <v>1</v>
      </c>
      <c r="D21" s="84">
        <v>145.79</v>
      </c>
      <c r="E21" s="84">
        <f t="shared" si="0"/>
        <v>145.79</v>
      </c>
      <c r="F21" s="198"/>
      <c r="G21" s="207"/>
      <c r="H21" s="206"/>
      <c r="I21" s="206"/>
    </row>
    <row r="22" spans="1:9" ht="21.95" customHeight="1" x14ac:dyDescent="0.2">
      <c r="A22" s="20" t="s">
        <v>750</v>
      </c>
      <c r="B22" s="64" t="s">
        <v>1916</v>
      </c>
      <c r="C22" s="16">
        <v>1</v>
      </c>
      <c r="D22" s="84">
        <v>123.89</v>
      </c>
      <c r="E22" s="84">
        <f t="shared" si="0"/>
        <v>123.89</v>
      </c>
      <c r="F22" s="198"/>
      <c r="G22" s="207"/>
      <c r="H22" s="206"/>
      <c r="I22" s="206"/>
    </row>
    <row r="23" spans="1:9" ht="21.95" customHeight="1" x14ac:dyDescent="0.2">
      <c r="A23" s="20" t="s">
        <v>756</v>
      </c>
      <c r="B23" s="64" t="s">
        <v>1917</v>
      </c>
      <c r="C23" s="16">
        <v>1</v>
      </c>
      <c r="D23" s="84">
        <v>43</v>
      </c>
      <c r="E23" s="84">
        <f t="shared" si="0"/>
        <v>43</v>
      </c>
      <c r="F23" s="198"/>
      <c r="G23" s="207"/>
      <c r="H23" s="206"/>
      <c r="I23" s="206"/>
    </row>
    <row r="24" spans="1:9" ht="21.95" customHeight="1" x14ac:dyDescent="0.2">
      <c r="A24" s="20" t="s">
        <v>754</v>
      </c>
      <c r="B24" s="64" t="s">
        <v>1918</v>
      </c>
      <c r="C24" s="16">
        <v>1</v>
      </c>
      <c r="D24" s="84">
        <v>47.73</v>
      </c>
      <c r="E24" s="84">
        <f t="shared" si="0"/>
        <v>47.73</v>
      </c>
      <c r="F24" s="198"/>
      <c r="G24" s="207"/>
      <c r="H24" s="206"/>
      <c r="I24" s="206"/>
    </row>
    <row r="25" spans="1:9" ht="21.95" customHeight="1" x14ac:dyDescent="0.2">
      <c r="A25" s="20" t="s">
        <v>801</v>
      </c>
      <c r="B25" s="64" t="s">
        <v>1919</v>
      </c>
      <c r="C25" s="16">
        <v>2</v>
      </c>
      <c r="D25" s="84">
        <v>37.659999999999997</v>
      </c>
      <c r="E25" s="84">
        <f t="shared" si="0"/>
        <v>75.319999999999993</v>
      </c>
      <c r="F25" s="198"/>
      <c r="G25" s="207"/>
      <c r="H25" s="206"/>
      <c r="I25" s="206"/>
    </row>
    <row r="26" spans="1:9" ht="21.95" customHeight="1" x14ac:dyDescent="0.2">
      <c r="A26" s="20" t="s">
        <v>739</v>
      </c>
      <c r="B26" s="64" t="s">
        <v>1920</v>
      </c>
      <c r="C26" s="16">
        <v>1</v>
      </c>
      <c r="D26" s="84">
        <v>25.33</v>
      </c>
      <c r="E26" s="84">
        <f t="shared" si="0"/>
        <v>25.33</v>
      </c>
      <c r="F26" s="198"/>
      <c r="G26" s="207"/>
      <c r="H26" s="206"/>
      <c r="I26" s="206"/>
    </row>
    <row r="27" spans="1:9" ht="21.95" customHeight="1" x14ac:dyDescent="0.2">
      <c r="A27" s="20" t="s">
        <v>786</v>
      </c>
      <c r="B27" s="64" t="s">
        <v>1921</v>
      </c>
      <c r="C27" s="16">
        <v>2</v>
      </c>
      <c r="D27" s="84">
        <v>33.83</v>
      </c>
      <c r="E27" s="84">
        <f t="shared" si="0"/>
        <v>67.66</v>
      </c>
      <c r="F27" s="198"/>
      <c r="G27" s="207"/>
      <c r="H27" s="206"/>
      <c r="I27" s="206"/>
    </row>
    <row r="28" spans="1:9" ht="21.95" customHeight="1" x14ac:dyDescent="0.2">
      <c r="A28" s="20" t="s">
        <v>623</v>
      </c>
      <c r="B28" s="64" t="s">
        <v>1922</v>
      </c>
      <c r="C28" s="16">
        <v>3</v>
      </c>
      <c r="D28" s="84">
        <v>102.71</v>
      </c>
      <c r="E28" s="84">
        <f t="shared" si="0"/>
        <v>308.13</v>
      </c>
      <c r="F28" s="198"/>
      <c r="G28" s="207"/>
      <c r="H28" s="206"/>
      <c r="I28" s="206"/>
    </row>
    <row r="29" spans="1:9" ht="21.95" customHeight="1" x14ac:dyDescent="0.2">
      <c r="A29" s="20" t="s">
        <v>734</v>
      </c>
      <c r="B29" s="64" t="s">
        <v>1923</v>
      </c>
      <c r="C29" s="16">
        <v>1</v>
      </c>
      <c r="D29" s="84">
        <v>71.599999999999994</v>
      </c>
      <c r="E29" s="84">
        <f t="shared" si="0"/>
        <v>71.599999999999994</v>
      </c>
      <c r="F29" s="198"/>
      <c r="G29" s="207"/>
      <c r="H29" s="206"/>
      <c r="I29" s="206"/>
    </row>
    <row r="30" spans="1:9" ht="21.95" customHeight="1" x14ac:dyDescent="0.2">
      <c r="A30" s="20" t="s">
        <v>714</v>
      </c>
      <c r="B30" s="64" t="s">
        <v>1924</v>
      </c>
      <c r="C30" s="16">
        <v>1</v>
      </c>
      <c r="D30" s="84">
        <v>37.840000000000003</v>
      </c>
      <c r="E30" s="84">
        <f t="shared" si="0"/>
        <v>37.840000000000003</v>
      </c>
      <c r="F30" s="198"/>
      <c r="G30" s="207"/>
      <c r="H30" s="206"/>
      <c r="I30" s="206"/>
    </row>
    <row r="31" spans="1:9" ht="21.95" customHeight="1" x14ac:dyDescent="0.2">
      <c r="A31" s="20" t="s">
        <v>773</v>
      </c>
      <c r="B31" s="64" t="s">
        <v>1925</v>
      </c>
      <c r="C31" s="16">
        <v>1</v>
      </c>
      <c r="D31" s="84">
        <v>40</v>
      </c>
      <c r="E31" s="84">
        <f t="shared" si="0"/>
        <v>40</v>
      </c>
      <c r="F31" s="198"/>
      <c r="G31" s="207"/>
      <c r="H31" s="206"/>
      <c r="I31" s="206"/>
    </row>
    <row r="32" spans="1:9" ht="21.95" customHeight="1" x14ac:dyDescent="0.2">
      <c r="A32" s="20" t="s">
        <v>774</v>
      </c>
      <c r="B32" s="64" t="s">
        <v>1926</v>
      </c>
      <c r="C32" s="16">
        <v>1</v>
      </c>
      <c r="D32" s="84">
        <v>124.33</v>
      </c>
      <c r="E32" s="84">
        <f t="shared" si="0"/>
        <v>124.33</v>
      </c>
      <c r="F32" s="198"/>
      <c r="G32" s="207"/>
      <c r="H32" s="206"/>
      <c r="I32" s="206"/>
    </row>
    <row r="33" spans="1:9" ht="21.95" customHeight="1" x14ac:dyDescent="0.2">
      <c r="A33" s="20" t="s">
        <v>722</v>
      </c>
      <c r="B33" s="64" t="s">
        <v>1927</v>
      </c>
      <c r="C33" s="16">
        <v>1</v>
      </c>
      <c r="D33" s="84">
        <v>72.98</v>
      </c>
      <c r="E33" s="84">
        <f t="shared" si="0"/>
        <v>72.98</v>
      </c>
      <c r="F33" s="198"/>
      <c r="G33" s="207"/>
      <c r="H33" s="206"/>
      <c r="I33" s="206"/>
    </row>
    <row r="34" spans="1:9" ht="21.95" customHeight="1" x14ac:dyDescent="0.2">
      <c r="A34" s="20" t="s">
        <v>727</v>
      </c>
      <c r="B34" s="64" t="s">
        <v>1928</v>
      </c>
      <c r="C34" s="16">
        <v>1</v>
      </c>
      <c r="D34" s="84">
        <v>87.54</v>
      </c>
      <c r="E34" s="84">
        <f t="shared" si="0"/>
        <v>87.54</v>
      </c>
      <c r="F34" s="198"/>
      <c r="G34" s="207"/>
      <c r="H34" s="206"/>
      <c r="I34" s="206"/>
    </row>
    <row r="35" spans="1:9" ht="21.95" customHeight="1" x14ac:dyDescent="0.2">
      <c r="A35" s="20" t="s">
        <v>719</v>
      </c>
      <c r="B35" s="64" t="s">
        <v>1929</v>
      </c>
      <c r="C35" s="16">
        <v>1</v>
      </c>
      <c r="D35" s="84">
        <v>53.29</v>
      </c>
      <c r="E35" s="84">
        <f t="shared" si="0"/>
        <v>53.29</v>
      </c>
      <c r="F35" s="198"/>
      <c r="G35" s="207"/>
      <c r="H35" s="206"/>
      <c r="I35" s="206"/>
    </row>
    <row r="36" spans="1:9" ht="21.95" customHeight="1" x14ac:dyDescent="0.2">
      <c r="A36" s="20" t="s">
        <v>720</v>
      </c>
      <c r="B36" s="64" t="s">
        <v>1930</v>
      </c>
      <c r="C36" s="16">
        <v>1</v>
      </c>
      <c r="D36" s="84">
        <v>539.78</v>
      </c>
      <c r="E36" s="84">
        <f t="shared" si="0"/>
        <v>539.78</v>
      </c>
      <c r="F36" s="198"/>
      <c r="G36" s="207"/>
      <c r="H36" s="206"/>
      <c r="I36" s="206"/>
    </row>
    <row r="37" spans="1:9" ht="21.95" customHeight="1" x14ac:dyDescent="0.2">
      <c r="A37" s="20" t="s">
        <v>718</v>
      </c>
      <c r="B37" s="64" t="s">
        <v>1931</v>
      </c>
      <c r="C37" s="16">
        <v>1</v>
      </c>
      <c r="D37" s="84">
        <v>140.55000000000001</v>
      </c>
      <c r="E37" s="84">
        <f t="shared" si="0"/>
        <v>140.55000000000001</v>
      </c>
      <c r="F37" s="198"/>
      <c r="G37" s="207"/>
      <c r="H37" s="206"/>
      <c r="I37" s="206"/>
    </row>
    <row r="38" spans="1:9" ht="21.95" customHeight="1" x14ac:dyDescent="0.2">
      <c r="A38" s="20" t="s">
        <v>803</v>
      </c>
      <c r="B38" s="64" t="s">
        <v>1932</v>
      </c>
      <c r="C38" s="16">
        <v>1</v>
      </c>
      <c r="D38" s="84">
        <v>269.89</v>
      </c>
      <c r="E38" s="84">
        <f t="shared" si="0"/>
        <v>269.89</v>
      </c>
      <c r="F38" s="198"/>
      <c r="G38" s="207"/>
      <c r="H38" s="206"/>
      <c r="I38" s="206"/>
    </row>
    <row r="39" spans="1:9" ht="21.95" customHeight="1" x14ac:dyDescent="0.2">
      <c r="A39" s="20" t="s">
        <v>794</v>
      </c>
      <c r="B39" s="64" t="s">
        <v>1933</v>
      </c>
      <c r="C39" s="16">
        <v>1</v>
      </c>
      <c r="D39" s="84">
        <v>38.549999999999997</v>
      </c>
      <c r="E39" s="84">
        <f t="shared" si="0"/>
        <v>38.549999999999997</v>
      </c>
      <c r="F39" s="198"/>
      <c r="G39" s="207"/>
      <c r="H39" s="206"/>
      <c r="I39" s="206"/>
    </row>
    <row r="40" spans="1:9" ht="21.95" customHeight="1" x14ac:dyDescent="0.2">
      <c r="A40" s="20" t="s">
        <v>787</v>
      </c>
      <c r="B40" s="64" t="s">
        <v>1934</v>
      </c>
      <c r="C40" s="16">
        <v>1</v>
      </c>
      <c r="D40" s="84">
        <v>37.450000000000003</v>
      </c>
      <c r="E40" s="84">
        <f t="shared" si="0"/>
        <v>37.450000000000003</v>
      </c>
      <c r="F40" s="198"/>
      <c r="G40" s="207"/>
      <c r="H40" s="206"/>
      <c r="I40" s="206"/>
    </row>
    <row r="41" spans="1:9" ht="21.95" customHeight="1" x14ac:dyDescent="0.2">
      <c r="A41" s="20" t="s">
        <v>793</v>
      </c>
      <c r="B41" s="64" t="s">
        <v>1935</v>
      </c>
      <c r="C41" s="16">
        <v>1</v>
      </c>
      <c r="D41" s="84">
        <v>36.76</v>
      </c>
      <c r="E41" s="84">
        <f t="shared" si="0"/>
        <v>36.76</v>
      </c>
      <c r="F41" s="198"/>
      <c r="G41" s="207"/>
      <c r="H41" s="206"/>
      <c r="I41" s="206"/>
    </row>
    <row r="42" spans="1:9" ht="21.95" customHeight="1" x14ac:dyDescent="0.2">
      <c r="A42" s="20" t="s">
        <v>788</v>
      </c>
      <c r="B42" s="64" t="s">
        <v>1936</v>
      </c>
      <c r="C42" s="16">
        <v>1</v>
      </c>
      <c r="D42" s="84">
        <v>91.9</v>
      </c>
      <c r="E42" s="84">
        <f t="shared" si="0"/>
        <v>91.9</v>
      </c>
      <c r="F42" s="198"/>
      <c r="G42" s="207"/>
      <c r="H42" s="206"/>
      <c r="I42" s="206"/>
    </row>
    <row r="43" spans="1:9" ht="21.95" customHeight="1" x14ac:dyDescent="0.2">
      <c r="A43" s="20" t="s">
        <v>789</v>
      </c>
      <c r="B43" s="64" t="s">
        <v>1937</v>
      </c>
      <c r="C43" s="16">
        <v>1</v>
      </c>
      <c r="D43" s="84">
        <v>40</v>
      </c>
      <c r="E43" s="84">
        <f t="shared" si="0"/>
        <v>40</v>
      </c>
      <c r="F43" s="198"/>
      <c r="G43" s="207"/>
      <c r="H43" s="206"/>
      <c r="I43" s="206"/>
    </row>
    <row r="44" spans="1:9" ht="21.95" customHeight="1" x14ac:dyDescent="0.2">
      <c r="A44" s="20" t="s">
        <v>792</v>
      </c>
      <c r="B44" s="64" t="s">
        <v>1938</v>
      </c>
      <c r="C44" s="16">
        <v>1</v>
      </c>
      <c r="D44" s="84">
        <v>37.840000000000003</v>
      </c>
      <c r="E44" s="84">
        <f t="shared" si="0"/>
        <v>37.840000000000003</v>
      </c>
      <c r="F44" s="198"/>
      <c r="G44" s="207"/>
      <c r="H44" s="206"/>
      <c r="I44" s="206"/>
    </row>
    <row r="45" spans="1:9" ht="21.95" customHeight="1" x14ac:dyDescent="0.2">
      <c r="A45" s="20" t="s">
        <v>790</v>
      </c>
      <c r="B45" s="64" t="s">
        <v>1939</v>
      </c>
      <c r="C45" s="16">
        <v>1</v>
      </c>
      <c r="D45" s="84">
        <v>38.549999999999997</v>
      </c>
      <c r="E45" s="84">
        <f t="shared" si="0"/>
        <v>38.549999999999997</v>
      </c>
      <c r="F45" s="198"/>
      <c r="G45" s="207"/>
      <c r="H45" s="206"/>
      <c r="I45" s="206"/>
    </row>
    <row r="46" spans="1:9" ht="21.95" customHeight="1" x14ac:dyDescent="0.2">
      <c r="A46" s="20" t="s">
        <v>703</v>
      </c>
      <c r="B46" s="64" t="s">
        <v>1940</v>
      </c>
      <c r="C46" s="16">
        <v>1</v>
      </c>
      <c r="D46" s="84">
        <v>400.04</v>
      </c>
      <c r="E46" s="84">
        <f t="shared" si="0"/>
        <v>400.04</v>
      </c>
      <c r="F46" s="198"/>
      <c r="G46" s="207"/>
      <c r="H46" s="206"/>
      <c r="I46" s="206"/>
    </row>
    <row r="47" spans="1:9" ht="21.95" customHeight="1" x14ac:dyDescent="0.2">
      <c r="A47" s="20" t="s">
        <v>702</v>
      </c>
      <c r="B47" s="64" t="s">
        <v>1941</v>
      </c>
      <c r="C47" s="16">
        <v>1</v>
      </c>
      <c r="D47" s="84">
        <v>410.85</v>
      </c>
      <c r="E47" s="84">
        <f t="shared" si="0"/>
        <v>410.85</v>
      </c>
      <c r="F47" s="198"/>
      <c r="G47" s="207"/>
      <c r="H47" s="206"/>
      <c r="I47" s="206"/>
    </row>
    <row r="48" spans="1:9" ht="21.95" customHeight="1" x14ac:dyDescent="0.2">
      <c r="A48" s="20" t="s">
        <v>701</v>
      </c>
      <c r="B48" s="64" t="s">
        <v>1942</v>
      </c>
      <c r="C48" s="16">
        <v>1</v>
      </c>
      <c r="D48" s="84">
        <v>367.6</v>
      </c>
      <c r="E48" s="84">
        <f t="shared" si="0"/>
        <v>367.6</v>
      </c>
      <c r="F48" s="198"/>
      <c r="G48" s="207"/>
      <c r="H48" s="206"/>
      <c r="I48" s="206"/>
    </row>
    <row r="49" spans="1:9" ht="21.95" customHeight="1" x14ac:dyDescent="0.2">
      <c r="A49" s="20" t="s">
        <v>770</v>
      </c>
      <c r="B49" s="64" t="s">
        <v>1943</v>
      </c>
      <c r="C49" s="16">
        <v>1</v>
      </c>
      <c r="D49" s="84">
        <v>43.24</v>
      </c>
      <c r="E49" s="84">
        <f t="shared" si="0"/>
        <v>43.24</v>
      </c>
      <c r="F49" s="198"/>
      <c r="G49" s="207"/>
      <c r="H49" s="206"/>
      <c r="I49" s="206"/>
    </row>
    <row r="50" spans="1:9" ht="21.95" customHeight="1" x14ac:dyDescent="0.2">
      <c r="A50" s="20" t="s">
        <v>752</v>
      </c>
      <c r="B50" s="64" t="s">
        <v>1944</v>
      </c>
      <c r="C50" s="16">
        <v>1</v>
      </c>
      <c r="D50" s="84">
        <v>40.75</v>
      </c>
      <c r="E50" s="84">
        <f t="shared" si="0"/>
        <v>40.75</v>
      </c>
      <c r="F50" s="198"/>
      <c r="G50" s="207"/>
      <c r="H50" s="206"/>
      <c r="I50" s="206"/>
    </row>
    <row r="51" spans="1:9" ht="21.95" customHeight="1" x14ac:dyDescent="0.2">
      <c r="A51" s="20" t="s">
        <v>705</v>
      </c>
      <c r="B51" s="64" t="s">
        <v>1945</v>
      </c>
      <c r="C51" s="16">
        <v>1</v>
      </c>
      <c r="D51" s="84">
        <v>167.46</v>
      </c>
      <c r="E51" s="84">
        <f t="shared" si="0"/>
        <v>167.46</v>
      </c>
      <c r="F51" s="198"/>
      <c r="G51" s="207"/>
      <c r="H51" s="206"/>
      <c r="I51" s="206"/>
    </row>
    <row r="52" spans="1:9" ht="21.95" customHeight="1" x14ac:dyDescent="0.2">
      <c r="A52" s="20" t="s">
        <v>724</v>
      </c>
      <c r="B52" s="64" t="s">
        <v>1946</v>
      </c>
      <c r="C52" s="16">
        <v>1</v>
      </c>
      <c r="D52" s="84">
        <v>92.92</v>
      </c>
      <c r="E52" s="84">
        <f t="shared" si="0"/>
        <v>92.92</v>
      </c>
      <c r="F52" s="198"/>
      <c r="G52" s="207"/>
      <c r="H52" s="206"/>
      <c r="I52" s="206"/>
    </row>
    <row r="53" spans="1:9" ht="21.95" customHeight="1" x14ac:dyDescent="0.2">
      <c r="A53" s="20" t="s">
        <v>738</v>
      </c>
      <c r="B53" s="64" t="s">
        <v>1947</v>
      </c>
      <c r="C53" s="16">
        <v>1</v>
      </c>
      <c r="D53" s="84">
        <v>151.97999999999999</v>
      </c>
      <c r="E53" s="84">
        <f t="shared" si="0"/>
        <v>151.97999999999999</v>
      </c>
      <c r="F53" s="198"/>
      <c r="G53" s="207"/>
      <c r="H53" s="206"/>
      <c r="I53" s="206"/>
    </row>
    <row r="54" spans="1:9" ht="21.95" customHeight="1" x14ac:dyDescent="0.2">
      <c r="A54" s="20" t="s">
        <v>768</v>
      </c>
      <c r="B54" s="64" t="s">
        <v>1948</v>
      </c>
      <c r="C54" s="16">
        <v>1</v>
      </c>
      <c r="D54" s="84">
        <v>413.1</v>
      </c>
      <c r="E54" s="84">
        <f t="shared" si="0"/>
        <v>413.1</v>
      </c>
      <c r="F54" s="198"/>
      <c r="G54" s="207"/>
      <c r="H54" s="206"/>
      <c r="I54" s="206"/>
    </row>
    <row r="55" spans="1:9" ht="21.95" customHeight="1" x14ac:dyDescent="0.2">
      <c r="A55" s="20" t="s">
        <v>753</v>
      </c>
      <c r="B55" s="64" t="s">
        <v>1949</v>
      </c>
      <c r="C55" s="16">
        <v>1</v>
      </c>
      <c r="D55" s="84">
        <v>59.51</v>
      </c>
      <c r="E55" s="84">
        <f t="shared" si="0"/>
        <v>59.51</v>
      </c>
      <c r="F55" s="198"/>
      <c r="G55" s="207"/>
      <c r="H55" s="206"/>
      <c r="I55" s="206"/>
    </row>
    <row r="56" spans="1:9" ht="21.95" customHeight="1" x14ac:dyDescent="0.2">
      <c r="A56" s="20" t="s">
        <v>723</v>
      </c>
      <c r="B56" s="64" t="s">
        <v>1950</v>
      </c>
      <c r="C56" s="16">
        <v>1</v>
      </c>
      <c r="D56" s="84">
        <v>55.08</v>
      </c>
      <c r="E56" s="84">
        <f t="shared" si="0"/>
        <v>55.08</v>
      </c>
      <c r="F56" s="198"/>
      <c r="G56" s="207"/>
      <c r="H56" s="206"/>
      <c r="I56" s="206"/>
    </row>
    <row r="57" spans="1:9" ht="21.95" customHeight="1" x14ac:dyDescent="0.2">
      <c r="A57" s="20" t="s">
        <v>784</v>
      </c>
      <c r="B57" s="64" t="s">
        <v>1951</v>
      </c>
      <c r="C57" s="16">
        <v>1</v>
      </c>
      <c r="D57" s="84">
        <v>95.83</v>
      </c>
      <c r="E57" s="84">
        <f t="shared" si="0"/>
        <v>95.83</v>
      </c>
      <c r="F57" s="198"/>
      <c r="G57" s="207"/>
      <c r="H57" s="206"/>
      <c r="I57" s="206"/>
    </row>
    <row r="58" spans="1:9" ht="21.95" customHeight="1" x14ac:dyDescent="0.2">
      <c r="A58" s="20" t="s">
        <v>1850</v>
      </c>
      <c r="B58" s="64" t="s">
        <v>1952</v>
      </c>
      <c r="C58" s="16">
        <v>4</v>
      </c>
      <c r="D58" s="84">
        <v>472.26</v>
      </c>
      <c r="E58" s="84">
        <f t="shared" si="0"/>
        <v>1889.04</v>
      </c>
      <c r="F58" s="198"/>
      <c r="G58" s="207"/>
      <c r="H58" s="206"/>
      <c r="I58" s="206"/>
    </row>
    <row r="59" spans="1:9" ht="21.95" customHeight="1" x14ac:dyDescent="0.2">
      <c r="A59" s="20" t="s">
        <v>772</v>
      </c>
      <c r="B59" s="64" t="s">
        <v>1953</v>
      </c>
      <c r="C59" s="16">
        <v>1</v>
      </c>
      <c r="D59" s="84">
        <v>94.86</v>
      </c>
      <c r="E59" s="84">
        <f t="shared" si="0"/>
        <v>94.86</v>
      </c>
      <c r="F59" s="198"/>
      <c r="G59" s="207"/>
      <c r="H59" s="206"/>
      <c r="I59" s="206"/>
    </row>
    <row r="60" spans="1:9" ht="21.95" customHeight="1" x14ac:dyDescent="0.2">
      <c r="A60" s="20" t="s">
        <v>806</v>
      </c>
      <c r="B60" s="64" t="s">
        <v>1954</v>
      </c>
      <c r="C60" s="16">
        <v>1</v>
      </c>
      <c r="D60" s="84">
        <v>79.31</v>
      </c>
      <c r="E60" s="84">
        <f t="shared" si="0"/>
        <v>79.31</v>
      </c>
      <c r="F60" s="198"/>
      <c r="G60" s="207"/>
      <c r="H60" s="206"/>
      <c r="I60" s="206"/>
    </row>
    <row r="61" spans="1:9" ht="21.95" customHeight="1" x14ac:dyDescent="0.2">
      <c r="A61" s="20" t="s">
        <v>704</v>
      </c>
      <c r="B61" s="64" t="s">
        <v>1955</v>
      </c>
      <c r="C61" s="16">
        <v>1</v>
      </c>
      <c r="D61" s="84">
        <v>99.47</v>
      </c>
      <c r="E61" s="84">
        <f t="shared" si="0"/>
        <v>99.47</v>
      </c>
      <c r="F61" s="198"/>
      <c r="G61" s="207"/>
      <c r="H61" s="206"/>
      <c r="I61" s="206"/>
    </row>
    <row r="62" spans="1:9" ht="21.95" customHeight="1" x14ac:dyDescent="0.2">
      <c r="A62" s="20" t="s">
        <v>757</v>
      </c>
      <c r="B62" s="64" t="s">
        <v>1956</v>
      </c>
      <c r="C62" s="16">
        <v>1</v>
      </c>
      <c r="D62" s="84">
        <v>172.99</v>
      </c>
      <c r="E62" s="84">
        <f t="shared" si="0"/>
        <v>172.99</v>
      </c>
      <c r="F62" s="198"/>
      <c r="G62" s="207"/>
      <c r="H62" s="206"/>
      <c r="I62" s="206"/>
    </row>
    <row r="63" spans="1:9" ht="21.95" customHeight="1" x14ac:dyDescent="0.2">
      <c r="A63" s="20" t="s">
        <v>694</v>
      </c>
      <c r="B63" s="64" t="s">
        <v>1957</v>
      </c>
      <c r="C63" s="16">
        <v>1</v>
      </c>
      <c r="D63" s="84">
        <v>99.14</v>
      </c>
      <c r="E63" s="84">
        <f t="shared" si="0"/>
        <v>99.14</v>
      </c>
      <c r="F63" s="198"/>
      <c r="G63" s="207"/>
      <c r="H63" s="206"/>
      <c r="I63" s="206"/>
    </row>
    <row r="64" spans="1:9" ht="21.95" customHeight="1" x14ac:dyDescent="0.2">
      <c r="A64" s="20" t="s">
        <v>700</v>
      </c>
      <c r="B64" s="64" t="s">
        <v>1958</v>
      </c>
      <c r="C64" s="16">
        <v>1</v>
      </c>
      <c r="D64" s="84">
        <v>189.21</v>
      </c>
      <c r="E64" s="84">
        <f t="shared" si="0"/>
        <v>189.21</v>
      </c>
      <c r="F64" s="198"/>
      <c r="G64" s="207"/>
      <c r="H64" s="206"/>
      <c r="I64" s="206"/>
    </row>
    <row r="65" spans="1:9" ht="21.95" customHeight="1" x14ac:dyDescent="0.2">
      <c r="A65" s="20" t="s">
        <v>695</v>
      </c>
      <c r="B65" s="64" t="s">
        <v>1959</v>
      </c>
      <c r="C65" s="16">
        <v>1</v>
      </c>
      <c r="D65" s="84">
        <v>214.09</v>
      </c>
      <c r="E65" s="84">
        <f t="shared" si="0"/>
        <v>214.09</v>
      </c>
      <c r="F65" s="198"/>
      <c r="G65" s="207"/>
      <c r="H65" s="206"/>
      <c r="I65" s="206"/>
    </row>
    <row r="66" spans="1:9" ht="21.95" customHeight="1" x14ac:dyDescent="0.2">
      <c r="A66" s="20" t="s">
        <v>782</v>
      </c>
      <c r="B66" s="64" t="s">
        <v>1960</v>
      </c>
      <c r="C66" s="16">
        <v>1</v>
      </c>
      <c r="D66" s="84">
        <v>58.38</v>
      </c>
      <c r="E66" s="84">
        <f t="shared" si="0"/>
        <v>58.38</v>
      </c>
      <c r="F66" s="198"/>
      <c r="G66" s="207"/>
      <c r="H66" s="206"/>
      <c r="I66" s="206"/>
    </row>
    <row r="67" spans="1:9" ht="21.95" customHeight="1" x14ac:dyDescent="0.2">
      <c r="A67" s="20" t="s">
        <v>746</v>
      </c>
      <c r="B67" s="64" t="s">
        <v>1961</v>
      </c>
      <c r="C67" s="16">
        <v>1</v>
      </c>
      <c r="D67" s="84">
        <v>47.75</v>
      </c>
      <c r="E67" s="84">
        <f t="shared" si="0"/>
        <v>47.75</v>
      </c>
      <c r="F67" s="198"/>
      <c r="G67" s="207"/>
      <c r="H67" s="206"/>
      <c r="I67" s="206"/>
    </row>
    <row r="68" spans="1:9" ht="21.95" customHeight="1" x14ac:dyDescent="0.2">
      <c r="A68" s="20" t="s">
        <v>791</v>
      </c>
      <c r="B68" s="64" t="s">
        <v>1962</v>
      </c>
      <c r="C68" s="16">
        <v>1</v>
      </c>
      <c r="D68" s="84">
        <v>39.65</v>
      </c>
      <c r="E68" s="84">
        <f t="shared" si="0"/>
        <v>39.65</v>
      </c>
      <c r="F68" s="198"/>
      <c r="G68" s="207"/>
      <c r="H68" s="206"/>
      <c r="I68" s="206"/>
    </row>
    <row r="69" spans="1:9" ht="21.95" customHeight="1" x14ac:dyDescent="0.2">
      <c r="A69" s="20" t="s">
        <v>1040</v>
      </c>
      <c r="B69" s="64" t="s">
        <v>1963</v>
      </c>
      <c r="C69" s="16">
        <v>1</v>
      </c>
      <c r="D69" s="84">
        <v>37.450000000000003</v>
      </c>
      <c r="E69" s="84">
        <f t="shared" si="0"/>
        <v>37.450000000000003</v>
      </c>
      <c r="F69" s="198"/>
      <c r="G69" s="207"/>
      <c r="H69" s="206"/>
      <c r="I69" s="206"/>
    </row>
    <row r="70" spans="1:9" ht="21.95" customHeight="1" x14ac:dyDescent="0.2">
      <c r="A70" s="20" t="s">
        <v>799</v>
      </c>
      <c r="B70" s="64" t="s">
        <v>1964</v>
      </c>
      <c r="C70" s="16">
        <v>1</v>
      </c>
      <c r="D70" s="84">
        <v>208.2</v>
      </c>
      <c r="E70" s="84">
        <f t="shared" si="0"/>
        <v>208.2</v>
      </c>
      <c r="F70" s="198"/>
      <c r="G70" s="207"/>
      <c r="H70" s="206"/>
      <c r="I70" s="206"/>
    </row>
    <row r="71" spans="1:9" ht="21.95" customHeight="1" x14ac:dyDescent="0.2">
      <c r="A71" s="20" t="s">
        <v>800</v>
      </c>
      <c r="B71" s="64" t="s">
        <v>1965</v>
      </c>
      <c r="C71" s="16">
        <v>2</v>
      </c>
      <c r="D71" s="84">
        <v>208.2</v>
      </c>
      <c r="E71" s="84">
        <f t="shared" si="0"/>
        <v>416.4</v>
      </c>
      <c r="F71" s="198"/>
      <c r="G71" s="207"/>
      <c r="H71" s="206"/>
      <c r="I71" s="206"/>
    </row>
    <row r="72" spans="1:9" ht="21.95" customHeight="1" x14ac:dyDescent="0.2">
      <c r="A72" s="20" t="s">
        <v>721</v>
      </c>
      <c r="B72" s="64" t="s">
        <v>1966</v>
      </c>
      <c r="C72" s="16">
        <v>1</v>
      </c>
      <c r="D72" s="84">
        <v>88.12</v>
      </c>
      <c r="E72" s="84">
        <f t="shared" si="0"/>
        <v>88.12</v>
      </c>
      <c r="F72" s="198"/>
      <c r="G72" s="207"/>
      <c r="H72" s="206"/>
      <c r="I72" s="206"/>
    </row>
    <row r="73" spans="1:9" ht="21.95" customHeight="1" x14ac:dyDescent="0.2">
      <c r="A73" s="20" t="s">
        <v>779</v>
      </c>
      <c r="B73" s="64" t="s">
        <v>1967</v>
      </c>
      <c r="C73" s="16">
        <v>1</v>
      </c>
      <c r="D73" s="84">
        <v>72.7</v>
      </c>
      <c r="E73" s="84">
        <f t="shared" si="0"/>
        <v>72.7</v>
      </c>
      <c r="F73" s="198"/>
      <c r="G73" s="207"/>
      <c r="H73" s="206"/>
      <c r="I73" s="206"/>
    </row>
    <row r="74" spans="1:9" ht="21.95" customHeight="1" x14ac:dyDescent="0.2">
      <c r="A74" s="20" t="s">
        <v>783</v>
      </c>
      <c r="B74" s="64" t="s">
        <v>1968</v>
      </c>
      <c r="C74" s="16">
        <v>1</v>
      </c>
      <c r="D74" s="84">
        <v>172.95</v>
      </c>
      <c r="E74" s="84">
        <f t="shared" si="0"/>
        <v>172.95</v>
      </c>
      <c r="F74" s="198"/>
      <c r="G74" s="207"/>
      <c r="H74" s="206"/>
      <c r="I74" s="206"/>
    </row>
    <row r="75" spans="1:9" ht="21.95" customHeight="1" x14ac:dyDescent="0.2">
      <c r="A75" s="20" t="s">
        <v>1041</v>
      </c>
      <c r="B75" s="64" t="s">
        <v>1969</v>
      </c>
      <c r="C75" s="16">
        <v>1</v>
      </c>
      <c r="D75" s="84">
        <v>88.12</v>
      </c>
      <c r="E75" s="84">
        <f t="shared" ref="E75:E138" si="1">C75*D75</f>
        <v>88.12</v>
      </c>
      <c r="F75" s="198"/>
      <c r="G75" s="207"/>
      <c r="H75" s="206"/>
      <c r="I75" s="206"/>
    </row>
    <row r="76" spans="1:9" ht="21.95" customHeight="1" x14ac:dyDescent="0.2">
      <c r="A76" s="20" t="s">
        <v>763</v>
      </c>
      <c r="B76" s="64" t="s">
        <v>1970</v>
      </c>
      <c r="C76" s="16">
        <v>1</v>
      </c>
      <c r="D76" s="84">
        <v>526.91999999999996</v>
      </c>
      <c r="E76" s="84">
        <f t="shared" si="1"/>
        <v>526.91999999999996</v>
      </c>
      <c r="F76" s="198"/>
      <c r="G76" s="207"/>
      <c r="H76" s="206"/>
      <c r="I76" s="206"/>
    </row>
    <row r="77" spans="1:9" ht="21.95" customHeight="1" x14ac:dyDescent="0.2">
      <c r="A77" s="20" t="s">
        <v>781</v>
      </c>
      <c r="B77" s="64" t="s">
        <v>1971</v>
      </c>
      <c r="C77" s="16">
        <v>1</v>
      </c>
      <c r="D77" s="84">
        <v>370.26</v>
      </c>
      <c r="E77" s="84">
        <f t="shared" si="1"/>
        <v>370.26</v>
      </c>
      <c r="F77" s="198"/>
      <c r="G77" s="207"/>
      <c r="H77" s="206"/>
      <c r="I77" s="206"/>
    </row>
    <row r="78" spans="1:9" ht="21.95" customHeight="1" x14ac:dyDescent="0.2">
      <c r="A78" s="20" t="s">
        <v>725</v>
      </c>
      <c r="B78" s="64" t="s">
        <v>1972</v>
      </c>
      <c r="C78" s="16">
        <v>1</v>
      </c>
      <c r="D78" s="84">
        <v>86.49</v>
      </c>
      <c r="E78" s="84">
        <f t="shared" si="1"/>
        <v>86.49</v>
      </c>
      <c r="F78" s="198"/>
      <c r="G78" s="207"/>
      <c r="H78" s="206"/>
      <c r="I78" s="206"/>
    </row>
    <row r="79" spans="1:9" ht="21.95" customHeight="1" x14ac:dyDescent="0.2">
      <c r="A79" s="20" t="s">
        <v>780</v>
      </c>
      <c r="B79" s="64" t="s">
        <v>1973</v>
      </c>
      <c r="C79" s="16">
        <v>1</v>
      </c>
      <c r="D79" s="84">
        <v>44.06</v>
      </c>
      <c r="E79" s="84">
        <f t="shared" si="1"/>
        <v>44.06</v>
      </c>
      <c r="F79" s="198"/>
      <c r="G79" s="207"/>
      <c r="H79" s="206"/>
      <c r="I79" s="206"/>
    </row>
    <row r="80" spans="1:9" ht="21.95" customHeight="1" x14ac:dyDescent="0.2">
      <c r="A80" s="20" t="s">
        <v>765</v>
      </c>
      <c r="B80" s="64" t="s">
        <v>1974</v>
      </c>
      <c r="C80" s="16">
        <v>1</v>
      </c>
      <c r="D80" s="84">
        <v>237.35</v>
      </c>
      <c r="E80" s="84">
        <f t="shared" si="1"/>
        <v>237.35</v>
      </c>
      <c r="F80" s="198"/>
      <c r="G80" s="207"/>
      <c r="H80" s="206"/>
      <c r="I80" s="206"/>
    </row>
    <row r="81" spans="1:9" ht="21.95" customHeight="1" x14ac:dyDescent="0.2">
      <c r="A81" s="20" t="s">
        <v>731</v>
      </c>
      <c r="B81" s="64" t="s">
        <v>1975</v>
      </c>
      <c r="C81" s="16">
        <v>1</v>
      </c>
      <c r="D81" s="84">
        <v>319.45999999999998</v>
      </c>
      <c r="E81" s="84">
        <f t="shared" si="1"/>
        <v>319.45999999999998</v>
      </c>
      <c r="F81" s="198"/>
      <c r="G81" s="207"/>
      <c r="H81" s="206"/>
      <c r="I81" s="206"/>
    </row>
    <row r="82" spans="1:9" ht="21.95" customHeight="1" x14ac:dyDescent="0.2">
      <c r="A82" s="20" t="s">
        <v>745</v>
      </c>
      <c r="B82" s="64" t="s">
        <v>1976</v>
      </c>
      <c r="C82" s="16">
        <v>1</v>
      </c>
      <c r="D82" s="84">
        <v>42.76</v>
      </c>
      <c r="E82" s="84">
        <f t="shared" si="1"/>
        <v>42.76</v>
      </c>
      <c r="F82" s="198"/>
      <c r="G82" s="207"/>
      <c r="H82" s="206"/>
      <c r="I82" s="206"/>
    </row>
    <row r="83" spans="1:9" ht="21.95" customHeight="1" x14ac:dyDescent="0.2">
      <c r="A83" s="20" t="s">
        <v>740</v>
      </c>
      <c r="B83" s="64" t="s">
        <v>1977</v>
      </c>
      <c r="C83" s="16">
        <v>1</v>
      </c>
      <c r="D83" s="84">
        <v>55.08</v>
      </c>
      <c r="E83" s="84">
        <f t="shared" si="1"/>
        <v>55.08</v>
      </c>
      <c r="F83" s="198"/>
      <c r="G83" s="207"/>
      <c r="H83" s="206"/>
      <c r="I83" s="206"/>
    </row>
    <row r="84" spans="1:9" ht="21.95" customHeight="1" x14ac:dyDescent="0.2">
      <c r="A84" s="20" t="s">
        <v>749</v>
      </c>
      <c r="B84" s="64" t="s">
        <v>1978</v>
      </c>
      <c r="C84" s="16">
        <v>1</v>
      </c>
      <c r="D84" s="84">
        <v>55.08</v>
      </c>
      <c r="E84" s="84">
        <f t="shared" si="1"/>
        <v>55.08</v>
      </c>
      <c r="F84" s="198"/>
      <c r="G84" s="207"/>
      <c r="H84" s="206"/>
      <c r="I84" s="206"/>
    </row>
    <row r="85" spans="1:9" ht="21.95" customHeight="1" x14ac:dyDescent="0.2">
      <c r="A85" s="20" t="s">
        <v>797</v>
      </c>
      <c r="B85" s="64" t="s">
        <v>1979</v>
      </c>
      <c r="C85" s="16">
        <v>1</v>
      </c>
      <c r="D85" s="84">
        <v>87.72</v>
      </c>
      <c r="E85" s="84">
        <f t="shared" si="1"/>
        <v>87.72</v>
      </c>
      <c r="F85" s="198"/>
      <c r="G85" s="207"/>
      <c r="H85" s="206"/>
      <c r="I85" s="206"/>
    </row>
    <row r="86" spans="1:9" ht="21.95" customHeight="1" x14ac:dyDescent="0.2">
      <c r="A86" s="20" t="s">
        <v>764</v>
      </c>
      <c r="B86" s="64" t="s">
        <v>1980</v>
      </c>
      <c r="C86" s="16">
        <v>1</v>
      </c>
      <c r="D86" s="84">
        <v>49.57</v>
      </c>
      <c r="E86" s="84">
        <f t="shared" si="1"/>
        <v>49.57</v>
      </c>
      <c r="F86" s="198"/>
      <c r="G86" s="207"/>
      <c r="H86" s="206"/>
      <c r="I86" s="206"/>
    </row>
    <row r="87" spans="1:9" ht="21.95" customHeight="1" x14ac:dyDescent="0.2">
      <c r="A87" s="20" t="s">
        <v>771</v>
      </c>
      <c r="B87" s="64" t="s">
        <v>1981</v>
      </c>
      <c r="C87" s="16">
        <v>1</v>
      </c>
      <c r="D87" s="84">
        <v>80.040000000000006</v>
      </c>
      <c r="E87" s="84">
        <f t="shared" si="1"/>
        <v>80.040000000000006</v>
      </c>
      <c r="F87" s="198"/>
      <c r="G87" s="207"/>
      <c r="H87" s="206"/>
      <c r="I87" s="206"/>
    </row>
    <row r="88" spans="1:9" ht="21.95" customHeight="1" x14ac:dyDescent="0.2">
      <c r="A88" s="20" t="s">
        <v>747</v>
      </c>
      <c r="B88" s="64" t="s">
        <v>1982</v>
      </c>
      <c r="C88" s="16">
        <v>1</v>
      </c>
      <c r="D88" s="84">
        <v>341.49</v>
      </c>
      <c r="E88" s="84">
        <f t="shared" si="1"/>
        <v>341.49</v>
      </c>
      <c r="F88" s="198"/>
      <c r="G88" s="207"/>
      <c r="H88" s="206"/>
      <c r="I88" s="206"/>
    </row>
    <row r="89" spans="1:9" ht="21.95" customHeight="1" x14ac:dyDescent="0.2">
      <c r="A89" s="20" t="s">
        <v>732</v>
      </c>
      <c r="B89" s="64" t="s">
        <v>1983</v>
      </c>
      <c r="C89" s="16">
        <v>1</v>
      </c>
      <c r="D89" s="84">
        <v>56.18</v>
      </c>
      <c r="E89" s="84">
        <f t="shared" si="1"/>
        <v>56.18</v>
      </c>
      <c r="F89" s="198"/>
      <c r="G89" s="207"/>
      <c r="H89" s="206"/>
      <c r="I89" s="206"/>
    </row>
    <row r="90" spans="1:9" ht="21.95" customHeight="1" x14ac:dyDescent="0.2">
      <c r="A90" s="20" t="s">
        <v>730</v>
      </c>
      <c r="B90" s="64" t="s">
        <v>1984</v>
      </c>
      <c r="C90" s="16">
        <v>1</v>
      </c>
      <c r="D90" s="84">
        <v>38.549999999999997</v>
      </c>
      <c r="E90" s="84">
        <f t="shared" si="1"/>
        <v>38.549999999999997</v>
      </c>
      <c r="F90" s="198"/>
      <c r="G90" s="207"/>
      <c r="H90" s="206"/>
      <c r="I90" s="206"/>
    </row>
    <row r="91" spans="1:9" ht="21.95" customHeight="1" x14ac:dyDescent="0.2">
      <c r="A91" s="20" t="s">
        <v>744</v>
      </c>
      <c r="B91" s="64" t="s">
        <v>1985</v>
      </c>
      <c r="C91" s="16">
        <v>1</v>
      </c>
      <c r="D91" s="84">
        <v>111.13</v>
      </c>
      <c r="E91" s="84">
        <f t="shared" si="1"/>
        <v>111.13</v>
      </c>
      <c r="F91" s="198"/>
      <c r="G91" s="207"/>
      <c r="H91" s="206"/>
      <c r="I91" s="206"/>
    </row>
    <row r="92" spans="1:9" ht="21.95" customHeight="1" x14ac:dyDescent="0.2">
      <c r="A92" s="20" t="s">
        <v>742</v>
      </c>
      <c r="B92" s="64" t="s">
        <v>1986</v>
      </c>
      <c r="C92" s="16">
        <v>2</v>
      </c>
      <c r="D92" s="84">
        <v>192.78</v>
      </c>
      <c r="E92" s="84">
        <f t="shared" si="1"/>
        <v>385.56</v>
      </c>
      <c r="F92" s="198"/>
      <c r="G92" s="207"/>
      <c r="H92" s="206"/>
      <c r="I92" s="206"/>
    </row>
    <row r="93" spans="1:9" ht="21.95" customHeight="1" x14ac:dyDescent="0.2">
      <c r="A93" s="20" t="s">
        <v>798</v>
      </c>
      <c r="B93" s="64" t="s">
        <v>1987</v>
      </c>
      <c r="C93" s="16">
        <v>1</v>
      </c>
      <c r="D93" s="84">
        <v>183.96</v>
      </c>
      <c r="E93" s="84">
        <f t="shared" si="1"/>
        <v>183.96</v>
      </c>
      <c r="F93" s="198"/>
      <c r="G93" s="207"/>
      <c r="H93" s="206"/>
      <c r="I93" s="206"/>
    </row>
    <row r="94" spans="1:9" ht="21.95" customHeight="1" x14ac:dyDescent="0.2">
      <c r="A94" s="20" t="s">
        <v>711</v>
      </c>
      <c r="B94" s="64" t="s">
        <v>1988</v>
      </c>
      <c r="C94" s="16">
        <v>1</v>
      </c>
      <c r="D94" s="84">
        <v>286.41000000000003</v>
      </c>
      <c r="E94" s="84">
        <f t="shared" si="1"/>
        <v>286.41000000000003</v>
      </c>
      <c r="F94" s="198"/>
      <c r="G94" s="207"/>
      <c r="H94" s="206"/>
      <c r="I94" s="206"/>
    </row>
    <row r="95" spans="1:9" ht="21.95" customHeight="1" x14ac:dyDescent="0.2">
      <c r="A95" s="20" t="s">
        <v>758</v>
      </c>
      <c r="B95" s="64" t="s">
        <v>1989</v>
      </c>
      <c r="C95" s="16">
        <v>1</v>
      </c>
      <c r="D95" s="84">
        <v>206.96</v>
      </c>
      <c r="E95" s="84">
        <f t="shared" si="1"/>
        <v>206.96</v>
      </c>
      <c r="F95" s="198"/>
      <c r="G95" s="207"/>
      <c r="H95" s="206"/>
      <c r="I95" s="206"/>
    </row>
    <row r="96" spans="1:9" s="60" customFormat="1" ht="21.95" customHeight="1" x14ac:dyDescent="0.2">
      <c r="A96" s="20" t="s">
        <v>697</v>
      </c>
      <c r="B96" s="64" t="s">
        <v>1990</v>
      </c>
      <c r="C96" s="16">
        <v>1</v>
      </c>
      <c r="D96" s="84">
        <v>71.44</v>
      </c>
      <c r="E96" s="84">
        <f t="shared" si="1"/>
        <v>71.44</v>
      </c>
      <c r="F96" s="198"/>
      <c r="G96" s="207"/>
      <c r="H96" s="206"/>
      <c r="I96" s="206"/>
    </row>
    <row r="97" spans="1:9" ht="21.95" customHeight="1" x14ac:dyDescent="0.2">
      <c r="A97" s="20" t="s">
        <v>729</v>
      </c>
      <c r="B97" s="64" t="s">
        <v>1991</v>
      </c>
      <c r="C97" s="16">
        <v>2</v>
      </c>
      <c r="D97" s="84">
        <v>192.78</v>
      </c>
      <c r="E97" s="84">
        <f t="shared" si="1"/>
        <v>385.56</v>
      </c>
      <c r="F97" s="198"/>
      <c r="G97" s="207"/>
      <c r="H97" s="206"/>
      <c r="I97" s="206"/>
    </row>
    <row r="98" spans="1:9" ht="21.95" customHeight="1" x14ac:dyDescent="0.2">
      <c r="A98" s="20" t="s">
        <v>743</v>
      </c>
      <c r="B98" s="64" t="s">
        <v>1992</v>
      </c>
      <c r="C98" s="16">
        <v>1</v>
      </c>
      <c r="D98" s="84">
        <v>319.45999999999998</v>
      </c>
      <c r="E98" s="84">
        <f t="shared" si="1"/>
        <v>319.45999999999998</v>
      </c>
      <c r="F98" s="198"/>
      <c r="G98" s="207"/>
      <c r="H98" s="206"/>
      <c r="I98" s="206"/>
    </row>
    <row r="99" spans="1:9" ht="21.95" customHeight="1" x14ac:dyDescent="0.2">
      <c r="A99" s="20" t="s">
        <v>733</v>
      </c>
      <c r="B99" s="64" t="s">
        <v>1993</v>
      </c>
      <c r="C99" s="16">
        <v>1</v>
      </c>
      <c r="D99" s="84">
        <v>90.33</v>
      </c>
      <c r="E99" s="84">
        <f t="shared" si="1"/>
        <v>90.33</v>
      </c>
      <c r="F99" s="198"/>
      <c r="G99" s="207"/>
      <c r="H99" s="206"/>
      <c r="I99" s="206"/>
    </row>
    <row r="100" spans="1:9" ht="21.95" customHeight="1" x14ac:dyDescent="0.2">
      <c r="A100" s="20" t="s">
        <v>785</v>
      </c>
      <c r="B100" s="64" t="s">
        <v>1994</v>
      </c>
      <c r="C100" s="16">
        <v>1</v>
      </c>
      <c r="D100" s="84">
        <v>264.38</v>
      </c>
      <c r="E100" s="84">
        <f t="shared" si="1"/>
        <v>264.38</v>
      </c>
      <c r="F100" s="198"/>
      <c r="G100" s="207"/>
      <c r="H100" s="206"/>
      <c r="I100" s="206"/>
    </row>
    <row r="101" spans="1:9" ht="21.95" customHeight="1" x14ac:dyDescent="0.2">
      <c r="A101" s="20" t="s">
        <v>735</v>
      </c>
      <c r="B101" s="64" t="s">
        <v>1995</v>
      </c>
      <c r="C101" s="16">
        <v>1</v>
      </c>
      <c r="D101" s="84">
        <v>150.91</v>
      </c>
      <c r="E101" s="84">
        <f t="shared" si="1"/>
        <v>150.91</v>
      </c>
      <c r="F101" s="198"/>
      <c r="G101" s="207"/>
      <c r="H101" s="206"/>
      <c r="I101" s="206"/>
    </row>
    <row r="102" spans="1:9" ht="21.95" customHeight="1" x14ac:dyDescent="0.2">
      <c r="A102" s="20" t="s">
        <v>759</v>
      </c>
      <c r="B102" s="64" t="s">
        <v>1996</v>
      </c>
      <c r="C102" s="16">
        <v>1</v>
      </c>
      <c r="D102" s="84">
        <v>143.19999999999999</v>
      </c>
      <c r="E102" s="84">
        <f t="shared" si="1"/>
        <v>143.19999999999999</v>
      </c>
      <c r="F102" s="198"/>
      <c r="G102" s="207"/>
      <c r="H102" s="206"/>
      <c r="I102" s="206"/>
    </row>
    <row r="103" spans="1:9" ht="21.95" customHeight="1" x14ac:dyDescent="0.2">
      <c r="A103" s="20" t="s">
        <v>717</v>
      </c>
      <c r="B103" s="64" t="s">
        <v>1997</v>
      </c>
      <c r="C103" s="16">
        <v>1</v>
      </c>
      <c r="D103" s="84">
        <v>40.799999999999997</v>
      </c>
      <c r="E103" s="84">
        <f t="shared" si="1"/>
        <v>40.799999999999997</v>
      </c>
      <c r="F103" s="198"/>
      <c r="G103" s="207"/>
      <c r="H103" s="206"/>
      <c r="I103" s="206"/>
    </row>
    <row r="104" spans="1:9" ht="21.95" customHeight="1" x14ac:dyDescent="0.2">
      <c r="A104" s="20" t="s">
        <v>777</v>
      </c>
      <c r="B104" s="64" t="s">
        <v>1998</v>
      </c>
      <c r="C104" s="16">
        <v>1</v>
      </c>
      <c r="D104" s="84">
        <v>56.1</v>
      </c>
      <c r="E104" s="84">
        <f t="shared" si="1"/>
        <v>56.1</v>
      </c>
      <c r="F104" s="198"/>
      <c r="G104" s="207"/>
      <c r="H104" s="206"/>
      <c r="I104" s="206"/>
    </row>
    <row r="105" spans="1:9" ht="21.95" customHeight="1" x14ac:dyDescent="0.2">
      <c r="A105" s="20" t="s">
        <v>709</v>
      </c>
      <c r="B105" s="64" t="s">
        <v>1999</v>
      </c>
      <c r="C105" s="16">
        <v>1</v>
      </c>
      <c r="D105" s="84">
        <v>148.71</v>
      </c>
      <c r="E105" s="84">
        <f t="shared" si="1"/>
        <v>148.71</v>
      </c>
      <c r="F105" s="198"/>
      <c r="G105" s="207"/>
      <c r="H105" s="206"/>
      <c r="I105" s="206"/>
    </row>
    <row r="106" spans="1:9" ht="21.95" customHeight="1" x14ac:dyDescent="0.2">
      <c r="A106" s="20" t="s">
        <v>716</v>
      </c>
      <c r="B106" s="64" t="s">
        <v>2000</v>
      </c>
      <c r="C106" s="16">
        <v>1</v>
      </c>
      <c r="D106" s="84">
        <v>481.95</v>
      </c>
      <c r="E106" s="84">
        <f t="shared" si="1"/>
        <v>481.95</v>
      </c>
      <c r="F106" s="198"/>
      <c r="G106" s="207"/>
      <c r="H106" s="206"/>
      <c r="I106" s="206"/>
    </row>
    <row r="107" spans="1:9" ht="21.95" customHeight="1" x14ac:dyDescent="0.2">
      <c r="A107" s="20" t="s">
        <v>696</v>
      </c>
      <c r="B107" s="64" t="s">
        <v>2001</v>
      </c>
      <c r="C107" s="16">
        <v>1</v>
      </c>
      <c r="D107" s="84">
        <v>860.02</v>
      </c>
      <c r="E107" s="84">
        <f t="shared" si="1"/>
        <v>860.02</v>
      </c>
      <c r="F107" s="198"/>
      <c r="G107" s="207"/>
      <c r="H107" s="206"/>
      <c r="I107" s="206"/>
    </row>
    <row r="108" spans="1:9" ht="21.95" customHeight="1" x14ac:dyDescent="0.2">
      <c r="A108" s="20" t="s">
        <v>775</v>
      </c>
      <c r="B108" s="64" t="s">
        <v>2002</v>
      </c>
      <c r="C108" s="16">
        <v>1</v>
      </c>
      <c r="D108" s="84">
        <v>247.86</v>
      </c>
      <c r="E108" s="84">
        <f t="shared" si="1"/>
        <v>247.86</v>
      </c>
      <c r="F108" s="198"/>
      <c r="G108" s="207"/>
      <c r="H108" s="206"/>
      <c r="I108" s="206"/>
    </row>
    <row r="109" spans="1:9" ht="21.95" customHeight="1" x14ac:dyDescent="0.2">
      <c r="A109" s="20" t="s">
        <v>769</v>
      </c>
      <c r="B109" s="64" t="s">
        <v>2003</v>
      </c>
      <c r="C109" s="16">
        <v>2</v>
      </c>
      <c r="D109" s="84">
        <v>113.56</v>
      </c>
      <c r="E109" s="84">
        <f t="shared" si="1"/>
        <v>227.12</v>
      </c>
      <c r="F109" s="198"/>
      <c r="G109" s="207"/>
      <c r="H109" s="206"/>
      <c r="I109" s="206"/>
    </row>
    <row r="110" spans="1:9" ht="21.95" customHeight="1" x14ac:dyDescent="0.2">
      <c r="A110" s="20" t="s">
        <v>726</v>
      </c>
      <c r="B110" s="64" t="s">
        <v>2004</v>
      </c>
      <c r="C110" s="16">
        <v>1</v>
      </c>
      <c r="D110" s="84">
        <v>38.549999999999997</v>
      </c>
      <c r="E110" s="84">
        <f t="shared" si="1"/>
        <v>38.549999999999997</v>
      </c>
      <c r="F110" s="198"/>
      <c r="G110" s="207"/>
      <c r="H110" s="206"/>
      <c r="I110" s="206"/>
    </row>
    <row r="111" spans="1:9" ht="21.95" customHeight="1" x14ac:dyDescent="0.2">
      <c r="A111" s="20" t="s">
        <v>805</v>
      </c>
      <c r="B111" s="64" t="s">
        <v>2005</v>
      </c>
      <c r="C111" s="16">
        <v>1</v>
      </c>
      <c r="D111" s="84">
        <v>276.72000000000003</v>
      </c>
      <c r="E111" s="84">
        <f t="shared" si="1"/>
        <v>276.72000000000003</v>
      </c>
      <c r="F111" s="198"/>
      <c r="G111" s="207"/>
      <c r="H111" s="206"/>
      <c r="I111" s="206"/>
    </row>
    <row r="112" spans="1:9" ht="21.95" customHeight="1" x14ac:dyDescent="0.2">
      <c r="A112" s="20" t="s">
        <v>808</v>
      </c>
      <c r="B112" s="64" t="s">
        <v>2006</v>
      </c>
      <c r="C112" s="16">
        <v>1</v>
      </c>
      <c r="D112" s="84">
        <v>173.52</v>
      </c>
      <c r="E112" s="84">
        <f t="shared" si="1"/>
        <v>173.52</v>
      </c>
      <c r="F112" s="198"/>
      <c r="G112" s="207"/>
      <c r="H112" s="206"/>
      <c r="I112" s="206"/>
    </row>
    <row r="113" spans="1:9" ht="21.95" customHeight="1" x14ac:dyDescent="0.2">
      <c r="A113" s="20" t="s">
        <v>807</v>
      </c>
      <c r="B113" s="64" t="s">
        <v>2007</v>
      </c>
      <c r="C113" s="16">
        <v>1</v>
      </c>
      <c r="D113" s="84">
        <v>218.57</v>
      </c>
      <c r="E113" s="84">
        <f t="shared" si="1"/>
        <v>218.57</v>
      </c>
      <c r="F113" s="198"/>
      <c r="G113" s="207"/>
      <c r="H113" s="206"/>
      <c r="I113" s="206"/>
    </row>
    <row r="114" spans="1:9" ht="21.95" customHeight="1" x14ac:dyDescent="0.2">
      <c r="A114" s="20" t="s">
        <v>713</v>
      </c>
      <c r="B114" s="64" t="s">
        <v>2008</v>
      </c>
      <c r="C114" s="16">
        <v>1</v>
      </c>
      <c r="D114" s="84">
        <v>182.03</v>
      </c>
      <c r="E114" s="84">
        <f t="shared" si="1"/>
        <v>182.03</v>
      </c>
      <c r="F114" s="198"/>
      <c r="G114" s="207"/>
      <c r="H114" s="206"/>
      <c r="I114" s="206"/>
    </row>
    <row r="115" spans="1:9" ht="21.95" customHeight="1" x14ac:dyDescent="0.2">
      <c r="A115" s="20" t="s">
        <v>712</v>
      </c>
      <c r="B115" s="64" t="s">
        <v>2009</v>
      </c>
      <c r="C115" s="16">
        <v>1</v>
      </c>
      <c r="D115" s="84">
        <v>92.53</v>
      </c>
      <c r="E115" s="84">
        <f t="shared" si="1"/>
        <v>92.53</v>
      </c>
      <c r="F115" s="198"/>
      <c r="G115" s="207"/>
      <c r="H115" s="206"/>
      <c r="I115" s="206"/>
    </row>
    <row r="116" spans="1:9" ht="21.95" customHeight="1" x14ac:dyDescent="0.2">
      <c r="A116" s="20" t="s">
        <v>762</v>
      </c>
      <c r="B116" s="64" t="s">
        <v>2010</v>
      </c>
      <c r="C116" s="16">
        <v>1</v>
      </c>
      <c r="D116" s="84">
        <v>46.26</v>
      </c>
      <c r="E116" s="84">
        <f t="shared" si="1"/>
        <v>46.26</v>
      </c>
      <c r="F116" s="198"/>
      <c r="G116" s="207"/>
      <c r="H116" s="206"/>
      <c r="I116" s="206"/>
    </row>
    <row r="117" spans="1:9" ht="21.95" customHeight="1" x14ac:dyDescent="0.2">
      <c r="A117" s="20" t="s">
        <v>755</v>
      </c>
      <c r="B117" s="64" t="s">
        <v>2011</v>
      </c>
      <c r="C117" s="16">
        <v>2</v>
      </c>
      <c r="D117" s="84">
        <v>215</v>
      </c>
      <c r="E117" s="84">
        <f t="shared" si="1"/>
        <v>430</v>
      </c>
      <c r="F117" s="198"/>
      <c r="G117" s="207"/>
      <c r="H117" s="206"/>
      <c r="I117" s="206"/>
    </row>
    <row r="118" spans="1:9" ht="21.95" customHeight="1" x14ac:dyDescent="0.2">
      <c r="A118" s="20" t="s">
        <v>1025</v>
      </c>
      <c r="B118" s="64" t="s">
        <v>2012</v>
      </c>
      <c r="C118" s="16">
        <v>1</v>
      </c>
      <c r="D118" s="84">
        <v>67.47</v>
      </c>
      <c r="E118" s="84">
        <f t="shared" si="1"/>
        <v>67.47</v>
      </c>
      <c r="F118" s="198"/>
      <c r="G118" s="207"/>
      <c r="H118" s="206"/>
      <c r="I118" s="206"/>
    </row>
    <row r="119" spans="1:9" ht="21.95" customHeight="1" x14ac:dyDescent="0.2">
      <c r="A119" s="20" t="s">
        <v>1042</v>
      </c>
      <c r="B119" s="64" t="s">
        <v>2013</v>
      </c>
      <c r="C119" s="16">
        <v>1</v>
      </c>
      <c r="D119" s="84">
        <v>37.69</v>
      </c>
      <c r="E119" s="84">
        <f t="shared" si="1"/>
        <v>37.69</v>
      </c>
      <c r="F119" s="198"/>
      <c r="G119" s="207"/>
      <c r="H119" s="206"/>
      <c r="I119" s="206"/>
    </row>
    <row r="120" spans="1:9" ht="21.95" customHeight="1" x14ac:dyDescent="0.2">
      <c r="A120" s="20" t="s">
        <v>866</v>
      </c>
      <c r="B120" s="64" t="s">
        <v>2014</v>
      </c>
      <c r="C120" s="16">
        <v>1</v>
      </c>
      <c r="D120" s="84">
        <v>683.4</v>
      </c>
      <c r="E120" s="84">
        <f t="shared" si="1"/>
        <v>683.4</v>
      </c>
      <c r="F120" s="198"/>
      <c r="G120" s="206"/>
      <c r="H120" s="206"/>
      <c r="I120" s="206"/>
    </row>
    <row r="121" spans="1:9" ht="21.95" customHeight="1" x14ac:dyDescent="0.2">
      <c r="A121" s="20" t="s">
        <v>867</v>
      </c>
      <c r="B121" s="64" t="s">
        <v>2015</v>
      </c>
      <c r="C121" s="16">
        <v>1</v>
      </c>
      <c r="D121" s="84">
        <v>683.4</v>
      </c>
      <c r="E121" s="84">
        <f t="shared" si="1"/>
        <v>683.4</v>
      </c>
      <c r="F121" s="198"/>
      <c r="G121" s="207"/>
      <c r="H121" s="206"/>
      <c r="I121" s="206"/>
    </row>
    <row r="122" spans="1:9" ht="21.95" customHeight="1" x14ac:dyDescent="0.2">
      <c r="A122" s="20" t="s">
        <v>868</v>
      </c>
      <c r="B122" s="64" t="s">
        <v>2016</v>
      </c>
      <c r="C122" s="16">
        <v>1</v>
      </c>
      <c r="D122" s="84">
        <v>481.44</v>
      </c>
      <c r="E122" s="84">
        <f t="shared" si="1"/>
        <v>481.44</v>
      </c>
      <c r="F122" s="198"/>
      <c r="G122" s="207"/>
      <c r="H122" s="206"/>
      <c r="I122" s="206"/>
    </row>
    <row r="123" spans="1:9" s="60" customFormat="1" ht="21.95" customHeight="1" x14ac:dyDescent="0.2">
      <c r="A123" s="20" t="s">
        <v>869</v>
      </c>
      <c r="B123" s="64" t="s">
        <v>2017</v>
      </c>
      <c r="C123" s="16">
        <v>1</v>
      </c>
      <c r="D123" s="84">
        <v>481.44</v>
      </c>
      <c r="E123" s="84">
        <f t="shared" si="1"/>
        <v>481.44</v>
      </c>
      <c r="F123" s="198"/>
      <c r="G123" s="207"/>
      <c r="H123" s="206"/>
      <c r="I123" s="206"/>
    </row>
    <row r="124" spans="1:9" ht="21.95" customHeight="1" x14ac:dyDescent="0.2">
      <c r="A124" s="20" t="s">
        <v>870</v>
      </c>
      <c r="B124" s="64" t="s">
        <v>2018</v>
      </c>
      <c r="C124" s="16">
        <v>1</v>
      </c>
      <c r="D124" s="84">
        <v>293.76</v>
      </c>
      <c r="E124" s="84">
        <f t="shared" si="1"/>
        <v>293.76</v>
      </c>
      <c r="F124" s="198"/>
      <c r="G124" s="207"/>
      <c r="H124" s="206"/>
      <c r="I124" s="206"/>
    </row>
    <row r="125" spans="1:9" ht="21.95" customHeight="1" x14ac:dyDescent="0.2">
      <c r="A125" s="20" t="s">
        <v>871</v>
      </c>
      <c r="B125" s="64" t="s">
        <v>2019</v>
      </c>
      <c r="C125" s="16">
        <v>1</v>
      </c>
      <c r="D125" s="84">
        <v>384.54</v>
      </c>
      <c r="E125" s="84">
        <f t="shared" si="1"/>
        <v>384.54</v>
      </c>
      <c r="F125" s="198"/>
      <c r="G125" s="207"/>
      <c r="H125" s="206"/>
      <c r="I125" s="206"/>
    </row>
    <row r="126" spans="1:9" ht="21.95" customHeight="1" x14ac:dyDescent="0.2">
      <c r="A126" s="20"/>
      <c r="B126" s="64" t="s">
        <v>2020</v>
      </c>
      <c r="C126" s="16">
        <v>1</v>
      </c>
      <c r="D126" s="84">
        <v>219.6</v>
      </c>
      <c r="E126" s="84">
        <f t="shared" si="1"/>
        <v>219.6</v>
      </c>
      <c r="F126" s="198"/>
      <c r="G126" s="207"/>
      <c r="H126" s="206"/>
      <c r="I126" s="206"/>
    </row>
    <row r="127" spans="1:9" ht="21.95" customHeight="1" x14ac:dyDescent="0.2">
      <c r="A127" s="20"/>
      <c r="B127" s="64" t="s">
        <v>2021</v>
      </c>
      <c r="C127" s="16">
        <v>1</v>
      </c>
      <c r="D127" s="84">
        <v>411.5</v>
      </c>
      <c r="E127" s="84">
        <f t="shared" si="1"/>
        <v>411.5</v>
      </c>
      <c r="F127" s="198"/>
      <c r="G127" s="207"/>
      <c r="H127" s="206"/>
      <c r="I127" s="206"/>
    </row>
    <row r="128" spans="1:9" ht="21.95" customHeight="1" x14ac:dyDescent="0.2">
      <c r="A128" s="20" t="s">
        <v>1417</v>
      </c>
      <c r="B128" s="64" t="s">
        <v>2022</v>
      </c>
      <c r="C128" s="16">
        <v>1</v>
      </c>
      <c r="D128" s="84">
        <v>433.7</v>
      </c>
      <c r="E128" s="84">
        <f t="shared" si="1"/>
        <v>433.7</v>
      </c>
      <c r="F128" s="198"/>
      <c r="G128" s="207"/>
      <c r="H128" s="206"/>
      <c r="I128" s="206"/>
    </row>
    <row r="129" spans="1:9" ht="21.95" customHeight="1" x14ac:dyDescent="0.2">
      <c r="A129" s="20"/>
      <c r="B129" s="64" t="s">
        <v>2023</v>
      </c>
      <c r="C129" s="16">
        <v>1</v>
      </c>
      <c r="D129" s="84">
        <v>27.94</v>
      </c>
      <c r="E129" s="84">
        <f t="shared" si="1"/>
        <v>27.94</v>
      </c>
      <c r="F129" s="198"/>
      <c r="G129" s="207"/>
      <c r="H129" s="206"/>
      <c r="I129" s="206"/>
    </row>
    <row r="130" spans="1:9" ht="21.95" customHeight="1" x14ac:dyDescent="0.2">
      <c r="A130" s="20"/>
      <c r="B130" s="64" t="s">
        <v>2024</v>
      </c>
      <c r="C130" s="16">
        <v>1</v>
      </c>
      <c r="D130" s="84">
        <v>82.62</v>
      </c>
      <c r="E130" s="84">
        <f t="shared" si="1"/>
        <v>82.62</v>
      </c>
      <c r="F130" s="198"/>
      <c r="G130" s="207"/>
      <c r="H130" s="206"/>
      <c r="I130" s="206"/>
    </row>
    <row r="131" spans="1:9" ht="21.95" customHeight="1" x14ac:dyDescent="0.2">
      <c r="A131" s="20"/>
      <c r="B131" s="64" t="s">
        <v>2025</v>
      </c>
      <c r="C131" s="16">
        <v>1</v>
      </c>
      <c r="D131" s="84">
        <v>117.14</v>
      </c>
      <c r="E131" s="84">
        <f t="shared" si="1"/>
        <v>117.14</v>
      </c>
      <c r="F131" s="198"/>
      <c r="G131" s="207"/>
      <c r="H131" s="206"/>
      <c r="I131" s="206"/>
    </row>
    <row r="132" spans="1:9" ht="21.95" customHeight="1" x14ac:dyDescent="0.2">
      <c r="A132" s="20"/>
      <c r="B132" s="64" t="s">
        <v>2026</v>
      </c>
      <c r="C132" s="16">
        <v>1</v>
      </c>
      <c r="D132" s="84">
        <v>135.66</v>
      </c>
      <c r="E132" s="84">
        <f t="shared" si="1"/>
        <v>135.66</v>
      </c>
      <c r="F132" s="198"/>
      <c r="G132" s="207"/>
      <c r="H132" s="206"/>
      <c r="I132" s="206"/>
    </row>
    <row r="133" spans="1:9" ht="21.95" customHeight="1" x14ac:dyDescent="0.2">
      <c r="A133" s="20"/>
      <c r="B133" s="64" t="s">
        <v>2027</v>
      </c>
      <c r="C133" s="16">
        <v>1</v>
      </c>
      <c r="D133" s="84">
        <v>70.53</v>
      </c>
      <c r="E133" s="84">
        <f t="shared" si="1"/>
        <v>70.53</v>
      </c>
      <c r="F133" s="198"/>
      <c r="G133" s="207"/>
      <c r="H133" s="206"/>
      <c r="I133" s="206"/>
    </row>
    <row r="134" spans="1:9" ht="21.95" customHeight="1" x14ac:dyDescent="0.2">
      <c r="A134" s="20"/>
      <c r="B134" s="64" t="s">
        <v>2028</v>
      </c>
      <c r="C134" s="16">
        <v>1</v>
      </c>
      <c r="D134" s="84">
        <v>60.18</v>
      </c>
      <c r="E134" s="84">
        <f t="shared" si="1"/>
        <v>60.18</v>
      </c>
      <c r="F134" s="198"/>
      <c r="G134" s="207"/>
      <c r="H134" s="206"/>
      <c r="I134" s="206"/>
    </row>
    <row r="135" spans="1:9" ht="21.95" customHeight="1" x14ac:dyDescent="0.2">
      <c r="A135" s="20"/>
      <c r="B135" s="64" t="s">
        <v>2029</v>
      </c>
      <c r="C135" s="16">
        <v>1</v>
      </c>
      <c r="D135" s="84">
        <v>19.22</v>
      </c>
      <c r="E135" s="84">
        <f t="shared" si="1"/>
        <v>19.22</v>
      </c>
      <c r="F135" s="198"/>
      <c r="G135" s="207"/>
      <c r="H135" s="206"/>
      <c r="I135" s="206"/>
    </row>
    <row r="136" spans="1:9" ht="21.95" customHeight="1" x14ac:dyDescent="0.2">
      <c r="A136" s="20"/>
      <c r="B136" s="64" t="s">
        <v>2030</v>
      </c>
      <c r="C136" s="16">
        <v>1</v>
      </c>
      <c r="D136" s="84">
        <v>46.86</v>
      </c>
      <c r="E136" s="84">
        <f t="shared" si="1"/>
        <v>46.86</v>
      </c>
      <c r="F136" s="198"/>
      <c r="G136" s="207"/>
      <c r="H136" s="206"/>
      <c r="I136" s="206"/>
    </row>
    <row r="137" spans="1:9" ht="21.95" customHeight="1" x14ac:dyDescent="0.2">
      <c r="A137" s="20"/>
      <c r="B137" s="64" t="s">
        <v>2031</v>
      </c>
      <c r="C137" s="16">
        <v>1</v>
      </c>
      <c r="D137" s="84">
        <v>29.78</v>
      </c>
      <c r="E137" s="84">
        <f t="shared" si="1"/>
        <v>29.78</v>
      </c>
      <c r="F137" s="198"/>
      <c r="G137" s="207"/>
      <c r="H137" s="206"/>
      <c r="I137" s="206"/>
    </row>
    <row r="138" spans="1:9" ht="21.95" customHeight="1" x14ac:dyDescent="0.2">
      <c r="A138" s="20"/>
      <c r="B138" s="64" t="s">
        <v>2032</v>
      </c>
      <c r="C138" s="16">
        <v>1</v>
      </c>
      <c r="D138" s="84">
        <v>37.840000000000003</v>
      </c>
      <c r="E138" s="84">
        <f t="shared" si="1"/>
        <v>37.840000000000003</v>
      </c>
      <c r="F138" s="198"/>
      <c r="G138" s="207"/>
      <c r="H138" s="206"/>
      <c r="I138" s="206"/>
    </row>
    <row r="139" spans="1:9" ht="21.95" customHeight="1" x14ac:dyDescent="0.2">
      <c r="A139" s="89" t="s">
        <v>1503</v>
      </c>
      <c r="B139" s="89"/>
      <c r="C139" s="164"/>
      <c r="D139" s="16"/>
      <c r="E139" s="84">
        <v>3000</v>
      </c>
      <c r="F139" s="206"/>
      <c r="G139" s="386">
        <v>3000</v>
      </c>
      <c r="H139" s="206"/>
      <c r="I139" s="206"/>
    </row>
    <row r="140" spans="1:9" ht="18.600000000000001" customHeight="1" thickBot="1" x14ac:dyDescent="0.25">
      <c r="A140" s="5"/>
      <c r="C140" s="79"/>
      <c r="D140" s="36"/>
      <c r="F140" s="208"/>
      <c r="G140" s="208"/>
      <c r="H140" s="208"/>
      <c r="I140" s="208"/>
    </row>
    <row r="141" spans="1:9" ht="12.95" customHeight="1" x14ac:dyDescent="0.2">
      <c r="D141" s="151" t="s">
        <v>5</v>
      </c>
      <c r="E141" s="438">
        <f>SUM(E11:E139)</f>
        <v>30017.989999999987</v>
      </c>
      <c r="F141" s="203" t="s">
        <v>5</v>
      </c>
      <c r="G141" s="467">
        <f>SUM(G11:G139)</f>
        <v>3000</v>
      </c>
      <c r="H141" s="208"/>
      <c r="I141" s="208"/>
    </row>
    <row r="142" spans="1:9" ht="12.95" customHeight="1" x14ac:dyDescent="0.2">
      <c r="D142" s="152" t="s">
        <v>6</v>
      </c>
      <c r="E142" s="439">
        <v>6303.7779</v>
      </c>
      <c r="F142" s="204" t="s">
        <v>6</v>
      </c>
      <c r="G142" s="468">
        <f>G141*21%</f>
        <v>630</v>
      </c>
      <c r="H142" s="208"/>
      <c r="I142" s="208"/>
    </row>
    <row r="143" spans="1:9" ht="12.95" customHeight="1" thickBot="1" x14ac:dyDescent="0.25">
      <c r="D143" s="153" t="s">
        <v>4</v>
      </c>
      <c r="E143" s="440">
        <f>E142+E141</f>
        <v>36321.767899999984</v>
      </c>
      <c r="F143" s="205" t="s">
        <v>4</v>
      </c>
      <c r="G143" s="469">
        <f>SUM(G141:G142)</f>
        <v>3630</v>
      </c>
      <c r="H143" s="208"/>
      <c r="I143" s="208"/>
    </row>
    <row r="144" spans="1:9" ht="34.5" customHeight="1" x14ac:dyDescent="0.2"/>
    <row r="145" spans="1:5" ht="34.5" customHeight="1" x14ac:dyDescent="0.2">
      <c r="A145" s="5"/>
      <c r="C145" s="5"/>
      <c r="D145" s="5"/>
      <c r="E145" s="5"/>
    </row>
    <row r="146" spans="1:5" ht="34.5" customHeight="1" x14ac:dyDescent="0.2"/>
    <row r="147" spans="1:5" ht="34.5" customHeight="1" x14ac:dyDescent="0.2"/>
    <row r="148" spans="1:5" ht="34.5" customHeight="1" x14ac:dyDescent="0.2">
      <c r="A148" s="5"/>
      <c r="C148" s="5"/>
      <c r="D148" s="5"/>
      <c r="E148" s="5"/>
    </row>
    <row r="149" spans="1:5" ht="34.5" customHeight="1" x14ac:dyDescent="0.2">
      <c r="A149" s="5"/>
      <c r="C149" s="5"/>
      <c r="D149" s="5"/>
      <c r="E149" s="5"/>
    </row>
    <row r="150" spans="1:5" ht="34.5" customHeight="1" x14ac:dyDescent="0.2">
      <c r="A150" s="5"/>
      <c r="C150" s="5"/>
      <c r="D150" s="5"/>
      <c r="E150" s="5"/>
    </row>
    <row r="151" spans="1:5" ht="20.100000000000001" customHeight="1" x14ac:dyDescent="0.2">
      <c r="A151" s="5"/>
      <c r="C151" s="5"/>
      <c r="D151" s="5"/>
      <c r="E151" s="5"/>
    </row>
    <row r="152" spans="1:5" ht="23.1" customHeight="1" x14ac:dyDescent="0.2">
      <c r="A152" s="5"/>
      <c r="C152" s="5"/>
      <c r="D152" s="5"/>
      <c r="E152" s="5"/>
    </row>
    <row r="153" spans="1:5" x14ac:dyDescent="0.2">
      <c r="A153" s="5"/>
      <c r="C153" s="5"/>
      <c r="D153" s="5"/>
      <c r="E153" s="5"/>
    </row>
    <row r="154" spans="1:5" ht="20.25" customHeight="1" x14ac:dyDescent="0.2">
      <c r="A154" s="5"/>
      <c r="C154" s="5"/>
      <c r="D154" s="5"/>
      <c r="E154" s="5"/>
    </row>
    <row r="155" spans="1:5" ht="20.25" customHeight="1" x14ac:dyDescent="0.2">
      <c r="A155" s="5"/>
      <c r="C155" s="5"/>
      <c r="D155" s="5"/>
      <c r="E155" s="5"/>
    </row>
    <row r="156" spans="1:5" ht="20.25" customHeight="1" x14ac:dyDescent="0.2">
      <c r="A156" s="5"/>
      <c r="C156" s="5"/>
      <c r="D156" s="5"/>
      <c r="E156" s="5"/>
    </row>
    <row r="157" spans="1:5" x14ac:dyDescent="0.2">
      <c r="A157" s="5"/>
      <c r="C157" s="5"/>
      <c r="D157" s="5"/>
      <c r="E157" s="5"/>
    </row>
    <row r="158" spans="1:5" x14ac:dyDescent="0.2">
      <c r="A158" s="5"/>
      <c r="C158" s="5"/>
      <c r="D158" s="5"/>
      <c r="E158" s="5"/>
    </row>
    <row r="159" spans="1:5" x14ac:dyDescent="0.2">
      <c r="A159" s="5"/>
      <c r="C159" s="5"/>
      <c r="D159" s="5"/>
      <c r="E159" s="5"/>
    </row>
    <row r="160" spans="1:5" x14ac:dyDescent="0.2">
      <c r="A160" s="5"/>
      <c r="C160" s="5"/>
      <c r="D160" s="5"/>
      <c r="E160" s="5"/>
    </row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pans="1:9" x14ac:dyDescent="0.2">
      <c r="A225" s="5"/>
      <c r="C225" s="5"/>
      <c r="D225" s="5"/>
      <c r="E225" s="5"/>
    </row>
    <row r="226" spans="1:9" x14ac:dyDescent="0.2">
      <c r="A226" s="5"/>
      <c r="C226" s="5"/>
      <c r="D226" s="5"/>
      <c r="E226" s="5"/>
    </row>
    <row r="227" spans="1:9" x14ac:dyDescent="0.2">
      <c r="A227" s="5"/>
      <c r="C227" s="5"/>
      <c r="D227" s="5"/>
      <c r="E227" s="5"/>
    </row>
    <row r="232" spans="1:9" x14ac:dyDescent="0.2">
      <c r="B232" s="60"/>
    </row>
    <row r="233" spans="1:9" x14ac:dyDescent="0.2">
      <c r="A233" s="60"/>
      <c r="B233" s="60"/>
      <c r="C233" s="148"/>
      <c r="D233" s="149"/>
      <c r="E233" s="150"/>
      <c r="F233" s="60"/>
      <c r="G233" s="60"/>
      <c r="H233" s="60"/>
      <c r="I233" s="60"/>
    </row>
    <row r="234" spans="1:9" x14ac:dyDescent="0.2">
      <c r="A234" s="99"/>
      <c r="C234" s="148"/>
      <c r="D234" s="149"/>
      <c r="E234" s="150"/>
      <c r="F234" s="60"/>
      <c r="G234" s="60"/>
      <c r="H234" s="60"/>
      <c r="I234" s="60"/>
    </row>
    <row r="244" spans="1:9" s="60" customFormat="1" x14ac:dyDescent="0.2">
      <c r="A244" s="80"/>
      <c r="B244" s="5"/>
      <c r="C244" s="78"/>
      <c r="D244" s="77"/>
      <c r="E244" s="36"/>
      <c r="F244" s="5"/>
      <c r="G244" s="5"/>
      <c r="H244" s="5"/>
      <c r="I244" s="5"/>
    </row>
    <row r="245" spans="1:9" s="60" customFormat="1" x14ac:dyDescent="0.2">
      <c r="A245" s="80"/>
      <c r="B245" s="5"/>
      <c r="C245" s="78"/>
      <c r="D245" s="77"/>
      <c r="E245" s="36"/>
      <c r="F245" s="5"/>
      <c r="G245" s="5"/>
      <c r="H245" s="5"/>
      <c r="I245" s="5"/>
    </row>
  </sheetData>
  <sheetProtection algorithmName="SHA-512" hashValue="Jz1geuGRuQ+jmyEfgVo9Ct4GqC2hi+eWSNQQhj0qK+iOCTzUP7qZFBDFGZHzG/a5K87e7K0qu/UDmP/gxXEHZg==" saltValue="BBKR6jTJKMZ8sg/HvyCIFA==" spinCount="100000" sheet="1" objects="1" scenarios="1"/>
  <sortState xmlns:xlrd2="http://schemas.microsoft.com/office/spreadsheetml/2017/richdata2" ref="A11:E170">
    <sortCondition ref="A11"/>
  </sortState>
  <conditionalFormatting sqref="F11:F138">
    <cfRule type="cellIs" dxfId="28" priority="1" operator="greaterThan">
      <formula>D11</formula>
    </cfRule>
  </conditionalFormatting>
  <conditionalFormatting sqref="G120">
    <cfRule type="cellIs" dxfId="27" priority="3" operator="greaterThan">
      <formula>D120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4294967295" verticalDpi="4294967295" r:id="rId1"/>
  <headerFooter>
    <oddFooter>&amp;L&amp;P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7:K80"/>
  <sheetViews>
    <sheetView topLeftCell="C7" workbookViewId="0">
      <selection activeCell="I22" sqref="I22"/>
    </sheetView>
  </sheetViews>
  <sheetFormatPr defaultColWidth="11.42578125" defaultRowHeight="12" x14ac:dyDescent="0.2"/>
  <cols>
    <col min="1" max="1" width="11.7109375" style="60" customWidth="1"/>
    <col min="2" max="2" width="114.7109375" style="5" bestFit="1" customWidth="1"/>
    <col min="3" max="3" width="17.7109375" style="5" customWidth="1"/>
    <col min="4" max="6" width="12.7109375" style="5" customWidth="1"/>
    <col min="7" max="7" width="15" style="5" customWidth="1"/>
    <col min="8" max="251" width="11.42578125" style="5"/>
    <col min="252" max="252" width="14" style="5" customWidth="1"/>
    <col min="253" max="253" width="61.140625" style="5" customWidth="1"/>
    <col min="254" max="254" width="10.42578125" style="5" customWidth="1"/>
    <col min="255" max="255" width="8.85546875" style="5" customWidth="1"/>
    <col min="256" max="256" width="14" style="5" customWidth="1"/>
    <col min="257" max="257" width="14.42578125" style="5" customWidth="1"/>
    <col min="258" max="507" width="11.42578125" style="5"/>
    <col min="508" max="508" width="14" style="5" customWidth="1"/>
    <col min="509" max="509" width="61.140625" style="5" customWidth="1"/>
    <col min="510" max="510" width="10.42578125" style="5" customWidth="1"/>
    <col min="511" max="511" width="8.85546875" style="5" customWidth="1"/>
    <col min="512" max="512" width="14" style="5" customWidth="1"/>
    <col min="513" max="513" width="14.42578125" style="5" customWidth="1"/>
    <col min="514" max="763" width="11.42578125" style="5"/>
    <col min="764" max="764" width="14" style="5" customWidth="1"/>
    <col min="765" max="765" width="61.140625" style="5" customWidth="1"/>
    <col min="766" max="766" width="10.42578125" style="5" customWidth="1"/>
    <col min="767" max="767" width="8.85546875" style="5" customWidth="1"/>
    <col min="768" max="768" width="14" style="5" customWidth="1"/>
    <col min="769" max="769" width="14.42578125" style="5" customWidth="1"/>
    <col min="770" max="1019" width="11.42578125" style="5"/>
    <col min="1020" max="1020" width="14" style="5" customWidth="1"/>
    <col min="1021" max="1021" width="61.140625" style="5" customWidth="1"/>
    <col min="1022" max="1022" width="10.42578125" style="5" customWidth="1"/>
    <col min="1023" max="1023" width="8.85546875" style="5" customWidth="1"/>
    <col min="1024" max="1024" width="14" style="5" customWidth="1"/>
    <col min="1025" max="1025" width="14.42578125" style="5" customWidth="1"/>
    <col min="1026" max="1275" width="11.42578125" style="5"/>
    <col min="1276" max="1276" width="14" style="5" customWidth="1"/>
    <col min="1277" max="1277" width="61.140625" style="5" customWidth="1"/>
    <col min="1278" max="1278" width="10.42578125" style="5" customWidth="1"/>
    <col min="1279" max="1279" width="8.85546875" style="5" customWidth="1"/>
    <col min="1280" max="1280" width="14" style="5" customWidth="1"/>
    <col min="1281" max="1281" width="14.42578125" style="5" customWidth="1"/>
    <col min="1282" max="1531" width="11.42578125" style="5"/>
    <col min="1532" max="1532" width="14" style="5" customWidth="1"/>
    <col min="1533" max="1533" width="61.140625" style="5" customWidth="1"/>
    <col min="1534" max="1534" width="10.42578125" style="5" customWidth="1"/>
    <col min="1535" max="1535" width="8.85546875" style="5" customWidth="1"/>
    <col min="1536" max="1536" width="14" style="5" customWidth="1"/>
    <col min="1537" max="1537" width="14.42578125" style="5" customWidth="1"/>
    <col min="1538" max="1787" width="11.42578125" style="5"/>
    <col min="1788" max="1788" width="14" style="5" customWidth="1"/>
    <col min="1789" max="1789" width="61.140625" style="5" customWidth="1"/>
    <col min="1790" max="1790" width="10.42578125" style="5" customWidth="1"/>
    <col min="1791" max="1791" width="8.85546875" style="5" customWidth="1"/>
    <col min="1792" max="1792" width="14" style="5" customWidth="1"/>
    <col min="1793" max="1793" width="14.42578125" style="5" customWidth="1"/>
    <col min="1794" max="2043" width="11.42578125" style="5"/>
    <col min="2044" max="2044" width="14" style="5" customWidth="1"/>
    <col min="2045" max="2045" width="61.140625" style="5" customWidth="1"/>
    <col min="2046" max="2046" width="10.42578125" style="5" customWidth="1"/>
    <col min="2047" max="2047" width="8.85546875" style="5" customWidth="1"/>
    <col min="2048" max="2048" width="14" style="5" customWidth="1"/>
    <col min="2049" max="2049" width="14.42578125" style="5" customWidth="1"/>
    <col min="2050" max="2299" width="11.42578125" style="5"/>
    <col min="2300" max="2300" width="14" style="5" customWidth="1"/>
    <col min="2301" max="2301" width="61.140625" style="5" customWidth="1"/>
    <col min="2302" max="2302" width="10.42578125" style="5" customWidth="1"/>
    <col min="2303" max="2303" width="8.85546875" style="5" customWidth="1"/>
    <col min="2304" max="2304" width="14" style="5" customWidth="1"/>
    <col min="2305" max="2305" width="14.42578125" style="5" customWidth="1"/>
    <col min="2306" max="2555" width="11.42578125" style="5"/>
    <col min="2556" max="2556" width="14" style="5" customWidth="1"/>
    <col min="2557" max="2557" width="61.140625" style="5" customWidth="1"/>
    <col min="2558" max="2558" width="10.42578125" style="5" customWidth="1"/>
    <col min="2559" max="2559" width="8.85546875" style="5" customWidth="1"/>
    <col min="2560" max="2560" width="14" style="5" customWidth="1"/>
    <col min="2561" max="2561" width="14.42578125" style="5" customWidth="1"/>
    <col min="2562" max="2811" width="11.42578125" style="5"/>
    <col min="2812" max="2812" width="14" style="5" customWidth="1"/>
    <col min="2813" max="2813" width="61.140625" style="5" customWidth="1"/>
    <col min="2814" max="2814" width="10.42578125" style="5" customWidth="1"/>
    <col min="2815" max="2815" width="8.85546875" style="5" customWidth="1"/>
    <col min="2816" max="2816" width="14" style="5" customWidth="1"/>
    <col min="2817" max="2817" width="14.42578125" style="5" customWidth="1"/>
    <col min="2818" max="3067" width="11.42578125" style="5"/>
    <col min="3068" max="3068" width="14" style="5" customWidth="1"/>
    <col min="3069" max="3069" width="61.140625" style="5" customWidth="1"/>
    <col min="3070" max="3070" width="10.42578125" style="5" customWidth="1"/>
    <col min="3071" max="3071" width="8.85546875" style="5" customWidth="1"/>
    <col min="3072" max="3072" width="14" style="5" customWidth="1"/>
    <col min="3073" max="3073" width="14.42578125" style="5" customWidth="1"/>
    <col min="3074" max="3323" width="11.42578125" style="5"/>
    <col min="3324" max="3324" width="14" style="5" customWidth="1"/>
    <col min="3325" max="3325" width="61.140625" style="5" customWidth="1"/>
    <col min="3326" max="3326" width="10.42578125" style="5" customWidth="1"/>
    <col min="3327" max="3327" width="8.85546875" style="5" customWidth="1"/>
    <col min="3328" max="3328" width="14" style="5" customWidth="1"/>
    <col min="3329" max="3329" width="14.42578125" style="5" customWidth="1"/>
    <col min="3330" max="3579" width="11.42578125" style="5"/>
    <col min="3580" max="3580" width="14" style="5" customWidth="1"/>
    <col min="3581" max="3581" width="61.140625" style="5" customWidth="1"/>
    <col min="3582" max="3582" width="10.42578125" style="5" customWidth="1"/>
    <col min="3583" max="3583" width="8.85546875" style="5" customWidth="1"/>
    <col min="3584" max="3584" width="14" style="5" customWidth="1"/>
    <col min="3585" max="3585" width="14.42578125" style="5" customWidth="1"/>
    <col min="3586" max="3835" width="11.42578125" style="5"/>
    <col min="3836" max="3836" width="14" style="5" customWidth="1"/>
    <col min="3837" max="3837" width="61.140625" style="5" customWidth="1"/>
    <col min="3838" max="3838" width="10.42578125" style="5" customWidth="1"/>
    <col min="3839" max="3839" width="8.85546875" style="5" customWidth="1"/>
    <col min="3840" max="3840" width="14" style="5" customWidth="1"/>
    <col min="3841" max="3841" width="14.42578125" style="5" customWidth="1"/>
    <col min="3842" max="4091" width="11.42578125" style="5"/>
    <col min="4092" max="4092" width="14" style="5" customWidth="1"/>
    <col min="4093" max="4093" width="61.140625" style="5" customWidth="1"/>
    <col min="4094" max="4094" width="10.42578125" style="5" customWidth="1"/>
    <col min="4095" max="4095" width="8.85546875" style="5" customWidth="1"/>
    <col min="4096" max="4096" width="14" style="5" customWidth="1"/>
    <col min="4097" max="4097" width="14.42578125" style="5" customWidth="1"/>
    <col min="4098" max="4347" width="11.42578125" style="5"/>
    <col min="4348" max="4348" width="14" style="5" customWidth="1"/>
    <col min="4349" max="4349" width="61.140625" style="5" customWidth="1"/>
    <col min="4350" max="4350" width="10.42578125" style="5" customWidth="1"/>
    <col min="4351" max="4351" width="8.85546875" style="5" customWidth="1"/>
    <col min="4352" max="4352" width="14" style="5" customWidth="1"/>
    <col min="4353" max="4353" width="14.42578125" style="5" customWidth="1"/>
    <col min="4354" max="4603" width="11.42578125" style="5"/>
    <col min="4604" max="4604" width="14" style="5" customWidth="1"/>
    <col min="4605" max="4605" width="61.140625" style="5" customWidth="1"/>
    <col min="4606" max="4606" width="10.42578125" style="5" customWidth="1"/>
    <col min="4607" max="4607" width="8.85546875" style="5" customWidth="1"/>
    <col min="4608" max="4608" width="14" style="5" customWidth="1"/>
    <col min="4609" max="4609" width="14.42578125" style="5" customWidth="1"/>
    <col min="4610" max="4859" width="11.42578125" style="5"/>
    <col min="4860" max="4860" width="14" style="5" customWidth="1"/>
    <col min="4861" max="4861" width="61.140625" style="5" customWidth="1"/>
    <col min="4862" max="4862" width="10.42578125" style="5" customWidth="1"/>
    <col min="4863" max="4863" width="8.85546875" style="5" customWidth="1"/>
    <col min="4864" max="4864" width="14" style="5" customWidth="1"/>
    <col min="4865" max="4865" width="14.42578125" style="5" customWidth="1"/>
    <col min="4866" max="5115" width="11.42578125" style="5"/>
    <col min="5116" max="5116" width="14" style="5" customWidth="1"/>
    <col min="5117" max="5117" width="61.140625" style="5" customWidth="1"/>
    <col min="5118" max="5118" width="10.42578125" style="5" customWidth="1"/>
    <col min="5119" max="5119" width="8.85546875" style="5" customWidth="1"/>
    <col min="5120" max="5120" width="14" style="5" customWidth="1"/>
    <col min="5121" max="5121" width="14.42578125" style="5" customWidth="1"/>
    <col min="5122" max="5371" width="11.42578125" style="5"/>
    <col min="5372" max="5372" width="14" style="5" customWidth="1"/>
    <col min="5373" max="5373" width="61.140625" style="5" customWidth="1"/>
    <col min="5374" max="5374" width="10.42578125" style="5" customWidth="1"/>
    <col min="5375" max="5375" width="8.85546875" style="5" customWidth="1"/>
    <col min="5376" max="5376" width="14" style="5" customWidth="1"/>
    <col min="5377" max="5377" width="14.42578125" style="5" customWidth="1"/>
    <col min="5378" max="5627" width="11.42578125" style="5"/>
    <col min="5628" max="5628" width="14" style="5" customWidth="1"/>
    <col min="5629" max="5629" width="61.140625" style="5" customWidth="1"/>
    <col min="5630" max="5630" width="10.42578125" style="5" customWidth="1"/>
    <col min="5631" max="5631" width="8.85546875" style="5" customWidth="1"/>
    <col min="5632" max="5632" width="14" style="5" customWidth="1"/>
    <col min="5633" max="5633" width="14.42578125" style="5" customWidth="1"/>
    <col min="5634" max="5883" width="11.42578125" style="5"/>
    <col min="5884" max="5884" width="14" style="5" customWidth="1"/>
    <col min="5885" max="5885" width="61.140625" style="5" customWidth="1"/>
    <col min="5886" max="5886" width="10.42578125" style="5" customWidth="1"/>
    <col min="5887" max="5887" width="8.85546875" style="5" customWidth="1"/>
    <col min="5888" max="5888" width="14" style="5" customWidth="1"/>
    <col min="5889" max="5889" width="14.42578125" style="5" customWidth="1"/>
    <col min="5890" max="6139" width="11.42578125" style="5"/>
    <col min="6140" max="6140" width="14" style="5" customWidth="1"/>
    <col min="6141" max="6141" width="61.140625" style="5" customWidth="1"/>
    <col min="6142" max="6142" width="10.42578125" style="5" customWidth="1"/>
    <col min="6143" max="6143" width="8.85546875" style="5" customWidth="1"/>
    <col min="6144" max="6144" width="14" style="5" customWidth="1"/>
    <col min="6145" max="6145" width="14.42578125" style="5" customWidth="1"/>
    <col min="6146" max="6395" width="11.42578125" style="5"/>
    <col min="6396" max="6396" width="14" style="5" customWidth="1"/>
    <col min="6397" max="6397" width="61.140625" style="5" customWidth="1"/>
    <col min="6398" max="6398" width="10.42578125" style="5" customWidth="1"/>
    <col min="6399" max="6399" width="8.85546875" style="5" customWidth="1"/>
    <col min="6400" max="6400" width="14" style="5" customWidth="1"/>
    <col min="6401" max="6401" width="14.42578125" style="5" customWidth="1"/>
    <col min="6402" max="6651" width="11.42578125" style="5"/>
    <col min="6652" max="6652" width="14" style="5" customWidth="1"/>
    <col min="6653" max="6653" width="61.140625" style="5" customWidth="1"/>
    <col min="6654" max="6654" width="10.42578125" style="5" customWidth="1"/>
    <col min="6655" max="6655" width="8.85546875" style="5" customWidth="1"/>
    <col min="6656" max="6656" width="14" style="5" customWidth="1"/>
    <col min="6657" max="6657" width="14.42578125" style="5" customWidth="1"/>
    <col min="6658" max="6907" width="11.42578125" style="5"/>
    <col min="6908" max="6908" width="14" style="5" customWidth="1"/>
    <col min="6909" max="6909" width="61.140625" style="5" customWidth="1"/>
    <col min="6910" max="6910" width="10.42578125" style="5" customWidth="1"/>
    <col min="6911" max="6911" width="8.85546875" style="5" customWidth="1"/>
    <col min="6912" max="6912" width="14" style="5" customWidth="1"/>
    <col min="6913" max="6913" width="14.42578125" style="5" customWidth="1"/>
    <col min="6914" max="7163" width="11.42578125" style="5"/>
    <col min="7164" max="7164" width="14" style="5" customWidth="1"/>
    <col min="7165" max="7165" width="61.140625" style="5" customWidth="1"/>
    <col min="7166" max="7166" width="10.42578125" style="5" customWidth="1"/>
    <col min="7167" max="7167" width="8.85546875" style="5" customWidth="1"/>
    <col min="7168" max="7168" width="14" style="5" customWidth="1"/>
    <col min="7169" max="7169" width="14.42578125" style="5" customWidth="1"/>
    <col min="7170" max="7419" width="11.42578125" style="5"/>
    <col min="7420" max="7420" width="14" style="5" customWidth="1"/>
    <col min="7421" max="7421" width="61.140625" style="5" customWidth="1"/>
    <col min="7422" max="7422" width="10.42578125" style="5" customWidth="1"/>
    <col min="7423" max="7423" width="8.85546875" style="5" customWidth="1"/>
    <col min="7424" max="7424" width="14" style="5" customWidth="1"/>
    <col min="7425" max="7425" width="14.42578125" style="5" customWidth="1"/>
    <col min="7426" max="7675" width="11.42578125" style="5"/>
    <col min="7676" max="7676" width="14" style="5" customWidth="1"/>
    <col min="7677" max="7677" width="61.140625" style="5" customWidth="1"/>
    <col min="7678" max="7678" width="10.42578125" style="5" customWidth="1"/>
    <col min="7679" max="7679" width="8.85546875" style="5" customWidth="1"/>
    <col min="7680" max="7680" width="14" style="5" customWidth="1"/>
    <col min="7681" max="7681" width="14.42578125" style="5" customWidth="1"/>
    <col min="7682" max="7931" width="11.42578125" style="5"/>
    <col min="7932" max="7932" width="14" style="5" customWidth="1"/>
    <col min="7933" max="7933" width="61.140625" style="5" customWidth="1"/>
    <col min="7934" max="7934" width="10.42578125" style="5" customWidth="1"/>
    <col min="7935" max="7935" width="8.85546875" style="5" customWidth="1"/>
    <col min="7936" max="7936" width="14" style="5" customWidth="1"/>
    <col min="7937" max="7937" width="14.42578125" style="5" customWidth="1"/>
    <col min="7938" max="8187" width="11.42578125" style="5"/>
    <col min="8188" max="8188" width="14" style="5" customWidth="1"/>
    <col min="8189" max="8189" width="61.140625" style="5" customWidth="1"/>
    <col min="8190" max="8190" width="10.42578125" style="5" customWidth="1"/>
    <col min="8191" max="8191" width="8.85546875" style="5" customWidth="1"/>
    <col min="8192" max="8192" width="14" style="5" customWidth="1"/>
    <col min="8193" max="8193" width="14.42578125" style="5" customWidth="1"/>
    <col min="8194" max="8443" width="11.42578125" style="5"/>
    <col min="8444" max="8444" width="14" style="5" customWidth="1"/>
    <col min="8445" max="8445" width="61.140625" style="5" customWidth="1"/>
    <col min="8446" max="8446" width="10.42578125" style="5" customWidth="1"/>
    <col min="8447" max="8447" width="8.85546875" style="5" customWidth="1"/>
    <col min="8448" max="8448" width="14" style="5" customWidth="1"/>
    <col min="8449" max="8449" width="14.42578125" style="5" customWidth="1"/>
    <col min="8450" max="8699" width="11.42578125" style="5"/>
    <col min="8700" max="8700" width="14" style="5" customWidth="1"/>
    <col min="8701" max="8701" width="61.140625" style="5" customWidth="1"/>
    <col min="8702" max="8702" width="10.42578125" style="5" customWidth="1"/>
    <col min="8703" max="8703" width="8.85546875" style="5" customWidth="1"/>
    <col min="8704" max="8704" width="14" style="5" customWidth="1"/>
    <col min="8705" max="8705" width="14.42578125" style="5" customWidth="1"/>
    <col min="8706" max="8955" width="11.42578125" style="5"/>
    <col min="8956" max="8956" width="14" style="5" customWidth="1"/>
    <col min="8957" max="8957" width="61.140625" style="5" customWidth="1"/>
    <col min="8958" max="8958" width="10.42578125" style="5" customWidth="1"/>
    <col min="8959" max="8959" width="8.85546875" style="5" customWidth="1"/>
    <col min="8960" max="8960" width="14" style="5" customWidth="1"/>
    <col min="8961" max="8961" width="14.42578125" style="5" customWidth="1"/>
    <col min="8962" max="9211" width="11.42578125" style="5"/>
    <col min="9212" max="9212" width="14" style="5" customWidth="1"/>
    <col min="9213" max="9213" width="61.140625" style="5" customWidth="1"/>
    <col min="9214" max="9214" width="10.42578125" style="5" customWidth="1"/>
    <col min="9215" max="9215" width="8.85546875" style="5" customWidth="1"/>
    <col min="9216" max="9216" width="14" style="5" customWidth="1"/>
    <col min="9217" max="9217" width="14.42578125" style="5" customWidth="1"/>
    <col min="9218" max="9467" width="11.42578125" style="5"/>
    <col min="9468" max="9468" width="14" style="5" customWidth="1"/>
    <col min="9469" max="9469" width="61.140625" style="5" customWidth="1"/>
    <col min="9470" max="9470" width="10.42578125" style="5" customWidth="1"/>
    <col min="9471" max="9471" width="8.85546875" style="5" customWidth="1"/>
    <col min="9472" max="9472" width="14" style="5" customWidth="1"/>
    <col min="9473" max="9473" width="14.42578125" style="5" customWidth="1"/>
    <col min="9474" max="9723" width="11.42578125" style="5"/>
    <col min="9724" max="9724" width="14" style="5" customWidth="1"/>
    <col min="9725" max="9725" width="61.140625" style="5" customWidth="1"/>
    <col min="9726" max="9726" width="10.42578125" style="5" customWidth="1"/>
    <col min="9727" max="9727" width="8.85546875" style="5" customWidth="1"/>
    <col min="9728" max="9728" width="14" style="5" customWidth="1"/>
    <col min="9729" max="9729" width="14.42578125" style="5" customWidth="1"/>
    <col min="9730" max="9979" width="11.42578125" style="5"/>
    <col min="9980" max="9980" width="14" style="5" customWidth="1"/>
    <col min="9981" max="9981" width="61.140625" style="5" customWidth="1"/>
    <col min="9982" max="9982" width="10.42578125" style="5" customWidth="1"/>
    <col min="9983" max="9983" width="8.85546875" style="5" customWidth="1"/>
    <col min="9984" max="9984" width="14" style="5" customWidth="1"/>
    <col min="9985" max="9985" width="14.42578125" style="5" customWidth="1"/>
    <col min="9986" max="10235" width="11.42578125" style="5"/>
    <col min="10236" max="10236" width="14" style="5" customWidth="1"/>
    <col min="10237" max="10237" width="61.140625" style="5" customWidth="1"/>
    <col min="10238" max="10238" width="10.42578125" style="5" customWidth="1"/>
    <col min="10239" max="10239" width="8.85546875" style="5" customWidth="1"/>
    <col min="10240" max="10240" width="14" style="5" customWidth="1"/>
    <col min="10241" max="10241" width="14.42578125" style="5" customWidth="1"/>
    <col min="10242" max="10491" width="11.42578125" style="5"/>
    <col min="10492" max="10492" width="14" style="5" customWidth="1"/>
    <col min="10493" max="10493" width="61.140625" style="5" customWidth="1"/>
    <col min="10494" max="10494" width="10.42578125" style="5" customWidth="1"/>
    <col min="10495" max="10495" width="8.85546875" style="5" customWidth="1"/>
    <col min="10496" max="10496" width="14" style="5" customWidth="1"/>
    <col min="10497" max="10497" width="14.42578125" style="5" customWidth="1"/>
    <col min="10498" max="10747" width="11.42578125" style="5"/>
    <col min="10748" max="10748" width="14" style="5" customWidth="1"/>
    <col min="10749" max="10749" width="61.140625" style="5" customWidth="1"/>
    <col min="10750" max="10750" width="10.42578125" style="5" customWidth="1"/>
    <col min="10751" max="10751" width="8.85546875" style="5" customWidth="1"/>
    <col min="10752" max="10752" width="14" style="5" customWidth="1"/>
    <col min="10753" max="10753" width="14.42578125" style="5" customWidth="1"/>
    <col min="10754" max="11003" width="11.42578125" style="5"/>
    <col min="11004" max="11004" width="14" style="5" customWidth="1"/>
    <col min="11005" max="11005" width="61.140625" style="5" customWidth="1"/>
    <col min="11006" max="11006" width="10.42578125" style="5" customWidth="1"/>
    <col min="11007" max="11007" width="8.85546875" style="5" customWidth="1"/>
    <col min="11008" max="11008" width="14" style="5" customWidth="1"/>
    <col min="11009" max="11009" width="14.42578125" style="5" customWidth="1"/>
    <col min="11010" max="11259" width="11.42578125" style="5"/>
    <col min="11260" max="11260" width="14" style="5" customWidth="1"/>
    <col min="11261" max="11261" width="61.140625" style="5" customWidth="1"/>
    <col min="11262" max="11262" width="10.42578125" style="5" customWidth="1"/>
    <col min="11263" max="11263" width="8.85546875" style="5" customWidth="1"/>
    <col min="11264" max="11264" width="14" style="5" customWidth="1"/>
    <col min="11265" max="11265" width="14.42578125" style="5" customWidth="1"/>
    <col min="11266" max="11515" width="11.42578125" style="5"/>
    <col min="11516" max="11516" width="14" style="5" customWidth="1"/>
    <col min="11517" max="11517" width="61.140625" style="5" customWidth="1"/>
    <col min="11518" max="11518" width="10.42578125" style="5" customWidth="1"/>
    <col min="11519" max="11519" width="8.85546875" style="5" customWidth="1"/>
    <col min="11520" max="11520" width="14" style="5" customWidth="1"/>
    <col min="11521" max="11521" width="14.42578125" style="5" customWidth="1"/>
    <col min="11522" max="11771" width="11.42578125" style="5"/>
    <col min="11772" max="11772" width="14" style="5" customWidth="1"/>
    <col min="11773" max="11773" width="61.140625" style="5" customWidth="1"/>
    <col min="11774" max="11774" width="10.42578125" style="5" customWidth="1"/>
    <col min="11775" max="11775" width="8.85546875" style="5" customWidth="1"/>
    <col min="11776" max="11776" width="14" style="5" customWidth="1"/>
    <col min="11777" max="11777" width="14.42578125" style="5" customWidth="1"/>
    <col min="11778" max="12027" width="11.42578125" style="5"/>
    <col min="12028" max="12028" width="14" style="5" customWidth="1"/>
    <col min="12029" max="12029" width="61.140625" style="5" customWidth="1"/>
    <col min="12030" max="12030" width="10.42578125" style="5" customWidth="1"/>
    <col min="12031" max="12031" width="8.85546875" style="5" customWidth="1"/>
    <col min="12032" max="12032" width="14" style="5" customWidth="1"/>
    <col min="12033" max="12033" width="14.42578125" style="5" customWidth="1"/>
    <col min="12034" max="12283" width="11.42578125" style="5"/>
    <col min="12284" max="12284" width="14" style="5" customWidth="1"/>
    <col min="12285" max="12285" width="61.140625" style="5" customWidth="1"/>
    <col min="12286" max="12286" width="10.42578125" style="5" customWidth="1"/>
    <col min="12287" max="12287" width="8.85546875" style="5" customWidth="1"/>
    <col min="12288" max="12288" width="14" style="5" customWidth="1"/>
    <col min="12289" max="12289" width="14.42578125" style="5" customWidth="1"/>
    <col min="12290" max="12539" width="11.42578125" style="5"/>
    <col min="12540" max="12540" width="14" style="5" customWidth="1"/>
    <col min="12541" max="12541" width="61.140625" style="5" customWidth="1"/>
    <col min="12542" max="12542" width="10.42578125" style="5" customWidth="1"/>
    <col min="12543" max="12543" width="8.85546875" style="5" customWidth="1"/>
    <col min="12544" max="12544" width="14" style="5" customWidth="1"/>
    <col min="12545" max="12545" width="14.42578125" style="5" customWidth="1"/>
    <col min="12546" max="12795" width="11.42578125" style="5"/>
    <col min="12796" max="12796" width="14" style="5" customWidth="1"/>
    <col min="12797" max="12797" width="61.140625" style="5" customWidth="1"/>
    <col min="12798" max="12798" width="10.42578125" style="5" customWidth="1"/>
    <col min="12799" max="12799" width="8.85546875" style="5" customWidth="1"/>
    <col min="12800" max="12800" width="14" style="5" customWidth="1"/>
    <col min="12801" max="12801" width="14.42578125" style="5" customWidth="1"/>
    <col min="12802" max="13051" width="11.42578125" style="5"/>
    <col min="13052" max="13052" width="14" style="5" customWidth="1"/>
    <col min="13053" max="13053" width="61.140625" style="5" customWidth="1"/>
    <col min="13054" max="13054" width="10.42578125" style="5" customWidth="1"/>
    <col min="13055" max="13055" width="8.85546875" style="5" customWidth="1"/>
    <col min="13056" max="13056" width="14" style="5" customWidth="1"/>
    <col min="13057" max="13057" width="14.42578125" style="5" customWidth="1"/>
    <col min="13058" max="13307" width="11.42578125" style="5"/>
    <col min="13308" max="13308" width="14" style="5" customWidth="1"/>
    <col min="13309" max="13309" width="61.140625" style="5" customWidth="1"/>
    <col min="13310" max="13310" width="10.42578125" style="5" customWidth="1"/>
    <col min="13311" max="13311" width="8.85546875" style="5" customWidth="1"/>
    <col min="13312" max="13312" width="14" style="5" customWidth="1"/>
    <col min="13313" max="13313" width="14.42578125" style="5" customWidth="1"/>
    <col min="13314" max="13563" width="11.42578125" style="5"/>
    <col min="13564" max="13564" width="14" style="5" customWidth="1"/>
    <col min="13565" max="13565" width="61.140625" style="5" customWidth="1"/>
    <col min="13566" max="13566" width="10.42578125" style="5" customWidth="1"/>
    <col min="13567" max="13567" width="8.85546875" style="5" customWidth="1"/>
    <col min="13568" max="13568" width="14" style="5" customWidth="1"/>
    <col min="13569" max="13569" width="14.42578125" style="5" customWidth="1"/>
    <col min="13570" max="13819" width="11.42578125" style="5"/>
    <col min="13820" max="13820" width="14" style="5" customWidth="1"/>
    <col min="13821" max="13821" width="61.140625" style="5" customWidth="1"/>
    <col min="13822" max="13822" width="10.42578125" style="5" customWidth="1"/>
    <col min="13823" max="13823" width="8.85546875" style="5" customWidth="1"/>
    <col min="13824" max="13824" width="14" style="5" customWidth="1"/>
    <col min="13825" max="13825" width="14.42578125" style="5" customWidth="1"/>
    <col min="13826" max="14075" width="11.42578125" style="5"/>
    <col min="14076" max="14076" width="14" style="5" customWidth="1"/>
    <col min="14077" max="14077" width="61.140625" style="5" customWidth="1"/>
    <col min="14078" max="14078" width="10.42578125" style="5" customWidth="1"/>
    <col min="14079" max="14079" width="8.85546875" style="5" customWidth="1"/>
    <col min="14080" max="14080" width="14" style="5" customWidth="1"/>
    <col min="14081" max="14081" width="14.42578125" style="5" customWidth="1"/>
    <col min="14082" max="14331" width="11.42578125" style="5"/>
    <col min="14332" max="14332" width="14" style="5" customWidth="1"/>
    <col min="14333" max="14333" width="61.140625" style="5" customWidth="1"/>
    <col min="14334" max="14334" width="10.42578125" style="5" customWidth="1"/>
    <col min="14335" max="14335" width="8.85546875" style="5" customWidth="1"/>
    <col min="14336" max="14336" width="14" style="5" customWidth="1"/>
    <col min="14337" max="14337" width="14.42578125" style="5" customWidth="1"/>
    <col min="14338" max="14587" width="11.42578125" style="5"/>
    <col min="14588" max="14588" width="14" style="5" customWidth="1"/>
    <col min="14589" max="14589" width="61.140625" style="5" customWidth="1"/>
    <col min="14590" max="14590" width="10.42578125" style="5" customWidth="1"/>
    <col min="14591" max="14591" width="8.85546875" style="5" customWidth="1"/>
    <col min="14592" max="14592" width="14" style="5" customWidth="1"/>
    <col min="14593" max="14593" width="14.42578125" style="5" customWidth="1"/>
    <col min="14594" max="14843" width="11.42578125" style="5"/>
    <col min="14844" max="14844" width="14" style="5" customWidth="1"/>
    <col min="14845" max="14845" width="61.140625" style="5" customWidth="1"/>
    <col min="14846" max="14846" width="10.42578125" style="5" customWidth="1"/>
    <col min="14847" max="14847" width="8.85546875" style="5" customWidth="1"/>
    <col min="14848" max="14848" width="14" style="5" customWidth="1"/>
    <col min="14849" max="14849" width="14.42578125" style="5" customWidth="1"/>
    <col min="14850" max="15099" width="11.42578125" style="5"/>
    <col min="15100" max="15100" width="14" style="5" customWidth="1"/>
    <col min="15101" max="15101" width="61.140625" style="5" customWidth="1"/>
    <col min="15102" max="15102" width="10.42578125" style="5" customWidth="1"/>
    <col min="15103" max="15103" width="8.85546875" style="5" customWidth="1"/>
    <col min="15104" max="15104" width="14" style="5" customWidth="1"/>
    <col min="15105" max="15105" width="14.42578125" style="5" customWidth="1"/>
    <col min="15106" max="15355" width="11.42578125" style="5"/>
    <col min="15356" max="15356" width="14" style="5" customWidth="1"/>
    <col min="15357" max="15357" width="61.140625" style="5" customWidth="1"/>
    <col min="15358" max="15358" width="10.42578125" style="5" customWidth="1"/>
    <col min="15359" max="15359" width="8.85546875" style="5" customWidth="1"/>
    <col min="15360" max="15360" width="14" style="5" customWidth="1"/>
    <col min="15361" max="15361" width="14.42578125" style="5" customWidth="1"/>
    <col min="15362" max="15611" width="11.42578125" style="5"/>
    <col min="15612" max="15612" width="14" style="5" customWidth="1"/>
    <col min="15613" max="15613" width="61.140625" style="5" customWidth="1"/>
    <col min="15614" max="15614" width="10.42578125" style="5" customWidth="1"/>
    <col min="15615" max="15615" width="8.85546875" style="5" customWidth="1"/>
    <col min="15616" max="15616" width="14" style="5" customWidth="1"/>
    <col min="15617" max="15617" width="14.42578125" style="5" customWidth="1"/>
    <col min="15618" max="15867" width="11.42578125" style="5"/>
    <col min="15868" max="15868" width="14" style="5" customWidth="1"/>
    <col min="15869" max="15869" width="61.140625" style="5" customWidth="1"/>
    <col min="15870" max="15870" width="10.42578125" style="5" customWidth="1"/>
    <col min="15871" max="15871" width="8.85546875" style="5" customWidth="1"/>
    <col min="15872" max="15872" width="14" style="5" customWidth="1"/>
    <col min="15873" max="15873" width="14.42578125" style="5" customWidth="1"/>
    <col min="15874" max="16123" width="11.42578125" style="5"/>
    <col min="16124" max="16124" width="14" style="5" customWidth="1"/>
    <col min="16125" max="16125" width="61.140625" style="5" customWidth="1"/>
    <col min="16126" max="16126" width="10.42578125" style="5" customWidth="1"/>
    <col min="16127" max="16127" width="8.85546875" style="5" customWidth="1"/>
    <col min="16128" max="16128" width="14" style="5" customWidth="1"/>
    <col min="16129" max="16129" width="14.42578125" style="5" customWidth="1"/>
    <col min="16130" max="16384" width="11.42578125" style="5"/>
  </cols>
  <sheetData>
    <row r="7" spans="1:11" x14ac:dyDescent="0.2">
      <c r="A7" s="5"/>
    </row>
    <row r="8" spans="1:11" x14ac:dyDescent="0.2">
      <c r="A8" s="14" t="s">
        <v>1580</v>
      </c>
      <c r="B8" s="103"/>
      <c r="C8" s="103"/>
      <c r="D8" s="103"/>
      <c r="E8" s="103"/>
      <c r="F8" s="103"/>
    </row>
    <row r="9" spans="1:11" x14ac:dyDescent="0.2">
      <c r="A9" s="5"/>
      <c r="B9" s="104"/>
      <c r="C9" s="104"/>
      <c r="D9" s="104"/>
      <c r="E9" s="104"/>
      <c r="F9" s="104"/>
    </row>
    <row r="10" spans="1:11" ht="36" x14ac:dyDescent="0.2">
      <c r="A10" s="81" t="s">
        <v>0</v>
      </c>
      <c r="B10" s="81" t="s">
        <v>1</v>
      </c>
      <c r="C10" s="81" t="s">
        <v>2</v>
      </c>
      <c r="D10" s="28" t="s">
        <v>3</v>
      </c>
      <c r="E10" s="8" t="s">
        <v>2044</v>
      </c>
      <c r="F10" s="9" t="s">
        <v>4</v>
      </c>
      <c r="G10" s="28" t="s">
        <v>2041</v>
      </c>
      <c r="H10" s="28" t="s">
        <v>1507</v>
      </c>
      <c r="I10" s="9" t="s">
        <v>55</v>
      </c>
      <c r="J10" s="9" t="s">
        <v>1508</v>
      </c>
      <c r="K10" s="9" t="s">
        <v>1509</v>
      </c>
    </row>
    <row r="11" spans="1:11" ht="14.25" x14ac:dyDescent="0.2">
      <c r="A11" s="89" t="s">
        <v>325</v>
      </c>
      <c r="B11" s="39" t="s">
        <v>330</v>
      </c>
      <c r="C11" s="16" t="s">
        <v>59</v>
      </c>
      <c r="D11" s="16">
        <v>14400</v>
      </c>
      <c r="E11" s="84">
        <v>1.1599999999999999</v>
      </c>
      <c r="F11" s="84">
        <f t="shared" ref="F11:F18" si="0">D11*E11</f>
        <v>16704</v>
      </c>
      <c r="G11" s="198"/>
      <c r="H11" s="206"/>
      <c r="I11" s="206"/>
      <c r="J11" s="206"/>
      <c r="K11" s="206"/>
    </row>
    <row r="12" spans="1:11" ht="14.25" x14ac:dyDescent="0.2">
      <c r="A12" s="89" t="s">
        <v>326</v>
      </c>
      <c r="B12" s="40" t="s">
        <v>331</v>
      </c>
      <c r="C12" s="16" t="s">
        <v>41</v>
      </c>
      <c r="D12" s="16">
        <v>13</v>
      </c>
      <c r="E12" s="84">
        <v>60.2</v>
      </c>
      <c r="F12" s="84">
        <f t="shared" si="0"/>
        <v>782.6</v>
      </c>
      <c r="G12" s="198"/>
      <c r="H12" s="206"/>
      <c r="I12" s="206"/>
      <c r="J12" s="206"/>
      <c r="K12" s="209" t="s">
        <v>842</v>
      </c>
    </row>
    <row r="13" spans="1:11" ht="14.25" x14ac:dyDescent="0.2">
      <c r="A13" s="89" t="s">
        <v>327</v>
      </c>
      <c r="B13" s="40" t="s">
        <v>332</v>
      </c>
      <c r="C13" s="16" t="s">
        <v>41</v>
      </c>
      <c r="D13" s="16">
        <v>65</v>
      </c>
      <c r="E13" s="84">
        <v>60.72</v>
      </c>
      <c r="F13" s="84">
        <f t="shared" si="0"/>
        <v>3946.7999999999997</v>
      </c>
      <c r="G13" s="198"/>
      <c r="H13" s="206"/>
      <c r="I13" s="206"/>
      <c r="J13" s="206"/>
      <c r="K13" s="209" t="s">
        <v>842</v>
      </c>
    </row>
    <row r="14" spans="1:11" ht="14.25" x14ac:dyDescent="0.2">
      <c r="A14" s="89" t="s">
        <v>328</v>
      </c>
      <c r="B14" s="40" t="s">
        <v>636</v>
      </c>
      <c r="C14" s="16" t="s">
        <v>59</v>
      </c>
      <c r="D14" s="16">
        <v>200</v>
      </c>
      <c r="E14" s="84">
        <v>1.1100000000000001</v>
      </c>
      <c r="F14" s="84">
        <f t="shared" si="0"/>
        <v>222.00000000000003</v>
      </c>
      <c r="G14" s="198"/>
      <c r="H14" s="206"/>
      <c r="I14" s="206"/>
      <c r="J14" s="206"/>
      <c r="K14" s="209"/>
    </row>
    <row r="15" spans="1:11" ht="14.25" x14ac:dyDescent="0.2">
      <c r="A15" s="89" t="s">
        <v>329</v>
      </c>
      <c r="B15" s="40" t="s">
        <v>333</v>
      </c>
      <c r="C15" s="16" t="s">
        <v>59</v>
      </c>
      <c r="D15" s="16">
        <v>750</v>
      </c>
      <c r="E15" s="84">
        <v>1.1499999999999999</v>
      </c>
      <c r="F15" s="84">
        <f t="shared" si="0"/>
        <v>862.49999999999989</v>
      </c>
      <c r="G15" s="198"/>
      <c r="H15" s="206"/>
      <c r="I15" s="206"/>
      <c r="J15" s="206"/>
      <c r="K15" s="209"/>
    </row>
    <row r="16" spans="1:11" ht="14.25" x14ac:dyDescent="0.2">
      <c r="A16" s="89" t="s">
        <v>1648</v>
      </c>
      <c r="B16" s="40" t="s">
        <v>1649</v>
      </c>
      <c r="C16" s="16" t="s">
        <v>59</v>
      </c>
      <c r="D16" s="16">
        <v>1550</v>
      </c>
      <c r="E16" s="84">
        <v>4.9000000000000004</v>
      </c>
      <c r="F16" s="84">
        <f t="shared" si="0"/>
        <v>7595.0000000000009</v>
      </c>
      <c r="G16" s="198"/>
      <c r="H16" s="206"/>
      <c r="I16" s="206"/>
      <c r="J16" s="206"/>
      <c r="K16" s="209"/>
    </row>
    <row r="17" spans="1:11" ht="14.25" x14ac:dyDescent="0.2">
      <c r="A17" s="89" t="s">
        <v>250</v>
      </c>
      <c r="B17" s="40" t="s">
        <v>686</v>
      </c>
      <c r="C17" s="16" t="s">
        <v>59</v>
      </c>
      <c r="D17" s="16">
        <v>850</v>
      </c>
      <c r="E17" s="84">
        <v>2.5299999999999998</v>
      </c>
      <c r="F17" s="84">
        <f t="shared" si="0"/>
        <v>2150.5</v>
      </c>
      <c r="G17" s="198"/>
      <c r="H17" s="206"/>
      <c r="I17" s="206"/>
      <c r="J17" s="206"/>
      <c r="K17" s="209"/>
    </row>
    <row r="18" spans="1:11" ht="14.25" x14ac:dyDescent="0.2">
      <c r="A18" s="89" t="s">
        <v>1650</v>
      </c>
      <c r="B18" s="40" t="s">
        <v>685</v>
      </c>
      <c r="C18" s="16" t="s">
        <v>59</v>
      </c>
      <c r="D18" s="16">
        <v>400</v>
      </c>
      <c r="E18" s="84">
        <v>2.5</v>
      </c>
      <c r="F18" s="84">
        <f t="shared" si="0"/>
        <v>1000</v>
      </c>
      <c r="G18" s="198"/>
      <c r="H18" s="206"/>
      <c r="I18" s="206"/>
      <c r="J18" s="206"/>
      <c r="K18" s="209"/>
    </row>
    <row r="19" spans="1:11" ht="12.75" thickBot="1" x14ac:dyDescent="0.25">
      <c r="A19" s="5"/>
      <c r="B19" s="17"/>
      <c r="G19" s="208"/>
      <c r="H19" s="208"/>
      <c r="I19" s="208"/>
      <c r="J19" s="208"/>
      <c r="K19" s="208"/>
    </row>
    <row r="20" spans="1:11" x14ac:dyDescent="0.2">
      <c r="A20" s="5"/>
      <c r="D20" s="501" t="s">
        <v>53</v>
      </c>
      <c r="E20" s="502"/>
      <c r="F20" s="429">
        <f>SUM(F11:F19)</f>
        <v>33263.399999999994</v>
      </c>
      <c r="G20" s="195" t="s">
        <v>53</v>
      </c>
      <c r="H20" s="467">
        <f>SUM(H11:H18)</f>
        <v>0</v>
      </c>
      <c r="I20" s="208"/>
      <c r="J20" s="208"/>
      <c r="K20" s="208"/>
    </row>
    <row r="21" spans="1:11" x14ac:dyDescent="0.2">
      <c r="A21" s="5"/>
      <c r="D21" s="503" t="s">
        <v>6</v>
      </c>
      <c r="E21" s="504"/>
      <c r="F21" s="430">
        <v>6985.3140000000003</v>
      </c>
      <c r="G21" s="196" t="s">
        <v>6</v>
      </c>
      <c r="H21" s="468">
        <f>H20*21%</f>
        <v>0</v>
      </c>
      <c r="I21" s="208"/>
      <c r="J21" s="208"/>
      <c r="K21" s="208"/>
    </row>
    <row r="22" spans="1:11" ht="12.75" thickBot="1" x14ac:dyDescent="0.25">
      <c r="A22" s="5"/>
      <c r="D22" s="505" t="s">
        <v>4</v>
      </c>
      <c r="E22" s="506"/>
      <c r="F22" s="431">
        <f>F21+F20</f>
        <v>40248.713999999993</v>
      </c>
      <c r="G22" s="197" t="s">
        <v>4</v>
      </c>
      <c r="H22" s="469">
        <f>SUM(H20:H21)</f>
        <v>0</v>
      </c>
      <c r="I22" s="208"/>
      <c r="J22" s="208"/>
      <c r="K22" s="208"/>
    </row>
    <row r="23" spans="1:11" x14ac:dyDescent="0.2">
      <c r="A23" s="5"/>
    </row>
    <row r="24" spans="1:11" x14ac:dyDescent="0.2">
      <c r="A24" s="5"/>
    </row>
    <row r="25" spans="1:11" x14ac:dyDescent="0.2">
      <c r="A25" s="5" t="s">
        <v>1195</v>
      </c>
    </row>
    <row r="26" spans="1:11" x14ac:dyDescent="0.2">
      <c r="A26" s="5"/>
    </row>
    <row r="27" spans="1:11" x14ac:dyDescent="0.2">
      <c r="A27" s="5" t="s">
        <v>325</v>
      </c>
    </row>
    <row r="28" spans="1:11" x14ac:dyDescent="0.2">
      <c r="A28" s="5" t="s">
        <v>328</v>
      </c>
    </row>
    <row r="29" spans="1:11" x14ac:dyDescent="0.2">
      <c r="A29" s="5" t="s">
        <v>329</v>
      </c>
    </row>
    <row r="30" spans="1:11" x14ac:dyDescent="0.2">
      <c r="A30" s="5" t="s">
        <v>251</v>
      </c>
    </row>
    <row r="31" spans="1:11" x14ac:dyDescent="0.2">
      <c r="A31" s="5" t="s">
        <v>250</v>
      </c>
    </row>
    <row r="32" spans="1:11" x14ac:dyDescent="0.2">
      <c r="A32" s="5" t="s">
        <v>537</v>
      </c>
    </row>
    <row r="33" spans="1:1" x14ac:dyDescent="0.2">
      <c r="A33" s="5"/>
    </row>
    <row r="34" spans="1:1" x14ac:dyDescent="0.2">
      <c r="A34" s="5" t="s">
        <v>1196</v>
      </c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</sheetData>
  <sheetProtection algorithmName="SHA-512" hashValue="rOuVWyqv0QhmpWYZ5VglZrYCpz9Hgw6qudz8Dbrj4OfRuJcdCHtnVcefpY/HW0nPMx4aVZ0TaYJ/jJa7fOlwZA==" saltValue="aF+BY5O8pxufov7wnMiWwg==" spinCount="100000" sheet="1" objects="1" scenarios="1"/>
  <mergeCells count="3">
    <mergeCell ref="D20:E20"/>
    <mergeCell ref="D21:E21"/>
    <mergeCell ref="D22:E22"/>
  </mergeCells>
  <conditionalFormatting sqref="G11:G18">
    <cfRule type="cellIs" dxfId="26" priority="1" operator="greaterThan">
      <formula>E11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&amp;L&amp;P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topLeftCell="A4" workbookViewId="0">
      <selection activeCell="H16" sqref="H16:H18"/>
    </sheetView>
  </sheetViews>
  <sheetFormatPr defaultColWidth="11.42578125" defaultRowHeight="15" x14ac:dyDescent="0.25"/>
  <cols>
    <col min="1" max="1" width="11.7109375" customWidth="1"/>
    <col min="2" max="2" width="41.140625" customWidth="1"/>
    <col min="3" max="3" width="17.7109375" customWidth="1"/>
    <col min="4" max="6" width="12.7109375" customWidth="1"/>
    <col min="7" max="7" width="14.42578125" customWidth="1"/>
  </cols>
  <sheetData>
    <row r="1" spans="1:10" ht="12" customHeight="1" x14ac:dyDescent="0.25">
      <c r="A1" s="3"/>
      <c r="B1" s="3"/>
      <c r="C1" s="3"/>
      <c r="D1" s="3"/>
      <c r="E1" s="3"/>
      <c r="F1" s="3"/>
      <c r="G1" s="3"/>
    </row>
    <row r="2" spans="1:10" ht="12" customHeight="1" x14ac:dyDescent="0.25">
      <c r="A2" s="3"/>
      <c r="B2" s="3"/>
      <c r="C2" s="3"/>
      <c r="D2" s="3"/>
      <c r="E2" s="3"/>
      <c r="F2" s="3"/>
      <c r="G2" s="3"/>
    </row>
    <row r="3" spans="1:10" ht="12" customHeight="1" x14ac:dyDescent="0.25">
      <c r="A3" s="3"/>
      <c r="B3" s="3"/>
      <c r="C3" s="3"/>
      <c r="D3" s="3"/>
      <c r="E3" s="3"/>
      <c r="F3" s="3"/>
      <c r="G3" s="3"/>
    </row>
    <row r="4" spans="1:10" ht="12" customHeight="1" x14ac:dyDescent="0.25">
      <c r="A4" s="3"/>
      <c r="B4" s="3"/>
      <c r="C4" s="3"/>
      <c r="D4" s="3"/>
      <c r="E4" s="3"/>
      <c r="F4" s="3"/>
      <c r="G4" s="3"/>
    </row>
    <row r="5" spans="1:10" ht="12" customHeight="1" x14ac:dyDescent="0.25">
      <c r="A5" s="3"/>
      <c r="B5" s="3"/>
      <c r="C5" s="3"/>
      <c r="D5" s="3"/>
      <c r="E5" s="3"/>
      <c r="F5" s="3"/>
      <c r="G5" s="3"/>
    </row>
    <row r="6" spans="1:10" ht="12" customHeight="1" x14ac:dyDescent="0.25">
      <c r="A6" s="3"/>
      <c r="B6" s="3"/>
      <c r="C6" s="3"/>
      <c r="D6" s="3"/>
      <c r="E6" s="3"/>
      <c r="F6" s="3"/>
      <c r="G6" s="3"/>
    </row>
    <row r="7" spans="1:10" ht="12" customHeight="1" x14ac:dyDescent="0.25">
      <c r="A7" s="3"/>
      <c r="B7" s="3"/>
      <c r="C7" s="3"/>
      <c r="D7" s="3"/>
      <c r="E7" s="3"/>
      <c r="F7" s="3"/>
      <c r="G7" s="3"/>
    </row>
    <row r="8" spans="1:10" ht="12" customHeight="1" x14ac:dyDescent="0.25">
      <c r="A8" s="3"/>
      <c r="B8" s="3"/>
      <c r="C8" s="3"/>
      <c r="D8" s="3"/>
      <c r="E8" s="3"/>
      <c r="F8" s="3"/>
      <c r="G8" s="3"/>
    </row>
    <row r="9" spans="1:10" ht="12" customHeight="1" x14ac:dyDescent="0.25">
      <c r="A9" s="69" t="s">
        <v>1586</v>
      </c>
      <c r="B9" s="103"/>
      <c r="C9" s="103"/>
      <c r="D9" s="103"/>
      <c r="E9" s="103"/>
      <c r="F9" s="103"/>
      <c r="G9" s="3"/>
    </row>
    <row r="10" spans="1:10" ht="12" customHeight="1" x14ac:dyDescent="0.25">
      <c r="A10" s="69"/>
      <c r="B10" s="103"/>
      <c r="C10" s="103"/>
      <c r="D10" s="103"/>
      <c r="E10" s="103"/>
      <c r="F10" s="103"/>
      <c r="G10" s="3"/>
    </row>
    <row r="11" spans="1:10" ht="36" customHeight="1" x14ac:dyDescent="0.25">
      <c r="A11" s="81" t="s">
        <v>0</v>
      </c>
      <c r="B11" s="81" t="s">
        <v>1</v>
      </c>
      <c r="C11" s="81" t="s">
        <v>2</v>
      </c>
      <c r="D11" s="28" t="s">
        <v>3</v>
      </c>
      <c r="E11" s="8" t="s">
        <v>2044</v>
      </c>
      <c r="F11" s="9" t="s">
        <v>4</v>
      </c>
      <c r="G11" s="28" t="s">
        <v>2041</v>
      </c>
      <c r="H11" s="28" t="s">
        <v>1507</v>
      </c>
      <c r="I11" s="9" t="s">
        <v>55</v>
      </c>
      <c r="J11" s="9" t="s">
        <v>1508</v>
      </c>
    </row>
    <row r="12" spans="1:10" ht="26.45" customHeight="1" x14ac:dyDescent="0.25">
      <c r="A12" s="58" t="s">
        <v>540</v>
      </c>
      <c r="B12" s="177" t="s">
        <v>1578</v>
      </c>
      <c r="C12" s="59" t="s">
        <v>41</v>
      </c>
      <c r="D12" s="59">
        <v>10</v>
      </c>
      <c r="E12" s="114">
        <v>947</v>
      </c>
      <c r="F12" s="114">
        <f>D12*E12</f>
        <v>9470</v>
      </c>
      <c r="G12" s="198"/>
      <c r="H12" s="211"/>
      <c r="I12" s="211"/>
      <c r="J12" s="211"/>
    </row>
    <row r="13" spans="1:10" ht="26.45" customHeight="1" x14ac:dyDescent="0.25">
      <c r="A13" s="58" t="s">
        <v>541</v>
      </c>
      <c r="B13" s="177" t="s">
        <v>1579</v>
      </c>
      <c r="C13" s="59" t="s">
        <v>41</v>
      </c>
      <c r="D13" s="59">
        <v>6</v>
      </c>
      <c r="E13" s="114">
        <v>1215</v>
      </c>
      <c r="F13" s="114">
        <f>D13*E13</f>
        <v>7290</v>
      </c>
      <c r="G13" s="198"/>
      <c r="H13" s="211"/>
      <c r="I13" s="211"/>
      <c r="J13" s="211"/>
    </row>
    <row r="14" spans="1:10" ht="26.45" customHeight="1" x14ac:dyDescent="0.25">
      <c r="A14" s="58" t="s">
        <v>542</v>
      </c>
      <c r="B14" s="177" t="s">
        <v>1820</v>
      </c>
      <c r="C14" s="59" t="s">
        <v>41</v>
      </c>
      <c r="D14" s="59">
        <v>2</v>
      </c>
      <c r="E14" s="114">
        <v>1167</v>
      </c>
      <c r="F14" s="114">
        <f>D14*E14</f>
        <v>2334</v>
      </c>
      <c r="G14" s="198"/>
      <c r="H14" s="211"/>
      <c r="I14" s="211"/>
      <c r="J14" s="211"/>
    </row>
    <row r="15" spans="1:10" ht="12" customHeight="1" thickBot="1" x14ac:dyDescent="0.3">
      <c r="A15" s="52"/>
      <c r="B15" s="52"/>
      <c r="C15" s="52"/>
      <c r="D15" s="52"/>
      <c r="E15" s="52"/>
      <c r="F15" s="53"/>
      <c r="G15" s="212"/>
      <c r="H15" s="213"/>
      <c r="I15" s="213"/>
      <c r="J15" s="213"/>
    </row>
    <row r="16" spans="1:10" ht="12.95" customHeight="1" x14ac:dyDescent="0.25">
      <c r="A16" s="52"/>
      <c r="B16" s="52"/>
      <c r="C16" s="52"/>
      <c r="D16" s="11" t="s">
        <v>5</v>
      </c>
      <c r="E16" s="54"/>
      <c r="F16" s="441">
        <f>SUM(F12:F15)</f>
        <v>19094</v>
      </c>
      <c r="G16" s="195" t="s">
        <v>5</v>
      </c>
      <c r="H16" s="464">
        <f>SUM(H12:H14)</f>
        <v>0</v>
      </c>
      <c r="I16" s="213"/>
      <c r="J16" s="213"/>
    </row>
    <row r="17" spans="1:10" ht="12.95" customHeight="1" x14ac:dyDescent="0.25">
      <c r="A17" s="52"/>
      <c r="B17" s="52"/>
      <c r="C17" s="52"/>
      <c r="D17" s="13" t="s">
        <v>6</v>
      </c>
      <c r="E17" s="55"/>
      <c r="F17" s="442">
        <v>4009.74</v>
      </c>
      <c r="G17" s="196" t="s">
        <v>6</v>
      </c>
      <c r="H17" s="465">
        <f>H16*21%</f>
        <v>0</v>
      </c>
      <c r="I17" s="213"/>
      <c r="J17" s="213"/>
    </row>
    <row r="18" spans="1:10" ht="12.95" customHeight="1" thickBot="1" x14ac:dyDescent="0.3">
      <c r="A18" s="52"/>
      <c r="B18" s="52"/>
      <c r="C18" s="52"/>
      <c r="D18" s="15" t="s">
        <v>4</v>
      </c>
      <c r="E18" s="56"/>
      <c r="F18" s="443">
        <v>23103.74</v>
      </c>
      <c r="G18" s="197" t="s">
        <v>4</v>
      </c>
      <c r="H18" s="466">
        <f>SUM(H16:H17)</f>
        <v>0</v>
      </c>
      <c r="I18" s="213"/>
      <c r="J18" s="213"/>
    </row>
    <row r="19" spans="1:10" x14ac:dyDescent="0.25">
      <c r="A19" s="3"/>
      <c r="B19" s="3"/>
      <c r="C19" s="3"/>
      <c r="D19" s="3"/>
      <c r="E19" s="3"/>
      <c r="F19" s="3"/>
      <c r="G19" s="3"/>
    </row>
  </sheetData>
  <sheetProtection algorithmName="SHA-512" hashValue="Tx9np7GcdeXQDypDM/z8Ou7RLCuNO529/JWd/6HTPX3Bn3nS/rKaXz5QbibUknCLMydEaCFkmmGiUAqf0KeH1A==" saltValue="PMipnILcWEohMqCZpRYWfw==" spinCount="100000" sheet="1" objects="1" scenarios="1"/>
  <conditionalFormatting sqref="G12:G14">
    <cfRule type="cellIs" dxfId="25" priority="1" operator="greaterThan">
      <formula>E12</formula>
    </cfRule>
  </conditionalFormatting>
  <conditionalFormatting sqref="P23">
    <cfRule type="cellIs" dxfId="24" priority="3" operator="greaterThan">
      <formula>E12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horizontalDpi="4294967295" verticalDpi="4294967295" r:id="rId1"/>
  <headerFooter>
    <oddFooter>&amp;L&amp;P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J114"/>
  <sheetViews>
    <sheetView topLeftCell="B79" workbookViewId="0">
      <selection activeCell="C89" sqref="C89"/>
    </sheetView>
  </sheetViews>
  <sheetFormatPr defaultColWidth="11.42578125" defaultRowHeight="15" x14ac:dyDescent="0.25"/>
  <cols>
    <col min="1" max="1" width="12.5703125" style="101" customWidth="1"/>
    <col min="2" max="2" width="70.7109375" style="101" customWidth="1"/>
    <col min="3" max="3" width="18.42578125" style="102" customWidth="1"/>
    <col min="6" max="6" width="14.85546875" customWidth="1"/>
  </cols>
  <sheetData>
    <row r="6" spans="1:10" ht="9.9499999999999993" customHeight="1" x14ac:dyDescent="0.25">
      <c r="A6"/>
      <c r="B6"/>
      <c r="C6"/>
    </row>
    <row r="7" spans="1:10" ht="14.25" customHeight="1" x14ac:dyDescent="0.25">
      <c r="A7" s="44" t="s">
        <v>1585</v>
      </c>
      <c r="B7"/>
      <c r="C7"/>
    </row>
    <row r="8" spans="1:10" ht="9.9499999999999993" customHeight="1" x14ac:dyDescent="0.25">
      <c r="A8"/>
      <c r="B8"/>
      <c r="C8"/>
    </row>
    <row r="9" spans="1:10" ht="36" x14ac:dyDescent="0.25">
      <c r="A9" s="169" t="s">
        <v>0</v>
      </c>
      <c r="B9" s="169" t="s">
        <v>1</v>
      </c>
      <c r="C9" s="169" t="s">
        <v>1515</v>
      </c>
      <c r="D9" s="8" t="s">
        <v>2045</v>
      </c>
      <c r="E9" s="81" t="s">
        <v>4</v>
      </c>
      <c r="F9" s="169" t="s">
        <v>2042</v>
      </c>
      <c r="G9" s="169" t="s">
        <v>1507</v>
      </c>
      <c r="H9" s="81" t="s">
        <v>55</v>
      </c>
      <c r="I9" s="81" t="s">
        <v>1508</v>
      </c>
      <c r="J9" s="169" t="s">
        <v>1516</v>
      </c>
    </row>
    <row r="10" spans="1:10" x14ac:dyDescent="0.25">
      <c r="A10" s="170" t="s">
        <v>1148</v>
      </c>
      <c r="B10" s="171" t="s">
        <v>1568</v>
      </c>
      <c r="C10" s="59">
        <v>3</v>
      </c>
      <c r="D10" s="172">
        <v>55.3</v>
      </c>
      <c r="E10" s="172">
        <f>C10*D10</f>
        <v>165.89999999999998</v>
      </c>
      <c r="F10" s="198"/>
      <c r="G10" s="214"/>
      <c r="H10" s="214"/>
      <c r="I10" s="214"/>
      <c r="J10" s="214"/>
    </row>
    <row r="11" spans="1:10" x14ac:dyDescent="0.25">
      <c r="A11" s="170" t="s">
        <v>1135</v>
      </c>
      <c r="B11" s="171" t="s">
        <v>1504</v>
      </c>
      <c r="C11" s="59">
        <v>3</v>
      </c>
      <c r="D11" s="172">
        <v>50.67</v>
      </c>
      <c r="E11" s="172">
        <f t="shared" ref="E11:E72" si="0">C11*D11</f>
        <v>152.01</v>
      </c>
      <c r="F11" s="198"/>
      <c r="G11" s="214"/>
      <c r="H11" s="214"/>
      <c r="I11" s="214"/>
      <c r="J11" s="214"/>
    </row>
    <row r="12" spans="1:10" x14ac:dyDescent="0.25">
      <c r="A12" s="170" t="s">
        <v>1720</v>
      </c>
      <c r="B12" s="171" t="s">
        <v>1760</v>
      </c>
      <c r="C12" s="59">
        <v>3</v>
      </c>
      <c r="D12" s="172">
        <v>72.73</v>
      </c>
      <c r="E12" s="172">
        <f t="shared" si="0"/>
        <v>218.19</v>
      </c>
      <c r="F12" s="198"/>
      <c r="G12" s="214"/>
      <c r="H12" s="214"/>
      <c r="I12" s="214"/>
      <c r="J12" s="214"/>
    </row>
    <row r="13" spans="1:10" x14ac:dyDescent="0.25">
      <c r="A13" s="170" t="s">
        <v>1144</v>
      </c>
      <c r="B13" s="171" t="s">
        <v>1217</v>
      </c>
      <c r="C13" s="173">
        <v>3</v>
      </c>
      <c r="D13" s="174">
        <v>55.3</v>
      </c>
      <c r="E13" s="172">
        <f t="shared" si="0"/>
        <v>165.89999999999998</v>
      </c>
      <c r="F13" s="198"/>
      <c r="G13" s="214"/>
      <c r="H13" s="214"/>
      <c r="I13" s="214"/>
      <c r="J13" s="214"/>
    </row>
    <row r="14" spans="1:10" x14ac:dyDescent="0.25">
      <c r="A14" s="170" t="s">
        <v>1143</v>
      </c>
      <c r="B14" s="171" t="s">
        <v>1205</v>
      </c>
      <c r="C14" s="59">
        <v>3</v>
      </c>
      <c r="D14" s="172">
        <v>74.13</v>
      </c>
      <c r="E14" s="172">
        <f t="shared" si="0"/>
        <v>222.39</v>
      </c>
      <c r="F14" s="198"/>
      <c r="G14" s="214"/>
      <c r="H14" s="214"/>
      <c r="I14" s="214"/>
      <c r="J14" s="214"/>
    </row>
    <row r="15" spans="1:10" x14ac:dyDescent="0.25">
      <c r="A15" s="170" t="s">
        <v>1206</v>
      </c>
      <c r="B15" s="171" t="s">
        <v>1207</v>
      </c>
      <c r="C15" s="59">
        <v>3</v>
      </c>
      <c r="D15" s="172">
        <v>74.13</v>
      </c>
      <c r="E15" s="172">
        <f t="shared" si="0"/>
        <v>222.39</v>
      </c>
      <c r="F15" s="198"/>
      <c r="G15" s="214"/>
      <c r="H15" s="214"/>
      <c r="I15" s="214"/>
      <c r="J15" s="214"/>
    </row>
    <row r="16" spans="1:10" x14ac:dyDescent="0.25">
      <c r="A16" s="170" t="s">
        <v>1141</v>
      </c>
      <c r="B16" s="171" t="s">
        <v>1203</v>
      </c>
      <c r="C16" s="59">
        <v>3</v>
      </c>
      <c r="D16" s="172">
        <v>55.8</v>
      </c>
      <c r="E16" s="172">
        <f t="shared" si="0"/>
        <v>167.39999999999998</v>
      </c>
      <c r="F16" s="198"/>
      <c r="G16" s="214"/>
      <c r="H16" s="214"/>
      <c r="I16" s="214"/>
      <c r="J16" s="214"/>
    </row>
    <row r="17" spans="1:10" x14ac:dyDescent="0.25">
      <c r="A17" s="170" t="s">
        <v>1733</v>
      </c>
      <c r="B17" s="171" t="s">
        <v>1734</v>
      </c>
      <c r="C17" s="59">
        <v>3</v>
      </c>
      <c r="D17" s="172">
        <v>74.13</v>
      </c>
      <c r="E17" s="172">
        <f t="shared" si="0"/>
        <v>222.39</v>
      </c>
      <c r="F17" s="198"/>
      <c r="G17" s="214"/>
      <c r="H17" s="214"/>
      <c r="I17" s="214"/>
      <c r="J17" s="214"/>
    </row>
    <row r="18" spans="1:10" x14ac:dyDescent="0.25">
      <c r="A18" s="170" t="s">
        <v>1688</v>
      </c>
      <c r="B18" s="171" t="s">
        <v>1736</v>
      </c>
      <c r="C18" s="59">
        <v>1</v>
      </c>
      <c r="D18" s="172">
        <v>79.8</v>
      </c>
      <c r="E18" s="172">
        <f t="shared" si="0"/>
        <v>79.8</v>
      </c>
      <c r="F18" s="198"/>
      <c r="G18" s="214"/>
      <c r="H18" s="214"/>
      <c r="I18" s="214"/>
      <c r="J18" s="214"/>
    </row>
    <row r="19" spans="1:10" x14ac:dyDescent="0.25">
      <c r="A19" s="170" t="s">
        <v>1690</v>
      </c>
      <c r="B19" s="171" t="s">
        <v>1738</v>
      </c>
      <c r="C19" s="59">
        <v>1</v>
      </c>
      <c r="D19" s="172">
        <v>79.8</v>
      </c>
      <c r="E19" s="172">
        <f t="shared" si="0"/>
        <v>79.8</v>
      </c>
      <c r="F19" s="198"/>
      <c r="G19" s="214"/>
      <c r="H19" s="214"/>
      <c r="I19" s="214"/>
      <c r="J19" s="214"/>
    </row>
    <row r="20" spans="1:10" x14ac:dyDescent="0.25">
      <c r="A20" s="170" t="s">
        <v>1691</v>
      </c>
      <c r="B20" s="171" t="s">
        <v>1739</v>
      </c>
      <c r="C20" s="59">
        <v>3</v>
      </c>
      <c r="D20" s="172">
        <v>69.17</v>
      </c>
      <c r="E20" s="172">
        <f t="shared" si="0"/>
        <v>207.51</v>
      </c>
      <c r="F20" s="198"/>
      <c r="G20" s="214"/>
      <c r="H20" s="214"/>
      <c r="I20" s="214"/>
      <c r="J20" s="214"/>
    </row>
    <row r="21" spans="1:10" x14ac:dyDescent="0.25">
      <c r="A21" s="170" t="s">
        <v>1692</v>
      </c>
      <c r="B21" s="171" t="s">
        <v>1740</v>
      </c>
      <c r="C21" s="59">
        <v>3</v>
      </c>
      <c r="D21" s="172">
        <v>69.17</v>
      </c>
      <c r="E21" s="172">
        <f t="shared" si="0"/>
        <v>207.51</v>
      </c>
      <c r="F21" s="198"/>
      <c r="G21" s="214"/>
      <c r="H21" s="214"/>
      <c r="I21" s="214"/>
      <c r="J21" s="214"/>
    </row>
    <row r="22" spans="1:10" x14ac:dyDescent="0.25">
      <c r="A22" s="170" t="s">
        <v>1693</v>
      </c>
      <c r="B22" s="171" t="s">
        <v>1741</v>
      </c>
      <c r="C22" s="59">
        <v>3</v>
      </c>
      <c r="D22" s="172">
        <v>69.17</v>
      </c>
      <c r="E22" s="172">
        <f t="shared" si="0"/>
        <v>207.51</v>
      </c>
      <c r="F22" s="198"/>
      <c r="G22" s="214"/>
      <c r="H22" s="214"/>
      <c r="I22" s="214"/>
      <c r="J22" s="214"/>
    </row>
    <row r="23" spans="1:10" x14ac:dyDescent="0.25">
      <c r="A23" s="170" t="s">
        <v>1689</v>
      </c>
      <c r="B23" s="171" t="s">
        <v>1737</v>
      </c>
      <c r="C23" s="59">
        <v>3</v>
      </c>
      <c r="D23" s="172">
        <v>69.17</v>
      </c>
      <c r="E23" s="172">
        <f t="shared" si="0"/>
        <v>207.51</v>
      </c>
      <c r="F23" s="198"/>
      <c r="G23" s="214"/>
      <c r="H23" s="214"/>
      <c r="I23" s="214"/>
      <c r="J23" s="214"/>
    </row>
    <row r="24" spans="1:10" x14ac:dyDescent="0.25">
      <c r="A24" s="170" t="s">
        <v>1687</v>
      </c>
      <c r="B24" s="171" t="s">
        <v>1735</v>
      </c>
      <c r="C24" s="59">
        <v>1</v>
      </c>
      <c r="D24" s="172">
        <v>79.8</v>
      </c>
      <c r="E24" s="172">
        <f t="shared" si="0"/>
        <v>79.8</v>
      </c>
      <c r="F24" s="198"/>
      <c r="G24" s="214"/>
      <c r="H24" s="214"/>
      <c r="I24" s="214"/>
      <c r="J24" s="214"/>
    </row>
    <row r="25" spans="1:10" x14ac:dyDescent="0.25">
      <c r="A25" s="170" t="s">
        <v>1140</v>
      </c>
      <c r="B25" s="171" t="s">
        <v>1202</v>
      </c>
      <c r="C25" s="59">
        <v>3</v>
      </c>
      <c r="D25" s="172">
        <v>55.8</v>
      </c>
      <c r="E25" s="172">
        <f t="shared" si="0"/>
        <v>167.39999999999998</v>
      </c>
      <c r="F25" s="198"/>
      <c r="G25" s="214"/>
      <c r="H25" s="214"/>
      <c r="I25" s="214"/>
      <c r="J25" s="214"/>
    </row>
    <row r="26" spans="1:10" x14ac:dyDescent="0.25">
      <c r="A26" s="170" t="s">
        <v>1138</v>
      </c>
      <c r="B26" s="171" t="s">
        <v>1199</v>
      </c>
      <c r="C26" s="59">
        <v>3</v>
      </c>
      <c r="D26" s="172">
        <v>69.17</v>
      </c>
      <c r="E26" s="172">
        <f t="shared" si="0"/>
        <v>207.51</v>
      </c>
      <c r="F26" s="198"/>
      <c r="G26" s="214"/>
      <c r="H26" s="214"/>
      <c r="I26" s="214"/>
      <c r="J26" s="214"/>
    </row>
    <row r="27" spans="1:10" x14ac:dyDescent="0.25">
      <c r="A27" s="170" t="s">
        <v>1150</v>
      </c>
      <c r="B27" s="171" t="s">
        <v>1220</v>
      </c>
      <c r="C27" s="173">
        <v>3</v>
      </c>
      <c r="D27" s="174">
        <v>55.3</v>
      </c>
      <c r="E27" s="172">
        <f t="shared" si="0"/>
        <v>165.89999999999998</v>
      </c>
      <c r="F27" s="198"/>
      <c r="G27" s="214"/>
      <c r="H27" s="214"/>
      <c r="I27" s="214"/>
      <c r="J27" s="214"/>
    </row>
    <row r="28" spans="1:10" x14ac:dyDescent="0.25">
      <c r="A28" s="170" t="s">
        <v>1147</v>
      </c>
      <c r="B28" s="171" t="s">
        <v>1801</v>
      </c>
      <c r="C28" s="59">
        <v>3</v>
      </c>
      <c r="D28" s="172">
        <v>62.83</v>
      </c>
      <c r="E28" s="172">
        <f t="shared" si="0"/>
        <v>188.49</v>
      </c>
      <c r="F28" s="198"/>
      <c r="G28" s="214"/>
      <c r="H28" s="214"/>
      <c r="I28" s="214"/>
      <c r="J28" s="214"/>
    </row>
    <row r="29" spans="1:10" x14ac:dyDescent="0.25">
      <c r="A29" s="170" t="s">
        <v>844</v>
      </c>
      <c r="B29" s="171" t="s">
        <v>1210</v>
      </c>
      <c r="C29" s="59">
        <v>3</v>
      </c>
      <c r="D29" s="172">
        <v>52</v>
      </c>
      <c r="E29" s="172">
        <f t="shared" si="0"/>
        <v>156</v>
      </c>
      <c r="F29" s="198"/>
      <c r="G29" s="214"/>
      <c r="H29" s="214"/>
      <c r="I29" s="214"/>
      <c r="J29" s="214"/>
    </row>
    <row r="30" spans="1:10" x14ac:dyDescent="0.25">
      <c r="A30" s="170" t="s">
        <v>845</v>
      </c>
      <c r="B30" s="171" t="s">
        <v>1211</v>
      </c>
      <c r="C30" s="59">
        <v>3</v>
      </c>
      <c r="D30" s="172">
        <v>52</v>
      </c>
      <c r="E30" s="172">
        <f t="shared" si="0"/>
        <v>156</v>
      </c>
      <c r="F30" s="198"/>
      <c r="G30" s="214"/>
      <c r="H30" s="214"/>
      <c r="I30" s="214"/>
      <c r="J30" s="214"/>
    </row>
    <row r="31" spans="1:10" x14ac:dyDescent="0.25">
      <c r="A31" s="170" t="s">
        <v>846</v>
      </c>
      <c r="B31" s="171" t="s">
        <v>1213</v>
      </c>
      <c r="C31" s="59">
        <v>3</v>
      </c>
      <c r="D31" s="172">
        <v>52</v>
      </c>
      <c r="E31" s="172">
        <f t="shared" si="0"/>
        <v>156</v>
      </c>
      <c r="F31" s="198"/>
      <c r="G31" s="214"/>
      <c r="H31" s="214"/>
      <c r="I31" s="214"/>
      <c r="J31" s="214"/>
    </row>
    <row r="32" spans="1:10" x14ac:dyDescent="0.25">
      <c r="A32" s="170" t="s">
        <v>1704</v>
      </c>
      <c r="B32" s="171" t="s">
        <v>1748</v>
      </c>
      <c r="C32" s="59">
        <v>3</v>
      </c>
      <c r="D32" s="172">
        <v>69.63</v>
      </c>
      <c r="E32" s="172">
        <f t="shared" si="0"/>
        <v>208.89</v>
      </c>
      <c r="F32" s="198"/>
      <c r="G32" s="214"/>
      <c r="H32" s="214"/>
      <c r="I32" s="214"/>
      <c r="J32" s="214"/>
    </row>
    <row r="33" spans="1:10" x14ac:dyDescent="0.25">
      <c r="A33" s="170" t="s">
        <v>847</v>
      </c>
      <c r="B33" s="171" t="s">
        <v>1200</v>
      </c>
      <c r="C33" s="59">
        <v>3</v>
      </c>
      <c r="D33" s="172">
        <v>69.17</v>
      </c>
      <c r="E33" s="172">
        <f t="shared" si="0"/>
        <v>207.51</v>
      </c>
      <c r="F33" s="198"/>
      <c r="G33" s="214"/>
      <c r="H33" s="214"/>
      <c r="I33" s="214"/>
      <c r="J33" s="214"/>
    </row>
    <row r="34" spans="1:10" x14ac:dyDescent="0.25">
      <c r="A34" s="170" t="s">
        <v>1139</v>
      </c>
      <c r="B34" s="171" t="s">
        <v>1201</v>
      </c>
      <c r="C34" s="59">
        <v>3</v>
      </c>
      <c r="D34" s="172">
        <v>97.2</v>
      </c>
      <c r="E34" s="172">
        <f t="shared" si="0"/>
        <v>291.60000000000002</v>
      </c>
      <c r="F34" s="198"/>
      <c r="G34" s="214"/>
      <c r="H34" s="214"/>
      <c r="I34" s="214"/>
      <c r="J34" s="214"/>
    </row>
    <row r="35" spans="1:10" x14ac:dyDescent="0.25">
      <c r="A35" s="170" t="s">
        <v>1711</v>
      </c>
      <c r="B35" s="171" t="s">
        <v>1751</v>
      </c>
      <c r="C35" s="59">
        <v>3</v>
      </c>
      <c r="D35" s="172">
        <v>74.13</v>
      </c>
      <c r="E35" s="172">
        <f t="shared" si="0"/>
        <v>222.39</v>
      </c>
      <c r="F35" s="198"/>
      <c r="G35" s="214"/>
      <c r="H35" s="214"/>
      <c r="I35" s="214"/>
      <c r="J35" s="214"/>
    </row>
    <row r="36" spans="1:10" x14ac:dyDescent="0.25">
      <c r="A36" s="170" t="s">
        <v>1712</v>
      </c>
      <c r="B36" s="171" t="s">
        <v>1752</v>
      </c>
      <c r="C36" s="59">
        <v>3</v>
      </c>
      <c r="D36" s="172">
        <v>74.13</v>
      </c>
      <c r="E36" s="172">
        <f t="shared" si="0"/>
        <v>222.39</v>
      </c>
      <c r="F36" s="198"/>
      <c r="G36" s="214"/>
      <c r="H36" s="214"/>
      <c r="I36" s="214"/>
      <c r="J36" s="214"/>
    </row>
    <row r="37" spans="1:10" x14ac:dyDescent="0.25">
      <c r="A37" s="170" t="s">
        <v>1145</v>
      </c>
      <c r="B37" s="171" t="s">
        <v>1208</v>
      </c>
      <c r="C37" s="59">
        <v>3</v>
      </c>
      <c r="D37" s="172">
        <v>69.63</v>
      </c>
      <c r="E37" s="172">
        <f t="shared" si="0"/>
        <v>208.89</v>
      </c>
      <c r="F37" s="198"/>
      <c r="G37" s="214"/>
      <c r="H37" s="214"/>
      <c r="I37" s="214"/>
      <c r="J37" s="214"/>
    </row>
    <row r="38" spans="1:10" x14ac:dyDescent="0.25">
      <c r="A38" s="170" t="s">
        <v>848</v>
      </c>
      <c r="B38" s="171" t="s">
        <v>1219</v>
      </c>
      <c r="C38" s="173">
        <v>3</v>
      </c>
      <c r="D38" s="174">
        <v>55.3</v>
      </c>
      <c r="E38" s="172">
        <f t="shared" si="0"/>
        <v>165.89999999999998</v>
      </c>
      <c r="F38" s="198"/>
      <c r="G38" s="214"/>
      <c r="H38" s="214"/>
      <c r="I38" s="214"/>
      <c r="J38" s="214"/>
    </row>
    <row r="39" spans="1:10" x14ac:dyDescent="0.25">
      <c r="A39" s="170" t="s">
        <v>1703</v>
      </c>
      <c r="B39" s="171" t="s">
        <v>1747</v>
      </c>
      <c r="C39" s="173">
        <v>3</v>
      </c>
      <c r="D39" s="174">
        <v>69.63</v>
      </c>
      <c r="E39" s="172">
        <f t="shared" si="0"/>
        <v>208.89</v>
      </c>
      <c r="F39" s="198"/>
      <c r="G39" s="214"/>
      <c r="H39" s="214"/>
      <c r="I39" s="214"/>
      <c r="J39" s="214"/>
    </row>
    <row r="40" spans="1:10" x14ac:dyDescent="0.25">
      <c r="A40" s="170" t="s">
        <v>1151</v>
      </c>
      <c r="B40" s="171" t="s">
        <v>1570</v>
      </c>
      <c r="C40" s="173">
        <v>3</v>
      </c>
      <c r="D40" s="174">
        <v>55.3</v>
      </c>
      <c r="E40" s="172">
        <f t="shared" si="0"/>
        <v>165.89999999999998</v>
      </c>
      <c r="F40" s="198"/>
      <c r="G40" s="214"/>
      <c r="H40" s="214"/>
      <c r="I40" s="214"/>
      <c r="J40" s="214"/>
    </row>
    <row r="41" spans="1:10" x14ac:dyDescent="0.25">
      <c r="A41" s="170" t="s">
        <v>1149</v>
      </c>
      <c r="B41" s="171" t="s">
        <v>1215</v>
      </c>
      <c r="C41" s="59">
        <v>3</v>
      </c>
      <c r="D41" s="172">
        <v>52</v>
      </c>
      <c r="E41" s="172">
        <f t="shared" si="0"/>
        <v>156</v>
      </c>
      <c r="F41" s="198"/>
      <c r="G41" s="214"/>
      <c r="H41" s="214"/>
      <c r="I41" s="214"/>
      <c r="J41" s="214"/>
    </row>
    <row r="42" spans="1:10" x14ac:dyDescent="0.25">
      <c r="A42" s="170" t="s">
        <v>1505</v>
      </c>
      <c r="B42" s="171" t="s">
        <v>1209</v>
      </c>
      <c r="C42" s="59">
        <v>3</v>
      </c>
      <c r="D42" s="172">
        <v>69.63</v>
      </c>
      <c r="E42" s="172">
        <f t="shared" si="0"/>
        <v>208.89</v>
      </c>
      <c r="F42" s="198"/>
      <c r="G42" s="215"/>
      <c r="H42" s="215"/>
      <c r="I42" s="215"/>
      <c r="J42" s="214"/>
    </row>
    <row r="43" spans="1:10" x14ac:dyDescent="0.25">
      <c r="A43" s="170" t="s">
        <v>849</v>
      </c>
      <c r="B43" s="171" t="s">
        <v>1569</v>
      </c>
      <c r="C43" s="173">
        <v>3</v>
      </c>
      <c r="D43" s="174">
        <v>69.63</v>
      </c>
      <c r="E43" s="172">
        <f t="shared" si="0"/>
        <v>208.89</v>
      </c>
      <c r="F43" s="198"/>
      <c r="G43" s="216"/>
      <c r="H43" s="216"/>
      <c r="I43" s="216"/>
      <c r="J43" s="214"/>
    </row>
    <row r="44" spans="1:10" x14ac:dyDescent="0.25">
      <c r="A44" s="170" t="s">
        <v>850</v>
      </c>
      <c r="B44" s="171" t="s">
        <v>1218</v>
      </c>
      <c r="C44" s="173">
        <v>3</v>
      </c>
      <c r="D44" s="174">
        <v>69.63</v>
      </c>
      <c r="E44" s="172">
        <f t="shared" si="0"/>
        <v>208.89</v>
      </c>
      <c r="F44" s="198"/>
      <c r="G44" s="216"/>
      <c r="H44" s="216"/>
      <c r="I44" s="216"/>
      <c r="J44" s="214"/>
    </row>
    <row r="45" spans="1:10" x14ac:dyDescent="0.25">
      <c r="A45" s="170" t="s">
        <v>851</v>
      </c>
      <c r="B45" s="171" t="s">
        <v>1214</v>
      </c>
      <c r="C45" s="59">
        <v>3</v>
      </c>
      <c r="D45" s="172">
        <v>59.03</v>
      </c>
      <c r="E45" s="172">
        <f t="shared" si="0"/>
        <v>177.09</v>
      </c>
      <c r="F45" s="198"/>
      <c r="G45" s="215"/>
      <c r="H45" s="216"/>
      <c r="I45" s="216"/>
      <c r="J45" s="214"/>
    </row>
    <row r="46" spans="1:10" x14ac:dyDescent="0.25">
      <c r="A46" s="170" t="s">
        <v>852</v>
      </c>
      <c r="B46" s="171" t="s">
        <v>1216</v>
      </c>
      <c r="C46" s="173">
        <v>3</v>
      </c>
      <c r="D46" s="174">
        <v>74.13</v>
      </c>
      <c r="E46" s="172">
        <f t="shared" si="0"/>
        <v>222.39</v>
      </c>
      <c r="F46" s="198"/>
      <c r="G46" s="215"/>
      <c r="H46" s="216"/>
      <c r="I46" s="216"/>
      <c r="J46" s="214"/>
    </row>
    <row r="47" spans="1:10" x14ac:dyDescent="0.25">
      <c r="A47" s="170" t="s">
        <v>853</v>
      </c>
      <c r="B47" s="175" t="s">
        <v>1221</v>
      </c>
      <c r="C47" s="173">
        <v>3</v>
      </c>
      <c r="D47" s="174">
        <v>74.13</v>
      </c>
      <c r="E47" s="172">
        <f t="shared" si="0"/>
        <v>222.39</v>
      </c>
      <c r="F47" s="198"/>
      <c r="G47" s="215"/>
      <c r="H47" s="216"/>
      <c r="I47" s="216"/>
      <c r="J47" s="214"/>
    </row>
    <row r="48" spans="1:10" x14ac:dyDescent="0.25">
      <c r="A48" s="170" t="s">
        <v>1152</v>
      </c>
      <c r="B48" s="171" t="s">
        <v>1222</v>
      </c>
      <c r="C48" s="173">
        <v>3</v>
      </c>
      <c r="D48" s="174">
        <v>55.3</v>
      </c>
      <c r="E48" s="172">
        <f t="shared" si="0"/>
        <v>165.89999999999998</v>
      </c>
      <c r="F48" s="198"/>
      <c r="G48" s="215"/>
      <c r="H48" s="215"/>
      <c r="I48" s="215"/>
      <c r="J48" s="214"/>
    </row>
    <row r="49" spans="1:10" x14ac:dyDescent="0.25">
      <c r="A49" s="170" t="s">
        <v>1701</v>
      </c>
      <c r="B49" s="171" t="s">
        <v>1746</v>
      </c>
      <c r="C49" s="173">
        <v>3</v>
      </c>
      <c r="D49" s="174">
        <v>74.13</v>
      </c>
      <c r="E49" s="172">
        <f t="shared" si="0"/>
        <v>222.39</v>
      </c>
      <c r="F49" s="198"/>
      <c r="G49" s="215"/>
      <c r="H49" s="215"/>
      <c r="I49" s="215"/>
      <c r="J49" s="214"/>
    </row>
    <row r="50" spans="1:10" x14ac:dyDescent="0.25">
      <c r="A50" s="170" t="s">
        <v>1708</v>
      </c>
      <c r="B50" s="171" t="s">
        <v>1750</v>
      </c>
      <c r="C50" s="173">
        <v>3</v>
      </c>
      <c r="D50" s="174">
        <v>59.03</v>
      </c>
      <c r="E50" s="172">
        <f t="shared" si="0"/>
        <v>177.09</v>
      </c>
      <c r="F50" s="198"/>
      <c r="G50" s="215"/>
      <c r="H50" s="215"/>
      <c r="I50" s="215"/>
      <c r="J50" s="214"/>
    </row>
    <row r="51" spans="1:10" x14ac:dyDescent="0.25">
      <c r="A51" s="170" t="s">
        <v>854</v>
      </c>
      <c r="B51" s="171" t="s">
        <v>1802</v>
      </c>
      <c r="C51" s="59">
        <v>3</v>
      </c>
      <c r="D51" s="172">
        <v>56.7</v>
      </c>
      <c r="E51" s="172">
        <f t="shared" si="0"/>
        <v>170.10000000000002</v>
      </c>
      <c r="F51" s="198"/>
      <c r="G51" s="215"/>
      <c r="H51" s="216"/>
      <c r="I51" s="216"/>
      <c r="J51" s="214"/>
    </row>
    <row r="52" spans="1:10" x14ac:dyDescent="0.25">
      <c r="A52" s="170" t="s">
        <v>1137</v>
      </c>
      <c r="B52" s="171" t="s">
        <v>1198</v>
      </c>
      <c r="C52" s="59">
        <v>3</v>
      </c>
      <c r="D52" s="172">
        <v>69.17</v>
      </c>
      <c r="E52" s="172">
        <f t="shared" si="0"/>
        <v>207.51</v>
      </c>
      <c r="F52" s="198"/>
      <c r="G52" s="215"/>
      <c r="H52" s="216"/>
      <c r="I52" s="216"/>
      <c r="J52" s="214"/>
    </row>
    <row r="53" spans="1:10" x14ac:dyDescent="0.25">
      <c r="A53" s="170" t="s">
        <v>1136</v>
      </c>
      <c r="B53" s="171" t="s">
        <v>1197</v>
      </c>
      <c r="C53" s="59">
        <v>3</v>
      </c>
      <c r="D53" s="172">
        <v>50.67</v>
      </c>
      <c r="E53" s="172">
        <f t="shared" si="0"/>
        <v>152.01</v>
      </c>
      <c r="F53" s="198"/>
      <c r="G53" s="215"/>
      <c r="H53" s="215"/>
      <c r="I53" s="215"/>
      <c r="J53" s="214"/>
    </row>
    <row r="54" spans="1:10" x14ac:dyDescent="0.25">
      <c r="A54" s="170" t="s">
        <v>1713</v>
      </c>
      <c r="B54" s="171" t="s">
        <v>1753</v>
      </c>
      <c r="C54" s="59">
        <v>3</v>
      </c>
      <c r="D54" s="172">
        <v>74.13</v>
      </c>
      <c r="E54" s="172">
        <f t="shared" si="0"/>
        <v>222.39</v>
      </c>
      <c r="F54" s="198"/>
      <c r="G54" s="215"/>
      <c r="H54" s="215"/>
      <c r="I54" s="215"/>
      <c r="J54" s="214"/>
    </row>
    <row r="55" spans="1:10" ht="24" x14ac:dyDescent="0.25">
      <c r="A55" s="170" t="s">
        <v>1714</v>
      </c>
      <c r="B55" s="175" t="s">
        <v>1754</v>
      </c>
      <c r="C55" s="59">
        <v>3</v>
      </c>
      <c r="D55" s="172">
        <v>69.63</v>
      </c>
      <c r="E55" s="172">
        <f t="shared" si="0"/>
        <v>208.89</v>
      </c>
      <c r="F55" s="198"/>
      <c r="G55" s="215"/>
      <c r="H55" s="215"/>
      <c r="I55" s="215"/>
      <c r="J55" s="214"/>
    </row>
    <row r="56" spans="1:10" x14ac:dyDescent="0.25">
      <c r="A56" s="170" t="s">
        <v>1146</v>
      </c>
      <c r="B56" s="171" t="s">
        <v>1212</v>
      </c>
      <c r="C56" s="59">
        <v>3</v>
      </c>
      <c r="D56" s="172">
        <v>52</v>
      </c>
      <c r="E56" s="172">
        <f t="shared" si="0"/>
        <v>156</v>
      </c>
      <c r="F56" s="198"/>
      <c r="G56" s="215"/>
      <c r="H56" s="216"/>
      <c r="I56" s="216"/>
      <c r="J56" s="214"/>
    </row>
    <row r="57" spans="1:10" x14ac:dyDescent="0.25">
      <c r="A57" s="170" t="s">
        <v>1699</v>
      </c>
      <c r="B57" s="171" t="s">
        <v>1803</v>
      </c>
      <c r="C57" s="59">
        <v>3</v>
      </c>
      <c r="D57" s="172">
        <v>69.63</v>
      </c>
      <c r="E57" s="172">
        <f t="shared" si="0"/>
        <v>208.89</v>
      </c>
      <c r="F57" s="198"/>
      <c r="G57" s="215"/>
      <c r="H57" s="216"/>
      <c r="I57" s="216"/>
      <c r="J57" s="214"/>
    </row>
    <row r="58" spans="1:10" x14ac:dyDescent="0.25">
      <c r="A58" s="271" t="s">
        <v>1506</v>
      </c>
      <c r="B58" s="272" t="s">
        <v>1800</v>
      </c>
      <c r="C58" s="273">
        <v>1</v>
      </c>
      <c r="D58" s="274">
        <v>89.1</v>
      </c>
      <c r="E58" s="172">
        <f t="shared" si="0"/>
        <v>89.1</v>
      </c>
      <c r="F58" s="198"/>
      <c r="G58" s="214"/>
      <c r="H58" s="214"/>
      <c r="I58" s="214"/>
      <c r="J58" s="214"/>
    </row>
    <row r="59" spans="1:10" x14ac:dyDescent="0.25">
      <c r="A59" s="271" t="s">
        <v>1715</v>
      </c>
      <c r="B59" s="281" t="s">
        <v>1755</v>
      </c>
      <c r="C59" s="59">
        <v>3</v>
      </c>
      <c r="D59" s="274">
        <v>59.03</v>
      </c>
      <c r="E59" s="172">
        <f t="shared" si="0"/>
        <v>177.09</v>
      </c>
      <c r="F59" s="198"/>
      <c r="G59" s="214"/>
      <c r="H59" s="214"/>
      <c r="I59" s="214"/>
      <c r="J59" s="214"/>
    </row>
    <row r="60" spans="1:10" x14ac:dyDescent="0.25">
      <c r="A60" s="170" t="s">
        <v>1697</v>
      </c>
      <c r="B60" s="171" t="s">
        <v>1745</v>
      </c>
      <c r="C60" s="59">
        <v>3</v>
      </c>
      <c r="D60" s="174">
        <v>69.63</v>
      </c>
      <c r="E60" s="172">
        <f t="shared" si="0"/>
        <v>208.89</v>
      </c>
      <c r="F60" s="198"/>
      <c r="G60" s="214"/>
      <c r="H60" s="214"/>
      <c r="I60" s="214"/>
      <c r="J60" s="214"/>
    </row>
    <row r="61" spans="1:10" x14ac:dyDescent="0.25">
      <c r="A61" s="170" t="s">
        <v>1676</v>
      </c>
      <c r="B61" s="171" t="s">
        <v>1725</v>
      </c>
      <c r="C61" s="59">
        <v>3</v>
      </c>
      <c r="D61" s="174">
        <v>69.17</v>
      </c>
      <c r="E61" s="172">
        <f t="shared" si="0"/>
        <v>207.51</v>
      </c>
      <c r="F61" s="198"/>
      <c r="G61" s="214"/>
      <c r="H61" s="214"/>
      <c r="I61" s="214"/>
      <c r="J61" s="214"/>
    </row>
    <row r="62" spans="1:10" x14ac:dyDescent="0.25">
      <c r="A62" s="170" t="s">
        <v>1700</v>
      </c>
      <c r="B62" s="171" t="s">
        <v>1804</v>
      </c>
      <c r="C62" s="59">
        <v>3</v>
      </c>
      <c r="D62" s="174">
        <v>69.63</v>
      </c>
      <c r="E62" s="172">
        <f t="shared" si="0"/>
        <v>208.89</v>
      </c>
      <c r="F62" s="198"/>
      <c r="G62" s="214"/>
      <c r="H62" s="214"/>
      <c r="I62" s="214"/>
      <c r="J62" s="214"/>
    </row>
    <row r="63" spans="1:10" x14ac:dyDescent="0.25">
      <c r="A63" s="170" t="s">
        <v>1710</v>
      </c>
      <c r="B63" s="272" t="s">
        <v>1812</v>
      </c>
      <c r="C63" s="59">
        <v>3</v>
      </c>
      <c r="D63" s="174">
        <v>74.13</v>
      </c>
      <c r="E63" s="172">
        <f t="shared" si="0"/>
        <v>222.39</v>
      </c>
      <c r="F63" s="198"/>
      <c r="G63" s="214"/>
      <c r="H63" s="214"/>
      <c r="I63" s="214"/>
      <c r="J63" s="214"/>
    </row>
    <row r="64" spans="1:10" x14ac:dyDescent="0.25">
      <c r="A64" s="170" t="s">
        <v>1716</v>
      </c>
      <c r="B64" s="171" t="s">
        <v>1756</v>
      </c>
      <c r="C64" s="59">
        <v>3</v>
      </c>
      <c r="D64" s="174">
        <v>72.73</v>
      </c>
      <c r="E64" s="172">
        <f t="shared" si="0"/>
        <v>218.19</v>
      </c>
      <c r="F64" s="198"/>
      <c r="G64" s="214"/>
      <c r="H64" s="214"/>
      <c r="I64" s="214"/>
      <c r="J64" s="214"/>
    </row>
    <row r="65" spans="1:10" x14ac:dyDescent="0.25">
      <c r="A65" s="170" t="s">
        <v>1698</v>
      </c>
      <c r="B65" s="171" t="s">
        <v>1805</v>
      </c>
      <c r="C65" s="59">
        <v>3</v>
      </c>
      <c r="D65" s="174">
        <v>69.63</v>
      </c>
      <c r="E65" s="172">
        <f t="shared" si="0"/>
        <v>208.89</v>
      </c>
      <c r="F65" s="198"/>
      <c r="G65" s="214"/>
      <c r="H65" s="214"/>
      <c r="I65" s="214"/>
      <c r="J65" s="214"/>
    </row>
    <row r="66" spans="1:10" x14ac:dyDescent="0.25">
      <c r="A66" s="170" t="s">
        <v>1678</v>
      </c>
      <c r="B66" s="171" t="s">
        <v>1727</v>
      </c>
      <c r="C66" s="59">
        <v>3</v>
      </c>
      <c r="D66" s="174">
        <v>69.17</v>
      </c>
      <c r="E66" s="172">
        <f t="shared" si="0"/>
        <v>207.51</v>
      </c>
      <c r="F66" s="198"/>
      <c r="G66" s="214"/>
      <c r="H66" s="214"/>
      <c r="I66" s="214"/>
      <c r="J66" s="214"/>
    </row>
    <row r="67" spans="1:10" x14ac:dyDescent="0.25">
      <c r="A67" s="170" t="s">
        <v>1679</v>
      </c>
      <c r="B67" s="171" t="s">
        <v>1728</v>
      </c>
      <c r="C67" s="59">
        <v>3</v>
      </c>
      <c r="D67" s="174">
        <v>69.17</v>
      </c>
      <c r="E67" s="172">
        <f t="shared" si="0"/>
        <v>207.51</v>
      </c>
      <c r="F67" s="198"/>
      <c r="G67" s="214"/>
      <c r="H67" s="214"/>
      <c r="I67" s="214"/>
      <c r="J67" s="214"/>
    </row>
    <row r="68" spans="1:10" x14ac:dyDescent="0.25">
      <c r="A68" s="170" t="s">
        <v>1681</v>
      </c>
      <c r="B68" s="171" t="s">
        <v>1730</v>
      </c>
      <c r="C68" s="59">
        <v>3</v>
      </c>
      <c r="D68" s="174">
        <v>131.6</v>
      </c>
      <c r="E68" s="172">
        <f t="shared" si="0"/>
        <v>394.79999999999995</v>
      </c>
      <c r="F68" s="198"/>
      <c r="G68" s="214"/>
      <c r="H68" s="214"/>
      <c r="I68" s="214"/>
      <c r="J68" s="214"/>
    </row>
    <row r="69" spans="1:10" x14ac:dyDescent="0.25">
      <c r="A69" s="170" t="s">
        <v>1705</v>
      </c>
      <c r="B69" s="171" t="s">
        <v>1749</v>
      </c>
      <c r="C69" s="59">
        <v>3</v>
      </c>
      <c r="D69" s="174">
        <v>69.63</v>
      </c>
      <c r="E69" s="172">
        <f t="shared" si="0"/>
        <v>208.89</v>
      </c>
      <c r="F69" s="198"/>
      <c r="G69" s="214"/>
      <c r="H69" s="214"/>
      <c r="I69" s="214"/>
      <c r="J69" s="214"/>
    </row>
    <row r="70" spans="1:10" x14ac:dyDescent="0.25">
      <c r="A70" s="170" t="s">
        <v>1717</v>
      </c>
      <c r="B70" s="171" t="s">
        <v>1757</v>
      </c>
      <c r="C70" s="59">
        <v>3</v>
      </c>
      <c r="D70" s="174">
        <v>72.73</v>
      </c>
      <c r="E70" s="172">
        <f t="shared" si="0"/>
        <v>218.19</v>
      </c>
      <c r="F70" s="198"/>
      <c r="G70" s="214"/>
      <c r="H70" s="214"/>
      <c r="I70" s="214"/>
      <c r="J70" s="214"/>
    </row>
    <row r="71" spans="1:10" x14ac:dyDescent="0.25">
      <c r="A71" s="170" t="s">
        <v>1719</v>
      </c>
      <c r="B71" s="171" t="s">
        <v>1759</v>
      </c>
      <c r="C71" s="59">
        <v>3</v>
      </c>
      <c r="D71" s="174">
        <v>72.73</v>
      </c>
      <c r="E71" s="172">
        <f t="shared" si="0"/>
        <v>218.19</v>
      </c>
      <c r="F71" s="198"/>
      <c r="G71" s="214"/>
      <c r="H71" s="214"/>
      <c r="I71" s="214"/>
      <c r="J71" s="214"/>
    </row>
    <row r="72" spans="1:10" x14ac:dyDescent="0.25">
      <c r="A72" s="170" t="s">
        <v>1677</v>
      </c>
      <c r="B72" s="171" t="s">
        <v>1726</v>
      </c>
      <c r="C72" s="59">
        <v>3</v>
      </c>
      <c r="D72" s="174">
        <v>50.67</v>
      </c>
      <c r="E72" s="172">
        <f t="shared" si="0"/>
        <v>152.01</v>
      </c>
      <c r="F72" s="198"/>
      <c r="G72" s="214"/>
      <c r="H72" s="214"/>
      <c r="I72" s="214"/>
      <c r="J72" s="214"/>
    </row>
    <row r="73" spans="1:10" x14ac:dyDescent="0.25">
      <c r="A73" s="170" t="s">
        <v>1707</v>
      </c>
      <c r="B73" s="171" t="s">
        <v>1806</v>
      </c>
      <c r="C73" s="59">
        <v>3</v>
      </c>
      <c r="D73" s="174">
        <v>69.63</v>
      </c>
      <c r="E73" s="172">
        <f t="shared" ref="E73:E89" si="1">C73*D73</f>
        <v>208.89</v>
      </c>
      <c r="F73" s="198"/>
      <c r="G73" s="214"/>
      <c r="H73" s="214"/>
      <c r="I73" s="214"/>
      <c r="J73" s="214"/>
    </row>
    <row r="74" spans="1:10" x14ac:dyDescent="0.25">
      <c r="A74" s="170" t="s">
        <v>1702</v>
      </c>
      <c r="B74" s="171" t="s">
        <v>1807</v>
      </c>
      <c r="C74" s="59">
        <v>3</v>
      </c>
      <c r="D74" s="174">
        <v>69.63</v>
      </c>
      <c r="E74" s="172">
        <f t="shared" si="1"/>
        <v>208.89</v>
      </c>
      <c r="F74" s="198"/>
      <c r="G74" s="214"/>
      <c r="H74" s="214"/>
      <c r="I74" s="214"/>
      <c r="J74" s="214"/>
    </row>
    <row r="75" spans="1:10" x14ac:dyDescent="0.25">
      <c r="A75" s="170" t="s">
        <v>1709</v>
      </c>
      <c r="B75" s="171" t="s">
        <v>1808</v>
      </c>
      <c r="C75" s="59">
        <v>3</v>
      </c>
      <c r="D75" s="174">
        <v>54.13</v>
      </c>
      <c r="E75" s="172">
        <f t="shared" si="1"/>
        <v>162.39000000000001</v>
      </c>
      <c r="F75" s="198"/>
      <c r="G75" s="214"/>
      <c r="H75" s="214"/>
      <c r="I75" s="214"/>
      <c r="J75" s="214"/>
    </row>
    <row r="76" spans="1:10" x14ac:dyDescent="0.25">
      <c r="A76" s="170" t="s">
        <v>1706</v>
      </c>
      <c r="B76" s="171" t="s">
        <v>1809</v>
      </c>
      <c r="C76" s="59">
        <v>3</v>
      </c>
      <c r="D76" s="174">
        <v>69.63</v>
      </c>
      <c r="E76" s="172">
        <f t="shared" si="1"/>
        <v>208.89</v>
      </c>
      <c r="F76" s="198"/>
      <c r="G76" s="214"/>
      <c r="H76" s="214"/>
      <c r="I76" s="214"/>
      <c r="J76" s="214"/>
    </row>
    <row r="77" spans="1:10" x14ac:dyDescent="0.25">
      <c r="A77" s="170" t="s">
        <v>1142</v>
      </c>
      <c r="B77" s="171" t="s">
        <v>1204</v>
      </c>
      <c r="C77" s="59">
        <v>1</v>
      </c>
      <c r="D77" s="172">
        <v>64.099999999999994</v>
      </c>
      <c r="E77" s="172">
        <f t="shared" si="1"/>
        <v>64.099999999999994</v>
      </c>
      <c r="F77" s="198"/>
      <c r="G77" s="214"/>
      <c r="H77" s="214"/>
      <c r="I77" s="214"/>
      <c r="J77" s="214"/>
    </row>
    <row r="78" spans="1:10" x14ac:dyDescent="0.25">
      <c r="A78" s="170" t="s">
        <v>1675</v>
      </c>
      <c r="B78" s="171" t="s">
        <v>1724</v>
      </c>
      <c r="C78" s="59">
        <v>3</v>
      </c>
      <c r="D78" s="174">
        <v>50.67</v>
      </c>
      <c r="E78" s="172">
        <f t="shared" si="1"/>
        <v>152.01</v>
      </c>
      <c r="F78" s="198"/>
      <c r="G78" s="214"/>
      <c r="H78" s="214"/>
      <c r="I78" s="214"/>
      <c r="J78" s="214"/>
    </row>
    <row r="79" spans="1:10" x14ac:dyDescent="0.25">
      <c r="A79" s="170" t="s">
        <v>1560</v>
      </c>
      <c r="B79" s="171" t="s">
        <v>1558</v>
      </c>
      <c r="C79" s="59">
        <v>3</v>
      </c>
      <c r="D79" s="174">
        <v>55.8</v>
      </c>
      <c r="E79" s="172">
        <f t="shared" si="1"/>
        <v>167.39999999999998</v>
      </c>
      <c r="F79" s="198"/>
      <c r="G79" s="214"/>
      <c r="H79" s="214"/>
      <c r="I79" s="214"/>
      <c r="J79" s="214"/>
    </row>
    <row r="80" spans="1:10" x14ac:dyDescent="0.25">
      <c r="A80" s="170" t="s">
        <v>1561</v>
      </c>
      <c r="B80" s="171" t="s">
        <v>1559</v>
      </c>
      <c r="C80" s="59">
        <v>3</v>
      </c>
      <c r="D80" s="174">
        <v>50.67</v>
      </c>
      <c r="E80" s="172">
        <f t="shared" si="1"/>
        <v>152.01</v>
      </c>
      <c r="F80" s="198"/>
      <c r="G80" s="214"/>
      <c r="H80" s="214"/>
      <c r="I80" s="214"/>
      <c r="J80" s="214"/>
    </row>
    <row r="81" spans="1:10" x14ac:dyDescent="0.25">
      <c r="A81" s="170" t="s">
        <v>1672</v>
      </c>
      <c r="B81" s="171" t="s">
        <v>1721</v>
      </c>
      <c r="C81" s="59">
        <v>3</v>
      </c>
      <c r="D81" s="174">
        <v>135.69999999999999</v>
      </c>
      <c r="E81" s="172">
        <f t="shared" si="1"/>
        <v>407.09999999999997</v>
      </c>
      <c r="F81" s="198"/>
      <c r="G81" s="211"/>
      <c r="H81" s="211"/>
      <c r="I81" s="211"/>
      <c r="J81" s="211"/>
    </row>
    <row r="82" spans="1:10" ht="24" x14ac:dyDescent="0.25">
      <c r="A82" s="170" t="s">
        <v>1673</v>
      </c>
      <c r="B82" s="175" t="s">
        <v>1722</v>
      </c>
      <c r="C82" s="59">
        <v>3</v>
      </c>
      <c r="D82" s="174">
        <v>153.6</v>
      </c>
      <c r="E82" s="172">
        <f t="shared" si="1"/>
        <v>460.79999999999995</v>
      </c>
      <c r="F82" s="198"/>
      <c r="G82" s="211"/>
      <c r="H82" s="211"/>
      <c r="I82" s="211"/>
      <c r="J82" s="211"/>
    </row>
    <row r="83" spans="1:10" x14ac:dyDescent="0.25">
      <c r="A83" s="170" t="s">
        <v>1731</v>
      </c>
      <c r="B83" s="171" t="s">
        <v>1732</v>
      </c>
      <c r="C83" s="59">
        <v>3</v>
      </c>
      <c r="D83" s="174">
        <v>134.93</v>
      </c>
      <c r="E83" s="172">
        <f t="shared" si="1"/>
        <v>404.79</v>
      </c>
      <c r="F83" s="198"/>
      <c r="G83" s="211"/>
      <c r="H83" s="211"/>
      <c r="I83" s="211"/>
      <c r="J83" s="211"/>
    </row>
    <row r="84" spans="1:10" x14ac:dyDescent="0.25">
      <c r="A84" s="170" t="s">
        <v>1674</v>
      </c>
      <c r="B84" s="171" t="s">
        <v>1723</v>
      </c>
      <c r="C84" s="59">
        <v>3</v>
      </c>
      <c r="D84" s="174">
        <v>69.17</v>
      </c>
      <c r="E84" s="172">
        <f t="shared" si="1"/>
        <v>207.51</v>
      </c>
      <c r="F84" s="198"/>
      <c r="G84" s="211"/>
      <c r="H84" s="211"/>
      <c r="I84" s="211"/>
      <c r="J84" s="211"/>
    </row>
    <row r="85" spans="1:10" x14ac:dyDescent="0.25">
      <c r="A85" s="170" t="s">
        <v>1694</v>
      </c>
      <c r="B85" s="171" t="s">
        <v>1742</v>
      </c>
      <c r="C85" s="59">
        <v>1</v>
      </c>
      <c r="D85" s="174">
        <v>68.8</v>
      </c>
      <c r="E85" s="172">
        <f t="shared" si="1"/>
        <v>68.8</v>
      </c>
      <c r="F85" s="198"/>
      <c r="G85" s="211"/>
      <c r="H85" s="211"/>
      <c r="I85" s="211"/>
      <c r="J85" s="211"/>
    </row>
    <row r="86" spans="1:10" x14ac:dyDescent="0.25">
      <c r="A86" s="170" t="s">
        <v>1695</v>
      </c>
      <c r="B86" s="171" t="s">
        <v>1743</v>
      </c>
      <c r="C86" s="59">
        <v>1</v>
      </c>
      <c r="D86" s="174">
        <v>68.8</v>
      </c>
      <c r="E86" s="172">
        <f t="shared" si="1"/>
        <v>68.8</v>
      </c>
      <c r="F86" s="198"/>
      <c r="G86" s="211"/>
      <c r="H86" s="211"/>
      <c r="I86" s="211"/>
      <c r="J86" s="211"/>
    </row>
    <row r="87" spans="1:10" x14ac:dyDescent="0.25">
      <c r="A87" s="170" t="s">
        <v>1696</v>
      </c>
      <c r="B87" s="171" t="s">
        <v>1744</v>
      </c>
      <c r="C87" s="59">
        <v>1</v>
      </c>
      <c r="D87" s="174">
        <v>144.30000000000001</v>
      </c>
      <c r="E87" s="172">
        <f t="shared" si="1"/>
        <v>144.30000000000001</v>
      </c>
      <c r="F87" s="198"/>
      <c r="G87" s="211"/>
      <c r="H87" s="211"/>
      <c r="I87" s="211"/>
      <c r="J87" s="211"/>
    </row>
    <row r="88" spans="1:10" x14ac:dyDescent="0.25">
      <c r="A88" s="170" t="s">
        <v>1718</v>
      </c>
      <c r="B88" s="171" t="s">
        <v>1758</v>
      </c>
      <c r="C88" s="59">
        <v>3</v>
      </c>
      <c r="D88" s="174">
        <v>72.73</v>
      </c>
      <c r="E88" s="172">
        <f t="shared" si="1"/>
        <v>218.19</v>
      </c>
      <c r="F88" s="198"/>
      <c r="G88" s="211"/>
      <c r="H88" s="211"/>
      <c r="I88" s="211"/>
      <c r="J88" s="211"/>
    </row>
    <row r="89" spans="1:10" x14ac:dyDescent="0.25">
      <c r="A89" s="170" t="s">
        <v>1680</v>
      </c>
      <c r="B89" s="171" t="s">
        <v>1729</v>
      </c>
      <c r="C89" s="59">
        <v>3</v>
      </c>
      <c r="D89" s="174">
        <v>207.5</v>
      </c>
      <c r="E89" s="172">
        <f t="shared" si="1"/>
        <v>622.5</v>
      </c>
      <c r="F89" s="198"/>
      <c r="G89" s="211"/>
      <c r="H89" s="211"/>
      <c r="I89" s="211"/>
      <c r="J89" s="211"/>
    </row>
    <row r="90" spans="1:10" ht="15.75" thickBot="1" x14ac:dyDescent="0.3">
      <c r="C90" s="168"/>
      <c r="D90" s="168"/>
      <c r="E90" s="168"/>
      <c r="F90" s="213"/>
      <c r="G90" s="213"/>
      <c r="H90" s="213"/>
      <c r="I90" s="213"/>
      <c r="J90" s="213"/>
    </row>
    <row r="91" spans="1:10" ht="11.1" customHeight="1" x14ac:dyDescent="0.25">
      <c r="A91" s="115"/>
      <c r="B91" s="115"/>
      <c r="C91" s="277" t="s">
        <v>5</v>
      </c>
      <c r="D91" s="45"/>
      <c r="E91" s="282">
        <f>SUM(E10:E90)</f>
        <v>16076.799999999997</v>
      </c>
      <c r="F91" s="301" t="s">
        <v>5</v>
      </c>
      <c r="G91" s="464">
        <f>SUM(G10:G89)</f>
        <v>0</v>
      </c>
      <c r="H91" s="213"/>
      <c r="I91" s="213"/>
      <c r="J91" s="213"/>
    </row>
    <row r="92" spans="1:10" ht="14.1" customHeight="1" x14ac:dyDescent="0.25">
      <c r="A92" s="115"/>
      <c r="B92" s="115"/>
      <c r="C92" s="278" t="s">
        <v>6</v>
      </c>
      <c r="D92" s="44"/>
      <c r="E92" s="283">
        <v>3376.1280000000002</v>
      </c>
      <c r="F92" s="302" t="s">
        <v>6</v>
      </c>
      <c r="G92" s="465">
        <f ca="1">G92*21%</f>
        <v>0</v>
      </c>
      <c r="H92" s="213"/>
      <c r="I92" s="213"/>
      <c r="J92" s="213"/>
    </row>
    <row r="93" spans="1:10" ht="15.95" customHeight="1" thickBot="1" x14ac:dyDescent="0.3">
      <c r="A93" s="115"/>
      <c r="B93" s="115"/>
      <c r="C93" s="284" t="s">
        <v>4</v>
      </c>
      <c r="D93" s="46"/>
      <c r="E93" s="285">
        <v>19452.928</v>
      </c>
      <c r="F93" s="309" t="s">
        <v>4</v>
      </c>
      <c r="G93" s="466">
        <f ca="1">SUM(G91:G92)</f>
        <v>0</v>
      </c>
      <c r="H93" s="213"/>
      <c r="I93" s="213"/>
      <c r="J93" s="213"/>
    </row>
    <row r="94" spans="1:10" x14ac:dyDescent="0.25">
      <c r="A94" s="115"/>
      <c r="B94" s="115"/>
      <c r="C94" s="18"/>
      <c r="D94" s="18"/>
      <c r="E94" s="18"/>
    </row>
    <row r="95" spans="1:10" ht="41.1" customHeight="1" x14ac:dyDescent="0.25">
      <c r="A95" s="115"/>
      <c r="B95" s="115" t="s">
        <v>1814</v>
      </c>
      <c r="C95" s="115"/>
      <c r="D95" s="18"/>
      <c r="E95" s="18"/>
    </row>
    <row r="96" spans="1:10" x14ac:dyDescent="0.25">
      <c r="A96" s="115"/>
      <c r="B96" s="115"/>
      <c r="C96" s="115"/>
      <c r="D96" s="18"/>
      <c r="E96" s="18"/>
    </row>
    <row r="97" spans="1:5" x14ac:dyDescent="0.25">
      <c r="A97" s="115"/>
      <c r="B97" s="115"/>
      <c r="C97" s="115"/>
      <c r="D97" s="18"/>
      <c r="E97" s="18"/>
    </row>
    <row r="98" spans="1:5" x14ac:dyDescent="0.25">
      <c r="A98" s="115"/>
      <c r="B98" s="115"/>
      <c r="C98" s="115"/>
      <c r="D98" s="18"/>
      <c r="E98" s="18"/>
    </row>
    <row r="99" spans="1:5" x14ac:dyDescent="0.25">
      <c r="A99" s="115"/>
      <c r="B99" s="115"/>
      <c r="C99" s="115"/>
      <c r="D99" s="18"/>
      <c r="E99" s="18"/>
    </row>
    <row r="100" spans="1:5" x14ac:dyDescent="0.25">
      <c r="A100" s="115"/>
      <c r="B100" s="115"/>
      <c r="C100" s="115"/>
      <c r="D100" s="116"/>
      <c r="E100" s="116"/>
    </row>
    <row r="101" spans="1:5" x14ac:dyDescent="0.25">
      <c r="A101" s="115"/>
      <c r="B101" s="115"/>
      <c r="C101" s="115"/>
      <c r="D101" s="116"/>
      <c r="E101" s="116"/>
    </row>
    <row r="102" spans="1:5" x14ac:dyDescent="0.25">
      <c r="A102" s="115"/>
      <c r="B102" s="115"/>
    </row>
    <row r="103" spans="1:5" x14ac:dyDescent="0.25">
      <c r="A103" s="115"/>
      <c r="B103" s="115"/>
    </row>
    <row r="104" spans="1:5" x14ac:dyDescent="0.25">
      <c r="A104" s="115"/>
      <c r="B104" s="115"/>
    </row>
    <row r="105" spans="1:5" x14ac:dyDescent="0.25">
      <c r="A105" s="115"/>
      <c r="B105" s="115"/>
    </row>
    <row r="106" spans="1:5" x14ac:dyDescent="0.25">
      <c r="A106" s="115"/>
      <c r="B106" s="115"/>
    </row>
    <row r="107" spans="1:5" x14ac:dyDescent="0.25">
      <c r="A107" s="115"/>
      <c r="B107" s="115"/>
    </row>
    <row r="108" spans="1:5" x14ac:dyDescent="0.25">
      <c r="A108" s="115"/>
      <c r="B108" s="115"/>
    </row>
    <row r="109" spans="1:5" x14ac:dyDescent="0.25">
      <c r="A109" s="115"/>
      <c r="B109" s="115"/>
    </row>
    <row r="110" spans="1:5" x14ac:dyDescent="0.25">
      <c r="A110" s="249"/>
      <c r="B110" s="115"/>
    </row>
    <row r="111" spans="1:5" x14ac:dyDescent="0.25">
      <c r="A111" s="115"/>
      <c r="B111" s="115"/>
    </row>
    <row r="112" spans="1:5" x14ac:dyDescent="0.25">
      <c r="A112" s="115"/>
      <c r="B112" s="115"/>
    </row>
    <row r="113" spans="1:2" x14ac:dyDescent="0.25">
      <c r="A113" s="115"/>
      <c r="B113" s="115"/>
    </row>
    <row r="114" spans="1:2" x14ac:dyDescent="0.25">
      <c r="A114" s="115"/>
      <c r="B114" s="115"/>
    </row>
  </sheetData>
  <sheetProtection algorithmName="SHA-512" hashValue="0Cebgu8RkILON67M6RINLEttF/Ocq76Dguw1fsssZiiNdx5aLh667802HgIsN0UISrr9J8HJQxfskacourUEZQ==" saltValue="+ZWa5HK+x88XdGMrmzfm1w==" spinCount="100000" sheet="1" objects="1" scenarios="1"/>
  <sortState xmlns:xlrd2="http://schemas.microsoft.com/office/spreadsheetml/2017/richdata2" ref="A10:E45">
    <sortCondition ref="A10:A45"/>
  </sortState>
  <conditionalFormatting sqref="F10:F89">
    <cfRule type="cellIs" dxfId="23" priority="1" operator="greaterThan">
      <formula>D10</formula>
    </cfRule>
  </conditionalFormatting>
  <pageMargins left="0.7" right="0.7" top="0.75" bottom="0.75" header="0.3" footer="0.3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7:K15"/>
  <sheetViews>
    <sheetView workbookViewId="0">
      <selection activeCell="J12" sqref="J12"/>
    </sheetView>
  </sheetViews>
  <sheetFormatPr defaultColWidth="11.42578125" defaultRowHeight="15" x14ac:dyDescent="0.25"/>
  <cols>
    <col min="2" max="2" width="52.28515625" customWidth="1"/>
    <col min="4" max="4" width="14" customWidth="1"/>
    <col min="8" max="8" width="14.5703125" customWidth="1"/>
  </cols>
  <sheetData>
    <row r="7" spans="1:11" x14ac:dyDescent="0.25">
      <c r="A7" s="44" t="s">
        <v>1574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36" x14ac:dyDescent="0.25">
      <c r="A9" s="7" t="s">
        <v>0</v>
      </c>
      <c r="B9" s="8" t="s">
        <v>1</v>
      </c>
      <c r="C9" s="8" t="s">
        <v>1002</v>
      </c>
      <c r="D9" s="7" t="s">
        <v>2</v>
      </c>
      <c r="E9" s="8" t="s">
        <v>3</v>
      </c>
      <c r="F9" s="8" t="s">
        <v>2044</v>
      </c>
      <c r="G9" s="9" t="s">
        <v>4</v>
      </c>
      <c r="H9" s="28" t="s">
        <v>2041</v>
      </c>
      <c r="I9" s="169" t="s">
        <v>1507</v>
      </c>
      <c r="J9" s="81" t="s">
        <v>55</v>
      </c>
      <c r="K9" s="81" t="s">
        <v>1508</v>
      </c>
    </row>
    <row r="10" spans="1:11" ht="29.1" customHeight="1" x14ac:dyDescent="0.25">
      <c r="A10" s="181" t="s">
        <v>1116</v>
      </c>
      <c r="B10" s="181" t="s">
        <v>1671</v>
      </c>
      <c r="C10" s="110" t="s">
        <v>1226</v>
      </c>
      <c r="D10" s="110" t="s">
        <v>1225</v>
      </c>
      <c r="E10" s="110">
        <v>50</v>
      </c>
      <c r="F10" s="308">
        <v>13.91</v>
      </c>
      <c r="G10" s="308">
        <f>E10*F10</f>
        <v>695.5</v>
      </c>
      <c r="H10" s="198"/>
      <c r="I10" s="193"/>
      <c r="J10" s="193"/>
      <c r="K10" s="193"/>
    </row>
    <row r="11" spans="1:11" ht="36" customHeight="1" x14ac:dyDescent="0.25">
      <c r="A11" s="182" t="s">
        <v>1117</v>
      </c>
      <c r="B11" s="182" t="s">
        <v>1564</v>
      </c>
      <c r="C11" s="110" t="s">
        <v>963</v>
      </c>
      <c r="D11" s="110" t="s">
        <v>1229</v>
      </c>
      <c r="E11" s="110">
        <v>7</v>
      </c>
      <c r="F11" s="308">
        <v>120.75</v>
      </c>
      <c r="G11" s="308">
        <f>E11*F11</f>
        <v>845.25</v>
      </c>
      <c r="H11" s="198"/>
      <c r="I11" s="193"/>
      <c r="J11" s="193"/>
      <c r="K11" s="193"/>
    </row>
    <row r="12" spans="1:11" ht="15.75" thickBot="1" x14ac:dyDescent="0.3">
      <c r="A12" s="18"/>
      <c r="B12" s="18"/>
      <c r="C12" s="18"/>
      <c r="D12" s="18"/>
      <c r="E12" s="18"/>
      <c r="F12" s="18"/>
      <c r="G12" s="18"/>
      <c r="H12" s="194"/>
      <c r="I12" s="194"/>
      <c r="J12" s="194"/>
      <c r="K12" s="194"/>
    </row>
    <row r="13" spans="1:11" x14ac:dyDescent="0.25">
      <c r="A13" s="18"/>
      <c r="B13" s="18"/>
      <c r="C13" s="18"/>
      <c r="D13" s="18"/>
      <c r="E13" s="277" t="s">
        <v>5</v>
      </c>
      <c r="F13" s="45"/>
      <c r="G13" s="444">
        <f>SUM(G10:G12)</f>
        <v>1540.75</v>
      </c>
      <c r="H13" s="301" t="s">
        <v>5</v>
      </c>
      <c r="I13" s="464">
        <f>SUM(I10:I11)</f>
        <v>0</v>
      </c>
      <c r="J13" s="194"/>
      <c r="K13" s="194"/>
    </row>
    <row r="14" spans="1:11" x14ac:dyDescent="0.25">
      <c r="A14" s="18"/>
      <c r="B14" s="18"/>
      <c r="C14" s="18"/>
      <c r="D14" s="18"/>
      <c r="E14" s="278" t="s">
        <v>6</v>
      </c>
      <c r="F14" s="44"/>
      <c r="G14" s="445">
        <v>323.5575</v>
      </c>
      <c r="H14" s="302" t="s">
        <v>6</v>
      </c>
      <c r="I14" s="465">
        <f>I13*21%</f>
        <v>0</v>
      </c>
      <c r="J14" s="194"/>
      <c r="K14" s="194"/>
    </row>
    <row r="15" spans="1:11" ht="15.75" thickBot="1" x14ac:dyDescent="0.3">
      <c r="A15" s="18"/>
      <c r="B15" s="18"/>
      <c r="C15" s="18"/>
      <c r="D15" s="18"/>
      <c r="E15" s="284" t="s">
        <v>4</v>
      </c>
      <c r="F15" s="46"/>
      <c r="G15" s="446">
        <f>G13+G14</f>
        <v>1864.3074999999999</v>
      </c>
      <c r="H15" s="309" t="s">
        <v>4</v>
      </c>
      <c r="I15" s="466">
        <f>SUM(I13:I14)</f>
        <v>0</v>
      </c>
      <c r="J15" s="194"/>
      <c r="K15" s="194"/>
    </row>
  </sheetData>
  <sheetProtection algorithmName="SHA-512" hashValue="jnLLFisCPDqn6UYR6mO6qWqFd5vxjODSj3QnBYFCOByxmdFtZ4ygxmyF3O2FVNwons/P6Uwxaf9OAf2+BccFBA==" saltValue="CAyUyMpVHM9ncGU/HCp/Iw==" spinCount="100000" sheet="1" objects="1" scenarios="1"/>
  <sortState xmlns:xlrd2="http://schemas.microsoft.com/office/spreadsheetml/2017/richdata2" ref="A7:G12">
    <sortCondition ref="A6"/>
  </sortState>
  <conditionalFormatting sqref="H10:H11">
    <cfRule type="cellIs" dxfId="22" priority="1" operator="greaterThan">
      <formula>F10</formula>
    </cfRule>
  </conditionalFormatting>
  <pageMargins left="0.7" right="0.7" top="0.75" bottom="0.75" header="0.3" footer="0.3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7:J17"/>
  <sheetViews>
    <sheetView workbookViewId="0">
      <selection activeCell="H14" sqref="H14"/>
    </sheetView>
  </sheetViews>
  <sheetFormatPr defaultColWidth="11.42578125" defaultRowHeight="12" x14ac:dyDescent="0.2"/>
  <cols>
    <col min="1" max="1" width="11.42578125" style="18"/>
    <col min="2" max="2" width="48.140625" style="18" customWidth="1"/>
    <col min="3" max="3" width="16.7109375" style="18" customWidth="1"/>
    <col min="4" max="4" width="13.5703125" style="18" customWidth="1"/>
    <col min="5" max="6" width="11.42578125" style="18"/>
    <col min="7" max="7" width="14" style="18" customWidth="1"/>
    <col min="8" max="16384" width="11.42578125" style="18"/>
  </cols>
  <sheetData>
    <row r="7" spans="1:10" ht="14.45" customHeight="1" x14ac:dyDescent="0.2"/>
    <row r="8" spans="1:10" ht="15" x14ac:dyDescent="0.2">
      <c r="A8" s="44" t="s">
        <v>1588</v>
      </c>
      <c r="C8" s="233"/>
    </row>
    <row r="10" spans="1:10" ht="36" x14ac:dyDescent="0.2">
      <c r="A10" s="8" t="s">
        <v>0</v>
      </c>
      <c r="B10" s="8" t="s">
        <v>1</v>
      </c>
      <c r="C10" s="10" t="s">
        <v>2</v>
      </c>
      <c r="D10" s="28" t="s">
        <v>3</v>
      </c>
      <c r="E10" s="8" t="s">
        <v>2044</v>
      </c>
      <c r="F10" s="28" t="s">
        <v>1161</v>
      </c>
      <c r="G10" s="28" t="s">
        <v>2041</v>
      </c>
      <c r="H10" s="169" t="s">
        <v>1507</v>
      </c>
      <c r="I10" s="81" t="s">
        <v>55</v>
      </c>
      <c r="J10" s="81" t="s">
        <v>1508</v>
      </c>
    </row>
    <row r="11" spans="1:10" ht="36" x14ac:dyDescent="0.2">
      <c r="A11" s="66" t="s">
        <v>1134</v>
      </c>
      <c r="B11" s="31" t="s">
        <v>1589</v>
      </c>
      <c r="C11" s="35" t="s">
        <v>1590</v>
      </c>
      <c r="D11" s="35">
        <v>88</v>
      </c>
      <c r="E11" s="114">
        <v>23.68</v>
      </c>
      <c r="F11" s="114">
        <f>D11*E11</f>
        <v>2083.84</v>
      </c>
      <c r="G11" s="198"/>
      <c r="H11" s="193"/>
      <c r="I11" s="193"/>
      <c r="J11" s="193"/>
    </row>
    <row r="12" spans="1:10" ht="48" x14ac:dyDescent="0.2">
      <c r="A12" s="66" t="s">
        <v>1133</v>
      </c>
      <c r="B12" s="31" t="s">
        <v>1591</v>
      </c>
      <c r="C12" s="35" t="s">
        <v>1799</v>
      </c>
      <c r="D12" s="35">
        <v>46</v>
      </c>
      <c r="E12" s="114">
        <v>91.74</v>
      </c>
      <c r="F12" s="114">
        <f>D12*E12</f>
        <v>4220.04</v>
      </c>
      <c r="G12" s="198"/>
      <c r="H12" s="193"/>
      <c r="I12" s="193"/>
      <c r="J12" s="193"/>
    </row>
    <row r="13" spans="1:10" ht="12.75" thickBot="1" x14ac:dyDescent="0.25">
      <c r="G13" s="194"/>
      <c r="H13" s="194"/>
      <c r="I13" s="194"/>
      <c r="J13" s="194"/>
    </row>
    <row r="14" spans="1:10" x14ac:dyDescent="0.2">
      <c r="D14" s="11" t="s">
        <v>53</v>
      </c>
      <c r="E14" s="45"/>
      <c r="F14" s="117">
        <f>SUM(F11:F13)</f>
        <v>6303.88</v>
      </c>
      <c r="G14" s="195" t="s">
        <v>53</v>
      </c>
      <c r="H14" s="464">
        <f>SUM(H11:H12)</f>
        <v>0</v>
      </c>
      <c r="I14" s="194"/>
      <c r="J14" s="194"/>
    </row>
    <row r="15" spans="1:10" x14ac:dyDescent="0.2">
      <c r="D15" s="13" t="s">
        <v>6</v>
      </c>
      <c r="E15" s="44"/>
      <c r="F15" s="118">
        <v>1323.8148000000001</v>
      </c>
      <c r="G15" s="196" t="s">
        <v>6</v>
      </c>
      <c r="H15" s="465">
        <f>H14*21%</f>
        <v>0</v>
      </c>
      <c r="I15" s="194"/>
      <c r="J15" s="194"/>
    </row>
    <row r="16" spans="1:10" ht="12.75" thickBot="1" x14ac:dyDescent="0.25">
      <c r="D16" s="15" t="s">
        <v>4</v>
      </c>
      <c r="E16" s="46"/>
      <c r="F16" s="119">
        <v>7627.6948000000002</v>
      </c>
      <c r="G16" s="197" t="s">
        <v>4</v>
      </c>
      <c r="H16" s="466">
        <f>SUM(H14:H15)</f>
        <v>0</v>
      </c>
      <c r="I16" s="194"/>
      <c r="J16" s="194"/>
    </row>
    <row r="17" spans="7:10" x14ac:dyDescent="0.2">
      <c r="G17" s="194"/>
      <c r="H17" s="194"/>
      <c r="I17" s="194"/>
      <c r="J17" s="194"/>
    </row>
  </sheetData>
  <sheetProtection algorithmName="SHA-512" hashValue="m1QyM5Wf3AvfQY6W/6rU/txAdx/otmXIndBom+6rQrOR1RVKoq9fcI7ijwiVW5IphHJMA+M8Gc5osv4QaTNYjQ==" saltValue="wL/M9GlS0yzZWnEqgGEYcw==" spinCount="100000" sheet="1" objects="1" scenarios="1"/>
  <sortState xmlns:xlrd2="http://schemas.microsoft.com/office/spreadsheetml/2017/richdata2" ref="A11:F12">
    <sortCondition ref="A11:A12"/>
  </sortState>
  <conditionalFormatting sqref="G11:G12">
    <cfRule type="cellIs" dxfId="21" priority="1" operator="greaterThan">
      <formula>E11</formula>
    </cfRule>
  </conditionalFormatting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28</vt:i4>
      </vt:variant>
      <vt:variant>
        <vt:lpstr>Intervals amb nom</vt:lpstr>
      </vt:variant>
      <vt:variant>
        <vt:i4>13</vt:i4>
      </vt:variant>
    </vt:vector>
  </HeadingPairs>
  <TitlesOfParts>
    <vt:vector size="41" baseType="lpstr">
      <vt:lpstr>lot 1</vt:lpstr>
      <vt:lpstr>Lot 2</vt:lpstr>
      <vt:lpstr>Lot 3</vt:lpstr>
      <vt:lpstr>lot 4</vt:lpstr>
      <vt:lpstr>Lot 5</vt:lpstr>
      <vt:lpstr>Lot 6</vt:lpstr>
      <vt:lpstr>lot7</vt:lpstr>
      <vt:lpstr>lot8</vt:lpstr>
      <vt:lpstr>lot9</vt:lpstr>
      <vt:lpstr>lot10</vt:lpstr>
      <vt:lpstr>lot11</vt:lpstr>
      <vt:lpstr>Lot 12</vt:lpstr>
      <vt:lpstr>lot 13</vt:lpstr>
      <vt:lpstr>lot 14</vt:lpstr>
      <vt:lpstr>lot 15</vt:lpstr>
      <vt:lpstr>lot16</vt:lpstr>
      <vt:lpstr>lot17</vt:lpstr>
      <vt:lpstr>lot 18</vt:lpstr>
      <vt:lpstr>lot 19</vt:lpstr>
      <vt:lpstr>lot20</vt:lpstr>
      <vt:lpstr>lot 21</vt:lpstr>
      <vt:lpstr>lot 22</vt:lpstr>
      <vt:lpstr>lot 23</vt:lpstr>
      <vt:lpstr>lot 24</vt:lpstr>
      <vt:lpstr>lot25</vt:lpstr>
      <vt:lpstr>lot 26</vt:lpstr>
      <vt:lpstr>Lot 27</vt:lpstr>
      <vt:lpstr>lot 28</vt:lpstr>
      <vt:lpstr>'lot 23'!Àrea_d'impressió</vt:lpstr>
      <vt:lpstr>'lot 24'!Àrea_d'impressió</vt:lpstr>
      <vt:lpstr>'Lot 27'!Àrea_d'impressió</vt:lpstr>
      <vt:lpstr>'lot20'!Àrea_d'impressió</vt:lpstr>
      <vt:lpstr>'lot 1'!Títols_per_imprimir</vt:lpstr>
      <vt:lpstr>'lot 22'!Títols_per_imprimir</vt:lpstr>
      <vt:lpstr>'lot 23'!Títols_per_imprimir</vt:lpstr>
      <vt:lpstr>'lot 24'!Títols_per_imprimir</vt:lpstr>
      <vt:lpstr>'Lot 27'!Títols_per_imprimir</vt:lpstr>
      <vt:lpstr>'Lot 3'!Títols_per_imprimir</vt:lpstr>
      <vt:lpstr>'lot 4'!Títols_per_imprimir</vt:lpstr>
      <vt:lpstr>'lot10'!Títols_per_imprimir</vt:lpstr>
      <vt:lpstr>'lot25'!Títols_per_imprimir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López Ceca</dc:creator>
  <cp:lastModifiedBy>Marta Acero Borrego</cp:lastModifiedBy>
  <cp:lastPrinted>2025-04-01T10:23:02Z</cp:lastPrinted>
  <dcterms:created xsi:type="dcterms:W3CDTF">2021-02-18T10:55:51Z</dcterms:created>
  <dcterms:modified xsi:type="dcterms:W3CDTF">2025-05-30T10:18:18Z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IDS_DETECTATS</vt:lpwstr>
  </property>
</Properties>
</file>