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tició Ofert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<sst xmlns="http://schemas.openxmlformats.org/spreadsheetml/2006/main" count="60" uniqueCount="40">
  <si>
    <t xml:space="preserve">It.</t>
  </si>
  <si>
    <t xml:space="preserve">Unitats</t>
  </si>
  <si>
    <t xml:space="preserve">ProductId</t>
  </si>
  <si>
    <t xml:space="preserve">SkuId</t>
  </si>
  <si>
    <t xml:space="preserve">Productes</t>
  </si>
  <si>
    <t xml:space="preserve">Període subscripció</t>
  </si>
  <si>
    <t xml:space="preserve">Preu unitat, exclòs IVA</t>
  </si>
  <si>
    <t xml:space="preserve">Pagament mensual/ anual</t>
  </si>
  <si>
    <t xml:space="preserve">Durada contracte en mesos</t>
  </si>
  <si>
    <t xml:space="preserve">Preu total exclòs IVA</t>
  </si>
  <si>
    <t xml:space="preserve">% de Descompte a complimentar pel licitador</t>
  </si>
  <si>
    <t xml:space="preserve">Preu unitari ofert exclòs IVA</t>
  </si>
  <si>
    <t xml:space="preserve">Preu total ofert exclòs IVA</t>
  </si>
  <si>
    <t xml:space="preserve">Preu total ofert IVA inclòs</t>
  </si>
  <si>
    <t xml:space="preserve">CFQ7TTC0LF8Q</t>
  </si>
  <si>
    <t xml:space="preserve">Office 365 E1 EEA (no Teams)</t>
  </si>
  <si>
    <t xml:space="preserve">12 mesos</t>
  </si>
  <si>
    <t xml:space="preserve">Anual</t>
  </si>
  <si>
    <t xml:space="preserve">CFQ7TTC0LF8R</t>
  </si>
  <si>
    <t xml:space="preserve">Office 365 E3 EEA (no Teams) </t>
  </si>
  <si>
    <t xml:space="preserve">7TC-00001 </t>
  </si>
  <si>
    <t xml:space="preserve">Exchange Online Kiosk </t>
  </si>
  <si>
    <t xml:space="preserve">8Y8-00001 </t>
  </si>
  <si>
    <t xml:space="preserve">Microsoft Teams EEA </t>
  </si>
  <si>
    <t xml:space="preserve">U5U-00016 </t>
  </si>
  <si>
    <t xml:space="preserve">Microsoft Intune Plan 1 </t>
  </si>
  <si>
    <t xml:space="preserve">TRA-00047 </t>
  </si>
  <si>
    <t xml:space="preserve">Exchange Online (Plan 1) </t>
  </si>
  <si>
    <t xml:space="preserve">DG7GMGF0PWHT:0005 </t>
  </si>
  <si>
    <t xml:space="preserve">Windows CAL Server </t>
  </si>
  <si>
    <t xml:space="preserve">Pagament únic</t>
  </si>
  <si>
    <t xml:space="preserve">DG7GMGF0PWHD:0001 </t>
  </si>
  <si>
    <t xml:space="preserve">Windows Server Datacenter - 16 Core </t>
  </si>
  <si>
    <t xml:space="preserve">DG7GMGF0PWHB:0001 </t>
  </si>
  <si>
    <t xml:space="preserve">Windows Server Remote Desktop Services </t>
  </si>
  <si>
    <t xml:space="preserve">-</t>
  </si>
  <si>
    <t xml:space="preserve">Suport tècnic estès</t>
  </si>
  <si>
    <t xml:space="preserve">Formació a administradors</t>
  </si>
  <si>
    <t xml:space="preserve">Total</t>
  </si>
  <si>
    <t xml:space="preserve">Omplir pel licitador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</si>
</sst>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&quot; €&quot;"/>
    <numFmt numFmtId="166" formatCode="0.00\ %"/>
    <numFmt numFmtId="167" formatCode="_-* #,##0.00&quot; €&quot;_-;\-* #,##0.00&quot; €&quot;_-;_-* \-??&quot; €&quot;_-;_-@_-"/>
    <numFmt numFmtId="168" formatCode="0\ %"/>
    <numFmt numFmtId="169" formatCode="0.00"/>
  </numFmts>
  <fonts count="7">
    <font>
      <sz val="11"/>
      <color theme="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0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8"/>
        <bgColor rgb="FF969696"/>
      </patternFill>
    </fill>
    <fill>
      <patternFill patternType="solid">
        <fgColor theme="5" tint="0.7998"/>
        <bgColor rgb="FFE2F0D9"/>
      </patternFill>
    </fill>
    <fill>
      <patternFill patternType="solid">
        <fgColor theme="4" tint="0.7998"/>
        <bgColor rgb="FFE2F0D9"/>
      </patternFill>
    </fill>
    <fill>
      <patternFill patternType="solid">
        <fgColor theme="9" tint="0.7998"/>
        <bgColor rgb="FFDAE3F3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>
        <color theme="8"/>
      </top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BE5D6"/>
          <bgColor rgb="FF000000"/>
        </patternFill>
      </fill>
    </dxf>
    <dxf>
      <fill>
        <patternFill patternType="solid">
          <fgColor rgb="FF5B9BD5"/>
          <bgColor rgb="FF000000"/>
        </patternFill>
      </fill>
    </dxf>
    <dxf>
      <fill>
        <patternFill patternType="solid">
          <fgColor rgb="FFDAE3F3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E2F0D9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BE5D6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aPreusOferta" displayName="TablaPreusOferta" ref="A1:N13" headerRowCount="1" totalsRowCount="1" totalsRowShown="1">
  <autoFilter ref="A1:N13"/>
  <tableColumns count="14">
    <tableColumn id="1" name="It."/>
    <tableColumn id="2" name="Unitats"/>
    <tableColumn id="3" name="ProductId"/>
    <tableColumn id="4" name="SkuId"/>
    <tableColumn id="5" name="Productes"/>
    <tableColumn id="6" name="Període subscripció"/>
    <tableColumn id="7" name="Preu unitat, exclòs IVA"/>
    <tableColumn id="8" name="Pagament mensual/ anual"/>
    <tableColumn id="9" name="Durada contracte en mesos"/>
    <tableColumn id="10" name="Preu total exclòs IVA" totalsRowFunction="sum"/>
    <tableColumn id="11" name="% de Descompte a complimentar pel licitador" totalsRowFunction="custom"/>
    <tableColumn id="12" name="Preu unitari ofert exclòs IVA"/>
    <tableColumn id="13" name="Preu total ofert exclòs IVA" totalsRowFunction="sum"/>
    <tableColumn id="14" name="Preu total ofert IVA inclòs" totalsRowFunction="sum"/>
  </tableColumns>
</table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3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K8" activeCellId="0" sqref="K8"/>
    </sheetView>
  </sheetViews>
  <sheetFormatPr defaultColWidth="10.625" defaultRowHeight="14.25" zeroHeight="false" outlineLevelRow="0" outlineLevelCol="0"/>
  <cols>
    <col collapsed="false" customWidth="true" hidden="false" outlineLevel="0" max="1" min="1" style="1" width="4.48"/>
    <col collapsed="false" customWidth="true" hidden="false" outlineLevel="0" max="2" min="2" style="1" width="8.38"/>
    <col collapsed="false" customWidth="true" hidden="false" outlineLevel="0" max="3" min="3" style="1" width="22.76"/>
    <col collapsed="false" customWidth="true" hidden="false" outlineLevel="0" max="4" min="4" style="1" width="8.16"/>
    <col collapsed="false" customWidth="true" hidden="false" outlineLevel="0" max="5" min="5" style="2" width="37.05"/>
    <col collapsed="false" customWidth="true" hidden="false" outlineLevel="0" max="6" min="6" style="1" width="13.25"/>
    <col collapsed="false" customWidth="true" hidden="false" outlineLevel="0" max="7" min="7" style="1" width="11.12"/>
    <col collapsed="false" customWidth="true" hidden="false" outlineLevel="0" max="8" min="8" style="1" width="13.62"/>
    <col collapsed="false" customWidth="true" hidden="false" outlineLevel="0" max="9" min="9" style="1" width="11.12"/>
    <col collapsed="false" customWidth="true" hidden="false" outlineLevel="0" max="10" min="10" style="3" width="15.75"/>
    <col collapsed="false" customWidth="true" hidden="false" outlineLevel="0" max="11" min="11" style="3" width="15.38"/>
    <col collapsed="false" customWidth="true" hidden="false" outlineLevel="0" max="12" min="12" style="3" width="13.38"/>
    <col collapsed="false" customWidth="true" hidden="false" outlineLevel="0" max="13" min="13" style="3" width="15.06"/>
    <col collapsed="false" customWidth="true" hidden="false" outlineLevel="0" max="14" min="14" style="3" width="15.75"/>
  </cols>
  <sheetData>
    <row r="1" s="8" customFormat="true" ht="50.25" hidden="false" customHeight="true" outlineLevel="0" collapsed="false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customFormat="false" ht="14.25" hidden="false" customHeight="false" outlineLevel="0" collapsed="false">
      <c r="A2" s="1" t="n">
        <v>1</v>
      </c>
      <c r="B2" s="9" t="n">
        <v>360</v>
      </c>
      <c r="C2" s="10" t="s">
        <v>14</v>
      </c>
      <c r="D2" s="11" t="n">
        <v>12</v>
      </c>
      <c r="E2" s="12" t="s">
        <v>15</v>
      </c>
      <c r="F2" s="11" t="s">
        <v>16</v>
      </c>
      <c r="G2" s="13" t="n">
        <v>6.1</v>
      </c>
      <c r="H2" s="14" t="s">
        <v>17</v>
      </c>
      <c r="I2" s="14" t="n">
        <v>48</v>
      </c>
      <c r="J2" s="15" t="n">
        <f aca="false">G2*B2*I2</f>
        <v>105408</v>
      </c>
      <c r="K2" s="16" t="n">
        <v>0.0027</v>
      </c>
      <c r="L2" s="15" t="n">
        <f aca="false">ROUND((100%-TablaPreusOferta[[#This Row],[% de Descompte a complimentar pel licitador]])*TablaPreusOferta[[#This Row],[Preu unitat, exclòs IVA]],2)</f>
        <v>6.08</v>
      </c>
      <c r="M2" s="15" t="n">
        <f aca="false">L2*B2*I2</f>
        <v>105062.4</v>
      </c>
      <c r="N2" s="17" t="n">
        <f aca="false">TablaPreusOferta[[#This Row],[Preu total ofert exclòs IVA]]*1.21</f>
        <v>127125.504</v>
      </c>
    </row>
    <row r="3" customFormat="false" ht="14.25" hidden="false" customHeight="false" outlineLevel="0" collapsed="false">
      <c r="A3" s="1" t="n">
        <v>2</v>
      </c>
      <c r="B3" s="9" t="n">
        <v>990</v>
      </c>
      <c r="C3" s="10" t="s">
        <v>18</v>
      </c>
      <c r="D3" s="11" t="n">
        <v>12</v>
      </c>
      <c r="E3" s="12" t="s">
        <v>19</v>
      </c>
      <c r="F3" s="11" t="s">
        <v>16</v>
      </c>
      <c r="G3" s="13" t="n">
        <v>21</v>
      </c>
      <c r="H3" s="14" t="s">
        <v>17</v>
      </c>
      <c r="I3" s="14" t="n">
        <v>48</v>
      </c>
      <c r="J3" s="15" t="n">
        <f aca="false">G3*B3*I3</f>
        <v>997920</v>
      </c>
      <c r="K3" s="16" t="n">
        <v>0.0127</v>
      </c>
      <c r="L3" s="15" t="n">
        <f aca="false">ROUND((100%-TablaPreusOferta[[#This Row],[% de Descompte a complimentar pel licitador]])*TablaPreusOferta[[#This Row],[Preu unitat, exclòs IVA]],2)</f>
        <v>20.73</v>
      </c>
      <c r="M3" s="15" t="n">
        <f aca="false">L3*B3*I3</f>
        <v>985089.6</v>
      </c>
      <c r="N3" s="17" t="n">
        <f aca="false">TablaPreusOferta[[#This Row],[Preu total ofert exclòs IVA]]*1.21</f>
        <v>1191958.416</v>
      </c>
    </row>
    <row r="4" customFormat="false" ht="14.25" hidden="false" customHeight="false" outlineLevel="0" collapsed="false">
      <c r="A4" s="1" t="n">
        <v>3</v>
      </c>
      <c r="B4" s="9" t="n">
        <v>310</v>
      </c>
      <c r="C4" s="10" t="s">
        <v>20</v>
      </c>
      <c r="D4" s="11" t="n">
        <v>1</v>
      </c>
      <c r="E4" s="12" t="s">
        <v>21</v>
      </c>
      <c r="F4" s="11" t="s">
        <v>16</v>
      </c>
      <c r="G4" s="18" t="n">
        <v>1.69</v>
      </c>
      <c r="H4" s="14" t="s">
        <v>17</v>
      </c>
      <c r="I4" s="14" t="n">
        <v>48</v>
      </c>
      <c r="J4" s="15" t="n">
        <f aca="false">G4*B4*I4</f>
        <v>25147.2</v>
      </c>
      <c r="K4" s="16" t="n">
        <v>0.0227</v>
      </c>
      <c r="L4" s="15" t="n">
        <f aca="false">ROUND((100%-TablaPreusOferta[[#This Row],[% de Descompte a complimentar pel licitador]])*TablaPreusOferta[[#This Row],[Preu unitat, exclòs IVA]],2)</f>
        <v>1.65</v>
      </c>
      <c r="M4" s="15" t="n">
        <f aca="false">L4*B4*I4</f>
        <v>24552</v>
      </c>
      <c r="N4" s="17" t="n">
        <f aca="false">TablaPreusOferta[[#This Row],[Preu total ofert exclòs IVA]]*1.21</f>
        <v>29707.92</v>
      </c>
    </row>
    <row r="5" customFormat="false" ht="14.25" hidden="false" customHeight="false" outlineLevel="0" collapsed="false">
      <c r="A5" s="1" t="n">
        <v>4</v>
      </c>
      <c r="B5" s="9" t="n">
        <v>1210</v>
      </c>
      <c r="C5" s="10" t="s">
        <v>22</v>
      </c>
      <c r="D5" s="11" t="n">
        <v>4</v>
      </c>
      <c r="E5" s="12" t="s">
        <v>23</v>
      </c>
      <c r="F5" s="11" t="s">
        <v>16</v>
      </c>
      <c r="G5" s="18" t="n">
        <v>6.1</v>
      </c>
      <c r="H5" s="14" t="s">
        <v>17</v>
      </c>
      <c r="I5" s="14" t="n">
        <v>48</v>
      </c>
      <c r="J5" s="15" t="n">
        <f aca="false">G5*B5*I5</f>
        <v>354288</v>
      </c>
      <c r="K5" s="16" t="n">
        <v>0.0327</v>
      </c>
      <c r="L5" s="15" t="n">
        <f aca="false">ROUND((100%-TablaPreusOferta[[#This Row],[% de Descompte a complimentar pel licitador]])*TablaPreusOferta[[#This Row],[Preu unitat, exclòs IVA]],2)</f>
        <v>5.9</v>
      </c>
      <c r="M5" s="15" t="n">
        <f aca="false">L5*B5*I5</f>
        <v>342672</v>
      </c>
      <c r="N5" s="17" t="n">
        <f aca="false">TablaPreusOferta[[#This Row],[Preu total ofert exclòs IVA]]*1.21</f>
        <v>414633.12</v>
      </c>
    </row>
    <row r="6" customFormat="false" ht="14.25" hidden="false" customHeight="false" outlineLevel="0" collapsed="false">
      <c r="A6" s="1" t="n">
        <v>5</v>
      </c>
      <c r="B6" s="9" t="n">
        <v>1510</v>
      </c>
      <c r="C6" s="10" t="s">
        <v>24</v>
      </c>
      <c r="D6" s="11" t="n">
        <v>9</v>
      </c>
      <c r="E6" s="12" t="s">
        <v>25</v>
      </c>
      <c r="F6" s="11" t="s">
        <v>16</v>
      </c>
      <c r="G6" s="18" t="n">
        <v>6.9</v>
      </c>
      <c r="H6" s="14" t="s">
        <v>17</v>
      </c>
      <c r="I6" s="14" t="n">
        <v>48</v>
      </c>
      <c r="J6" s="15" t="n">
        <f aca="false">G6*B6*I6</f>
        <v>500112</v>
      </c>
      <c r="K6" s="16" t="n">
        <v>0.0427</v>
      </c>
      <c r="L6" s="15" t="n">
        <f aca="false">ROUND((100%-TablaPreusOferta[[#This Row],[% de Descompte a complimentar pel licitador]])*TablaPreusOferta[[#This Row],[Preu unitat, exclòs IVA]],2)</f>
        <v>6.61</v>
      </c>
      <c r="M6" s="15" t="n">
        <f aca="false">L6*B6*I6</f>
        <v>479092.8</v>
      </c>
      <c r="N6" s="17" t="n">
        <f aca="false">TablaPreusOferta[[#This Row],[Preu total ofert exclòs IVA]]*1.21</f>
        <v>579702.288</v>
      </c>
    </row>
    <row r="7" customFormat="false" ht="14.25" hidden="false" customHeight="false" outlineLevel="0" collapsed="false">
      <c r="A7" s="1" t="n">
        <v>6</v>
      </c>
      <c r="B7" s="9" t="n">
        <v>50</v>
      </c>
      <c r="C7" s="10" t="s">
        <v>26</v>
      </c>
      <c r="D7" s="11" t="n">
        <v>1</v>
      </c>
      <c r="E7" s="12" t="s">
        <v>27</v>
      </c>
      <c r="F7" s="11" t="s">
        <v>16</v>
      </c>
      <c r="G7" s="18" t="n">
        <v>3.5</v>
      </c>
      <c r="H7" s="14" t="s">
        <v>17</v>
      </c>
      <c r="I7" s="14" t="n">
        <v>48</v>
      </c>
      <c r="J7" s="15" t="n">
        <f aca="false">G7*B7*I7</f>
        <v>8400</v>
      </c>
      <c r="K7" s="16" t="n">
        <v>0.0527</v>
      </c>
      <c r="L7" s="15" t="n">
        <f aca="false">ROUND((100%-TablaPreusOferta[[#This Row],[% de Descompte a complimentar pel licitador]])*TablaPreusOferta[[#This Row],[Preu unitat, exclòs IVA]],2)</f>
        <v>3.32</v>
      </c>
      <c r="M7" s="15" t="n">
        <f aca="false">L7*B7*I7</f>
        <v>7968</v>
      </c>
      <c r="N7" s="17" t="n">
        <f aca="false">TablaPreusOferta[[#This Row],[Preu total ofert exclòs IVA]]*1.21</f>
        <v>9641.28</v>
      </c>
    </row>
    <row r="8" customFormat="false" ht="14.25" hidden="false" customHeight="false" outlineLevel="0" collapsed="false">
      <c r="A8" s="1" t="n">
        <v>7</v>
      </c>
      <c r="B8" s="9" t="n">
        <v>1000</v>
      </c>
      <c r="C8" s="19" t="s">
        <v>28</v>
      </c>
      <c r="D8" s="11" t="n">
        <v>1000</v>
      </c>
      <c r="E8" s="12" t="s">
        <v>29</v>
      </c>
      <c r="F8" s="11" t="s">
        <v>30</v>
      </c>
      <c r="G8" s="18" t="n">
        <v>10</v>
      </c>
      <c r="H8" s="14" t="s">
        <v>30</v>
      </c>
      <c r="I8" s="14" t="n">
        <v>1</v>
      </c>
      <c r="J8" s="15" t="n">
        <f aca="false">G8*B8*I8</f>
        <v>10000</v>
      </c>
      <c r="K8" s="16" t="n">
        <v>0.0627</v>
      </c>
      <c r="L8" s="15" t="n">
        <f aca="false">ROUND((100%-TablaPreusOferta[[#This Row],[% de Descompte a complimentar pel licitador]])*TablaPreusOferta[[#This Row],[Preu unitat, exclòs IVA]],2)</f>
        <v>9.37</v>
      </c>
      <c r="M8" s="15" t="n">
        <f aca="false">L8*B8*I8</f>
        <v>9370</v>
      </c>
      <c r="N8" s="17" t="n">
        <f aca="false">TablaPreusOferta[[#This Row],[Preu total ofert exclòs IVA]]*1.21</f>
        <v>11337.7</v>
      </c>
    </row>
    <row r="9" customFormat="false" ht="14.25" hidden="false" customHeight="false" outlineLevel="0" collapsed="false">
      <c r="A9" s="1" t="n">
        <v>8</v>
      </c>
      <c r="B9" s="9" t="n">
        <v>4</v>
      </c>
      <c r="C9" s="19" t="s">
        <v>31</v>
      </c>
      <c r="D9" s="11" t="n">
        <v>4</v>
      </c>
      <c r="E9" s="12" t="s">
        <v>32</v>
      </c>
      <c r="F9" s="11" t="s">
        <v>30</v>
      </c>
      <c r="G9" s="18" t="n">
        <v>9732</v>
      </c>
      <c r="H9" s="14" t="s">
        <v>30</v>
      </c>
      <c r="I9" s="14" t="n">
        <v>1</v>
      </c>
      <c r="J9" s="15" t="n">
        <f aca="false">G9*B9*I9</f>
        <v>38928</v>
      </c>
      <c r="K9" s="16" t="n">
        <v>0.0727</v>
      </c>
      <c r="L9" s="15" t="n">
        <f aca="false">ROUND((100%-TablaPreusOferta[[#This Row],[% de Descompte a complimentar pel licitador]])*TablaPreusOferta[[#This Row],[Preu unitat, exclòs IVA]],2)</f>
        <v>9024.48</v>
      </c>
      <c r="M9" s="20" t="n">
        <f aca="false">L9*B9*I9</f>
        <v>36097.92</v>
      </c>
      <c r="N9" s="21" t="n">
        <f aca="false">TablaPreusOferta[[#This Row],[Preu total ofert exclòs IVA]]*1.21</f>
        <v>43678.4832</v>
      </c>
    </row>
    <row r="10" customFormat="false" ht="14.25" hidden="false" customHeight="false" outlineLevel="0" collapsed="false">
      <c r="A10" s="1" t="n">
        <v>9</v>
      </c>
      <c r="B10" s="9" t="n">
        <v>100</v>
      </c>
      <c r="C10" s="19" t="s">
        <v>33</v>
      </c>
      <c r="D10" s="11" t="n">
        <v>100</v>
      </c>
      <c r="E10" s="12" t="s">
        <v>34</v>
      </c>
      <c r="F10" s="11" t="s">
        <v>30</v>
      </c>
      <c r="G10" s="18" t="n">
        <v>252</v>
      </c>
      <c r="H10" s="14" t="s">
        <v>30</v>
      </c>
      <c r="I10" s="14" t="n">
        <v>1</v>
      </c>
      <c r="J10" s="15" t="n">
        <f aca="false">G10*B10*I10</f>
        <v>25200</v>
      </c>
      <c r="K10" s="16" t="n">
        <v>0.0827</v>
      </c>
      <c r="L10" s="15" t="n">
        <f aca="false">ROUND((100%-TablaPreusOferta[[#This Row],[% de Descompte a complimentar pel licitador]])*TablaPreusOferta[[#This Row],[Preu unitat, exclòs IVA]],2)</f>
        <v>231.16</v>
      </c>
      <c r="M10" s="20" t="n">
        <f aca="false">L10*B10*I10</f>
        <v>23116</v>
      </c>
      <c r="N10" s="21" t="n">
        <f aca="false">TablaPreusOferta[[#This Row],[Preu total ofert exclòs IVA]]*1.21</f>
        <v>27970.36</v>
      </c>
    </row>
    <row r="11" customFormat="false" ht="14.25" hidden="false" customHeight="false" outlineLevel="0" collapsed="false">
      <c r="A11" s="1" t="n">
        <v>10</v>
      </c>
      <c r="B11" s="9" t="n">
        <v>20</v>
      </c>
      <c r="C11" s="19" t="s">
        <v>35</v>
      </c>
      <c r="D11" s="11" t="n">
        <v>20</v>
      </c>
      <c r="E11" s="12" t="s">
        <v>36</v>
      </c>
      <c r="F11" s="11" t="s">
        <v>30</v>
      </c>
      <c r="G11" s="18" t="n">
        <v>9.99</v>
      </c>
      <c r="H11" s="14" t="s">
        <v>30</v>
      </c>
      <c r="I11" s="14" t="n">
        <v>1</v>
      </c>
      <c r="J11" s="15" t="n">
        <f aca="false">G11*B11*I11</f>
        <v>199.8</v>
      </c>
      <c r="K11" s="16"/>
      <c r="L11" s="15" t="n">
        <f aca="false">ROUND((100%-TablaPreusOferta[[#This Row],[% de Descompte a complimentar pel licitador]])*TablaPreusOferta[[#This Row],[Preu unitat, exclòs IVA]],2)</f>
        <v>9.99</v>
      </c>
      <c r="M11" s="20" t="n">
        <f aca="false">L11*B11*I11</f>
        <v>199.8</v>
      </c>
      <c r="N11" s="21" t="n">
        <f aca="false">TablaPreusOferta[[#This Row],[Preu total ofert exclòs IVA]]*1.21</f>
        <v>241.758</v>
      </c>
    </row>
    <row r="12" customFormat="false" ht="14.25" hidden="false" customHeight="false" outlineLevel="0" collapsed="false">
      <c r="A12" s="1" t="n">
        <v>11</v>
      </c>
      <c r="B12" s="9" t="n">
        <v>15</v>
      </c>
      <c r="C12" s="19" t="s">
        <v>35</v>
      </c>
      <c r="D12" s="11" t="n">
        <v>15</v>
      </c>
      <c r="E12" s="12" t="s">
        <v>37</v>
      </c>
      <c r="F12" s="11" t="s">
        <v>30</v>
      </c>
      <c r="G12" s="18" t="n">
        <v>55</v>
      </c>
      <c r="H12" s="14" t="s">
        <v>30</v>
      </c>
      <c r="I12" s="14" t="n">
        <v>1</v>
      </c>
      <c r="J12" s="15" t="n">
        <f aca="false">G12*B12*I12</f>
        <v>825</v>
      </c>
      <c r="K12" s="16"/>
      <c r="L12" s="15" t="n">
        <f aca="false">ROUND((100%-TablaPreusOferta[[#This Row],[% de Descompte a complimentar pel licitador]])*TablaPreusOferta[[#This Row],[Preu unitat, exclòs IVA]],2)</f>
        <v>55</v>
      </c>
      <c r="M12" s="15" t="n">
        <f aca="false">L12*B12*I12</f>
        <v>825</v>
      </c>
      <c r="N12" s="17" t="n">
        <f aca="false">TablaPreusOferta[[#This Row],[Preu total ofert exclòs IVA]]*1.21</f>
        <v>998.25</v>
      </c>
    </row>
    <row r="13" customFormat="false" ht="14.25" hidden="false" customHeight="false" outlineLevel="0" collapsed="false">
      <c r="A13" s="1" t="s">
        <v>38</v>
      </c>
      <c r="J13" s="17" t="n">
        <f aca="false">SUM(J2:J12)</f>
        <v>2066428</v>
      </c>
      <c r="K13" s="22"/>
      <c r="L13" s="15"/>
      <c r="M13" s="17" t="n">
        <f aca="false">SUM(M2:M12)</f>
        <v>2014045.52</v>
      </c>
      <c r="N13" s="17" t="n">
        <f aca="false">SUBTOTAL(109,TablaPreusOferta[Preu total ofert IVA inclòs])</f>
        <v>2436995.0792</v>
      </c>
    </row>
    <row r="14" customFormat="false" ht="14.25" hidden="false" customHeight="false" outlineLevel="0" collapsed="false">
      <c r="M14" s="17"/>
    </row>
    <row r="15" customFormat="false" ht="14.25" hidden="false" customHeight="true" outlineLevel="0" collapsed="false">
      <c r="B15" s="23"/>
      <c r="C15" s="24" t="s">
        <v>39</v>
      </c>
      <c r="D15" s="25"/>
    </row>
    <row r="23" customFormat="false" ht="14.25" hidden="false" customHeight="false" outlineLevel="0" collapsed="false">
      <c r="M23" s="26"/>
    </row>
  </sheetData>
  <sheetProtection sheet="true" objects="true" scenarios="true" selectLockedCells="true"/>
  <dataValidations count="1">
    <dataValidation allowBlank="true" errorStyle="stop" operator="between" showDropDown="false" showErrorMessage="true" showInputMessage="true" sqref="O2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Metadata/LabelInfo.xml><?xml version="1.0" encoding="utf-8"?>
<clbl:labelList xmlns:clbl="http://schemas.microsoft.com/office/2020/mipLabelMetadata">
  <clbl:label id="{f00ecc38-5c67-4fec-9c78-6f7047a88693}" enabled="0" method="" siteId="{f00ecc38-5c67-4fec-9c78-6f7047a886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2024-05-22T08:44:52Z</dcterms:created>
  <dc:creator/>
  <dc:description/>
  <dc:language>es-ES</dc:language>
  <cp:lastModifiedBy/>
  <dcterms:modified xsi:type="dcterms:W3CDTF">2025-06-12T09:06:51Z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0x01010010C37B78BB720A4B8C8ECB631816B2B0</vt:lpwstr>
  </property>
  <property fmtid="{D5CDD505-2E9C-101B-9397-08002B2CF9AE}" pid="3" name="MediaServiceImageTags">
    <vt:lpwstr/>
  </property>
</Properties>
</file>