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RARD\Desktop\"/>
    </mc:Choice>
  </mc:AlternateContent>
  <xr:revisionPtr revIDLastSave="0" documentId="13_ncr:1_{8209FE36-54AF-4349-A199-85F1C03A6E70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hablado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5" i="4" l="1"/>
  <c r="E120" i="4"/>
  <c r="E87" i="4"/>
  <c r="E127" i="4" l="1"/>
  <c r="E124" i="4"/>
  <c r="E123" i="4"/>
  <c r="E122" i="4"/>
  <c r="E121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C95" i="4"/>
  <c r="E95" i="4" s="1"/>
  <c r="E94" i="4"/>
  <c r="E93" i="4"/>
  <c r="C92" i="4"/>
  <c r="E92" i="4" s="1"/>
  <c r="C91" i="4"/>
  <c r="C90" i="4"/>
  <c r="E90" i="4" s="1"/>
  <c r="E89" i="4"/>
  <c r="E88" i="4"/>
  <c r="E86" i="4"/>
  <c r="G81" i="4"/>
  <c r="G80" i="4"/>
  <c r="G79" i="4"/>
  <c r="G78" i="4"/>
  <c r="G77" i="4"/>
  <c r="G75" i="4"/>
  <c r="G74" i="4"/>
  <c r="G73" i="4"/>
  <c r="G72" i="4"/>
  <c r="G71" i="4"/>
  <c r="G70" i="4"/>
  <c r="G69" i="4"/>
  <c r="C50" i="4"/>
  <c r="E47" i="4"/>
  <c r="C43" i="4"/>
  <c r="C51" i="4" s="1"/>
  <c r="E42" i="4"/>
  <c r="E50" i="4" s="1"/>
  <c r="E40" i="4"/>
  <c r="E43" i="4" s="1"/>
  <c r="F38" i="4"/>
  <c r="G38" i="4" s="1"/>
  <c r="G76" i="4" l="1"/>
  <c r="G68" i="4"/>
  <c r="E126" i="4"/>
  <c r="E91" i="4"/>
  <c r="E85" i="4" s="1"/>
  <c r="F40" i="4"/>
  <c r="F42" i="4" s="1"/>
  <c r="E51" i="4"/>
  <c r="D38" i="4"/>
  <c r="C54" i="4"/>
  <c r="F126" i="4" l="1"/>
  <c r="F39" i="4"/>
  <c r="D39" i="4" s="1"/>
  <c r="G40" i="4"/>
  <c r="D40" i="4"/>
  <c r="G39" i="4" l="1"/>
  <c r="G42" i="4" l="1"/>
  <c r="F43" i="4"/>
  <c r="D42" i="4"/>
  <c r="F46" i="4" l="1"/>
  <c r="G43" i="4"/>
  <c r="G36" i="4" s="1"/>
  <c r="D43" i="4"/>
  <c r="D46" i="4" l="1"/>
  <c r="F47" i="4"/>
  <c r="G46" i="4"/>
  <c r="F48" i="4" l="1"/>
  <c r="G47" i="4"/>
  <c r="D47" i="4"/>
  <c r="F49" i="4" l="1"/>
  <c r="F50" i="4" s="1"/>
  <c r="D48" i="4"/>
  <c r="G48" i="4"/>
  <c r="G50" i="4" l="1"/>
  <c r="F51" i="4"/>
  <c r="D50" i="4"/>
  <c r="F52" i="4" l="1"/>
  <c r="G51" i="4"/>
  <c r="D51" i="4"/>
  <c r="D52" i="4" l="1"/>
  <c r="F57" i="4"/>
  <c r="G57" i="4" s="1"/>
  <c r="G52" i="4"/>
  <c r="G44" i="4" s="1"/>
  <c r="F54" i="4" l="1"/>
  <c r="F55" i="4" l="1"/>
  <c r="G54" i="4"/>
  <c r="G55" i="4" l="1"/>
  <c r="G53" i="4" s="1"/>
  <c r="F58" i="4"/>
  <c r="G58" i="4" l="1"/>
  <c r="F59" i="4"/>
  <c r="G59" i="4" l="1"/>
  <c r="F60" i="4"/>
  <c r="G60" i="4" s="1"/>
  <c r="G56" i="4" l="1"/>
  <c r="C65" i="4"/>
  <c r="C66" i="4" l="1"/>
  <c r="G65" i="4"/>
  <c r="G66" i="4" l="1"/>
  <c r="C67" i="4"/>
  <c r="G67" i="4" s="1"/>
  <c r="G64" i="4" l="1"/>
</calcChain>
</file>

<file path=xl/sharedStrings.xml><?xml version="1.0" encoding="utf-8"?>
<sst xmlns="http://schemas.openxmlformats.org/spreadsheetml/2006/main" count="128" uniqueCount="114">
  <si>
    <t>Precobro motorizado</t>
  </si>
  <si>
    <t xml:space="preserve">A </t>
  </si>
  <si>
    <t xml:space="preserve">Preu  unitat </t>
  </si>
  <si>
    <t>B</t>
  </si>
  <si>
    <t xml:space="preserve"> Ut.</t>
  </si>
  <si>
    <t xml:space="preserve">Total </t>
  </si>
  <si>
    <t>(AxB)</t>
  </si>
  <si>
    <r>
      <t>1.</t>
    </r>
    <r>
      <rPr>
        <b/>
        <sz val="7"/>
        <color theme="1"/>
        <rFont val="Times New Roman"/>
        <family val="1"/>
      </rPr>
      <t xml:space="preserve">       </t>
    </r>
    <r>
      <rPr>
        <b/>
        <sz val="11"/>
        <color theme="1"/>
        <rFont val="Calibri"/>
        <family val="2"/>
        <scheme val="minor"/>
      </rPr>
      <t>Peces de manteniment</t>
    </r>
  </si>
  <si>
    <t>Cableado alimentación solar 404402613</t>
  </si>
  <si>
    <t>Obturador para M1000</t>
  </si>
  <si>
    <t>NEOPSdata ELM1000001431</t>
  </si>
  <si>
    <t>Cableado principal 1 REF404406000</t>
  </si>
  <si>
    <t>Cableado principal 2 REF404406001</t>
  </si>
  <si>
    <t>kit de cerradura PB SDA415361</t>
  </si>
  <si>
    <t>kit de cerradura PB SDA412146</t>
  </si>
  <si>
    <t>Fichas de prueba de parquímetro</t>
  </si>
  <si>
    <t>A</t>
  </si>
  <si>
    <t xml:space="preserve"> Preu (euros/mes/</t>
  </si>
  <si>
    <t>parquímetre)</t>
  </si>
  <si>
    <t>Ut.</t>
  </si>
  <si>
    <t xml:space="preserve">C </t>
  </si>
  <si>
    <t>Mesos</t>
  </si>
  <si>
    <t>Pagament bancari (tot l’any)</t>
  </si>
  <si>
    <t xml:space="preserve">Reparacions de lectors M1000 </t>
  </si>
  <si>
    <t>Reparacions d'antena A1000</t>
  </si>
  <si>
    <t>Reparacions de placa base NEOPS</t>
  </si>
  <si>
    <t>Reparacions selector de monedes</t>
  </si>
  <si>
    <t>Softare Extenso de gestió de drets d'estacionament</t>
  </si>
  <si>
    <t xml:space="preserve">Software globalcom de gestió de lectors </t>
  </si>
  <si>
    <t>Reparacions mòdem 3G-4G</t>
  </si>
  <si>
    <t>Reparacions impressora tèrmica</t>
  </si>
  <si>
    <t>manteniment connexions PDA</t>
  </si>
  <si>
    <t>manteniment software</t>
  </si>
  <si>
    <r>
      <t>2.</t>
    </r>
    <r>
      <rPr>
        <b/>
        <sz val="7"/>
        <color theme="1"/>
        <rFont val="Times New Roman"/>
        <family val="1"/>
      </rPr>
      <t xml:space="preserve">       </t>
    </r>
    <r>
      <rPr>
        <b/>
        <sz val="11"/>
        <color theme="1"/>
        <rFont val="Calibri"/>
        <family val="2"/>
        <scheme val="minor"/>
      </rPr>
      <t>Parquímetres</t>
    </r>
  </si>
  <si>
    <t>Tarjeta NEOPS de 3a generación</t>
  </si>
  <si>
    <t>Impressora tèrmica</t>
  </si>
  <si>
    <t>Anys</t>
  </si>
  <si>
    <t>(AxBxCxD)</t>
  </si>
  <si>
    <t>D</t>
  </si>
  <si>
    <t>Reprogramació d'antenna A1000 (M1000+A1000) a A1000 standalone (per antenna)</t>
  </si>
  <si>
    <t>Autoadhesivo para teclado extendido versión Strada TPAL (paquete de 10ud)</t>
  </si>
  <si>
    <t>Autoadhesivo para teclado extendido versión Stelio TPAL (paquete de 10 ud)</t>
  </si>
  <si>
    <t>Autoadhesivo antena A100 Wordwide</t>
  </si>
  <si>
    <t>Formació en manteniment</t>
  </si>
  <si>
    <t xml:space="preserve">formació en programacions </t>
  </si>
  <si>
    <t>Integració DGT</t>
  </si>
  <si>
    <t>sistema Flowbird Hub</t>
  </si>
  <si>
    <t>Subiminstrament de parquímetre Strada Evo2  A1000 Standalone- nou</t>
  </si>
  <si>
    <t>Llave T8/k2r puerta alta Strada/Stelio</t>
  </si>
  <si>
    <t>Llave t8/kr2 puerta baja Strada/Stelio</t>
  </si>
  <si>
    <t>Cableado A1000</t>
  </si>
  <si>
    <t>Calbelado A1000+m1000</t>
  </si>
  <si>
    <t>Kit 6 cajones mecánicos Strada con 3 llaves úica</t>
  </si>
  <si>
    <t>1.       Software de gestió general</t>
  </si>
  <si>
    <t>a)      Parquímetres que funcionen tot l'any</t>
  </si>
  <si>
    <t>2.       Software de gestió matrícules</t>
  </si>
  <si>
    <t>a)     PRM Parquímetres que funcionen tot l'any</t>
  </si>
  <si>
    <t>b)   PRM   Parquímetres que funcionen només en temporada d'estiu</t>
  </si>
  <si>
    <t xml:space="preserve">3.       Pagament bancari </t>
  </si>
  <si>
    <t>6.       Reparacions</t>
  </si>
  <si>
    <t>b) Parquímetres que funcionen només en la temporada d'estiu.</t>
  </si>
  <si>
    <t>antena A1000 programada</t>
  </si>
  <si>
    <t>Frontal delantero superior equipado con vidrio STELIO TPAL</t>
  </si>
  <si>
    <t>Frontal delantero superior equipado con vidrio STRADA TPAL</t>
  </si>
  <si>
    <t>Módulo de pantalla 7" a color  equipado</t>
  </si>
  <si>
    <t>Selector de monedas programado</t>
  </si>
  <si>
    <t>kit entrada de monedas Stelio</t>
  </si>
  <si>
    <t>Frontal inferiror con kit de monedas integrado</t>
  </si>
  <si>
    <t>Rack preequipado neops</t>
  </si>
  <si>
    <t>Llave cajón mecánico Strada con cerradura k4000</t>
  </si>
  <si>
    <t>4. Comunicacions i manteniment connexions sistema de gestió.</t>
  </si>
  <si>
    <t>5.       Modificació programació canvis ordenança o similar</t>
  </si>
  <si>
    <t xml:space="preserve">Modificació de programació bàsica </t>
  </si>
  <si>
    <t xml:space="preserve">Modificació de programació dificultat mitjana </t>
  </si>
  <si>
    <t xml:space="preserve">Modificació de programació completa (totes les zones). </t>
  </si>
  <si>
    <t>7.   Formació i millores</t>
  </si>
  <si>
    <t xml:space="preserve">Formació en software smartfolio i analytics </t>
  </si>
  <si>
    <t>C</t>
  </si>
  <si>
    <t xml:space="preserve">        Stock de Seguridad para TPAL Stelio A1000 Standalone (contingut detallat a l’ANNEX 2)</t>
  </si>
  <si>
    <t xml:space="preserve">        Stock de Seguridad para TPAL Strada A1000 Standalone (contingut detallat a l’ANNEX 2)</t>
  </si>
  <si>
    <t xml:space="preserve">Sombrero solar solar integrado </t>
  </si>
  <si>
    <t>Kit Baterías 12V 12Ah</t>
  </si>
  <si>
    <t>Kit Baterías 12V 27Ah</t>
  </si>
  <si>
    <t>Kit Baterías 12V 42Ah</t>
  </si>
  <si>
    <t>Llave para cajón mecánico Strada/Stelio Omega</t>
  </si>
  <si>
    <t>Trampilla inferior equipada</t>
  </si>
  <si>
    <t>kit Entrada de monedas Strada evo2</t>
  </si>
  <si>
    <t>kit centralización 4G Strada</t>
  </si>
  <si>
    <t>kit centralización 4G Stelio</t>
  </si>
  <si>
    <t>Entrada de monedas con deteccion</t>
  </si>
  <si>
    <t>Transaccions bancàries no incloses en la quota mensual per parquímetre (tots els parquímetres)</t>
  </si>
  <si>
    <t>Parquímetres PLATJA que funcionen tot l'any . Mesos que funcionen tots els dies</t>
  </si>
  <si>
    <t>Parquímetres CENTRE Mesos que funcionen totes les setmanes</t>
  </si>
  <si>
    <t>Parquímetres PLATJA que funcionen tot l'any però només 2 dies a la setmana (2/7 dies)</t>
  </si>
  <si>
    <t>Parquímetres PLATJA Mesos de temporada en funcionament</t>
  </si>
  <si>
    <t>Parquímetres PLATJA Mesos fora de funcionament</t>
  </si>
  <si>
    <t>Targetes SIM multioperador</t>
  </si>
  <si>
    <t>ANYS</t>
  </si>
  <si>
    <t>ANNEX III</t>
  </si>
  <si>
    <t>MODEL DE PROPOSTA DELS ASPECTES A NEGOCIAR</t>
  </si>
  <si>
    <t>CONTRACTE MIXT DE SERVEIS DE MANTENIMENT INFORMÀTIC I SUBMINISTRAMENT D'ELEMENTS PELS PARQUÍMETRES DE LA SOCIETAT MUNICIPAL SERVEIS AMBIENTALS DE CASTELLDEFELS, SA (EXP. NSP-19/2025)</t>
  </si>
  <si>
    <t>En/Na:</t>
  </si>
  <si>
    <t xml:space="preserve">amb el NIF: </t>
  </si>
  <si>
    <t xml:space="preserve">en representació de l'empresa: </t>
  </si>
  <si>
    <t xml:space="preserve">en qualitat de: </t>
  </si>
  <si>
    <t>i segons escriptura pública autoritzada:</t>
  </si>
  <si>
    <t xml:space="preserve">davant el Notari: </t>
  </si>
  <si>
    <t xml:space="preserve">     en data: </t>
  </si>
  <si>
    <t xml:space="preserve">                i amb el Número de Protocol: </t>
  </si>
  <si>
    <t>CIF núm:</t>
  </si>
  <si>
    <t>domiciliada a:</t>
  </si>
  <si>
    <t>Persona de contacte:</t>
  </si>
  <si>
    <t>assabentat/da de les condicions exigides per optar a la present contractació, es compromet a portar-la a terme amb subjecció al Plec de Clàusules Administratives Particulars i al Plec de Prescripcions Tècniques Particulars, que accepta íntegrament i, per la qual cosa, proposa els següents preus:</t>
  </si>
  <si>
    <t xml:space="preserve">Telf. i correu electrònic: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</si>
</sst>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0\ &quot;€&quot;;[Red]\-#,##0.000\ &quot;€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14"/>
      <color theme="1"/>
      <name val="Book Antiqua"/>
      <family val="1"/>
    </font>
    <font>
      <sz val="10"/>
      <color theme="1"/>
      <name val="Book Antiqua"/>
      <family val="1"/>
    </font>
    <font>
      <b/>
      <sz val="12"/>
      <color theme="1"/>
      <name val="Book Antiqua"/>
      <family val="1"/>
    </font>
    <font>
      <b/>
      <sz val="12"/>
      <name val="Book Antiqua"/>
      <family val="1"/>
    </font>
    <font>
      <b/>
      <sz val="12"/>
      <color rgb="FF0000FF"/>
      <name val="Book Antiqua"/>
      <family val="1"/>
    </font>
    <font>
      <sz val="11"/>
      <color theme="1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9">
    <xf numFmtId="0" fontId="0" fillId="0" borderId="0" xfId="0"/>
    <xf numFmtId="44" fontId="0" fillId="0" borderId="0" xfId="0" applyNumberFormat="1"/>
    <xf numFmtId="0" fontId="0" fillId="0" borderId="1" xfId="0" applyBorder="1"/>
    <xf numFmtId="8" fontId="0" fillId="0" borderId="0" xfId="0" applyNumberFormat="1"/>
    <xf numFmtId="0" fontId="2" fillId="2" borderId="1" xfId="0" applyFont="1" applyFill="1" applyBorder="1" applyAlignment="1">
      <alignment horizontal="justify" vertical="top" wrapText="1"/>
    </xf>
    <xf numFmtId="0" fontId="2" fillId="3" borderId="1" xfId="0" applyFont="1" applyFill="1" applyBorder="1" applyAlignment="1">
      <alignment horizontal="justify" vertical="top" wrapText="1"/>
    </xf>
    <xf numFmtId="0" fontId="0" fillId="0" borderId="1" xfId="0" applyBorder="1" applyAlignment="1">
      <alignment horizontal="justify" vertical="top" wrapText="1"/>
    </xf>
    <xf numFmtId="0" fontId="2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wrapText="1"/>
    </xf>
    <xf numFmtId="8" fontId="2" fillId="0" borderId="1" xfId="1" applyNumberFormat="1" applyFont="1" applyBorder="1" applyAlignment="1">
      <alignment horizontal="center" vertical="top" wrapText="1"/>
    </xf>
    <xf numFmtId="44" fontId="2" fillId="0" borderId="1" xfId="1" applyFont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vertical="top" wrapText="1"/>
    </xf>
    <xf numFmtId="0" fontId="2" fillId="3" borderId="4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8" fontId="0" fillId="0" borderId="1" xfId="0" applyNumberFormat="1" applyBorder="1" applyAlignment="1">
      <alignment horizontal="center" vertical="top" wrapText="1"/>
    </xf>
    <xf numFmtId="8" fontId="2" fillId="0" borderId="1" xfId="0" applyNumberFormat="1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44" fontId="0" fillId="0" borderId="0" xfId="1" applyFont="1" applyAlignment="1">
      <alignment horizontal="center"/>
    </xf>
    <xf numFmtId="44" fontId="2" fillId="2" borderId="1" xfId="1" applyFont="1" applyFill="1" applyBorder="1" applyAlignment="1">
      <alignment horizontal="center" vertical="top" wrapText="1"/>
    </xf>
    <xf numFmtId="44" fontId="0" fillId="2" borderId="1" xfId="1" applyFont="1" applyFill="1" applyBorder="1" applyAlignment="1">
      <alignment horizontal="center" vertical="top" wrapText="1"/>
    </xf>
    <xf numFmtId="44" fontId="2" fillId="3" borderId="1" xfId="1" applyFont="1" applyFill="1" applyBorder="1" applyAlignment="1">
      <alignment horizontal="center" vertical="top" wrapText="1"/>
    </xf>
    <xf numFmtId="44" fontId="0" fillId="0" borderId="1" xfId="1" applyFont="1" applyBorder="1" applyAlignment="1">
      <alignment horizontal="center" vertical="top" wrapText="1"/>
    </xf>
    <xf numFmtId="44" fontId="0" fillId="0" borderId="1" xfId="1" applyFont="1" applyBorder="1" applyAlignment="1">
      <alignment horizontal="center"/>
    </xf>
    <xf numFmtId="0" fontId="0" fillId="2" borderId="1" xfId="0" applyFill="1" applyBorder="1" applyAlignment="1">
      <alignment horizontal="justify" vertical="top" wrapText="1"/>
    </xf>
    <xf numFmtId="0" fontId="0" fillId="2" borderId="1" xfId="0" applyFill="1" applyBorder="1" applyAlignment="1">
      <alignment vertical="top" wrapText="1"/>
    </xf>
    <xf numFmtId="8" fontId="0" fillId="0" borderId="0" xfId="0" applyNumberFormat="1" applyAlignment="1">
      <alignment horizontal="center"/>
    </xf>
    <xf numFmtId="8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6" fontId="4" fillId="4" borderId="1" xfId="0" applyNumberFormat="1" applyFont="1" applyFill="1" applyBorder="1" applyAlignment="1">
      <alignment horizontal="center" wrapText="1"/>
    </xf>
    <xf numFmtId="6" fontId="4" fillId="0" borderId="1" xfId="0" applyNumberFormat="1" applyFont="1" applyBorder="1" applyAlignment="1">
      <alignment horizontal="center" wrapText="1"/>
    </xf>
    <xf numFmtId="44" fontId="0" fillId="0" borderId="0" xfId="0" applyNumberFormat="1" applyAlignment="1">
      <alignment horizontal="center"/>
    </xf>
    <xf numFmtId="8" fontId="4" fillId="4" borderId="1" xfId="0" applyNumberFormat="1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justify" vertical="top" wrapText="1"/>
    </xf>
    <xf numFmtId="8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0" fillId="4" borderId="1" xfId="0" applyFill="1" applyBorder="1" applyAlignment="1">
      <alignment horizontal="justify" vertical="top" wrapText="1"/>
    </xf>
    <xf numFmtId="8" fontId="0" fillId="4" borderId="1" xfId="0" applyNumberFormat="1" applyFill="1" applyBorder="1" applyAlignment="1">
      <alignment horizontal="center" vertical="top" wrapText="1"/>
    </xf>
    <xf numFmtId="0" fontId="0" fillId="4" borderId="1" xfId="0" applyFill="1" applyBorder="1" applyAlignment="1">
      <alignment horizontal="center" vertical="top" wrapText="1"/>
    </xf>
    <xf numFmtId="164" fontId="0" fillId="4" borderId="1" xfId="0" applyNumberFormat="1" applyFill="1" applyBorder="1" applyAlignment="1">
      <alignment horizontal="center" vertical="top" wrapText="1"/>
    </xf>
    <xf numFmtId="3" fontId="0" fillId="4" borderId="1" xfId="0" applyNumberFormat="1" applyFill="1" applyBorder="1" applyAlignment="1">
      <alignment horizontal="center" vertical="top" wrapText="1"/>
    </xf>
    <xf numFmtId="13" fontId="0" fillId="4" borderId="1" xfId="0" applyNumberFormat="1" applyFill="1" applyBorder="1" applyAlignment="1">
      <alignment horizontal="center" vertical="top" wrapText="1"/>
    </xf>
    <xf numFmtId="8" fontId="0" fillId="0" borderId="0" xfId="1" applyNumberFormat="1" applyFont="1" applyAlignment="1">
      <alignment horizontal="center"/>
    </xf>
    <xf numFmtId="0" fontId="0" fillId="5" borderId="1" xfId="0" applyFill="1" applyBorder="1" applyAlignment="1">
      <alignment horizontal="center" vertical="top" wrapText="1"/>
    </xf>
    <xf numFmtId="44" fontId="0" fillId="5" borderId="1" xfId="1" applyFont="1" applyFill="1" applyBorder="1" applyAlignment="1">
      <alignment horizontal="center" vertical="top" wrapText="1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9" fillId="0" borderId="0" xfId="0" applyFont="1" applyAlignment="1">
      <alignment vertical="top" wrapText="1"/>
    </xf>
    <xf numFmtId="0" fontId="9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10" fillId="0" borderId="0" xfId="0" applyFont="1" applyAlignment="1">
      <alignment horizontal="right" vertical="center"/>
    </xf>
    <xf numFmtId="0" fontId="10" fillId="0" borderId="5" xfId="0" applyFont="1" applyBorder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0" fillId="0" borderId="5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10" fillId="0" borderId="3" xfId="0" applyFont="1" applyBorder="1" applyAlignment="1">
      <alignment horizontal="right"/>
    </xf>
    <xf numFmtId="0" fontId="10" fillId="0" borderId="3" xfId="0" applyFont="1" applyBorder="1" applyAlignment="1">
      <alignment horizontal="right" vertical="center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vertical="center" wrapText="1"/>
    </xf>
    <xf numFmtId="0" fontId="10" fillId="0" borderId="5" xfId="0" applyFont="1" applyBorder="1" applyAlignment="1">
      <alignment horizontal="right"/>
    </xf>
    <xf numFmtId="0" fontId="10" fillId="0" borderId="0" xfId="0" applyFont="1" applyAlignment="1">
      <alignment vertical="center"/>
    </xf>
    <xf numFmtId="0" fontId="10" fillId="0" borderId="3" xfId="0" applyFont="1" applyBorder="1" applyAlignment="1">
      <alignment vertical="center"/>
    </xf>
    <xf numFmtId="0" fontId="0" fillId="4" borderId="2" xfId="0" applyFill="1" applyBorder="1" applyAlignment="1">
      <alignment horizontal="center" vertical="top" wrapText="1"/>
    </xf>
    <xf numFmtId="0" fontId="0" fillId="4" borderId="3" xfId="0" applyFill="1" applyBorder="1" applyAlignment="1">
      <alignment horizontal="center" vertical="top" wrapText="1"/>
    </xf>
    <xf numFmtId="0" fontId="0" fillId="4" borderId="4" xfId="0" applyFill="1" applyBorder="1" applyAlignment="1">
      <alignment horizontal="center" vertical="top" wrapText="1"/>
    </xf>
    <xf numFmtId="0" fontId="0" fillId="4" borderId="1" xfId="0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justify" vertical="top" wrapText="1"/>
    </xf>
    <xf numFmtId="0" fontId="2" fillId="3" borderId="2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left" vertical="top" wrapText="1"/>
    </xf>
    <xf numFmtId="0" fontId="2" fillId="4" borderId="3" xfId="0" applyFont="1" applyFill="1" applyBorder="1" applyAlignment="1">
      <alignment horizontal="left" vertical="top" wrapText="1"/>
    </xf>
    <xf numFmtId="0" fontId="2" fillId="4" borderId="4" xfId="0" applyFont="1" applyFill="1" applyBorder="1" applyAlignment="1">
      <alignment horizontal="left" vertical="top" wrapText="1"/>
    </xf>
    <xf numFmtId="3" fontId="0" fillId="4" borderId="1" xfId="0" applyNumberFormat="1" applyFill="1" applyBorder="1" applyAlignment="1">
      <alignment horizontal="center" vertical="top" wrapText="1"/>
    </xf>
    <xf numFmtId="0" fontId="0" fillId="4" borderId="1" xfId="0" applyFill="1" applyBorder="1" applyAlignment="1">
      <alignment horizontal="justify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2" fillId="5" borderId="1" xfId="0" applyFont="1" applyFill="1" applyBorder="1" applyAlignment="1">
      <alignment horizontal="justify" vertical="top" wrapText="1"/>
    </xf>
    <xf numFmtId="0" fontId="0" fillId="5" borderId="2" xfId="0" applyFill="1" applyBorder="1" applyAlignment="1">
      <alignment horizontal="center" vertical="top" wrapText="1"/>
    </xf>
    <xf numFmtId="0" fontId="0" fillId="5" borderId="3" xfId="0" applyFill="1" applyBorder="1" applyAlignment="1">
      <alignment horizontal="center" vertical="top" wrapText="1"/>
    </xf>
    <xf numFmtId="0" fontId="0" fillId="5" borderId="4" xfId="0" applyFill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3" fontId="0" fillId="0" borderId="2" xfId="0" applyNumberFormat="1" applyBorder="1" applyAlignment="1">
      <alignment horizontal="center" vertical="top" wrapText="1"/>
    </xf>
    <xf numFmtId="3" fontId="0" fillId="0" borderId="3" xfId="0" applyNumberFormat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62752</xdr:colOff>
      <xdr:row>1</xdr:row>
      <xdr:rowOff>8965</xdr:rowOff>
    </xdr:from>
    <xdr:to>
      <xdr:col>0</xdr:col>
      <xdr:colOff>1650267</xdr:colOff>
      <xdr:row>4</xdr:row>
      <xdr:rowOff>96444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EB77D5C-6885-417E-A855-9C5603F93F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2752" y="199465"/>
          <a:ext cx="1587515" cy="6589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778FC-C314-4019-B0CF-EDBE2F05A09C}">
  <dimension ref="A7:I128"/>
  <sheetViews>
    <sheetView tabSelected="1" topLeftCell="A68" zoomScale="85" zoomScaleNormal="85" workbookViewId="0">
      <selection activeCell="J10" sqref="J10"/>
    </sheetView>
  </sheetViews>
  <sheetFormatPr baseColWidth="10" defaultRowHeight="15" x14ac:dyDescent="0.25"/>
  <cols>
    <col min="1" max="1" width="50.42578125" customWidth="1"/>
    <col min="2" max="2" width="15.85546875" style="15" customWidth="1"/>
    <col min="4" max="4" width="11.140625" hidden="1" customWidth="1"/>
    <col min="5" max="6" width="11.42578125" customWidth="1"/>
    <col min="7" max="7" width="20.42578125" style="22" bestFit="1" customWidth="1"/>
    <col min="8" max="8" width="13.140625" bestFit="1" customWidth="1"/>
    <col min="9" max="9" width="10.7109375" customWidth="1"/>
  </cols>
  <sheetData>
    <row r="7" spans="1:8" ht="18.75" x14ac:dyDescent="0.25">
      <c r="A7" s="94" t="s">
        <v>98</v>
      </c>
      <c r="B7" s="94"/>
      <c r="C7" s="94"/>
      <c r="D7" s="94"/>
      <c r="E7" s="94"/>
      <c r="F7" s="94"/>
      <c r="G7" s="94"/>
      <c r="H7" s="94"/>
    </row>
    <row r="8" spans="1:8" ht="18.75" x14ac:dyDescent="0.3">
      <c r="A8" s="49" t="s">
        <v>99</v>
      </c>
      <c r="B8" s="50"/>
      <c r="C8" s="50"/>
      <c r="D8" s="50"/>
      <c r="E8" s="51"/>
      <c r="F8" s="50"/>
      <c r="G8" s="51"/>
      <c r="H8" s="50"/>
    </row>
    <row r="9" spans="1:8" ht="16.5" x14ac:dyDescent="0.3">
      <c r="A9" s="52"/>
      <c r="B9" s="50"/>
      <c r="C9" s="50"/>
      <c r="D9" s="50"/>
      <c r="E9" s="51"/>
      <c r="F9" s="50"/>
      <c r="G9" s="51"/>
      <c r="H9" s="50"/>
    </row>
    <row r="10" spans="1:8" ht="16.5" customHeight="1" x14ac:dyDescent="0.25">
      <c r="A10" s="95" t="s">
        <v>100</v>
      </c>
      <c r="B10" s="95"/>
      <c r="C10" s="95"/>
      <c r="D10" s="95"/>
      <c r="E10" s="95"/>
      <c r="F10" s="95"/>
      <c r="G10" s="95"/>
      <c r="H10" s="53"/>
    </row>
    <row r="11" spans="1:8" ht="16.5" x14ac:dyDescent="0.25">
      <c r="A11" s="96"/>
      <c r="B11" s="96"/>
      <c r="C11" s="96"/>
      <c r="D11" s="96"/>
      <c r="E11" s="96"/>
      <c r="F11" s="96"/>
      <c r="G11" s="96"/>
      <c r="H11" s="53"/>
    </row>
    <row r="12" spans="1:8" ht="16.5" x14ac:dyDescent="0.25">
      <c r="A12" s="54"/>
      <c r="B12" s="55"/>
      <c r="C12" s="55"/>
      <c r="D12" s="55"/>
      <c r="E12" s="55"/>
      <c r="F12" s="55"/>
      <c r="G12" s="55"/>
      <c r="H12" s="53"/>
    </row>
    <row r="13" spans="1:8" ht="16.5" x14ac:dyDescent="0.25">
      <c r="A13" s="97" t="s">
        <v>101</v>
      </c>
      <c r="B13" s="97"/>
      <c r="C13" s="57"/>
      <c r="D13" s="57"/>
      <c r="E13" s="57"/>
      <c r="F13" s="58"/>
      <c r="G13" s="58"/>
      <c r="H13" s="53"/>
    </row>
    <row r="14" spans="1:8" ht="16.5" x14ac:dyDescent="0.25">
      <c r="A14" s="97" t="s">
        <v>102</v>
      </c>
      <c r="B14" s="97"/>
      <c r="C14" s="59"/>
      <c r="D14" s="57"/>
      <c r="E14" s="59"/>
      <c r="F14" s="56"/>
      <c r="G14" s="56"/>
      <c r="H14" s="53"/>
    </row>
    <row r="15" spans="1:8" ht="16.5" x14ac:dyDescent="0.25">
      <c r="A15" s="97" t="s">
        <v>103</v>
      </c>
      <c r="B15" s="97"/>
      <c r="C15" s="60"/>
      <c r="D15" s="57"/>
      <c r="E15" s="59"/>
      <c r="F15" s="56"/>
      <c r="G15" s="56"/>
      <c r="H15" s="53"/>
    </row>
    <row r="16" spans="1:8" ht="16.5" x14ac:dyDescent="0.25">
      <c r="A16" s="97" t="s">
        <v>104</v>
      </c>
      <c r="B16" s="97"/>
      <c r="C16" s="60"/>
      <c r="D16" s="57"/>
      <c r="E16" s="59"/>
      <c r="F16" s="56"/>
      <c r="G16" s="56"/>
      <c r="H16" s="53"/>
    </row>
    <row r="17" spans="1:8" ht="16.5" x14ac:dyDescent="0.25">
      <c r="A17" s="97" t="s">
        <v>105</v>
      </c>
      <c r="B17" s="97"/>
      <c r="C17" s="60"/>
      <c r="D17" s="57"/>
      <c r="E17" s="59"/>
      <c r="F17" s="56"/>
      <c r="G17" s="56"/>
      <c r="H17" s="53"/>
    </row>
    <row r="18" spans="1:8" ht="16.5" x14ac:dyDescent="0.25">
      <c r="A18" s="97" t="s">
        <v>106</v>
      </c>
      <c r="B18" s="97"/>
      <c r="C18" s="59"/>
      <c r="D18" s="57"/>
      <c r="E18" s="59"/>
      <c r="F18" s="56"/>
      <c r="G18" s="56"/>
      <c r="H18" s="53"/>
    </row>
    <row r="19" spans="1:8" ht="16.5" x14ac:dyDescent="0.25">
      <c r="A19" s="97" t="s">
        <v>107</v>
      </c>
      <c r="B19" s="97"/>
      <c r="C19" s="60"/>
      <c r="D19" s="57"/>
      <c r="E19" s="59"/>
      <c r="F19" s="56"/>
      <c r="G19" s="56"/>
      <c r="H19" s="53"/>
    </row>
    <row r="20" spans="1:8" ht="16.5" x14ac:dyDescent="0.3">
      <c r="A20" s="97" t="s">
        <v>108</v>
      </c>
      <c r="B20" s="97"/>
      <c r="C20" s="61"/>
      <c r="D20" s="57"/>
      <c r="E20" s="59"/>
      <c r="F20" s="56"/>
      <c r="G20" s="56"/>
      <c r="H20" s="53"/>
    </row>
    <row r="21" spans="1:8" ht="16.5" x14ac:dyDescent="0.3">
      <c r="A21" s="56"/>
      <c r="B21" s="56" t="s">
        <v>109</v>
      </c>
      <c r="C21" s="61"/>
      <c r="D21" s="62"/>
      <c r="E21" s="59"/>
      <c r="F21" s="56"/>
      <c r="G21" s="56"/>
      <c r="H21" s="53"/>
    </row>
    <row r="22" spans="1:8" ht="16.5" x14ac:dyDescent="0.3">
      <c r="A22" s="56"/>
      <c r="B22" s="56" t="s">
        <v>110</v>
      </c>
      <c r="C22" s="61"/>
      <c r="D22" s="62"/>
      <c r="E22" s="59"/>
      <c r="F22" s="56"/>
      <c r="G22" s="56"/>
      <c r="H22" s="53"/>
    </row>
    <row r="23" spans="1:8" ht="16.5" x14ac:dyDescent="0.3">
      <c r="A23" s="56"/>
      <c r="B23" s="56" t="s">
        <v>111</v>
      </c>
      <c r="C23" s="61"/>
      <c r="D23" s="62"/>
      <c r="E23" s="67"/>
      <c r="F23" s="66"/>
      <c r="G23" s="56"/>
      <c r="H23" s="53"/>
    </row>
    <row r="24" spans="1:8" ht="16.5" x14ac:dyDescent="0.3">
      <c r="A24" s="97" t="s">
        <v>113</v>
      </c>
      <c r="B24" s="97"/>
      <c r="C24" s="65"/>
      <c r="D24" s="57"/>
      <c r="E24" s="59"/>
      <c r="F24" s="56"/>
      <c r="G24" s="56"/>
      <c r="H24" s="53"/>
    </row>
    <row r="25" spans="1:8" ht="16.5" x14ac:dyDescent="0.3">
      <c r="A25" s="56"/>
      <c r="B25" s="56"/>
      <c r="C25" s="63"/>
      <c r="D25" s="58"/>
      <c r="E25" s="56"/>
      <c r="F25" s="56"/>
      <c r="G25" s="56"/>
      <c r="H25" s="53"/>
    </row>
    <row r="26" spans="1:8" ht="16.5" customHeight="1" x14ac:dyDescent="0.25">
      <c r="A26" s="98" t="s">
        <v>112</v>
      </c>
      <c r="B26" s="98"/>
      <c r="C26" s="98"/>
      <c r="D26" s="98"/>
      <c r="E26" s="98"/>
      <c r="F26" s="98"/>
      <c r="G26" s="98"/>
      <c r="H26" s="53"/>
    </row>
    <row r="27" spans="1:8" ht="16.5" x14ac:dyDescent="0.25">
      <c r="A27" s="98"/>
      <c r="B27" s="98"/>
      <c r="C27" s="98"/>
      <c r="D27" s="98"/>
      <c r="E27" s="98"/>
      <c r="F27" s="98"/>
      <c r="G27" s="98"/>
      <c r="H27" s="53"/>
    </row>
    <row r="28" spans="1:8" ht="16.5" x14ac:dyDescent="0.25">
      <c r="A28" s="98"/>
      <c r="B28" s="98"/>
      <c r="C28" s="98"/>
      <c r="D28" s="98"/>
      <c r="E28" s="98"/>
      <c r="F28" s="98"/>
      <c r="G28" s="98"/>
      <c r="H28" s="53"/>
    </row>
    <row r="29" spans="1:8" ht="16.5" x14ac:dyDescent="0.25">
      <c r="A29" s="64"/>
      <c r="B29" s="64"/>
      <c r="C29" s="64"/>
      <c r="D29" s="64"/>
      <c r="E29" s="64"/>
      <c r="F29" s="64"/>
      <c r="G29" s="64"/>
      <c r="H29" s="64"/>
    </row>
    <row r="30" spans="1:8" x14ac:dyDescent="0.25">
      <c r="B30" s="35"/>
      <c r="G30" s="15" t="s">
        <v>97</v>
      </c>
    </row>
    <row r="31" spans="1:8" x14ac:dyDescent="0.25">
      <c r="B31" s="30"/>
      <c r="G31">
        <v>3</v>
      </c>
    </row>
    <row r="33" spans="1:8" x14ac:dyDescent="0.25">
      <c r="A33" s="72"/>
      <c r="B33" s="20" t="s">
        <v>16</v>
      </c>
      <c r="C33" s="4" t="s">
        <v>3</v>
      </c>
      <c r="D33" s="4" t="s">
        <v>77</v>
      </c>
      <c r="E33" s="4" t="s">
        <v>20</v>
      </c>
      <c r="F33" s="4" t="s">
        <v>38</v>
      </c>
      <c r="G33" s="23" t="s">
        <v>5</v>
      </c>
    </row>
    <row r="34" spans="1:8" ht="30" x14ac:dyDescent="0.25">
      <c r="A34" s="72"/>
      <c r="B34" s="21" t="s">
        <v>17</v>
      </c>
      <c r="C34" s="28" t="s">
        <v>19</v>
      </c>
      <c r="D34" s="28" t="s">
        <v>21</v>
      </c>
      <c r="E34" s="28" t="s">
        <v>21</v>
      </c>
      <c r="F34" s="28" t="s">
        <v>36</v>
      </c>
      <c r="G34" s="24" t="s">
        <v>37</v>
      </c>
      <c r="H34" s="1"/>
    </row>
    <row r="35" spans="1:8" x14ac:dyDescent="0.25">
      <c r="A35" s="72"/>
      <c r="B35" s="21" t="s">
        <v>18</v>
      </c>
      <c r="C35" s="29"/>
      <c r="D35" s="29"/>
      <c r="E35" s="29"/>
      <c r="F35" s="29"/>
      <c r="G35" s="24"/>
      <c r="H35" s="3"/>
    </row>
    <row r="36" spans="1:8" x14ac:dyDescent="0.25">
      <c r="A36" s="14" t="s">
        <v>53</v>
      </c>
      <c r="B36" s="11"/>
      <c r="C36" s="12"/>
      <c r="D36" s="12"/>
      <c r="E36" s="12"/>
      <c r="F36" s="13"/>
      <c r="G36" s="25">
        <f>SUM(G37:G43)</f>
        <v>0</v>
      </c>
    </row>
    <row r="37" spans="1:8" x14ac:dyDescent="0.25">
      <c r="A37" s="7" t="s">
        <v>54</v>
      </c>
      <c r="B37" s="19"/>
      <c r="C37" s="7"/>
      <c r="D37" s="7"/>
      <c r="E37" s="7"/>
      <c r="F37" s="7"/>
      <c r="G37" s="10"/>
    </row>
    <row r="38" spans="1:8" ht="30.75" customHeight="1" x14ac:dyDescent="0.25">
      <c r="A38" s="6" t="s">
        <v>92</v>
      </c>
      <c r="B38" s="18"/>
      <c r="C38" s="16">
        <v>51</v>
      </c>
      <c r="D38" s="16">
        <f>+E38*F38</f>
        <v>36</v>
      </c>
      <c r="E38" s="16">
        <v>12</v>
      </c>
      <c r="F38" s="16">
        <f>+G31</f>
        <v>3</v>
      </c>
      <c r="G38" s="26">
        <f>+F38*E38*C38*B38</f>
        <v>0</v>
      </c>
    </row>
    <row r="39" spans="1:8" ht="30" x14ac:dyDescent="0.25">
      <c r="A39" s="6" t="s">
        <v>91</v>
      </c>
      <c r="B39" s="18"/>
      <c r="C39" s="16">
        <v>164</v>
      </c>
      <c r="D39" s="16">
        <f t="shared" ref="D39:D43" si="0">+E39*F39</f>
        <v>15</v>
      </c>
      <c r="E39" s="16">
        <v>5</v>
      </c>
      <c r="F39" s="16">
        <f>+F40</f>
        <v>3</v>
      </c>
      <c r="G39" s="26">
        <f t="shared" ref="G39:G43" si="1">+F39*E39*C39*B39</f>
        <v>0</v>
      </c>
    </row>
    <row r="40" spans="1:8" ht="30" x14ac:dyDescent="0.25">
      <c r="A40" s="6" t="s">
        <v>93</v>
      </c>
      <c r="B40" s="18"/>
      <c r="C40" s="16">
        <v>164</v>
      </c>
      <c r="D40" s="16">
        <f t="shared" si="0"/>
        <v>21</v>
      </c>
      <c r="E40" s="16">
        <f>12-5</f>
        <v>7</v>
      </c>
      <c r="F40" s="16">
        <f>+F38</f>
        <v>3</v>
      </c>
      <c r="G40" s="26">
        <f>+F40*E40*C40*B40</f>
        <v>0</v>
      </c>
    </row>
    <row r="41" spans="1:8" ht="30" x14ac:dyDescent="0.25">
      <c r="A41" s="7" t="s">
        <v>60</v>
      </c>
      <c r="B41" s="19"/>
      <c r="C41" s="17"/>
      <c r="D41" s="16"/>
      <c r="E41" s="17"/>
      <c r="F41" s="17"/>
      <c r="G41" s="10"/>
    </row>
    <row r="42" spans="1:8" ht="30" x14ac:dyDescent="0.25">
      <c r="A42" s="6" t="s">
        <v>94</v>
      </c>
      <c r="B42" s="18"/>
      <c r="C42" s="16">
        <v>15</v>
      </c>
      <c r="D42" s="16">
        <f t="shared" si="0"/>
        <v>15</v>
      </c>
      <c r="E42" s="16">
        <f>+E39</f>
        <v>5</v>
      </c>
      <c r="F42" s="16">
        <f>+F40</f>
        <v>3</v>
      </c>
      <c r="G42" s="26">
        <f t="shared" si="1"/>
        <v>0</v>
      </c>
    </row>
    <row r="43" spans="1:8" x14ac:dyDescent="0.25">
      <c r="A43" s="6" t="s">
        <v>95</v>
      </c>
      <c r="B43" s="18"/>
      <c r="C43" s="16">
        <f>+C42</f>
        <v>15</v>
      </c>
      <c r="D43" s="16">
        <f t="shared" si="0"/>
        <v>21</v>
      </c>
      <c r="E43" s="16">
        <f>+E40</f>
        <v>7</v>
      </c>
      <c r="F43" s="16">
        <f>+F42</f>
        <v>3</v>
      </c>
      <c r="G43" s="26">
        <f t="shared" si="1"/>
        <v>0</v>
      </c>
    </row>
    <row r="44" spans="1:8" x14ac:dyDescent="0.25">
      <c r="A44" s="73" t="s">
        <v>55</v>
      </c>
      <c r="B44" s="74"/>
      <c r="C44" s="74"/>
      <c r="D44" s="74"/>
      <c r="E44" s="74"/>
      <c r="F44" s="75"/>
      <c r="G44" s="25">
        <f>SUM(G45:G52)</f>
        <v>0</v>
      </c>
    </row>
    <row r="45" spans="1:8" x14ac:dyDescent="0.25">
      <c r="A45" s="7" t="s">
        <v>56</v>
      </c>
      <c r="B45" s="19"/>
      <c r="C45" s="17"/>
      <c r="D45" s="17"/>
      <c r="E45" s="17"/>
      <c r="F45" s="17"/>
      <c r="G45" s="10"/>
    </row>
    <row r="46" spans="1:8" ht="30" x14ac:dyDescent="0.25">
      <c r="A46" s="6" t="s">
        <v>92</v>
      </c>
      <c r="B46" s="18"/>
      <c r="C46" s="16">
        <v>51</v>
      </c>
      <c r="D46" s="16">
        <f>+E46*F46</f>
        <v>36</v>
      </c>
      <c r="E46" s="16">
        <v>12</v>
      </c>
      <c r="F46" s="16">
        <f>+F43</f>
        <v>3</v>
      </c>
      <c r="G46" s="26">
        <f>+F46*E46*C46*B46</f>
        <v>0</v>
      </c>
    </row>
    <row r="47" spans="1:8" ht="30" x14ac:dyDescent="0.25">
      <c r="A47" s="6" t="s">
        <v>93</v>
      </c>
      <c r="B47" s="18"/>
      <c r="C47" s="16">
        <v>164</v>
      </c>
      <c r="D47" s="16">
        <f t="shared" ref="D47:D52" si="2">+E47*F47</f>
        <v>21</v>
      </c>
      <c r="E47" s="16">
        <f>12-5</f>
        <v>7</v>
      </c>
      <c r="F47" s="16">
        <f>+F46</f>
        <v>3</v>
      </c>
      <c r="G47" s="26">
        <f t="shared" ref="G47:G52" si="3">+F47*E47*C47*B47</f>
        <v>0</v>
      </c>
    </row>
    <row r="48" spans="1:8" ht="30" x14ac:dyDescent="0.25">
      <c r="A48" s="6" t="s">
        <v>91</v>
      </c>
      <c r="B48" s="18"/>
      <c r="C48" s="16">
        <v>164</v>
      </c>
      <c r="D48" s="16">
        <f t="shared" si="2"/>
        <v>15</v>
      </c>
      <c r="E48" s="16">
        <v>5</v>
      </c>
      <c r="F48" s="16">
        <f t="shared" ref="F48:F52" si="4">+F47</f>
        <v>3</v>
      </c>
      <c r="G48" s="26">
        <f t="shared" si="3"/>
        <v>0</v>
      </c>
    </row>
    <row r="49" spans="1:7" ht="30" x14ac:dyDescent="0.25">
      <c r="A49" s="37" t="s">
        <v>57</v>
      </c>
      <c r="B49" s="38"/>
      <c r="C49" s="39"/>
      <c r="D49" s="39"/>
      <c r="E49" s="39"/>
      <c r="F49" s="39">
        <f t="shared" si="4"/>
        <v>3</v>
      </c>
      <c r="G49" s="10"/>
    </row>
    <row r="50" spans="1:7" ht="30" x14ac:dyDescent="0.25">
      <c r="A50" s="6" t="s">
        <v>94</v>
      </c>
      <c r="B50" s="41"/>
      <c r="C50" s="42">
        <f>+C42</f>
        <v>15</v>
      </c>
      <c r="D50" s="42">
        <f t="shared" si="2"/>
        <v>15</v>
      </c>
      <c r="E50" s="42">
        <f>+E42</f>
        <v>5</v>
      </c>
      <c r="F50" s="42">
        <f t="shared" si="4"/>
        <v>3</v>
      </c>
      <c r="G50" s="26">
        <f t="shared" si="3"/>
        <v>0</v>
      </c>
    </row>
    <row r="51" spans="1:7" x14ac:dyDescent="0.25">
      <c r="A51" s="6" t="s">
        <v>95</v>
      </c>
      <c r="B51" s="41"/>
      <c r="C51" s="42">
        <f>+C43</f>
        <v>15</v>
      </c>
      <c r="D51" s="42">
        <f t="shared" si="2"/>
        <v>21</v>
      </c>
      <c r="E51" s="42">
        <f>+E43</f>
        <v>7</v>
      </c>
      <c r="F51" s="42">
        <f t="shared" si="4"/>
        <v>3</v>
      </c>
      <c r="G51" s="26">
        <f t="shared" si="3"/>
        <v>0</v>
      </c>
    </row>
    <row r="52" spans="1:7" x14ac:dyDescent="0.25">
      <c r="A52" s="40" t="s">
        <v>27</v>
      </c>
      <c r="B52" s="41"/>
      <c r="C52" s="42">
        <v>1</v>
      </c>
      <c r="D52" s="42">
        <f t="shared" si="2"/>
        <v>36</v>
      </c>
      <c r="E52" s="42">
        <v>12</v>
      </c>
      <c r="F52" s="42">
        <f t="shared" si="4"/>
        <v>3</v>
      </c>
      <c r="G52" s="26">
        <f t="shared" si="3"/>
        <v>0</v>
      </c>
    </row>
    <row r="53" spans="1:7" x14ac:dyDescent="0.25">
      <c r="A53" s="76" t="s">
        <v>58</v>
      </c>
      <c r="B53" s="77"/>
      <c r="C53" s="77"/>
      <c r="D53" s="77"/>
      <c r="E53" s="77"/>
      <c r="F53" s="78"/>
      <c r="G53" s="25">
        <f>SUM(G54:G55)</f>
        <v>0</v>
      </c>
    </row>
    <row r="54" spans="1:7" x14ac:dyDescent="0.25">
      <c r="A54" s="40" t="s">
        <v>22</v>
      </c>
      <c r="B54" s="41"/>
      <c r="C54" s="42">
        <f>+C51+C48+C46</f>
        <v>230</v>
      </c>
      <c r="D54" s="42"/>
      <c r="E54" s="42">
        <v>12</v>
      </c>
      <c r="F54" s="42">
        <f>+F57</f>
        <v>3</v>
      </c>
      <c r="G54" s="26">
        <f>+F54*E54*C54*B54</f>
        <v>0</v>
      </c>
    </row>
    <row r="55" spans="1:7" ht="30" x14ac:dyDescent="0.25">
      <c r="A55" s="40" t="s">
        <v>90</v>
      </c>
      <c r="B55" s="43"/>
      <c r="C55" s="79">
        <v>900000</v>
      </c>
      <c r="D55" s="79"/>
      <c r="E55" s="79"/>
      <c r="F55" s="44">
        <f>+F54</f>
        <v>3</v>
      </c>
      <c r="G55" s="26">
        <f>+F55*C55*B55</f>
        <v>0</v>
      </c>
    </row>
    <row r="56" spans="1:7" ht="30" x14ac:dyDescent="0.25">
      <c r="A56" s="37" t="s">
        <v>70</v>
      </c>
      <c r="B56" s="80"/>
      <c r="C56" s="80"/>
      <c r="D56" s="80"/>
      <c r="E56" s="80"/>
      <c r="F56" s="40"/>
      <c r="G56" s="25">
        <f>SUM(G57:G60)</f>
        <v>0</v>
      </c>
    </row>
    <row r="57" spans="1:7" x14ac:dyDescent="0.25">
      <c r="A57" s="40" t="s">
        <v>28</v>
      </c>
      <c r="B57" s="45"/>
      <c r="C57" s="42">
        <v>1</v>
      </c>
      <c r="D57" s="42"/>
      <c r="E57" s="42">
        <v>1</v>
      </c>
      <c r="F57" s="42">
        <f>+F52</f>
        <v>3</v>
      </c>
      <c r="G57" s="26">
        <f>+F57*E57*C57*B57</f>
        <v>0</v>
      </c>
    </row>
    <row r="58" spans="1:7" x14ac:dyDescent="0.25">
      <c r="A58" s="40" t="s">
        <v>96</v>
      </c>
      <c r="B58" s="43"/>
      <c r="C58" s="44">
        <v>20</v>
      </c>
      <c r="D58" s="44"/>
      <c r="E58" s="44">
        <v>12</v>
      </c>
      <c r="F58" s="44">
        <f>+F55</f>
        <v>3</v>
      </c>
      <c r="G58" s="26">
        <f>+F58*E58*C58*B58</f>
        <v>0</v>
      </c>
    </row>
    <row r="59" spans="1:7" x14ac:dyDescent="0.25">
      <c r="A59" s="40" t="s">
        <v>31</v>
      </c>
      <c r="B59" s="41"/>
      <c r="C59" s="42">
        <v>30</v>
      </c>
      <c r="D59" s="42"/>
      <c r="E59" s="42">
        <v>12</v>
      </c>
      <c r="F59" s="44">
        <f>+F58</f>
        <v>3</v>
      </c>
      <c r="G59" s="26">
        <f>+F59*E59*C59*B59</f>
        <v>0</v>
      </c>
    </row>
    <row r="60" spans="1:7" x14ac:dyDescent="0.25">
      <c r="A60" s="40" t="s">
        <v>32</v>
      </c>
      <c r="B60" s="41"/>
      <c r="C60" s="71">
        <v>12</v>
      </c>
      <c r="D60" s="71"/>
      <c r="E60" s="71"/>
      <c r="F60" s="44">
        <f>+F59</f>
        <v>3</v>
      </c>
      <c r="G60" s="26">
        <f>+F60*C60*B60</f>
        <v>0</v>
      </c>
    </row>
    <row r="61" spans="1:7" x14ac:dyDescent="0.25">
      <c r="A61" s="68"/>
      <c r="B61" s="69"/>
      <c r="C61" s="69"/>
      <c r="D61" s="69"/>
      <c r="E61" s="69"/>
      <c r="F61" s="69"/>
      <c r="G61" s="70"/>
    </row>
    <row r="62" spans="1:7" x14ac:dyDescent="0.25">
      <c r="A62" s="84"/>
      <c r="B62" s="47" t="s">
        <v>1</v>
      </c>
      <c r="C62" s="85" t="s">
        <v>3</v>
      </c>
      <c r="D62" s="86"/>
      <c r="E62" s="86"/>
      <c r="F62" s="87"/>
      <c r="G62" s="48" t="s">
        <v>5</v>
      </c>
    </row>
    <row r="63" spans="1:7" x14ac:dyDescent="0.25">
      <c r="A63" s="84"/>
      <c r="B63" s="47" t="s">
        <v>2</v>
      </c>
      <c r="C63" s="85" t="s">
        <v>4</v>
      </c>
      <c r="D63" s="86"/>
      <c r="E63" s="86"/>
      <c r="F63" s="87"/>
      <c r="G63" s="48" t="s">
        <v>6</v>
      </c>
    </row>
    <row r="64" spans="1:7" x14ac:dyDescent="0.25">
      <c r="A64" s="88" t="s">
        <v>71</v>
      </c>
      <c r="B64" s="89"/>
      <c r="C64" s="89"/>
      <c r="D64" s="89"/>
      <c r="E64" s="89"/>
      <c r="F64" s="90"/>
      <c r="G64" s="10">
        <f>SUM(G65:G67)</f>
        <v>0</v>
      </c>
    </row>
    <row r="65" spans="1:7" x14ac:dyDescent="0.25">
      <c r="A65" s="6" t="s">
        <v>72</v>
      </c>
      <c r="B65" s="18"/>
      <c r="C65" s="91">
        <f>+F60</f>
        <v>3</v>
      </c>
      <c r="D65" s="92"/>
      <c r="E65" s="82"/>
      <c r="F65" s="83"/>
      <c r="G65" s="26">
        <f t="shared" ref="G65" si="5">+C65*B65</f>
        <v>0</v>
      </c>
    </row>
    <row r="66" spans="1:7" x14ac:dyDescent="0.25">
      <c r="A66" s="6" t="s">
        <v>73</v>
      </c>
      <c r="B66" s="18"/>
      <c r="C66" s="91">
        <f>+C65</f>
        <v>3</v>
      </c>
      <c r="D66" s="92"/>
      <c r="E66" s="82"/>
      <c r="F66" s="83"/>
      <c r="G66" s="26">
        <f>+C66*B66</f>
        <v>0</v>
      </c>
    </row>
    <row r="67" spans="1:7" ht="30" x14ac:dyDescent="0.25">
      <c r="A67" s="6" t="s">
        <v>74</v>
      </c>
      <c r="B67" s="18"/>
      <c r="C67" s="91">
        <f>+C66</f>
        <v>3</v>
      </c>
      <c r="D67" s="92"/>
      <c r="E67" s="82"/>
      <c r="F67" s="83"/>
      <c r="G67" s="26">
        <f>+C67*B67</f>
        <v>0</v>
      </c>
    </row>
    <row r="68" spans="1:7" x14ac:dyDescent="0.25">
      <c r="A68" s="88" t="s">
        <v>59</v>
      </c>
      <c r="B68" s="89"/>
      <c r="C68" s="89"/>
      <c r="D68" s="89"/>
      <c r="E68" s="89"/>
      <c r="F68" s="90"/>
      <c r="G68" s="25">
        <f>SUM(G69:G75)</f>
        <v>0</v>
      </c>
    </row>
    <row r="69" spans="1:7" ht="30" x14ac:dyDescent="0.25">
      <c r="A69" s="6" t="s">
        <v>39</v>
      </c>
      <c r="B69" s="18"/>
      <c r="C69" s="81">
        <v>40</v>
      </c>
      <c r="D69" s="82"/>
      <c r="E69" s="82"/>
      <c r="F69" s="83"/>
      <c r="G69" s="26">
        <f>+C69*B69</f>
        <v>0</v>
      </c>
    </row>
    <row r="70" spans="1:7" x14ac:dyDescent="0.25">
      <c r="A70" s="6" t="s">
        <v>23</v>
      </c>
      <c r="B70" s="18"/>
      <c r="C70" s="81">
        <v>10</v>
      </c>
      <c r="D70" s="82"/>
      <c r="E70" s="82"/>
      <c r="F70" s="83"/>
      <c r="G70" s="26">
        <f>+C70*B70</f>
        <v>0</v>
      </c>
    </row>
    <row r="71" spans="1:7" x14ac:dyDescent="0.25">
      <c r="A71" s="6" t="s">
        <v>24</v>
      </c>
      <c r="B71" s="18"/>
      <c r="C71" s="81">
        <v>60</v>
      </c>
      <c r="D71" s="82"/>
      <c r="E71" s="82"/>
      <c r="F71" s="83"/>
      <c r="G71" s="26">
        <f>+C71*B71</f>
        <v>0</v>
      </c>
    </row>
    <row r="72" spans="1:7" x14ac:dyDescent="0.25">
      <c r="A72" s="6" t="s">
        <v>25</v>
      </c>
      <c r="B72" s="18"/>
      <c r="C72" s="81">
        <v>30</v>
      </c>
      <c r="D72" s="82"/>
      <c r="E72" s="82"/>
      <c r="F72" s="83"/>
      <c r="G72" s="26">
        <f t="shared" ref="G72:G75" si="6">+C72*B72</f>
        <v>0</v>
      </c>
    </row>
    <row r="73" spans="1:7" x14ac:dyDescent="0.25">
      <c r="A73" s="6" t="s">
        <v>30</v>
      </c>
      <c r="B73" s="18"/>
      <c r="C73" s="81">
        <v>30</v>
      </c>
      <c r="D73" s="82"/>
      <c r="E73" s="82"/>
      <c r="F73" s="83"/>
      <c r="G73" s="26">
        <f t="shared" si="6"/>
        <v>0</v>
      </c>
    </row>
    <row r="74" spans="1:7" x14ac:dyDescent="0.25">
      <c r="A74" s="6" t="s">
        <v>26</v>
      </c>
      <c r="B74" s="18"/>
      <c r="C74" s="81">
        <v>30</v>
      </c>
      <c r="D74" s="82"/>
      <c r="E74" s="82"/>
      <c r="F74" s="83"/>
      <c r="G74" s="26">
        <f t="shared" si="6"/>
        <v>0</v>
      </c>
    </row>
    <row r="75" spans="1:7" x14ac:dyDescent="0.25">
      <c r="A75" s="6" t="s">
        <v>29</v>
      </c>
      <c r="B75" s="18"/>
      <c r="C75" s="81">
        <v>30</v>
      </c>
      <c r="D75" s="82"/>
      <c r="E75" s="82"/>
      <c r="F75" s="83"/>
      <c r="G75" s="26">
        <f t="shared" si="6"/>
        <v>0</v>
      </c>
    </row>
    <row r="76" spans="1:7" x14ac:dyDescent="0.25">
      <c r="A76" s="73" t="s">
        <v>75</v>
      </c>
      <c r="B76" s="74"/>
      <c r="C76" s="74"/>
      <c r="D76" s="74"/>
      <c r="E76" s="74"/>
      <c r="F76" s="75"/>
      <c r="G76" s="25">
        <f>SUM(G77:G81)</f>
        <v>0</v>
      </c>
    </row>
    <row r="77" spans="1:7" x14ac:dyDescent="0.25">
      <c r="A77" s="2" t="s">
        <v>43</v>
      </c>
      <c r="B77" s="27"/>
      <c r="C77" s="93">
        <v>1</v>
      </c>
      <c r="D77" s="93"/>
      <c r="E77" s="93"/>
      <c r="F77" s="93"/>
      <c r="G77" s="27">
        <f>+C77*B77</f>
        <v>0</v>
      </c>
    </row>
    <row r="78" spans="1:7" x14ac:dyDescent="0.25">
      <c r="A78" s="2" t="s">
        <v>44</v>
      </c>
      <c r="B78" s="27"/>
      <c r="C78" s="93">
        <v>1</v>
      </c>
      <c r="D78" s="93"/>
      <c r="E78" s="93"/>
      <c r="F78" s="93"/>
      <c r="G78" s="27">
        <f>+C78*B78</f>
        <v>0</v>
      </c>
    </row>
    <row r="79" spans="1:7" x14ac:dyDescent="0.25">
      <c r="A79" s="2" t="s">
        <v>76</v>
      </c>
      <c r="B79" s="27"/>
      <c r="C79" s="93">
        <v>1</v>
      </c>
      <c r="D79" s="93"/>
      <c r="E79" s="93"/>
      <c r="F79" s="93"/>
      <c r="G79" s="27">
        <f>+C79*B79</f>
        <v>0</v>
      </c>
    </row>
    <row r="80" spans="1:7" x14ac:dyDescent="0.25">
      <c r="A80" s="2" t="s">
        <v>45</v>
      </c>
      <c r="B80" s="27">
        <v>0</v>
      </c>
      <c r="C80" s="93">
        <v>1</v>
      </c>
      <c r="D80" s="93"/>
      <c r="E80" s="93"/>
      <c r="F80" s="93"/>
      <c r="G80" s="27">
        <f>+C80*B80</f>
        <v>0</v>
      </c>
    </row>
    <row r="81" spans="1:7" x14ac:dyDescent="0.25">
      <c r="A81" s="2" t="s">
        <v>46</v>
      </c>
      <c r="B81" s="27">
        <v>0</v>
      </c>
      <c r="C81" s="93">
        <v>1</v>
      </c>
      <c r="D81" s="93"/>
      <c r="E81" s="93"/>
      <c r="F81" s="93"/>
      <c r="G81" s="27">
        <f>+C81*B81</f>
        <v>0</v>
      </c>
    </row>
    <row r="83" spans="1:7" x14ac:dyDescent="0.25">
      <c r="A83" s="72"/>
      <c r="B83" s="21" t="s">
        <v>1</v>
      </c>
      <c r="C83" s="21" t="s">
        <v>3</v>
      </c>
      <c r="E83" s="21" t="s">
        <v>5</v>
      </c>
    </row>
    <row r="84" spans="1:7" x14ac:dyDescent="0.25">
      <c r="A84" s="72"/>
      <c r="B84" s="21" t="s">
        <v>2</v>
      </c>
      <c r="C84" s="21" t="s">
        <v>4</v>
      </c>
      <c r="E84" s="21" t="s">
        <v>6</v>
      </c>
    </row>
    <row r="85" spans="1:7" x14ac:dyDescent="0.25">
      <c r="A85" s="7" t="s">
        <v>7</v>
      </c>
      <c r="B85" s="16"/>
      <c r="C85" s="16"/>
      <c r="E85" s="19">
        <f>SUM(E86:E125)</f>
        <v>0</v>
      </c>
    </row>
    <row r="86" spans="1:7" ht="30" x14ac:dyDescent="0.25">
      <c r="A86" s="8" t="s">
        <v>78</v>
      </c>
      <c r="B86" s="36"/>
      <c r="C86" s="32">
        <v>3</v>
      </c>
      <c r="E86" s="31">
        <f t="shared" ref="E86:E125" si="7">+C86*B86</f>
        <v>0</v>
      </c>
    </row>
    <row r="87" spans="1:7" ht="30" x14ac:dyDescent="0.25">
      <c r="A87" s="8" t="s">
        <v>79</v>
      </c>
      <c r="B87" s="36"/>
      <c r="C87" s="32">
        <v>4</v>
      </c>
      <c r="E87" s="31">
        <f t="shared" si="7"/>
        <v>0</v>
      </c>
    </row>
    <row r="88" spans="1:7" x14ac:dyDescent="0.25">
      <c r="A88" s="8" t="s">
        <v>34</v>
      </c>
      <c r="B88" s="31"/>
      <c r="C88" s="32">
        <v>30</v>
      </c>
      <c r="E88" s="31">
        <f t="shared" si="7"/>
        <v>0</v>
      </c>
    </row>
    <row r="89" spans="1:7" x14ac:dyDescent="0.25">
      <c r="A89" s="8" t="s">
        <v>35</v>
      </c>
      <c r="B89" s="31"/>
      <c r="C89" s="32">
        <v>20</v>
      </c>
      <c r="E89" s="31">
        <f t="shared" si="7"/>
        <v>0</v>
      </c>
    </row>
    <row r="90" spans="1:7" ht="30" x14ac:dyDescent="0.25">
      <c r="A90" s="8" t="s">
        <v>40</v>
      </c>
      <c r="B90" s="33"/>
      <c r="C90" s="32">
        <f>+C40+C42</f>
        <v>179</v>
      </c>
      <c r="E90" s="31">
        <f t="shared" si="7"/>
        <v>0</v>
      </c>
    </row>
    <row r="91" spans="1:7" ht="30" x14ac:dyDescent="0.25">
      <c r="A91" s="8" t="s">
        <v>41</v>
      </c>
      <c r="B91" s="33"/>
      <c r="C91" s="32">
        <f>+C38</f>
        <v>51</v>
      </c>
      <c r="E91" s="31">
        <f t="shared" si="7"/>
        <v>0</v>
      </c>
    </row>
    <row r="92" spans="1:7" x14ac:dyDescent="0.25">
      <c r="A92" s="8" t="s">
        <v>42</v>
      </c>
      <c r="B92" s="34"/>
      <c r="C92" s="32">
        <f>+C39+C38+C42</f>
        <v>230</v>
      </c>
      <c r="E92" s="31">
        <f t="shared" si="7"/>
        <v>0</v>
      </c>
    </row>
    <row r="93" spans="1:7" x14ac:dyDescent="0.25">
      <c r="A93" s="8" t="s">
        <v>80</v>
      </c>
      <c r="B93" s="31"/>
      <c r="C93" s="32">
        <v>5</v>
      </c>
      <c r="E93" s="31">
        <f t="shared" si="7"/>
        <v>0</v>
      </c>
    </row>
    <row r="94" spans="1:7" x14ac:dyDescent="0.25">
      <c r="A94" s="8" t="s">
        <v>8</v>
      </c>
      <c r="B94" s="31"/>
      <c r="C94" s="32">
        <v>4</v>
      </c>
      <c r="E94" s="31">
        <f t="shared" si="7"/>
        <v>0</v>
      </c>
    </row>
    <row r="95" spans="1:7" x14ac:dyDescent="0.25">
      <c r="A95" s="8" t="s">
        <v>9</v>
      </c>
      <c r="B95" s="31"/>
      <c r="C95" s="32">
        <f>39+23</f>
        <v>62</v>
      </c>
      <c r="E95" s="31">
        <f t="shared" si="7"/>
        <v>0</v>
      </c>
    </row>
    <row r="96" spans="1:7" x14ac:dyDescent="0.25">
      <c r="A96" s="8" t="s">
        <v>81</v>
      </c>
      <c r="B96" s="31"/>
      <c r="C96" s="32">
        <v>100</v>
      </c>
      <c r="E96" s="31">
        <f t="shared" si="7"/>
        <v>0</v>
      </c>
    </row>
    <row r="97" spans="1:7" x14ac:dyDescent="0.25">
      <c r="A97" s="8" t="s">
        <v>82</v>
      </c>
      <c r="B97" s="31"/>
      <c r="C97" s="32">
        <v>217</v>
      </c>
      <c r="E97" s="31">
        <f t="shared" si="7"/>
        <v>0</v>
      </c>
    </row>
    <row r="98" spans="1:7" x14ac:dyDescent="0.25">
      <c r="A98" s="8" t="s">
        <v>83</v>
      </c>
      <c r="B98" s="31"/>
      <c r="C98" s="32">
        <v>100</v>
      </c>
      <c r="E98" s="31">
        <f t="shared" si="7"/>
        <v>0</v>
      </c>
    </row>
    <row r="99" spans="1:7" x14ac:dyDescent="0.25">
      <c r="A99" s="8" t="s">
        <v>48</v>
      </c>
      <c r="B99" s="31"/>
      <c r="C99" s="32">
        <v>10</v>
      </c>
      <c r="E99" s="31">
        <f t="shared" si="7"/>
        <v>0</v>
      </c>
    </row>
    <row r="100" spans="1:7" x14ac:dyDescent="0.25">
      <c r="A100" s="8" t="s">
        <v>49</v>
      </c>
      <c r="B100" s="31"/>
      <c r="C100" s="32">
        <v>10</v>
      </c>
      <c r="E100" s="31">
        <f t="shared" si="7"/>
        <v>0</v>
      </c>
    </row>
    <row r="101" spans="1:7" x14ac:dyDescent="0.25">
      <c r="A101" s="8" t="s">
        <v>84</v>
      </c>
      <c r="B101" s="31"/>
      <c r="C101" s="32">
        <v>10</v>
      </c>
      <c r="E101" s="31">
        <f t="shared" si="7"/>
        <v>0</v>
      </c>
    </row>
    <row r="102" spans="1:7" x14ac:dyDescent="0.25">
      <c r="A102" s="8" t="s">
        <v>0</v>
      </c>
      <c r="B102" s="36"/>
      <c r="C102" s="32">
        <v>30</v>
      </c>
      <c r="E102" s="31">
        <f t="shared" si="7"/>
        <v>0</v>
      </c>
    </row>
    <row r="103" spans="1:7" x14ac:dyDescent="0.25">
      <c r="A103" s="8" t="s">
        <v>85</v>
      </c>
      <c r="B103" s="36"/>
      <c r="C103" s="32">
        <v>10</v>
      </c>
      <c r="E103" s="31">
        <f t="shared" si="7"/>
        <v>0</v>
      </c>
    </row>
    <row r="104" spans="1:7" x14ac:dyDescent="0.25">
      <c r="A104" s="8" t="s">
        <v>68</v>
      </c>
      <c r="B104" s="36"/>
      <c r="C104" s="32">
        <v>5</v>
      </c>
      <c r="E104" s="31">
        <f t="shared" si="7"/>
        <v>0</v>
      </c>
      <c r="G104" s="46"/>
    </row>
    <row r="105" spans="1:7" x14ac:dyDescent="0.25">
      <c r="A105" s="8" t="s">
        <v>50</v>
      </c>
      <c r="B105" s="36"/>
      <c r="C105" s="32">
        <v>10</v>
      </c>
      <c r="E105" s="31">
        <f t="shared" si="7"/>
        <v>0</v>
      </c>
      <c r="G105" s="46"/>
    </row>
    <row r="106" spans="1:7" x14ac:dyDescent="0.25">
      <c r="A106" s="8" t="s">
        <v>51</v>
      </c>
      <c r="B106" s="36"/>
      <c r="C106" s="32">
        <v>10</v>
      </c>
      <c r="E106" s="31">
        <f t="shared" si="7"/>
        <v>0</v>
      </c>
    </row>
    <row r="107" spans="1:7" x14ac:dyDescent="0.25">
      <c r="A107" s="8" t="s">
        <v>52</v>
      </c>
      <c r="B107" s="31"/>
      <c r="C107" s="32">
        <v>1</v>
      </c>
      <c r="E107" s="31">
        <f t="shared" si="7"/>
        <v>0</v>
      </c>
    </row>
    <row r="108" spans="1:7" x14ac:dyDescent="0.25">
      <c r="A108" s="8" t="s">
        <v>86</v>
      </c>
      <c r="B108" s="36"/>
      <c r="C108" s="32">
        <v>30</v>
      </c>
      <c r="E108" s="31">
        <f t="shared" si="7"/>
        <v>0</v>
      </c>
    </row>
    <row r="109" spans="1:7" x14ac:dyDescent="0.25">
      <c r="A109" s="8" t="s">
        <v>10</v>
      </c>
      <c r="B109" s="31"/>
      <c r="C109" s="32">
        <v>20</v>
      </c>
      <c r="E109" s="31">
        <f t="shared" si="7"/>
        <v>0</v>
      </c>
    </row>
    <row r="110" spans="1:7" x14ac:dyDescent="0.25">
      <c r="A110" s="8" t="s">
        <v>11</v>
      </c>
      <c r="B110" s="31"/>
      <c r="C110" s="32">
        <v>2</v>
      </c>
      <c r="E110" s="31">
        <f t="shared" si="7"/>
        <v>0</v>
      </c>
    </row>
    <row r="111" spans="1:7" x14ac:dyDescent="0.25">
      <c r="A111" s="8" t="s">
        <v>12</v>
      </c>
      <c r="B111" s="31"/>
      <c r="C111" s="32">
        <v>2</v>
      </c>
      <c r="E111" s="31">
        <f t="shared" si="7"/>
        <v>0</v>
      </c>
    </row>
    <row r="112" spans="1:7" x14ac:dyDescent="0.25">
      <c r="A112" s="8" t="s">
        <v>13</v>
      </c>
      <c r="B112" s="31"/>
      <c r="C112" s="32">
        <v>4</v>
      </c>
      <c r="E112" s="31">
        <f t="shared" si="7"/>
        <v>0</v>
      </c>
    </row>
    <row r="113" spans="1:7" x14ac:dyDescent="0.25">
      <c r="A113" s="8" t="s">
        <v>14</v>
      </c>
      <c r="B113" s="31"/>
      <c r="C113" s="32">
        <v>4</v>
      </c>
      <c r="E113" s="31">
        <f t="shared" si="7"/>
        <v>0</v>
      </c>
    </row>
    <row r="114" spans="1:7" x14ac:dyDescent="0.25">
      <c r="A114" s="8" t="s">
        <v>15</v>
      </c>
      <c r="B114" s="34"/>
      <c r="C114" s="32">
        <v>26</v>
      </c>
      <c r="E114" s="31">
        <f t="shared" si="7"/>
        <v>0</v>
      </c>
    </row>
    <row r="115" spans="1:7" x14ac:dyDescent="0.25">
      <c r="A115" s="8" t="s">
        <v>61</v>
      </c>
      <c r="B115" s="32"/>
      <c r="C115" s="32">
        <v>30</v>
      </c>
      <c r="E115" s="31">
        <f t="shared" si="7"/>
        <v>0</v>
      </c>
    </row>
    <row r="116" spans="1:7" ht="30" x14ac:dyDescent="0.25">
      <c r="A116" s="8" t="s">
        <v>63</v>
      </c>
      <c r="B116" s="32"/>
      <c r="C116" s="32">
        <v>4</v>
      </c>
      <c r="E116" s="31">
        <f t="shared" si="7"/>
        <v>0</v>
      </c>
    </row>
    <row r="117" spans="1:7" ht="30" x14ac:dyDescent="0.25">
      <c r="A117" s="8" t="s">
        <v>62</v>
      </c>
      <c r="B117" s="32"/>
      <c r="C117" s="32">
        <v>4</v>
      </c>
      <c r="E117" s="31">
        <f t="shared" si="7"/>
        <v>0</v>
      </c>
    </row>
    <row r="118" spans="1:7" x14ac:dyDescent="0.25">
      <c r="A118" s="8" t="s">
        <v>67</v>
      </c>
      <c r="B118" s="32"/>
      <c r="C118" s="32">
        <v>4</v>
      </c>
      <c r="E118" s="31">
        <f t="shared" si="7"/>
        <v>0</v>
      </c>
    </row>
    <row r="119" spans="1:7" x14ac:dyDescent="0.25">
      <c r="A119" s="8" t="s">
        <v>87</v>
      </c>
      <c r="B119" s="32"/>
      <c r="C119" s="32">
        <v>30</v>
      </c>
      <c r="E119" s="31">
        <f t="shared" si="7"/>
        <v>0</v>
      </c>
    </row>
    <row r="120" spans="1:7" x14ac:dyDescent="0.25">
      <c r="A120" s="8" t="s">
        <v>88</v>
      </c>
      <c r="B120" s="32"/>
      <c r="C120" s="32">
        <v>10</v>
      </c>
      <c r="E120" s="31">
        <f t="shared" si="7"/>
        <v>0</v>
      </c>
    </row>
    <row r="121" spans="1:7" x14ac:dyDescent="0.25">
      <c r="A121" s="8" t="s">
        <v>69</v>
      </c>
      <c r="B121" s="32"/>
      <c r="C121" s="32">
        <v>5</v>
      </c>
      <c r="E121" s="31">
        <f t="shared" si="7"/>
        <v>0</v>
      </c>
    </row>
    <row r="122" spans="1:7" x14ac:dyDescent="0.25">
      <c r="A122" s="8" t="s">
        <v>65</v>
      </c>
      <c r="B122" s="32"/>
      <c r="C122" s="32">
        <v>5</v>
      </c>
      <c r="E122" s="31">
        <f t="shared" si="7"/>
        <v>0</v>
      </c>
    </row>
    <row r="123" spans="1:7" x14ac:dyDescent="0.25">
      <c r="A123" s="8" t="s">
        <v>64</v>
      </c>
      <c r="B123" s="32"/>
      <c r="C123" s="32">
        <v>6</v>
      </c>
      <c r="E123" s="31">
        <f t="shared" si="7"/>
        <v>0</v>
      </c>
    </row>
    <row r="124" spans="1:7" x14ac:dyDescent="0.25">
      <c r="A124" s="8" t="s">
        <v>66</v>
      </c>
      <c r="B124" s="32"/>
      <c r="C124" s="32">
        <v>4</v>
      </c>
      <c r="E124" s="31">
        <f t="shared" si="7"/>
        <v>0</v>
      </c>
    </row>
    <row r="125" spans="1:7" x14ac:dyDescent="0.25">
      <c r="A125" s="8" t="s">
        <v>89</v>
      </c>
      <c r="B125" s="32"/>
      <c r="C125" s="32">
        <v>5</v>
      </c>
      <c r="E125" s="31">
        <f t="shared" si="7"/>
        <v>0</v>
      </c>
    </row>
    <row r="126" spans="1:7" x14ac:dyDescent="0.25">
      <c r="A126" s="5" t="s">
        <v>33</v>
      </c>
      <c r="B126" s="16"/>
      <c r="C126" s="16"/>
      <c r="E126" s="9">
        <f>+E127</f>
        <v>0</v>
      </c>
      <c r="F126" s="3">
        <f>+E126+E85</f>
        <v>0</v>
      </c>
    </row>
    <row r="127" spans="1:7" ht="30" x14ac:dyDescent="0.25">
      <c r="A127" s="6" t="s">
        <v>47</v>
      </c>
      <c r="B127" s="18"/>
      <c r="C127" s="16">
        <v>12</v>
      </c>
      <c r="E127" s="18">
        <f>+C127*B127</f>
        <v>0</v>
      </c>
    </row>
    <row r="128" spans="1:7" x14ac:dyDescent="0.25">
      <c r="B128" s="22"/>
      <c r="G128"/>
    </row>
  </sheetData>
  <mergeCells count="41">
    <mergeCell ref="A26:G28"/>
    <mergeCell ref="A24:B24"/>
    <mergeCell ref="A16:B16"/>
    <mergeCell ref="A17:B17"/>
    <mergeCell ref="A18:B18"/>
    <mergeCell ref="A19:B19"/>
    <mergeCell ref="A20:B20"/>
    <mergeCell ref="A7:H7"/>
    <mergeCell ref="A10:G11"/>
    <mergeCell ref="A13:B13"/>
    <mergeCell ref="A14:B14"/>
    <mergeCell ref="A15:B15"/>
    <mergeCell ref="C79:F79"/>
    <mergeCell ref="C80:F80"/>
    <mergeCell ref="C81:F81"/>
    <mergeCell ref="A83:A84"/>
    <mergeCell ref="C73:F73"/>
    <mergeCell ref="C74:F74"/>
    <mergeCell ref="C75:F75"/>
    <mergeCell ref="A76:F76"/>
    <mergeCell ref="C77:F77"/>
    <mergeCell ref="C78:F78"/>
    <mergeCell ref="C72:F72"/>
    <mergeCell ref="A62:A63"/>
    <mergeCell ref="C62:F62"/>
    <mergeCell ref="C63:F63"/>
    <mergeCell ref="A64:F64"/>
    <mergeCell ref="C65:F65"/>
    <mergeCell ref="C66:F66"/>
    <mergeCell ref="C67:F67"/>
    <mergeCell ref="A68:F68"/>
    <mergeCell ref="C69:F69"/>
    <mergeCell ref="C70:F70"/>
    <mergeCell ref="C71:F71"/>
    <mergeCell ref="A61:G61"/>
    <mergeCell ref="C60:E60"/>
    <mergeCell ref="A33:A35"/>
    <mergeCell ref="A44:F44"/>
    <mergeCell ref="A53:F53"/>
    <mergeCell ref="C55:E55"/>
    <mergeCell ref="B56:E56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0B4799D0E58143899AAE0E433D954E" ma:contentTypeVersion="9" ma:contentTypeDescription="Create a new document." ma:contentTypeScope="" ma:versionID="ce7348371b398a6bef21a4f294f17aa3">
  <xsd:schema xmlns:xsd="http://www.w3.org/2001/XMLSchema" xmlns:xs="http://www.w3.org/2001/XMLSchema" xmlns:p="http://schemas.microsoft.com/office/2006/metadata/properties" xmlns:ns3="a02f4f84-dd69-42db-b7a8-9c3afe93f1a2" xmlns:ns4="1ecba972-d9bf-4994-ab8e-e6391986f675" targetNamespace="http://schemas.microsoft.com/office/2006/metadata/properties" ma:root="true" ma:fieldsID="71f01d5988b7f97bb140cc5c6ddaa2b9" ns3:_="" ns4:_="">
    <xsd:import namespace="a02f4f84-dd69-42db-b7a8-9c3afe93f1a2"/>
    <xsd:import namespace="1ecba972-d9bf-4994-ab8e-e6391986f67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f4f84-dd69-42db-b7a8-9c3afe93f1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cba972-d9bf-4994-ab8e-e6391986f67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02f4f84-dd69-42db-b7a8-9c3afe93f1a2" xsi:nil="true"/>
  </documentManagement>
</p:properties>
</file>

<file path=customXml/itemProps1.xml><?xml version="1.0" encoding="utf-8"?>
<ds:datastoreItem xmlns:ds="http://schemas.openxmlformats.org/officeDocument/2006/customXml" ds:itemID="{D53D841D-4525-4443-8211-8BD05D964B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2f4f84-dd69-42db-b7a8-9c3afe93f1a2"/>
    <ds:schemaRef ds:uri="1ecba972-d9bf-4994-ab8e-e6391986f6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43E3C27-2C12-4EC5-BEEC-7FD96A0FEE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196C66-1BA2-4697-ADC9-6707C894D16C}">
  <ds:schemaRefs>
    <ds:schemaRef ds:uri="1ecba972-d9bf-4994-ab8e-e6391986f675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a02f4f84-dd69-42db-b7a8-9c3afe93f1a2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hablado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Gerard Tous</cp:lastModifiedBy>
  <cp:lastPrinted>2019-03-04T12:31:36Z</cp:lastPrinted>
  <dcterms:created xsi:type="dcterms:W3CDTF">2018-12-10T12:43:43Z</dcterms:created>
  <dcterms:modified xsi:type="dcterms:W3CDTF">2025-06-10T10:37:32Z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0x010100120B4799D0E58143899AAE0E433D954E</vt:lpwstr>
  </property>
</Properties>
</file>