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14"/>
  <workbookPr/>
  <mc:AlternateContent xmlns:mc="http://schemas.openxmlformats.org/markup-compatibility/2006">
    <mc:Choice Requires="x15">
      <x15ac:absPath xmlns:x15ac="http://schemas.microsoft.com/office/spreadsheetml/2010/11/ac" url="https://cccbarcelona-my.sharepoint.com/personal/mibanez_cccb_org/Documents/RODOREDA/PROJECTE EXECUTIU ESPAI I GRÀFICA/PROJECTES LOT 1 I LOT 2 PREPARAT PER CONCURS/2025-05-19 LOT 1 SIGNAT FINAL/"/>
    </mc:Choice>
  </mc:AlternateContent>
  <xr:revisionPtr revIDLastSave="35" documentId="13_ncr:1_{C1E3CBF0-A4E0-9C4A-8453-D2F1BEDAF241}" xr6:coauthVersionLast="47" xr6:coauthVersionMax="47" xr10:uidLastSave="{77196308-E8FA-4199-AC4D-7ECB1E483F2C}"/>
  <bookViews>
    <workbookView xWindow="-120" yWindow="-120" windowWidth="29040" windowHeight="15840" xr2:uid="{00000000-000D-0000-FFFF-FFFF00000000}"/>
  </bookViews>
  <sheets>
    <sheet name="Sheet1" sheetId="1" r:id="rId1"/>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9" i="1" l="1" a="1"/>
  <c r="E9" i="1" s="1"/>
  <c r="E8" i="1" s="1" a="1"/>
  <c r="E8" i="1" s="1"/>
  <c r="E12" i="1" a="1"/>
  <c r="E12" i="1" s="1"/>
  <c r="E13" i="1" a="1"/>
  <c r="E13" i="1" s="1"/>
  <c r="E14" i="1" a="1"/>
  <c r="E14" i="1" s="1"/>
  <c r="E15" i="1" a="1"/>
  <c r="E15" i="1" s="1"/>
  <c r="E16" i="1" a="1"/>
  <c r="E16" i="1" s="1"/>
  <c r="E20" i="1" a="1"/>
  <c r="E20" i="1" s="1"/>
  <c r="E22" i="1" a="1"/>
  <c r="E22" i="1" s="1"/>
  <c r="E23" i="1" a="1"/>
  <c r="E23" i="1" s="1"/>
  <c r="E25" i="1" a="1"/>
  <c r="E25" i="1" s="1"/>
  <c r="E35" i="1" a="1"/>
  <c r="E35" i="1" s="1"/>
  <c r="E45" i="1" a="1"/>
  <c r="E45" i="1" s="1"/>
  <c r="E50" i="1" a="1"/>
  <c r="E50" i="1" s="1"/>
  <c r="E66" i="1" a="1"/>
  <c r="E66" i="1" s="1"/>
  <c r="E76" i="1" a="1"/>
  <c r="E76" i="1" s="1"/>
  <c r="E100" i="1" a="1"/>
  <c r="E100" i="1" s="1"/>
  <c r="E96" i="1" s="1" a="1"/>
  <c r="E96" i="1" s="1"/>
  <c r="E109" i="1" a="1"/>
  <c r="E109" i="1" s="1"/>
  <c r="E113" i="1" a="1"/>
  <c r="E113" i="1" s="1"/>
  <c r="E134" i="1" a="1"/>
  <c r="E134" i="1" s="1"/>
  <c r="E146" i="1" a="1"/>
  <c r="E146" i="1" s="1"/>
  <c r="E147" i="1" a="1"/>
  <c r="E147" i="1" s="1"/>
  <c r="E148" i="1" a="1"/>
  <c r="E148" i="1" s="1"/>
  <c r="E149" i="1" a="1"/>
  <c r="E149" i="1" s="1"/>
  <c r="E150" i="1" a="1"/>
  <c r="E150" i="1" s="1"/>
  <c r="E154" i="1" a="1"/>
  <c r="E154" i="1" s="1"/>
  <c r="E153" i="1" s="1" a="1"/>
  <c r="E153" i="1" s="1"/>
  <c r="E145" i="1" l="1" a="1"/>
  <c r="E145" i="1" s="1"/>
  <c r="E11" i="1" a="1"/>
  <c r="E11" i="1" s="1"/>
  <c r="E19" i="1" a="1"/>
  <c r="E19" i="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<sst xmlns="http://schemas.openxmlformats.org/spreadsheetml/2006/main" count="189" uniqueCount="149">
  <si>
    <t>AMIDAMENTS  LOT 1  EXPOSICIÓ "RODOREDA, UN BOSC”                                                             CCCB BARCELONA</t>
  </si>
  <si>
    <t>SUBMINISTRAMENT, MUNTATGE I DESMUNTATGE DE TOTS ELS ELEMENTS I TREBALLS QUE S'ESPECIFIQUEN A CONTINUACIÓ</t>
  </si>
  <si>
    <t>NOMENCLATURA</t>
  </si>
  <si>
    <t>DESCRIPCIÓ</t>
  </si>
  <si>
    <t>UNITATS DE COMPUT i DESGLÓS</t>
  </si>
  <si>
    <t>AMIDAMENT</t>
  </si>
  <si>
    <t>01_PINTURA</t>
  </si>
  <si>
    <t>1.1</t>
  </si>
  <si>
    <t>Pintura sobre paret existent. Segellat de forats i preparació de paret. Imprimació i dues capes de pintura plàstica sobre paret existent de 4,10m, d'alçada. (PARETS PERIMETRALS)</t>
  </si>
  <si>
    <t>m2</t>
  </si>
  <si>
    <t>Pintura sobre paret existent color gris fosc, ref. a definir per la DF (A.00 - ENTRADA)</t>
  </si>
  <si>
    <t>1.2</t>
  </si>
  <si>
    <t xml:space="preserve">Pintura sobre paret existent. Segellat de forats i preparació de paret. Imprimació i dues capes de pintura plàstica sobre paret existent de 3,50m, d'alçada. (PARETS PERIMETRALS)
</t>
  </si>
  <si>
    <t>Pintura sobre paret existent color gris fosc, ref. a definir per la DF (Ala 01: A.01+A02)</t>
  </si>
  <si>
    <t>Pintura sobre paret existent color 02, ref. a definir per la DF (Instal.lació Cabo Sanroque)</t>
  </si>
  <si>
    <t>Pintura sobre paret existent color gris fosc, ref. a definir per la DF (A.03)</t>
  </si>
  <si>
    <t>Pintura sobre paret existent color gris fosc, ref. a definir per la DF (A.04)</t>
  </si>
  <si>
    <t>Pintura sobre paret existent color gris fosc, ref. a definir per la DF (A.05)</t>
  </si>
  <si>
    <t>Pintura sobre paret existent color gris fosc, ref. a definir per la DF (sortida-credits)</t>
  </si>
  <si>
    <t>1.3</t>
  </si>
  <si>
    <t>Pintura sobre paret existent. Segellat de forats i preparació de paret. Imprimació i dues capes de pintura plàstica sobre paret existent de 3,50m, d'alçada. (ARCS I COLUMNES)</t>
  </si>
  <si>
    <t>Pintura sobre paret existent color gris fosc, ref. a definir per la DF (instal.lació Cabo Sanroque)</t>
  </si>
  <si>
    <t>Pintura sobre paret existent color gris fosc, ref. a definir per la DF (A.03 i A04)</t>
  </si>
  <si>
    <t>1.4</t>
  </si>
  <si>
    <t>Pintura de parets de cartró guix</t>
  </si>
  <si>
    <t>P1</t>
  </si>
  <si>
    <t>PZ</t>
  </si>
  <si>
    <t>P2</t>
  </si>
  <si>
    <t>P3</t>
  </si>
  <si>
    <t>P4</t>
  </si>
  <si>
    <t>PA1</t>
  </si>
  <si>
    <t>PA2</t>
  </si>
  <si>
    <t>PA3</t>
  </si>
  <si>
    <t>1.5</t>
  </si>
  <si>
    <t>Interiors ámbits “Cases I Carrers”</t>
  </si>
  <si>
    <t>EF2</t>
  </si>
  <si>
    <t>EF3</t>
  </si>
  <si>
    <t>02_TANCAMENTS CARTRÓ GUIX</t>
  </si>
  <si>
    <t>*La mesura es realitza en metres quadrats, comptant una sola cara del mur. No obstant això, cal comptabilitzar la duplicació de plaques segons el tipus de mur especificat (doble placa, reforços, etc.), d’acord amb la composició indicada als plànols i detalls constructius. La mesura inclou el subministrament i col·locació de les plaques de cartró-guix, l’estructura metàl·lica interior, així com els acabats corresponents segons el projecte.</t>
  </si>
  <si>
    <t>2.1</t>
  </si>
  <si>
    <t xml:space="preserve">Tancament doble cara de cartró guix tipus 01: placa 15mm + llana de roca 70mm + placa 15mm. 
</t>
  </si>
  <si>
    <t>2.2</t>
  </si>
  <si>
    <t>Tancament doble cara de cartró guix tipus 02: placa 15mm + camara d'aire 70mm + placa 15mm</t>
  </si>
  <si>
    <t>P1 - plànol PE-AP1</t>
  </si>
  <si>
    <t>P2 - plànol PE-AP7</t>
  </si>
  <si>
    <t xml:space="preserve">*P2 inclou porta amb el mateix acabat que la paret enrasada amb la cara exterior del mur, sense tapajunts i amb frontissa oculta </t>
  </si>
  <si>
    <t>P3 - plànol PE-AP11</t>
  </si>
  <si>
    <t>2.3</t>
  </si>
  <si>
    <t>Tancament una cara de cartró guix tipus 03 (a una cara): placa 15mm + camara d'aire 70mm</t>
  </si>
  <si>
    <t>03_TANCAMENTS DE DM</t>
  </si>
  <si>
    <t>*La mesura es realitza en metres lineals, corresponent a la longitud total del mur en planta. Cal comptabilitzar les dues cares de revestiment de cada mur, incloent-hi l'estructura i les plaques de cada cara, segons el material especificat als plànols. Aquesta informació es pot consultar al plànol PE-0N1, PE-AC1 i als detalls accessoris de la composició de cada mur.</t>
  </si>
  <si>
    <t>3.a</t>
  </si>
  <si>
    <t xml:space="preserve">Tancaments segons detall plànol PE - D1.1 
Murs amb muntants en tub de 30mm d'acer negre vernissat mate, i plafonats en DM en massa colors tipus SAND o mur en Dm color cru si va cobert amb wallpaper.  
Veure plànols detalls on s'explica cada un dels casos. Totes les trobades de DM a inglet (45º)
</t>
  </si>
  <si>
    <t>ml</t>
  </si>
  <si>
    <t>E1 - plànol PE-AP2</t>
  </si>
  <si>
    <t>E2 - plànol PE-AP2</t>
  </si>
  <si>
    <t>E3 - plànol PE-AP3</t>
  </si>
  <si>
    <t>E4 - plànol PE-AP3</t>
  </si>
  <si>
    <t>E5 - plànol PE-AP4</t>
  </si>
  <si>
    <t>E6 - plànol PE-AP4</t>
  </si>
  <si>
    <t>E7 - plànol PE-AP5</t>
  </si>
  <si>
    <t>E8 - plànol PE-AP5</t>
  </si>
  <si>
    <t>3.b</t>
  </si>
  <si>
    <r>
      <t xml:space="preserve">Tancaments segons detall plànol PE - D4 
Murs amb muntants aprofitats d'exposció QUANTICA, que els proporciona el CCCB. Plafonats en DM en massa colors tipus SAND o mur en Dm color cru si va cobert amb wallpaper. </t>
    </r>
    <r>
      <rPr>
        <sz val="10"/>
        <color indexed="14"/>
        <rFont val="Helvetica Now Display"/>
      </rPr>
      <t xml:space="preserve">
</t>
    </r>
    <r>
      <rPr>
        <sz val="10"/>
        <color indexed="8"/>
        <rFont val="Helvetica Now Display"/>
      </rPr>
      <t xml:space="preserve"> 
Veure plànols detalls on s'explica cada un dels casos. </t>
    </r>
  </si>
  <si>
    <t>EQ1 - plànol PE-AP6</t>
  </si>
  <si>
    <t>EQ2 - plànol PE-AP6</t>
  </si>
  <si>
    <t>EQ3 - plànol PE-AP12</t>
  </si>
  <si>
    <t>EQ4 - plànol PE-AP12</t>
  </si>
  <si>
    <t>EQ5 - plànol PE-AP12</t>
  </si>
  <si>
    <t>EQ6 - plànol PE-AP12</t>
  </si>
  <si>
    <t>EQ7 - plànol PE-AP13</t>
  </si>
  <si>
    <t>EQ8 - plànol PE-AP13</t>
  </si>
  <si>
    <t>EQ9 - plànol PE-AP13</t>
  </si>
  <si>
    <t>EQ10 - plànol PE-AP14</t>
  </si>
  <si>
    <t>EQ11 - plànol PE-AP14</t>
  </si>
  <si>
    <t>04_TANCAMENTS DE CONTRAXAPAT D'AVET</t>
  </si>
  <si>
    <t>*La mesura es realitza en metres lineals, corresponent a la longitud total del mur en planta. Cal comptabilitzar les dues cares de revestiment (on n’hi hagi) de cada mur, incloent-hi l'estructura i les plaques de cada cara, segons el material especificat als plànols. Aquesta informació es pot consultar al plànol PE-0N1, PE-AC1 i als detalls accessoris de la composició de cada mur.</t>
  </si>
  <si>
    <t>4.1</t>
  </si>
  <si>
    <t>TANCAMENTS NOUS</t>
  </si>
  <si>
    <t>4.1.1</t>
  </si>
  <si>
    <t xml:space="preserve">Tancaments detall PE - D6 
Tancament en puntants de pi i contraxapat d'avet, sense vernissar 
Veure plànols detalls on s'explica cada un dels casos. 
 </t>
  </si>
  <si>
    <t>EF1 - plànol PE-AP8</t>
  </si>
  <si>
    <t>EF2 - plànol PE-AP8</t>
  </si>
  <si>
    <t>EF3 - plànol PE-AP9</t>
  </si>
  <si>
    <t>EF4 - plànol PE-AP10</t>
  </si>
  <si>
    <t>05_MOBILIARI I ALTRES</t>
  </si>
  <si>
    <t>5.1</t>
  </si>
  <si>
    <t>COL·LOCACIÓ DE CORTINES</t>
  </si>
  <si>
    <t>5.1.1</t>
  </si>
  <si>
    <t>Col·locació de cortines existents que proveeix el CCCB, preparades amb velcro a la part superior per unir al llistó. h. 250 cm.</t>
  </si>
  <si>
    <t>7,40</t>
  </si>
  <si>
    <t>C1, C2, C3 i C4</t>
  </si>
  <si>
    <t>5.2</t>
  </si>
  <si>
    <t>PRESTATGERIA (Traduccions)</t>
  </si>
  <si>
    <t>5.2.1</t>
  </si>
  <si>
    <t>Prestatge metal.lic en forma de U de 40x20mm (mides interiors) i 2000mm de llarg. Acabat en cru.</t>
  </si>
  <si>
    <t>ut</t>
  </si>
  <si>
    <t>Prestatgeries</t>
  </si>
  <si>
    <t>5.3</t>
  </si>
  <si>
    <t>TARIMA (Instal.lació entrada a Guerra PE-ON4)</t>
  </si>
  <si>
    <t>5.3.1</t>
  </si>
  <si>
    <t>Tarima de DM de 15mm pintat de negre amb estructura interior de costella de llistó de pi de 40x40mm, cada 60cm. H. 200. Frontal de DM de 15mm pintat de negre i h. 250mm a 2 dels costats de la tarima (els que no tenen paret)</t>
  </si>
  <si>
    <t>Tarima 01</t>
  </si>
  <si>
    <t>Tarima 02</t>
  </si>
  <si>
    <t>5.4</t>
  </si>
  <si>
    <t>PEDESTAL NOU</t>
  </si>
  <si>
    <t>5.4.1</t>
  </si>
  <si>
    <t xml:space="preserve">Prestatge en forma de cercle de diam. 25 cm de DM tintat color SAND. Ancorat per la part inferior a paret de DM E7
</t>
  </si>
  <si>
    <t xml:space="preserve">06_ELEMENTS SINGULARS </t>
  </si>
  <si>
    <t xml:space="preserve"> Els detalls corresponents per a la correcta valoració es troben en el PLÀNOL PE-IN1</t>
  </si>
  <si>
    <t>6.1</t>
  </si>
  <si>
    <t>Aguaits 1 (un de complet) PE-D7.1. Les panes de suro que conformaran la instal·lació rebran un tractament d'ebullició en forn d’injecció de vapor i aigua per garantir una correcta estabilització del material. Els panells s’hauran d’introduir a la sala un cop completat el procés d’assecat. Es sol·licitarà una certificació del tractament per assegurar que els materials no desprenguin humitat dins la sala.</t>
  </si>
  <si>
    <t>6.2</t>
  </si>
  <si>
    <t>Aguaits 2 (un de seccionat) PE-D7.2. Les panes de suro que conformaran la instal·lació rebran un tractament d'ebullició en forn d’injecció de vapor i aigua per garantir una correcta estabilització del material. Els panells s’hauran d’introduir a la sala un cop completat el procés d’assecat. Es sol·licitarà una certificació del tractament per assegurar que els materials no desprenguin humitat dins la sala.</t>
  </si>
  <si>
    <t>6.3</t>
  </si>
  <si>
    <t>Pont caigut. PLÀNOL PE - D10</t>
  </si>
  <si>
    <t>6.4</t>
  </si>
  <si>
    <t xml:space="preserve">Toll. PLÀNOL PE-D11
</t>
  </si>
  <si>
    <t>07_PAVIMENTS</t>
  </si>
  <si>
    <t>7.1</t>
  </si>
  <si>
    <t>PAVIMENT MOQUETA</t>
  </si>
  <si>
    <t>7.1.1</t>
  </si>
  <si>
    <t xml:space="preserve">Paviment de moqueta firal color gris fosc. Color a definir per la DF
</t>
  </si>
  <si>
    <t>A1 i A2</t>
  </si>
  <si>
    <t>Instal.lació entrada a Guerra (PE-ON4)</t>
  </si>
  <si>
    <t>A3. Guerra</t>
  </si>
  <si>
    <t>A4. Cases</t>
  </si>
  <si>
    <t>A5</t>
  </si>
  <si>
    <t>Entrada i sortida</t>
  </si>
  <si>
    <r>
      <t>08_</t>
    </r>
    <r>
      <rPr>
        <sz val="12"/>
        <color indexed="8"/>
        <rFont val="Helvetica Now Display"/>
      </rPr>
      <t xml:space="preserve">	</t>
    </r>
    <r>
      <rPr>
        <sz val="13"/>
        <color indexed="8"/>
        <rFont val="Helvetica Now Display"/>
      </rPr>
      <t>FRESAT PER CONTROL NUMÈRIC I IMPRESSIÓ DIRECTA</t>
    </r>
  </si>
  <si>
    <t>8.1</t>
  </si>
  <si>
    <t>DM TROQUELATS I IMPRESSOS</t>
  </si>
  <si>
    <t>8.1.1</t>
  </si>
  <si>
    <t xml:space="preserve">DM colorejat en massa troquelat (amb un DM darrera) i imprés per una banda h.2,00m
</t>
  </si>
  <si>
    <t>A1_INNOCENCIA -  plafó de 2,50 x h.2,00m</t>
  </si>
  <si>
    <t>A2_DESIG -  plafó de 2,50 x h.2,00m</t>
  </si>
  <si>
    <t>A3_GUERRA I MORT -  plafó de 2,17 x h.2,00m</t>
  </si>
  <si>
    <t>A5_METAMORFOSIS -  plafó de 3,35 x h.2,00m</t>
  </si>
  <si>
    <t>A6_RESSONS METAFÍSICS -  plafó de 2,65 x h.2,00m</t>
  </si>
  <si>
    <t>8.2</t>
  </si>
  <si>
    <t>CONTRAXAPATS  TROQUELATS I IMPRESSOS</t>
  </si>
  <si>
    <t>8.2.1</t>
  </si>
  <si>
    <t xml:space="preserve">Fusta contraxapada d'avet troquelada i impresa. H. 3,51
</t>
  </si>
  <si>
    <t>A4_CASES I CARRERS -  plafó de 3,05 x h.3,51m</t>
  </si>
  <si>
    <t>09_DESMUNTATGE</t>
  </si>
  <si>
    <t>10_TOTAL</t>
  </si>
  <si>
    <t>02_TANCAMENTS DE CARTRÓ GUIX</t>
  </si>
  <si>
    <t>08_FRESAT PER CONTROL NUMÈRIC I IMPRESSIÓ DIRECTA</t>
  </si>
  <si>
    <r>
      <rPr>
        <b/>
        <sz val="11"/>
        <color rgb="FF000000"/>
        <rFont val="Helvetica Now Display"/>
      </rPr>
      <t>ACLARIMENTS</t>
    </r>
    <r>
      <rPr>
        <sz val="11"/>
        <color indexed="8"/>
        <rFont val="Helvetica Now Display"/>
      </rPr>
      <t xml:space="preserve">
1- Als plànols del projecte hi apareixen elements que no concursen perquè o bé son produccions artístiques, o bé es tracta d'elements proporcionats pel CCCB, com per exemple, les vitrines.
2- El Wall Paper que apareix com a acabat d'alguns tancaments en els plànols del projecte, forma part del Lot 2.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</si>
</sst>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0&quot; &quot;;&quot;-&quot;#,##0.00&quot; &quot;"/>
  </numFmts>
  <fonts count="13">
    <font>
      <sz val="12"/>
      <color indexed="8"/>
      <name val="Calibri"/>
    </font>
    <font>
      <sz val="12"/>
      <color indexed="8"/>
      <name val="Helvetica Now Display"/>
    </font>
    <font>
      <sz val="10"/>
      <color indexed="8"/>
      <name val="Helvetica Now Display"/>
    </font>
    <font>
      <sz val="11"/>
      <color indexed="8"/>
      <name val="Helvetica Now Display"/>
    </font>
    <font>
      <sz val="10"/>
      <color indexed="13"/>
      <name val="Helvetica Now Display"/>
    </font>
    <font>
      <sz val="12"/>
      <color indexed="14"/>
      <name val="Helvetica Now Display"/>
    </font>
    <font>
      <sz val="10"/>
      <color indexed="14"/>
      <name val="Helvetica Now Display"/>
    </font>
    <font>
      <sz val="10"/>
      <color indexed="15"/>
      <name val="Helvetica Now Display"/>
    </font>
    <font>
      <sz val="12"/>
      <color indexed="13"/>
      <name val="Helvetica Now Display"/>
    </font>
    <font>
      <u/>
      <sz val="10"/>
      <color indexed="13"/>
      <name val="Helvetica Now Display"/>
    </font>
    <font>
      <sz val="13"/>
      <color indexed="8"/>
      <name val="Helvetica Now Display"/>
    </font>
    <font>
      <sz val="15"/>
      <color indexed="8"/>
      <name val="Helvetica Now Display"/>
    </font>
    <font>
      <b/>
      <sz val="11"/>
      <color rgb="FF000000"/>
      <name val="Helvetica Now Display"/>
    </font>
  </fonts>
  <fills count="6">
    <fill>
      <patternFill patternType="none"/>
    </fill>
    <fill>
      <patternFill patternType="gray125"/>
    </fill>
    <fill>
      <patternFill patternType="solid">
        <fgColor indexed="11"/>
        <bgColor auto="1"/>
      </patternFill>
    </fill>
    <fill>
      <patternFill patternType="solid">
        <fgColor indexed="16"/>
        <bgColor auto="1"/>
      </patternFill>
    </fill>
    <fill>
      <patternFill patternType="solid">
        <fgColor rgb="FF92D050"/>
        <bgColor indexed="64"/>
      </patternFill>
    </fill>
    <fill>
      <patternFill patternType="solid">
        <fgColor theme="0" tint="-0.14999847407452621"/>
        <bgColor indexed="64"/>
      </patternFill>
    </fill>
  </fills>
  <borders count="2">
    <border>
      <left/>
      <right/>
      <top/>
      <bottom/>
      <diagonal/>
    </border>
    <border>
      <left/>
      <right/>
      <top/>
      <bottom/>
      <diagonal/>
    </border>
  </borders>
  <cellStyleXfs count="1">
    <xf numFmtId="0" fontId="0" fillId="0" borderId="0" applyNumberFormat="0" applyFill="0" applyBorder="0" applyProtection="0"/>
  </cellStyleXfs>
  <cellXfs count="60">
    <xf numFmtId="0" fontId="0" fillId="0" borderId="0" xfId="0"/>
    <xf numFmtId="49" fontId="2" fillId="2" borderId="1" xfId="0" applyNumberFormat="1" applyFont="1" applyFill="1" applyBorder="1" applyAlignment="1">
      <alignment horizontal="left" vertical="top" wrapText="1"/>
    </xf>
    <xf numFmtId="0" fontId="1" fillId="0" borderId="1" xfId="0" applyNumberFormat="1" applyFont="1" applyBorder="1" applyAlignment="1">
      <alignment vertical="top"/>
    </xf>
    <xf numFmtId="0" fontId="1" fillId="2" borderId="1" xfId="0" applyFont="1" applyFill="1" applyBorder="1" applyAlignment="1">
      <alignment vertical="top" wrapText="1"/>
    </xf>
    <xf numFmtId="49" fontId="2" fillId="2" borderId="1" xfId="0" applyNumberFormat="1" applyFont="1" applyFill="1" applyBorder="1" applyAlignment="1">
      <alignment vertical="top" wrapText="1"/>
    </xf>
    <xf numFmtId="0" fontId="2" fillId="2" borderId="1" xfId="0" applyFont="1" applyFill="1" applyBorder="1" applyAlignment="1">
      <alignment vertical="top" wrapText="1"/>
    </xf>
    <xf numFmtId="0" fontId="1" fillId="2" borderId="1" xfId="0" applyFont="1" applyFill="1" applyBorder="1" applyAlignment="1">
      <alignment horizontal="left" vertical="top" wrapText="1"/>
    </xf>
    <xf numFmtId="0" fontId="1" fillId="2" borderId="1" xfId="0" applyFont="1" applyFill="1" applyBorder="1" applyAlignment="1">
      <alignment vertical="top"/>
    </xf>
    <xf numFmtId="0" fontId="2" fillId="2" borderId="1" xfId="0" applyFont="1" applyFill="1" applyBorder="1" applyAlignment="1">
      <alignment horizontal="right" vertical="top" wrapText="1"/>
    </xf>
    <xf numFmtId="49" fontId="2" fillId="5" borderId="1" xfId="0" applyNumberFormat="1" applyFont="1" applyFill="1" applyBorder="1" applyAlignment="1">
      <alignment horizontal="left" vertical="top" wrapText="1"/>
    </xf>
    <xf numFmtId="49" fontId="2" fillId="5" borderId="1" xfId="0" applyNumberFormat="1" applyFont="1" applyFill="1" applyBorder="1" applyAlignment="1">
      <alignment vertical="top" wrapText="1"/>
    </xf>
    <xf numFmtId="164" fontId="2" fillId="5" borderId="1" xfId="0" applyNumberFormat="1" applyFont="1" applyFill="1" applyBorder="1" applyAlignment="1">
      <alignment vertical="top" wrapText="1"/>
    </xf>
    <xf numFmtId="49" fontId="2" fillId="5" borderId="1" xfId="0" applyNumberFormat="1" applyFont="1" applyFill="1" applyBorder="1" applyAlignment="1">
      <alignment horizontal="right" vertical="top" wrapText="1"/>
    </xf>
    <xf numFmtId="164" fontId="2" fillId="2" borderId="1" xfId="0" applyNumberFormat="1" applyFont="1" applyFill="1" applyBorder="1" applyAlignment="1">
      <alignment horizontal="right" vertical="top" wrapText="1"/>
    </xf>
    <xf numFmtId="0" fontId="3" fillId="2" borderId="1" xfId="0" applyFont="1" applyFill="1" applyBorder="1" applyAlignment="1">
      <alignment vertical="top" wrapText="1"/>
    </xf>
    <xf numFmtId="164" fontId="2" fillId="5" borderId="1" xfId="0" applyNumberFormat="1" applyFont="1" applyFill="1" applyBorder="1" applyAlignment="1">
      <alignment horizontal="right" vertical="top" wrapText="1"/>
    </xf>
    <xf numFmtId="0" fontId="2" fillId="2" borderId="1" xfId="0" applyFont="1" applyFill="1" applyBorder="1" applyAlignment="1">
      <alignment horizontal="left" vertical="top" wrapText="1"/>
    </xf>
    <xf numFmtId="0" fontId="2" fillId="2" borderId="1" xfId="0" applyNumberFormat="1" applyFont="1" applyFill="1" applyBorder="1" applyAlignment="1">
      <alignment horizontal="right" vertical="top" wrapText="1"/>
    </xf>
    <xf numFmtId="49" fontId="5" fillId="2" borderId="1" xfId="0" applyNumberFormat="1" applyFont="1" applyFill="1" applyBorder="1" applyAlignment="1">
      <alignment vertical="top" wrapText="1"/>
    </xf>
    <xf numFmtId="2" fontId="2" fillId="5" borderId="1" xfId="0" applyNumberFormat="1" applyFont="1" applyFill="1" applyBorder="1" applyAlignment="1">
      <alignment vertical="top" wrapText="1"/>
    </xf>
    <xf numFmtId="2" fontId="2" fillId="2" borderId="1" xfId="0" applyNumberFormat="1" applyFont="1" applyFill="1" applyBorder="1" applyAlignment="1">
      <alignment vertical="top" wrapText="1"/>
    </xf>
    <xf numFmtId="49" fontId="4" fillId="2" borderId="1" xfId="0" applyNumberFormat="1" applyFont="1" applyFill="1" applyBorder="1" applyAlignment="1">
      <alignment vertical="top" wrapText="1"/>
    </xf>
    <xf numFmtId="0" fontId="4" fillId="2" borderId="1" xfId="0" applyFont="1" applyFill="1" applyBorder="1" applyAlignment="1">
      <alignment horizontal="left" vertical="top" wrapText="1"/>
    </xf>
    <xf numFmtId="0" fontId="4" fillId="2" borderId="1" xfId="0" applyFont="1" applyFill="1" applyBorder="1" applyAlignment="1">
      <alignment vertical="top" wrapText="1"/>
    </xf>
    <xf numFmtId="0" fontId="2" fillId="2" borderId="1" xfId="0" applyNumberFormat="1" applyFont="1" applyFill="1" applyBorder="1" applyAlignment="1">
      <alignment vertical="top" wrapText="1"/>
    </xf>
    <xf numFmtId="0" fontId="8" fillId="2" borderId="1" xfId="0" applyFont="1" applyFill="1" applyBorder="1" applyAlignment="1">
      <alignment vertical="top" wrapText="1"/>
    </xf>
    <xf numFmtId="0" fontId="2" fillId="5" borderId="1" xfId="0" applyFont="1" applyFill="1" applyBorder="1" applyAlignment="1">
      <alignment vertical="top" wrapText="1"/>
    </xf>
    <xf numFmtId="0" fontId="2" fillId="5" borderId="1" xfId="0" applyNumberFormat="1" applyFont="1" applyFill="1" applyBorder="1" applyAlignment="1">
      <alignment vertical="top" wrapText="1"/>
    </xf>
    <xf numFmtId="49" fontId="2" fillId="2" borderId="1" xfId="0" applyNumberFormat="1" applyFont="1" applyFill="1" applyBorder="1" applyAlignment="1">
      <alignment horizontal="right" vertical="top" wrapText="1"/>
    </xf>
    <xf numFmtId="49" fontId="7" fillId="2" borderId="1" xfId="0" applyNumberFormat="1" applyFont="1" applyFill="1" applyBorder="1" applyAlignment="1">
      <alignment vertical="top" wrapText="1"/>
    </xf>
    <xf numFmtId="49" fontId="2" fillId="3" borderId="1" xfId="0" applyNumberFormat="1" applyFont="1" applyFill="1" applyBorder="1" applyAlignment="1">
      <alignment horizontal="left" vertical="top" wrapText="1"/>
    </xf>
    <xf numFmtId="0" fontId="2" fillId="3" borderId="1" xfId="0" applyFont="1" applyFill="1" applyBorder="1" applyAlignment="1">
      <alignment vertical="top" wrapText="1"/>
    </xf>
    <xf numFmtId="0" fontId="1" fillId="3" borderId="1" xfId="0" applyFont="1" applyFill="1" applyBorder="1" applyAlignment="1">
      <alignment vertical="top" wrapText="1"/>
    </xf>
    <xf numFmtId="49" fontId="2" fillId="3" borderId="1" xfId="0" applyNumberFormat="1" applyFont="1" applyFill="1" applyBorder="1" applyAlignment="1">
      <alignment vertical="top" wrapText="1"/>
    </xf>
    <xf numFmtId="0" fontId="4" fillId="3" borderId="1" xfId="0" applyFont="1" applyFill="1" applyBorder="1" applyAlignment="1">
      <alignment vertical="top" wrapText="1"/>
    </xf>
    <xf numFmtId="0" fontId="8" fillId="3" borderId="1" xfId="0" applyFont="1" applyFill="1" applyBorder="1" applyAlignment="1">
      <alignment vertical="top" wrapText="1"/>
    </xf>
    <xf numFmtId="164" fontId="4" fillId="5" borderId="1" xfId="0" applyNumberFormat="1" applyFont="1" applyFill="1" applyBorder="1" applyAlignment="1">
      <alignment vertical="top" wrapText="1"/>
    </xf>
    <xf numFmtId="2" fontId="2" fillId="3" borderId="1" xfId="0" applyNumberFormat="1" applyFont="1" applyFill="1" applyBorder="1" applyAlignment="1">
      <alignment vertical="top" wrapText="1"/>
    </xf>
    <xf numFmtId="49" fontId="4" fillId="3" borderId="1" xfId="0" applyNumberFormat="1" applyFont="1" applyFill="1" applyBorder="1" applyAlignment="1">
      <alignment horizontal="left" vertical="top" wrapText="1"/>
    </xf>
    <xf numFmtId="0" fontId="9" fillId="5" borderId="1" xfId="0" applyFont="1" applyFill="1" applyBorder="1" applyAlignment="1">
      <alignment horizontal="left" vertical="top" wrapText="1"/>
    </xf>
    <xf numFmtId="164" fontId="2" fillId="2" borderId="1" xfId="0" applyNumberFormat="1" applyFont="1" applyFill="1" applyBorder="1" applyAlignment="1">
      <alignment vertical="top" wrapText="1"/>
    </xf>
    <xf numFmtId="2" fontId="2" fillId="2" borderId="1" xfId="0" applyNumberFormat="1" applyFont="1" applyFill="1" applyBorder="1" applyAlignment="1">
      <alignment horizontal="right" vertical="top" wrapText="1"/>
    </xf>
    <xf numFmtId="49" fontId="2" fillId="0" borderId="1" xfId="0" applyNumberFormat="1" applyFont="1" applyFill="1" applyBorder="1" applyAlignment="1">
      <alignment horizontal="left" vertical="top" wrapText="1"/>
    </xf>
    <xf numFmtId="0" fontId="1" fillId="0" borderId="1" xfId="0" applyFont="1" applyFill="1" applyBorder="1" applyAlignment="1">
      <alignment vertical="top" wrapText="1"/>
    </xf>
    <xf numFmtId="49" fontId="4" fillId="2" borderId="1" xfId="0" applyNumberFormat="1" applyFont="1" applyFill="1" applyBorder="1" applyAlignment="1">
      <alignment horizontal="left" vertical="top" wrapText="1"/>
    </xf>
    <xf numFmtId="0" fontId="2" fillId="0" borderId="1" xfId="0" applyNumberFormat="1" applyFont="1" applyBorder="1" applyAlignment="1">
      <alignment vertical="top"/>
    </xf>
    <xf numFmtId="49" fontId="2" fillId="0" borderId="1" xfId="0" applyNumberFormat="1" applyFont="1" applyFill="1" applyBorder="1" applyAlignment="1">
      <alignment horizontal="left" vertical="top" wrapText="1"/>
    </xf>
    <xf numFmtId="0" fontId="1" fillId="0" borderId="1" xfId="0" applyFont="1" applyFill="1" applyBorder="1" applyAlignment="1">
      <alignment vertical="top" wrapText="1"/>
    </xf>
    <xf numFmtId="49" fontId="3" fillId="2" borderId="1" xfId="0" applyNumberFormat="1" applyFont="1" applyFill="1" applyBorder="1" applyAlignment="1">
      <alignment horizontal="left" vertical="top" wrapText="1"/>
    </xf>
    <xf numFmtId="49" fontId="2" fillId="2" borderId="1" xfId="0" applyNumberFormat="1" applyFont="1" applyFill="1" applyBorder="1" applyAlignment="1">
      <alignment vertical="top" wrapText="1"/>
    </xf>
    <xf numFmtId="0" fontId="2" fillId="2" borderId="1" xfId="0" applyFont="1" applyFill="1" applyBorder="1" applyAlignment="1">
      <alignment vertical="top" wrapText="1"/>
    </xf>
    <xf numFmtId="49" fontId="1" fillId="4" borderId="1" xfId="0" applyNumberFormat="1" applyFont="1" applyFill="1" applyBorder="1" applyAlignment="1">
      <alignment horizontal="left" vertical="top" wrapText="1"/>
    </xf>
    <xf numFmtId="0" fontId="1" fillId="4" borderId="1" xfId="0" applyFont="1" applyFill="1" applyBorder="1" applyAlignment="1">
      <alignment vertical="top" wrapText="1"/>
    </xf>
    <xf numFmtId="49" fontId="11" fillId="4" borderId="1" xfId="0" applyNumberFormat="1" applyFont="1" applyFill="1" applyBorder="1" applyAlignment="1">
      <alignment horizontal="center" vertical="top" wrapText="1"/>
    </xf>
    <xf numFmtId="49" fontId="2" fillId="2" borderId="1" xfId="0" applyNumberFormat="1" applyFont="1" applyFill="1" applyBorder="1" applyAlignment="1">
      <alignment horizontal="left" vertical="top" wrapText="1"/>
    </xf>
    <xf numFmtId="49" fontId="3" fillId="3" borderId="1" xfId="0" applyNumberFormat="1" applyFont="1" applyFill="1" applyBorder="1" applyAlignment="1">
      <alignment vertical="top" wrapText="1"/>
    </xf>
    <xf numFmtId="0" fontId="1" fillId="2" borderId="1" xfId="0" applyFont="1" applyFill="1" applyBorder="1" applyAlignment="1">
      <alignment vertical="top" wrapText="1"/>
    </xf>
    <xf numFmtId="49" fontId="3" fillId="2" borderId="1" xfId="0" applyNumberFormat="1" applyFont="1" applyFill="1" applyBorder="1" applyAlignment="1">
      <alignment horizontal="center" vertical="top" wrapText="1"/>
    </xf>
    <xf numFmtId="0" fontId="2" fillId="2" borderId="1" xfId="0" applyFont="1" applyFill="1" applyBorder="1" applyAlignment="1">
      <alignment horizontal="left" vertical="top" wrapText="1"/>
    </xf>
    <xf numFmtId="0" fontId="1" fillId="2" borderId="1" xfId="0" applyFont="1" applyFill="1" applyBorder="1" applyAlignment="1">
      <alignment vertical="top"/>
    </xf>
  </cellXfs>
  <cellStyles count="1">
    <cellStyle name="Normal" xfId="0" builtinId="0"/>
  </cellStyles>
  <dxfs count="0"/>
  <tableStyles count="0"/>
  <colors>
    <indexedColors>
      <rgbColor rgb="FF000000"/>
      <rgbColor rgb="FFFFFFFF"/>
      <rgbColor rgb="FFFF0000"/>
      <rgbColor rgb="FF00FF00"/>
      <rgbColor rgb="FF0000FF"/>
      <rgbColor rgb="FFFFFF00"/>
      <rgbColor rgb="FFFF00FF"/>
      <rgbColor rgb="FF00FFFF"/>
      <rgbColor rgb="FF000000"/>
      <rgbColor rgb="FFD5A6BD"/>
      <rgbColor rgb="FFAAAAAA"/>
      <rgbColor rgb="FFFFFFFF"/>
      <rgbColor rgb="FFF7CAAC"/>
      <rgbColor rgb="FFFF0000"/>
      <rgbColor rgb="FFFF2600"/>
      <rgbColor rgb="FF5B9BD5"/>
      <rgbColor rgb="FFF2F2F2"/>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eetMetadata" Target="metadata.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Theme">
      <a:dk1>
        <a:srgbClr val="000000"/>
      </a:dk1>
      <a:lt1>
        <a:srgbClr val="FFFFFF"/>
      </a:lt1>
      <a:dk2>
        <a:srgbClr val="A7A7A7"/>
      </a:dk2>
      <a:lt2>
        <a:srgbClr val="535353"/>
      </a:lt2>
      <a:accent1>
        <a:srgbClr val="4472C4"/>
      </a:accent1>
      <a:accent2>
        <a:srgbClr val="ED7D31"/>
      </a:accent2>
      <a:accent3>
        <a:srgbClr val="A5A5A5"/>
      </a:accent3>
      <a:accent4>
        <a:srgbClr val="FFC000"/>
      </a:accent4>
      <a:accent5>
        <a:srgbClr val="5B9BD5"/>
      </a:accent5>
      <a:accent6>
        <a:srgbClr val="70AD47"/>
      </a:accent6>
      <a:hlink>
        <a:srgbClr val="0000FF"/>
      </a:hlink>
      <a:folHlink>
        <a:srgbClr val="FF00FF"/>
      </a:folHlink>
    </a:clrScheme>
    <a:fontScheme name="Office Theme">
      <a:majorFont>
        <a:latin typeface="Helvetica Neue"/>
        <a:ea typeface="Helvetica Neue"/>
        <a:cs typeface="Helvetica Neue"/>
      </a:majorFont>
      <a:minorFont>
        <a:latin typeface="Helvetica Neue"/>
        <a:ea typeface="Helvetica Neue"/>
        <a:cs typeface="Helvetica Neue"/>
      </a:minorFont>
    </a:fontScheme>
    <a:fmtScheme name="Office Them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29999"/>
              </a:schemeClr>
            </a:gs>
            <a:gs pos="100000">
              <a:schemeClr val="phClr">
                <a:tint val="50000"/>
                <a:shade val="100000"/>
                <a:satMod val="350000"/>
              </a:schemeClr>
            </a:gs>
          </a:gsLst>
          <a:lin ang="16200000" scaled="0"/>
        </a:gradFill>
      </a:fillStyleLst>
      <a:lnStyleLst>
        <a:ln w="9525" cap="flat" cmpd="sng" algn="ctr">
          <a:solidFill>
            <a:schemeClr val="phClr">
              <a:shade val="95000"/>
              <a:satMod val="104999"/>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effectStyle>
        <a:effectStyle>
          <a:effectLst/>
        </a:effectStyle>
        <a:effectStyle>
          <a:effectLst/>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solidFill>
          <a:srgbClr val="FFFFFF"/>
        </a:solidFill>
        <a:ln w="25400" cap="flat">
          <a:solidFill>
            <a:schemeClr val="accent1"/>
          </a:solidFill>
          <a:prstDash val="solid"/>
          <a:round/>
        </a:ln>
        <a:effectLst/>
        <a:sp3d/>
      </a:spPr>
      <a:bodyPr rot="0" spcFirstLastPara="1" vertOverflow="overflow" horzOverflow="overflow" vert="horz" wrap="square" lIns="45718" tIns="45718" rIns="45718" bIns="45718" numCol="1" spcCol="38100" rtlCol="0" anchor="ctr">
        <a:spAutoFit/>
      </a:bodyPr>
      <a:lstStyle>
        <a:defPPr marL="0" marR="0" indent="0" algn="l" defTabSz="914400" rtl="0" fontAlgn="auto" latinLnBrk="0" hangingPunct="0">
          <a:lnSpc>
            <a:spcPct val="100000"/>
          </a:lnSpc>
          <a:spcBef>
            <a:spcPts val="0"/>
          </a:spcBef>
          <a:spcAft>
            <a:spcPts val="0"/>
          </a:spcAft>
          <a:buClrTx/>
          <a:buSzTx/>
          <a:buFontTx/>
          <a:buNone/>
          <a:defRPr kumimoji="0" sz="1100" b="0" i="0" u="none" strike="noStrike" cap="none" spc="0" normalizeH="0" baseline="0">
            <a:ln>
              <a:noFill/>
            </a:ln>
            <a:solidFill>
              <a:srgbClr val="000000"/>
            </a:solidFill>
            <a:effectLst/>
            <a:uFillTx/>
            <a:latin typeface="+mn-lt"/>
            <a:ea typeface="+mn-ea"/>
            <a:cs typeface="+mn-cs"/>
            <a:sym typeface="Helvetica Neue"/>
          </a:defRPr>
        </a:defPPr>
        <a:lvl1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1pPr>
        <a:lvl2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2pPr>
        <a:lvl3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3pPr>
        <a:lvl4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4pPr>
        <a:lvl5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5pPr>
        <a:lvl6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6pPr>
        <a:lvl7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7pPr>
        <a:lvl8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8pPr>
        <a:lvl9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9pPr>
      </a:lstStyle>
      <a:style>
        <a:lnRef idx="0">
          <a:scrgbClr r="0" g="0" b="0"/>
        </a:lnRef>
        <a:fillRef idx="0">
          <a:scrgbClr r="0" g="0" b="0"/>
        </a:fillRef>
        <a:effectRef idx="0">
          <a:scrgbClr r="0" g="0" b="0"/>
        </a:effectRef>
        <a:fontRef idx="none"/>
      </a:style>
    </a:spDef>
    <a:lnDef>
      <a:spPr>
        <a:noFill/>
        <a:ln w="25400" cap="flat">
          <a:solidFill>
            <a:schemeClr val="accent1"/>
          </a:solidFill>
          <a:prstDash val="solid"/>
          <a:round/>
        </a:ln>
        <a:effectLst/>
        <a:sp3d/>
      </a:spPr>
      <a:bodyPr rot="0" spcFirstLastPara="1" vertOverflow="overflow" horzOverflow="overflow" vert="horz" wrap="square" lIns="91439" tIns="45719" rIns="91439" bIns="45719" numCol="1" spcCol="38100" rtlCol="0" anchor="t">
        <a:noAutofit/>
      </a:bodyPr>
      <a:lstStyle>
        <a:def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defPPr>
        <a:lvl1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1pPr>
        <a:lvl2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2pPr>
        <a:lvl3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3pPr>
        <a:lvl4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4pPr>
        <a:lvl5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5pPr>
        <a:lvl6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6pPr>
        <a:lvl7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7pPr>
        <a:lvl8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8pPr>
        <a:lvl9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9pPr>
      </a:lstStyle>
      <a:style>
        <a:lnRef idx="0">
          <a:scrgbClr r="0" g="0" b="0"/>
        </a:lnRef>
        <a:fillRef idx="0">
          <a:scrgbClr r="0" g="0" b="0"/>
        </a:fillRef>
        <a:effectRef idx="0">
          <a:scrgbClr r="0" g="0" b="0"/>
        </a:effectRef>
        <a:fontRef idx="none"/>
      </a:style>
    </a:lnDef>
    <a:txDef>
      <a:spPr>
        <a:noFill/>
        <a:ln w="12700" cap="flat">
          <a:noFill/>
          <a:miter lim="400000"/>
        </a:ln>
        <a:effectLst/>
        <a:sp3d/>
      </a:spPr>
      <a:bodyPr rot="0" spcFirstLastPara="1" vertOverflow="overflow" horzOverflow="overflow" vert="horz" wrap="square" lIns="45718" tIns="45718" rIns="45718" bIns="45718" numCol="1" spcCol="38100" rtlCol="0" anchor="t">
        <a:spAutoFit/>
      </a:bodyPr>
      <a:lstStyle>
        <a:defPPr marL="0" marR="0" indent="0" algn="l" defTabSz="914400" rtl="0" fontAlgn="auto" latinLnBrk="0" hangingPunct="0">
          <a:lnSpc>
            <a:spcPct val="100000"/>
          </a:lnSpc>
          <a:spcBef>
            <a:spcPts val="0"/>
          </a:spcBef>
          <a:spcAft>
            <a:spcPts val="0"/>
          </a:spcAft>
          <a:buClrTx/>
          <a:buSzTx/>
          <a:buFontTx/>
          <a:buNone/>
          <a:defRPr kumimoji="0" sz="1100" b="0" i="0" u="none" strike="noStrike" cap="none" spc="0" normalizeH="0" baseline="0">
            <a:ln>
              <a:noFill/>
            </a:ln>
            <a:solidFill>
              <a:srgbClr val="000000"/>
            </a:solidFill>
            <a:effectLst/>
            <a:uFillTx/>
            <a:latin typeface="+mn-lt"/>
            <a:ea typeface="+mn-ea"/>
            <a:cs typeface="+mn-cs"/>
            <a:sym typeface="Helvetica Neue"/>
          </a:defRPr>
        </a:defPPr>
        <a:lvl1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1pPr>
        <a:lvl2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2pPr>
        <a:lvl3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3pPr>
        <a:lvl4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4pPr>
        <a:lvl5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5pPr>
        <a:lvl6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6pPr>
        <a:lvl7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7pPr>
        <a:lvl8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8pPr>
        <a:lvl9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9pPr>
      </a:lstStyle>
      <a:style>
        <a:lnRef idx="0">
          <a:scrgbClr r="0" g="0" b="0"/>
        </a:lnRef>
        <a:fillRef idx="0">
          <a:scrgbClr r="0" g="0" b="0"/>
        </a:fillRef>
        <a:effectRef idx="0">
          <a:scrgbClr r="0" g="0" b="0"/>
        </a:effectRef>
        <a:fontRef idx="none"/>
      </a:style>
    </a:tx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F176"/>
  <sheetViews>
    <sheetView showGridLines="0" tabSelected="1" view="pageBreakPreview" zoomScale="60" zoomScaleNormal="100" zoomScalePageLayoutView="171" workbookViewId="0">
      <selection activeCell="I15" sqref="I15"/>
    </sheetView>
  </sheetViews>
  <sheetFormatPr defaultColWidth="11" defaultRowHeight="15.75" customHeight="1"/>
  <cols>
    <col min="1" max="1" width="4.5" style="2" customWidth="1"/>
    <col min="2" max="2" width="13.375" style="2" customWidth="1"/>
    <col min="3" max="3" width="70.125" style="2" customWidth="1"/>
    <col min="4" max="4" width="0.375" style="45" customWidth="1"/>
    <col min="5" max="5" width="7.875" style="2" bestFit="1" customWidth="1"/>
    <col min="6" max="6" width="6.5" style="2" customWidth="1"/>
    <col min="7" max="7" width="11" style="2" customWidth="1"/>
    <col min="8" max="16384" width="11" style="2"/>
  </cols>
  <sheetData>
    <row r="1" spans="1:6" ht="42" customHeight="1">
      <c r="A1" s="53" t="s">
        <v>0</v>
      </c>
      <c r="B1" s="53"/>
      <c r="C1" s="53"/>
      <c r="D1" s="53"/>
      <c r="E1" s="53"/>
      <c r="F1" s="53"/>
    </row>
    <row r="2" spans="1:6" ht="8.4499999999999993" customHeight="1">
      <c r="A2" s="57" t="s">
        <v>1</v>
      </c>
      <c r="B2" s="56"/>
      <c r="C2" s="56"/>
      <c r="D2" s="56"/>
      <c r="E2" s="56"/>
      <c r="F2" s="56"/>
    </row>
    <row r="3" spans="1:6" ht="18.75" customHeight="1">
      <c r="A3" s="56"/>
      <c r="B3" s="56"/>
      <c r="C3" s="56"/>
      <c r="D3" s="56"/>
      <c r="E3" s="56"/>
      <c r="F3" s="56"/>
    </row>
    <row r="4" spans="1:6" ht="9.9499999999999993" customHeight="1">
      <c r="A4" s="56"/>
      <c r="B4" s="56"/>
      <c r="C4" s="56"/>
      <c r="D4" s="56"/>
      <c r="E4" s="56"/>
      <c r="F4" s="56"/>
    </row>
    <row r="5" spans="1:6" ht="30" customHeight="1">
      <c r="A5" s="49" t="s">
        <v>2</v>
      </c>
      <c r="B5" s="50"/>
      <c r="C5" s="4" t="s">
        <v>3</v>
      </c>
      <c r="D5" s="4" t="s">
        <v>4</v>
      </c>
      <c r="E5" s="49" t="s">
        <v>5</v>
      </c>
      <c r="F5" s="50"/>
    </row>
    <row r="6" spans="1:6" ht="16.5" customHeight="1">
      <c r="A6" s="51" t="s">
        <v>6</v>
      </c>
      <c r="B6" s="52"/>
      <c r="C6" s="52"/>
      <c r="D6" s="52"/>
      <c r="E6" s="52"/>
      <c r="F6" s="52"/>
    </row>
    <row r="7" spans="1:6" ht="22.5" customHeight="1">
      <c r="A7" s="1"/>
      <c r="B7" s="6"/>
      <c r="C7" s="7"/>
      <c r="D7" s="5"/>
      <c r="E7" s="5"/>
      <c r="F7" s="8"/>
    </row>
    <row r="8" spans="1:6" ht="30" customHeight="1">
      <c r="A8" s="1"/>
      <c r="B8" s="9" t="s">
        <v>7</v>
      </c>
      <c r="C8" s="10" t="s">
        <v>8</v>
      </c>
      <c r="D8" s="10" t="s">
        <v>9</v>
      </c>
      <c r="E8" s="11" cm="1">
        <f t="array" ref="E8">E9</f>
        <v>115.98899999999999</v>
      </c>
      <c r="F8" s="12" t="s">
        <v>9</v>
      </c>
    </row>
    <row r="9" spans="1:6" ht="25.5" customHeight="1">
      <c r="A9" s="1"/>
      <c r="B9" s="1"/>
      <c r="C9" s="4" t="s">
        <v>10</v>
      </c>
      <c r="D9" s="5"/>
      <c r="E9" s="13" cm="1">
        <f t="array" ref="E9">28.29*4.1</f>
        <v>115.98899999999999</v>
      </c>
      <c r="F9" s="8"/>
    </row>
    <row r="10" spans="1:6" ht="15.2" customHeight="1">
      <c r="A10" s="1"/>
      <c r="B10" s="14"/>
      <c r="C10" s="3"/>
      <c r="D10" s="5"/>
      <c r="E10" s="5"/>
      <c r="F10" s="3"/>
    </row>
    <row r="11" spans="1:6" ht="38.1" customHeight="1">
      <c r="A11" s="1"/>
      <c r="B11" s="9" t="s">
        <v>11</v>
      </c>
      <c r="C11" s="10" t="s">
        <v>12</v>
      </c>
      <c r="D11" s="10" t="s">
        <v>9</v>
      </c>
      <c r="E11" s="11" cm="1">
        <f t="array" ref="E11">SUM(E12:E17)</f>
        <v>1167.3300000000002</v>
      </c>
      <c r="F11" s="12" t="s">
        <v>9</v>
      </c>
    </row>
    <row r="12" spans="1:6" ht="25.5" customHeight="1">
      <c r="A12" s="1"/>
      <c r="B12" s="1"/>
      <c r="C12" s="4" t="s">
        <v>13</v>
      </c>
      <c r="D12" s="5"/>
      <c r="E12" s="13" cm="1">
        <f t="array" ref="E12">91.65*3.5</f>
        <v>320.77500000000003</v>
      </c>
      <c r="F12" s="8"/>
    </row>
    <row r="13" spans="1:6" ht="32.25" customHeight="1">
      <c r="A13" s="3"/>
      <c r="B13" s="3"/>
      <c r="C13" s="4" t="s">
        <v>14</v>
      </c>
      <c r="D13" s="5"/>
      <c r="E13" s="13" cm="1">
        <f t="array" ref="E13">(6.1+1.28+0.81)*3.5</f>
        <v>28.664999999999999</v>
      </c>
      <c r="F13" s="3"/>
    </row>
    <row r="14" spans="1:6" ht="25.5" customHeight="1">
      <c r="A14" s="3"/>
      <c r="B14" s="3"/>
      <c r="C14" s="4" t="s">
        <v>15</v>
      </c>
      <c r="D14" s="5"/>
      <c r="E14" s="13" cm="1">
        <f t="array" ref="E14">(21.72+22.11)*3.5</f>
        <v>153.405</v>
      </c>
      <c r="F14" s="3"/>
    </row>
    <row r="15" spans="1:6" ht="25.5" customHeight="1">
      <c r="A15" s="3"/>
      <c r="B15" s="3"/>
      <c r="C15" s="4" t="s">
        <v>16</v>
      </c>
      <c r="D15" s="5"/>
      <c r="E15" s="13" cm="1">
        <f t="array" ref="E15">(14.26+40.71)*3.5</f>
        <v>192.39499999999998</v>
      </c>
      <c r="F15" s="3"/>
    </row>
    <row r="16" spans="1:6" ht="25.5" customHeight="1">
      <c r="A16" s="3"/>
      <c r="B16" s="3"/>
      <c r="C16" s="4" t="s">
        <v>17</v>
      </c>
      <c r="D16" s="5"/>
      <c r="E16" s="13" cm="1">
        <f t="array" ref="E16">95.26*3.5</f>
        <v>333.41</v>
      </c>
      <c r="F16" s="3"/>
    </row>
    <row r="17" spans="1:6" ht="25.5" customHeight="1">
      <c r="A17" s="3"/>
      <c r="B17" s="3"/>
      <c r="C17" s="4" t="s">
        <v>18</v>
      </c>
      <c r="D17" s="5"/>
      <c r="E17" s="13">
        <v>138.68</v>
      </c>
      <c r="F17" s="3"/>
    </row>
    <row r="18" spans="1:6" ht="15.2" customHeight="1">
      <c r="A18" s="3"/>
      <c r="B18" s="3"/>
      <c r="C18" s="5"/>
      <c r="D18" s="5"/>
      <c r="E18" s="13"/>
      <c r="F18" s="3"/>
    </row>
    <row r="19" spans="1:6" ht="29.25" customHeight="1">
      <c r="A19" s="3"/>
      <c r="B19" s="9" t="s">
        <v>19</v>
      </c>
      <c r="C19" s="10" t="s">
        <v>20</v>
      </c>
      <c r="D19" s="10" t="s">
        <v>9</v>
      </c>
      <c r="E19" s="11" cm="1">
        <f t="array" ref="E19">SUM(E20:E23)</f>
        <v>426.78719999999998</v>
      </c>
      <c r="F19" s="12" t="s">
        <v>9</v>
      </c>
    </row>
    <row r="20" spans="1:6" ht="25.5" customHeight="1">
      <c r="A20" s="3"/>
      <c r="B20" s="1"/>
      <c r="C20" s="4" t="s">
        <v>13</v>
      </c>
      <c r="D20" s="5"/>
      <c r="E20" s="13" cm="1">
        <f t="array" ref="E20">(28.36*2)+(6.45*0.68*6)+(2.6*2.4*5)</f>
        <v>114.236</v>
      </c>
      <c r="F20" s="8"/>
    </row>
    <row r="21" spans="1:6" ht="25.5">
      <c r="A21" s="3"/>
      <c r="B21" s="1"/>
      <c r="C21" s="4" t="s">
        <v>21</v>
      </c>
      <c r="D21" s="5"/>
      <c r="E21" s="13">
        <v>12.98</v>
      </c>
      <c r="F21" s="8"/>
    </row>
    <row r="22" spans="1:6" ht="25.5" customHeight="1">
      <c r="A22" s="3"/>
      <c r="B22" s="1"/>
      <c r="C22" s="4" t="s">
        <v>22</v>
      </c>
      <c r="D22" s="5"/>
      <c r="E22" s="13" cm="1">
        <f t="array" ref="E22">(5.32*12)+((2.2*0.68))*13+((6.77*0.68)*6)+(7.88*12)+((5.32*0.68)*6)</f>
        <v>227.17520000000002</v>
      </c>
      <c r="F22" s="8"/>
    </row>
    <row r="23" spans="1:6" ht="25.5" customHeight="1">
      <c r="A23" s="3"/>
      <c r="B23" s="3"/>
      <c r="C23" s="4" t="s">
        <v>17</v>
      </c>
      <c r="D23" s="5"/>
      <c r="E23" s="13" cm="1">
        <f t="array" ref="E23">(14.25*2)+((5.25+6.19+6.19)*0.68)+(10.83*2)+(6.27*0.68)+((2.2*0.68)*4)</f>
        <v>72.395999999999987</v>
      </c>
      <c r="F23" s="3"/>
    </row>
    <row r="24" spans="1:6" ht="12.75" customHeight="1">
      <c r="A24" s="3"/>
      <c r="B24" s="5"/>
      <c r="C24" s="3"/>
      <c r="D24" s="5"/>
      <c r="E24" s="5"/>
      <c r="F24" s="3"/>
    </row>
    <row r="25" spans="1:6" ht="16.5" customHeight="1">
      <c r="A25" s="3"/>
      <c r="B25" s="10" t="s">
        <v>23</v>
      </c>
      <c r="C25" s="10" t="s">
        <v>24</v>
      </c>
      <c r="D25" s="9" t="s">
        <v>9</v>
      </c>
      <c r="E25" s="15" cm="1">
        <f t="array" ref="E25">SUM(E26:E33)</f>
        <v>410.1099999999999</v>
      </c>
      <c r="F25" s="12" t="s">
        <v>9</v>
      </c>
    </row>
    <row r="26" spans="1:6" ht="15.2" customHeight="1">
      <c r="A26" s="3"/>
      <c r="B26" s="5"/>
      <c r="C26" s="4" t="s">
        <v>25</v>
      </c>
      <c r="D26" s="16"/>
      <c r="E26" s="13">
        <v>75.040000000000006</v>
      </c>
      <c r="F26" s="3"/>
    </row>
    <row r="27" spans="1:6" ht="15.2" customHeight="1">
      <c r="A27" s="3"/>
      <c r="B27" s="5"/>
      <c r="C27" s="4" t="s">
        <v>26</v>
      </c>
      <c r="D27" s="16"/>
      <c r="E27" s="13">
        <v>17.760000000000002</v>
      </c>
      <c r="F27" s="3"/>
    </row>
    <row r="28" spans="1:6" ht="15.2" customHeight="1">
      <c r="A28" s="3"/>
      <c r="B28" s="5"/>
      <c r="C28" s="4" t="s">
        <v>27</v>
      </c>
      <c r="D28" s="16"/>
      <c r="E28" s="13">
        <v>98.77</v>
      </c>
      <c r="F28" s="3"/>
    </row>
    <row r="29" spans="1:6" ht="15.2" customHeight="1">
      <c r="A29" s="3"/>
      <c r="B29" s="5"/>
      <c r="C29" s="4" t="s">
        <v>28</v>
      </c>
      <c r="D29" s="16"/>
      <c r="E29" s="13">
        <v>49.87</v>
      </c>
      <c r="F29" s="3"/>
    </row>
    <row r="30" spans="1:6" ht="15.2" customHeight="1">
      <c r="A30" s="3"/>
      <c r="B30" s="5"/>
      <c r="C30" s="4" t="s">
        <v>29</v>
      </c>
      <c r="D30" s="16"/>
      <c r="E30" s="13">
        <v>23.59</v>
      </c>
      <c r="F30" s="3"/>
    </row>
    <row r="31" spans="1:6" ht="15.2" customHeight="1">
      <c r="A31" s="3"/>
      <c r="B31" s="5"/>
      <c r="C31" s="4" t="s">
        <v>30</v>
      </c>
      <c r="D31" s="16"/>
      <c r="E31" s="13">
        <v>44.02</v>
      </c>
      <c r="F31" s="3"/>
    </row>
    <row r="32" spans="1:6" ht="15.2" customHeight="1">
      <c r="A32" s="3"/>
      <c r="B32" s="5"/>
      <c r="C32" s="4" t="s">
        <v>31</v>
      </c>
      <c r="D32" s="16"/>
      <c r="E32" s="13">
        <v>33.659999999999997</v>
      </c>
      <c r="F32" s="3"/>
    </row>
    <row r="33" spans="1:6" ht="15.2" customHeight="1">
      <c r="A33" s="3"/>
      <c r="B33" s="5"/>
      <c r="C33" s="4" t="s">
        <v>32</v>
      </c>
      <c r="D33" s="16"/>
      <c r="E33" s="13">
        <v>67.400000000000006</v>
      </c>
      <c r="F33" s="3"/>
    </row>
    <row r="34" spans="1:6" ht="12.75" customHeight="1">
      <c r="A34" s="3"/>
      <c r="B34" s="5"/>
      <c r="C34" s="5"/>
      <c r="D34" s="5"/>
      <c r="E34" s="13"/>
      <c r="F34" s="3"/>
    </row>
    <row r="35" spans="1:6" ht="15.75" customHeight="1">
      <c r="A35" s="3"/>
      <c r="B35" s="10" t="s">
        <v>33</v>
      </c>
      <c r="C35" s="10" t="s">
        <v>34</v>
      </c>
      <c r="D35" s="10" t="s">
        <v>9</v>
      </c>
      <c r="E35" s="15" cm="1">
        <f t="array" ref="E35">SUM(E36:E37)</f>
        <v>81.900000000000006</v>
      </c>
      <c r="F35" s="12" t="s">
        <v>9</v>
      </c>
    </row>
    <row r="36" spans="1:6" ht="15.2" customHeight="1">
      <c r="A36" s="3"/>
      <c r="B36" s="3"/>
      <c r="C36" s="4" t="s">
        <v>35</v>
      </c>
      <c r="D36" s="16"/>
      <c r="E36" s="17">
        <v>43.4</v>
      </c>
      <c r="F36" s="3"/>
    </row>
    <row r="37" spans="1:6" ht="15.2" customHeight="1">
      <c r="A37" s="3"/>
      <c r="B37" s="3"/>
      <c r="C37" s="4" t="s">
        <v>36</v>
      </c>
      <c r="D37" s="16"/>
      <c r="E37" s="13">
        <v>38.5</v>
      </c>
      <c r="F37" s="3"/>
    </row>
    <row r="38" spans="1:6" ht="12.75" customHeight="1">
      <c r="A38" s="3"/>
      <c r="B38" s="3"/>
      <c r="C38" s="18"/>
      <c r="D38" s="5"/>
      <c r="E38" s="5"/>
      <c r="F38" s="3"/>
    </row>
    <row r="39" spans="1:6" ht="16.5" customHeight="1">
      <c r="A39" s="51" t="s">
        <v>37</v>
      </c>
      <c r="B39" s="52"/>
      <c r="C39" s="52"/>
      <c r="D39" s="52"/>
      <c r="E39" s="52"/>
      <c r="F39" s="52"/>
    </row>
    <row r="40" spans="1:6" ht="16.5" customHeight="1">
      <c r="A40" s="1"/>
      <c r="B40" s="6"/>
      <c r="C40" s="3"/>
      <c r="D40" s="5"/>
      <c r="E40" s="5"/>
      <c r="F40" s="8"/>
    </row>
    <row r="41" spans="1:6" ht="8.4499999999999993" customHeight="1">
      <c r="A41" s="58"/>
      <c r="B41" s="54" t="s">
        <v>38</v>
      </c>
      <c r="C41" s="56"/>
      <c r="D41" s="56"/>
      <c r="E41" s="56"/>
      <c r="F41" s="56"/>
    </row>
    <row r="42" spans="1:6" ht="8.1" customHeight="1">
      <c r="A42" s="56"/>
      <c r="B42" s="56"/>
      <c r="C42" s="56"/>
      <c r="D42" s="56"/>
      <c r="E42" s="56"/>
      <c r="F42" s="56"/>
    </row>
    <row r="43" spans="1:6" ht="39.950000000000003" customHeight="1">
      <c r="A43" s="56"/>
      <c r="B43" s="56"/>
      <c r="C43" s="56"/>
      <c r="D43" s="56"/>
      <c r="E43" s="56"/>
      <c r="F43" s="56"/>
    </row>
    <row r="44" spans="1:6" ht="16.5" customHeight="1">
      <c r="A44" s="1"/>
      <c r="B44" s="6"/>
      <c r="C44" s="3"/>
      <c r="D44" s="5"/>
      <c r="E44" s="5"/>
      <c r="F44" s="8"/>
    </row>
    <row r="45" spans="1:6" ht="38.25">
      <c r="A45" s="1"/>
      <c r="B45" s="9" t="s">
        <v>39</v>
      </c>
      <c r="C45" s="10" t="s">
        <v>40</v>
      </c>
      <c r="D45" s="11"/>
      <c r="E45" s="19" cm="1">
        <f t="array" ref="E45">SUM(E46:E48)</f>
        <v>72.540000000000006</v>
      </c>
      <c r="F45" s="12" t="s">
        <v>9</v>
      </c>
    </row>
    <row r="46" spans="1:6" ht="15.2" customHeight="1">
      <c r="A46" s="3"/>
      <c r="B46" s="3"/>
      <c r="C46" s="4" t="s">
        <v>30</v>
      </c>
      <c r="D46" s="5"/>
      <c r="E46" s="20">
        <v>22.01</v>
      </c>
      <c r="F46" s="3"/>
    </row>
    <row r="47" spans="1:6" ht="15.2" customHeight="1">
      <c r="A47" s="3"/>
      <c r="B47" s="3"/>
      <c r="C47" s="4" t="s">
        <v>31</v>
      </c>
      <c r="D47" s="5"/>
      <c r="E47" s="20">
        <v>16.829999999999998</v>
      </c>
      <c r="F47" s="3"/>
    </row>
    <row r="48" spans="1:6" ht="15.2" customHeight="1">
      <c r="A48" s="3"/>
      <c r="B48" s="3"/>
      <c r="C48" s="4" t="s">
        <v>32</v>
      </c>
      <c r="D48" s="5"/>
      <c r="E48" s="20">
        <v>33.700000000000003</v>
      </c>
      <c r="F48" s="3"/>
    </row>
    <row r="49" spans="1:6" ht="15" customHeight="1">
      <c r="A49" s="3"/>
      <c r="B49" s="3"/>
      <c r="C49" s="21"/>
      <c r="D49" s="22"/>
      <c r="E49" s="23"/>
      <c r="F49" s="3"/>
    </row>
    <row r="50" spans="1:6" ht="28.5" customHeight="1">
      <c r="A50" s="3"/>
      <c r="B50" s="9" t="s">
        <v>41</v>
      </c>
      <c r="C50" s="10" t="s">
        <v>42</v>
      </c>
      <c r="D50" s="11"/>
      <c r="E50" s="19" cm="1">
        <f t="array" ref="E50">SUM(E51:E55)</f>
        <v>132.19999999999999</v>
      </c>
      <c r="F50" s="12" t="s">
        <v>9</v>
      </c>
    </row>
    <row r="51" spans="1:6" ht="15.2" customHeight="1">
      <c r="A51" s="3"/>
      <c r="B51" s="3"/>
      <c r="C51" s="4" t="s">
        <v>43</v>
      </c>
      <c r="D51" s="22"/>
      <c r="E51" s="20">
        <v>37.799999999999997</v>
      </c>
      <c r="F51" s="3"/>
    </row>
    <row r="52" spans="1:6" ht="15.2" customHeight="1">
      <c r="A52" s="3"/>
      <c r="B52" s="3"/>
      <c r="C52" s="4" t="s">
        <v>44</v>
      </c>
      <c r="D52" s="5"/>
      <c r="E52" s="20">
        <v>49.38</v>
      </c>
      <c r="F52" s="3"/>
    </row>
    <row r="53" spans="1:6" ht="42" customHeight="1">
      <c r="A53" s="3"/>
      <c r="B53" s="3"/>
      <c r="C53" s="4" t="s">
        <v>45</v>
      </c>
      <c r="D53" s="5"/>
      <c r="E53" s="20"/>
      <c r="F53" s="3"/>
    </row>
    <row r="54" spans="1:6" ht="15.2" customHeight="1">
      <c r="A54" s="3"/>
      <c r="B54" s="3"/>
      <c r="C54" s="4" t="s">
        <v>46</v>
      </c>
      <c r="D54" s="5"/>
      <c r="E54" s="24">
        <v>33.229999999999997</v>
      </c>
      <c r="F54" s="3"/>
    </row>
    <row r="55" spans="1:6" ht="15.2" customHeight="1">
      <c r="A55" s="3"/>
      <c r="B55" s="3"/>
      <c r="C55" s="4" t="s">
        <v>29</v>
      </c>
      <c r="D55" s="5"/>
      <c r="E55" s="24">
        <v>11.79</v>
      </c>
      <c r="F55" s="3"/>
    </row>
    <row r="56" spans="1:6" ht="21" customHeight="1">
      <c r="A56" s="3"/>
      <c r="B56" s="3"/>
      <c r="C56" s="3"/>
      <c r="D56" s="23"/>
      <c r="E56" s="23"/>
      <c r="F56" s="25"/>
    </row>
    <row r="57" spans="1:6" ht="15">
      <c r="A57" s="3"/>
      <c r="B57" s="9" t="s">
        <v>47</v>
      </c>
      <c r="C57" s="10" t="s">
        <v>48</v>
      </c>
      <c r="D57" s="26"/>
      <c r="E57" s="27">
        <v>17.600000000000001</v>
      </c>
      <c r="F57" s="12" t="s">
        <v>9</v>
      </c>
    </row>
    <row r="58" spans="1:6" ht="15.2" customHeight="1">
      <c r="A58" s="3"/>
      <c r="B58" s="3"/>
      <c r="C58" s="4" t="s">
        <v>26</v>
      </c>
      <c r="D58" s="5"/>
      <c r="E58" s="24">
        <v>17.600000000000001</v>
      </c>
      <c r="F58" s="3"/>
    </row>
    <row r="59" spans="1:6" ht="15.2" customHeight="1">
      <c r="A59" s="3"/>
      <c r="B59" s="3"/>
      <c r="C59" s="5"/>
      <c r="D59" s="5"/>
      <c r="E59" s="5"/>
      <c r="F59" s="3"/>
    </row>
    <row r="60" spans="1:6" ht="16.5" customHeight="1">
      <c r="A60" s="51" t="s">
        <v>49</v>
      </c>
      <c r="B60" s="52"/>
      <c r="C60" s="52"/>
      <c r="D60" s="52"/>
      <c r="E60" s="52"/>
      <c r="F60" s="52"/>
    </row>
    <row r="61" spans="1:6" ht="18" customHeight="1">
      <c r="A61" s="1"/>
      <c r="B61" s="6"/>
      <c r="C61" s="3"/>
      <c r="D61" s="5"/>
      <c r="E61" s="5"/>
      <c r="F61" s="8"/>
    </row>
    <row r="62" spans="1:6" ht="18" customHeight="1">
      <c r="A62" s="1"/>
      <c r="B62" s="54" t="s">
        <v>50</v>
      </c>
      <c r="C62" s="56"/>
      <c r="D62" s="56"/>
      <c r="E62" s="56"/>
      <c r="F62" s="56"/>
    </row>
    <row r="63" spans="1:6" ht="18" customHeight="1">
      <c r="A63" s="1"/>
      <c r="B63" s="56"/>
      <c r="C63" s="56"/>
      <c r="D63" s="56"/>
      <c r="E63" s="56"/>
      <c r="F63" s="56"/>
    </row>
    <row r="64" spans="1:6" ht="18" customHeight="1">
      <c r="A64" s="1"/>
      <c r="B64" s="56"/>
      <c r="C64" s="56"/>
      <c r="D64" s="56"/>
      <c r="E64" s="56"/>
      <c r="F64" s="56"/>
    </row>
    <row r="65" spans="1:6" ht="18" customHeight="1">
      <c r="A65" s="1"/>
      <c r="B65" s="6"/>
      <c r="C65" s="3"/>
      <c r="D65" s="5"/>
      <c r="E65" s="5"/>
      <c r="F65" s="8"/>
    </row>
    <row r="66" spans="1:6" ht="114.95" customHeight="1">
      <c r="A66" s="1"/>
      <c r="B66" s="9" t="s">
        <v>51</v>
      </c>
      <c r="C66" s="10" t="s">
        <v>52</v>
      </c>
      <c r="D66" s="10" t="s">
        <v>53</v>
      </c>
      <c r="E66" s="19" cm="1">
        <f t="array" ref="E66">SUM(E67:E74)</f>
        <v>59.44</v>
      </c>
      <c r="F66" s="12" t="s">
        <v>53</v>
      </c>
    </row>
    <row r="67" spans="1:6" ht="15.2" customHeight="1">
      <c r="A67" s="3"/>
      <c r="B67" s="3"/>
      <c r="C67" s="4" t="s">
        <v>54</v>
      </c>
      <c r="D67" s="5"/>
      <c r="E67" s="20">
        <v>2.4</v>
      </c>
      <c r="F67" s="3"/>
    </row>
    <row r="68" spans="1:6" ht="15.2" customHeight="1">
      <c r="A68" s="3"/>
      <c r="B68" s="3"/>
      <c r="C68" s="4" t="s">
        <v>55</v>
      </c>
      <c r="D68" s="5"/>
      <c r="E68" s="20">
        <v>9.8800000000000008</v>
      </c>
      <c r="F68" s="3"/>
    </row>
    <row r="69" spans="1:6" ht="15.2" customHeight="1">
      <c r="A69" s="3"/>
      <c r="B69" s="3"/>
      <c r="C69" s="4" t="s">
        <v>56</v>
      </c>
      <c r="D69" s="5"/>
      <c r="E69" s="20">
        <v>8.7899999999999991</v>
      </c>
      <c r="F69" s="3"/>
    </row>
    <row r="70" spans="1:6" ht="15.2" customHeight="1">
      <c r="A70" s="3"/>
      <c r="B70" s="3"/>
      <c r="C70" s="4" t="s">
        <v>57</v>
      </c>
      <c r="D70" s="5"/>
      <c r="E70" s="20">
        <v>7.25</v>
      </c>
      <c r="F70" s="3"/>
    </row>
    <row r="71" spans="1:6" ht="15.2" customHeight="1">
      <c r="A71" s="3"/>
      <c r="B71" s="3"/>
      <c r="C71" s="4" t="s">
        <v>58</v>
      </c>
      <c r="D71" s="5"/>
      <c r="E71" s="20">
        <v>13.6</v>
      </c>
      <c r="F71" s="3"/>
    </row>
    <row r="72" spans="1:6" ht="15.2" customHeight="1">
      <c r="A72" s="3"/>
      <c r="B72" s="3"/>
      <c r="C72" s="4" t="s">
        <v>59</v>
      </c>
      <c r="D72" s="5"/>
      <c r="E72" s="20">
        <v>4.33</v>
      </c>
      <c r="F72" s="3"/>
    </row>
    <row r="73" spans="1:6" ht="15.2" customHeight="1">
      <c r="A73" s="3"/>
      <c r="B73" s="3"/>
      <c r="C73" s="4" t="s">
        <v>60</v>
      </c>
      <c r="D73" s="5"/>
      <c r="E73" s="20">
        <v>11.03</v>
      </c>
      <c r="F73" s="3"/>
    </row>
    <row r="74" spans="1:6" ht="15.2" customHeight="1">
      <c r="A74" s="3"/>
      <c r="B74" s="3"/>
      <c r="C74" s="4" t="s">
        <v>61</v>
      </c>
      <c r="D74" s="5"/>
      <c r="E74" s="20">
        <v>2.16</v>
      </c>
      <c r="F74" s="3"/>
    </row>
    <row r="75" spans="1:6" ht="15.2" customHeight="1">
      <c r="A75" s="3"/>
      <c r="B75" s="3"/>
      <c r="C75" s="5"/>
      <c r="D75" s="5"/>
      <c r="E75" s="20"/>
      <c r="F75" s="3"/>
    </row>
    <row r="76" spans="1:6" ht="89.25">
      <c r="A76" s="3"/>
      <c r="B76" s="9" t="s">
        <v>62</v>
      </c>
      <c r="C76" s="10" t="s">
        <v>63</v>
      </c>
      <c r="D76" s="11"/>
      <c r="E76" s="19" cm="1">
        <f t="array" ref="E76">SUM(E77:E87)</f>
        <v>44.320000000000007</v>
      </c>
      <c r="F76" s="12" t="s">
        <v>53</v>
      </c>
    </row>
    <row r="77" spans="1:6" ht="15.95" customHeight="1">
      <c r="A77" s="3"/>
      <c r="B77" s="1"/>
      <c r="C77" s="4" t="s">
        <v>64</v>
      </c>
      <c r="D77" s="5"/>
      <c r="E77" s="24">
        <v>6.55</v>
      </c>
      <c r="F77" s="28"/>
    </row>
    <row r="78" spans="1:6" ht="15.95" customHeight="1">
      <c r="A78" s="3"/>
      <c r="B78" s="1"/>
      <c r="C78" s="4" t="s">
        <v>65</v>
      </c>
      <c r="D78" s="5"/>
      <c r="E78" s="24">
        <v>4.91</v>
      </c>
      <c r="F78" s="28"/>
    </row>
    <row r="79" spans="1:6" ht="15.2" customHeight="1">
      <c r="A79" s="3"/>
      <c r="B79" s="3"/>
      <c r="C79" s="4" t="s">
        <v>66</v>
      </c>
      <c r="D79" s="5"/>
      <c r="E79" s="20">
        <v>3.34</v>
      </c>
      <c r="F79" s="3"/>
    </row>
    <row r="80" spans="1:6" ht="15.2" customHeight="1">
      <c r="A80" s="3"/>
      <c r="B80" s="3"/>
      <c r="C80" s="4" t="s">
        <v>67</v>
      </c>
      <c r="D80" s="5"/>
      <c r="E80" s="20">
        <v>3.9</v>
      </c>
      <c r="F80" s="3"/>
    </row>
    <row r="81" spans="1:6" ht="15.2" customHeight="1">
      <c r="A81" s="3"/>
      <c r="B81" s="3"/>
      <c r="C81" s="4" t="s">
        <v>68</v>
      </c>
      <c r="D81" s="5"/>
      <c r="E81" s="20">
        <v>2.48</v>
      </c>
      <c r="F81" s="3"/>
    </row>
    <row r="82" spans="1:6" ht="15.2" customHeight="1">
      <c r="A82" s="3"/>
      <c r="B82" s="3"/>
      <c r="C82" s="4" t="s">
        <v>69</v>
      </c>
      <c r="D82" s="5"/>
      <c r="E82" s="20">
        <v>3.44</v>
      </c>
      <c r="F82" s="3"/>
    </row>
    <row r="83" spans="1:6" ht="15.2" customHeight="1">
      <c r="A83" s="3"/>
      <c r="B83" s="3"/>
      <c r="C83" s="4" t="s">
        <v>70</v>
      </c>
      <c r="D83" s="5"/>
      <c r="E83" s="20">
        <v>7</v>
      </c>
      <c r="F83" s="29"/>
    </row>
    <row r="84" spans="1:6" ht="15.2" customHeight="1">
      <c r="A84" s="3"/>
      <c r="B84" s="3"/>
      <c r="C84" s="4" t="s">
        <v>71</v>
      </c>
      <c r="D84" s="5"/>
      <c r="E84" s="20">
        <v>3.9</v>
      </c>
      <c r="F84" s="29"/>
    </row>
    <row r="85" spans="1:6" ht="15.2" customHeight="1">
      <c r="A85" s="3"/>
      <c r="B85" s="3"/>
      <c r="C85" s="4" t="s">
        <v>72</v>
      </c>
      <c r="D85" s="5"/>
      <c r="E85" s="20">
        <v>3.2</v>
      </c>
      <c r="F85" s="29"/>
    </row>
    <row r="86" spans="1:6" ht="15.2" customHeight="1">
      <c r="A86" s="3"/>
      <c r="B86" s="3"/>
      <c r="C86" s="4" t="s">
        <v>73</v>
      </c>
      <c r="D86" s="5"/>
      <c r="E86" s="20">
        <v>2.7</v>
      </c>
      <c r="F86" s="29"/>
    </row>
    <row r="87" spans="1:6" ht="15.2" customHeight="1">
      <c r="A87" s="3"/>
      <c r="B87" s="3"/>
      <c r="C87" s="4" t="s">
        <v>74</v>
      </c>
      <c r="D87" s="5"/>
      <c r="E87" s="20">
        <v>2.9</v>
      </c>
      <c r="F87" s="29"/>
    </row>
    <row r="88" spans="1:6" ht="15" customHeight="1">
      <c r="A88" s="3"/>
      <c r="B88" s="3"/>
      <c r="C88" s="5"/>
      <c r="D88" s="5"/>
      <c r="E88" s="5"/>
      <c r="F88" s="3"/>
    </row>
    <row r="89" spans="1:6" ht="16.5" customHeight="1">
      <c r="A89" s="51" t="s">
        <v>75</v>
      </c>
      <c r="B89" s="52"/>
      <c r="C89" s="52"/>
      <c r="D89" s="52"/>
      <c r="E89" s="52"/>
      <c r="F89" s="52"/>
    </row>
    <row r="90" spans="1:6" ht="15.2" customHeight="1">
      <c r="A90" s="3"/>
      <c r="B90" s="3"/>
      <c r="C90" s="3"/>
      <c r="D90" s="5"/>
      <c r="E90" s="5"/>
      <c r="F90" s="3"/>
    </row>
    <row r="91" spans="1:6" ht="15.95" customHeight="1">
      <c r="A91" s="3"/>
      <c r="B91" s="54" t="s">
        <v>76</v>
      </c>
      <c r="C91" s="56"/>
      <c r="D91" s="56"/>
      <c r="E91" s="56"/>
      <c r="F91" s="56"/>
    </row>
    <row r="92" spans="1:6" ht="15.2" customHeight="1">
      <c r="A92" s="3"/>
      <c r="B92" s="56"/>
      <c r="C92" s="56"/>
      <c r="D92" s="56"/>
      <c r="E92" s="56"/>
      <c r="F92" s="56"/>
    </row>
    <row r="93" spans="1:6" ht="15">
      <c r="A93" s="3"/>
      <c r="B93" s="56"/>
      <c r="C93" s="56"/>
      <c r="D93" s="56"/>
      <c r="E93" s="56"/>
      <c r="F93" s="56"/>
    </row>
    <row r="94" spans="1:6" ht="15.2" customHeight="1">
      <c r="A94" s="3"/>
      <c r="B94" s="3"/>
      <c r="C94" s="3"/>
      <c r="D94" s="5"/>
      <c r="E94" s="5"/>
      <c r="F94" s="3"/>
    </row>
    <row r="95" spans="1:6" ht="16.5" customHeight="1">
      <c r="A95" s="30" t="s">
        <v>77</v>
      </c>
      <c r="B95" s="55" t="s">
        <v>78</v>
      </c>
      <c r="C95" s="56"/>
      <c r="D95" s="31"/>
      <c r="E95" s="31"/>
      <c r="F95" s="32"/>
    </row>
    <row r="96" spans="1:6" ht="62.1" customHeight="1">
      <c r="A96" s="3"/>
      <c r="B96" s="9" t="s">
        <v>79</v>
      </c>
      <c r="C96" s="10" t="s">
        <v>80</v>
      </c>
      <c r="D96" s="11"/>
      <c r="E96" s="27" cm="1">
        <f t="array" ref="E96">SUM(E97:E100)</f>
        <v>40.82</v>
      </c>
      <c r="F96" s="12" t="s">
        <v>53</v>
      </c>
    </row>
    <row r="97" spans="1:6" ht="15.2" customHeight="1">
      <c r="A97" s="3"/>
      <c r="B97" s="3"/>
      <c r="C97" s="4" t="s">
        <v>81</v>
      </c>
      <c r="D97" s="5"/>
      <c r="E97" s="24">
        <v>5.04</v>
      </c>
      <c r="F97" s="3"/>
    </row>
    <row r="98" spans="1:6" ht="15.2" customHeight="1">
      <c r="A98" s="3"/>
      <c r="B98" s="3"/>
      <c r="C98" s="4" t="s">
        <v>82</v>
      </c>
      <c r="D98" s="5"/>
      <c r="E98" s="24">
        <v>12.4</v>
      </c>
      <c r="F98" s="3"/>
    </row>
    <row r="99" spans="1:6" ht="15.2" customHeight="1">
      <c r="A99" s="3"/>
      <c r="B99" s="3"/>
      <c r="C99" s="4" t="s">
        <v>83</v>
      </c>
      <c r="D99" s="5"/>
      <c r="E99" s="24">
        <v>11.05</v>
      </c>
      <c r="F99" s="3"/>
    </row>
    <row r="100" spans="1:6" ht="15.2" customHeight="1">
      <c r="A100" s="3"/>
      <c r="B100" s="3"/>
      <c r="C100" s="4" t="s">
        <v>84</v>
      </c>
      <c r="D100" s="5"/>
      <c r="E100" s="24" cm="1">
        <f t="array" ref="E100">3.5+8.83</f>
        <v>12.33</v>
      </c>
      <c r="F100" s="3"/>
    </row>
    <row r="101" spans="1:6" ht="15.2" customHeight="1">
      <c r="A101" s="3"/>
      <c r="B101" s="3"/>
      <c r="C101" s="3"/>
      <c r="D101" s="5"/>
      <c r="E101" s="5"/>
      <c r="F101" s="3"/>
    </row>
    <row r="102" spans="1:6" ht="16.5" customHeight="1">
      <c r="A102" s="51" t="s">
        <v>85</v>
      </c>
      <c r="B102" s="52"/>
      <c r="C102" s="52"/>
      <c r="D102" s="52"/>
      <c r="E102" s="52"/>
      <c r="F102" s="52"/>
    </row>
    <row r="103" spans="1:6" ht="16.5" customHeight="1">
      <c r="A103" s="1"/>
      <c r="B103" s="6"/>
      <c r="C103" s="3"/>
      <c r="D103" s="5"/>
      <c r="E103" s="5"/>
      <c r="F103" s="8"/>
    </row>
    <row r="104" spans="1:6" ht="16.5" customHeight="1">
      <c r="A104" s="33" t="s">
        <v>86</v>
      </c>
      <c r="B104" s="55" t="s">
        <v>87</v>
      </c>
      <c r="C104" s="59"/>
      <c r="D104" s="34"/>
      <c r="E104" s="34"/>
      <c r="F104" s="35"/>
    </row>
    <row r="105" spans="1:6" ht="38.25" customHeight="1">
      <c r="A105" s="1"/>
      <c r="B105" s="9" t="s">
        <v>88</v>
      </c>
      <c r="C105" s="10" t="s">
        <v>89</v>
      </c>
      <c r="D105" s="36"/>
      <c r="E105" s="10" t="s">
        <v>90</v>
      </c>
      <c r="F105" s="12" t="s">
        <v>53</v>
      </c>
    </row>
    <row r="106" spans="1:6" ht="15.95" customHeight="1">
      <c r="A106" s="3"/>
      <c r="B106" s="3"/>
      <c r="C106" s="4" t="s">
        <v>91</v>
      </c>
      <c r="D106" s="23"/>
      <c r="E106" s="4" t="s">
        <v>90</v>
      </c>
      <c r="F106" s="3"/>
    </row>
    <row r="107" spans="1:6" ht="15.2" customHeight="1">
      <c r="A107" s="3"/>
      <c r="B107" s="3"/>
      <c r="C107" s="3"/>
      <c r="D107" s="5"/>
      <c r="E107" s="20"/>
      <c r="F107" s="3"/>
    </row>
    <row r="108" spans="1:6" ht="16.5" customHeight="1">
      <c r="A108" s="30" t="s">
        <v>92</v>
      </c>
      <c r="B108" s="55" t="s">
        <v>93</v>
      </c>
      <c r="C108" s="56"/>
      <c r="D108" s="31"/>
      <c r="E108" s="37"/>
      <c r="F108" s="32"/>
    </row>
    <row r="109" spans="1:6" ht="35.1" customHeight="1">
      <c r="A109" s="1"/>
      <c r="B109" s="9" t="s">
        <v>94</v>
      </c>
      <c r="C109" s="10" t="s">
        <v>95</v>
      </c>
      <c r="D109" s="11"/>
      <c r="E109" s="27" cm="1">
        <f t="array" ref="E109">SUM(E110)</f>
        <v>42</v>
      </c>
      <c r="F109" s="12" t="s">
        <v>96</v>
      </c>
    </row>
    <row r="110" spans="1:6" ht="15.2" customHeight="1">
      <c r="A110" s="3"/>
      <c r="B110" s="3"/>
      <c r="C110" s="4" t="s">
        <v>97</v>
      </c>
      <c r="D110" s="5"/>
      <c r="E110" s="24">
        <v>42</v>
      </c>
      <c r="F110" s="3"/>
    </row>
    <row r="111" spans="1:6" ht="15.2" customHeight="1">
      <c r="A111" s="3"/>
      <c r="B111" s="3"/>
      <c r="C111" s="4"/>
      <c r="D111" s="5"/>
      <c r="E111" s="5"/>
      <c r="F111" s="3"/>
    </row>
    <row r="112" spans="1:6" ht="16.5" customHeight="1">
      <c r="A112" s="30" t="s">
        <v>98</v>
      </c>
      <c r="B112" s="55" t="s">
        <v>99</v>
      </c>
      <c r="C112" s="56"/>
      <c r="D112" s="31"/>
      <c r="E112" s="31"/>
      <c r="F112" s="32"/>
    </row>
    <row r="113" spans="1:6" ht="53.45" customHeight="1">
      <c r="A113" s="1"/>
      <c r="B113" s="9" t="s">
        <v>100</v>
      </c>
      <c r="C113" s="10" t="s">
        <v>101</v>
      </c>
      <c r="D113" s="11"/>
      <c r="E113" s="27" cm="1">
        <f t="array" ref="E113">SUM(E114:E115)</f>
        <v>38.519999999999996</v>
      </c>
      <c r="F113" s="12" t="s">
        <v>9</v>
      </c>
    </row>
    <row r="114" spans="1:6" ht="15.2" customHeight="1">
      <c r="A114" s="3"/>
      <c r="B114" s="5"/>
      <c r="C114" s="4" t="s">
        <v>102</v>
      </c>
      <c r="D114" s="5"/>
      <c r="E114" s="24">
        <v>19.149999999999999</v>
      </c>
      <c r="F114" s="3"/>
    </row>
    <row r="115" spans="1:6" ht="15.2" customHeight="1">
      <c r="A115" s="3"/>
      <c r="B115" s="5"/>
      <c r="C115" s="4" t="s">
        <v>103</v>
      </c>
      <c r="D115" s="5"/>
      <c r="E115" s="24">
        <v>19.37</v>
      </c>
      <c r="F115" s="3"/>
    </row>
    <row r="116" spans="1:6" ht="15.2" customHeight="1">
      <c r="A116" s="3"/>
      <c r="B116" s="3"/>
      <c r="C116" s="4"/>
      <c r="D116" s="5"/>
      <c r="E116" s="5"/>
      <c r="F116" s="3"/>
    </row>
    <row r="117" spans="1:6" ht="16.5" customHeight="1">
      <c r="A117" s="30" t="s">
        <v>104</v>
      </c>
      <c r="B117" s="55" t="s">
        <v>105</v>
      </c>
      <c r="C117" s="56"/>
      <c r="D117" s="38"/>
      <c r="E117" s="31"/>
      <c r="F117" s="32"/>
    </row>
    <row r="118" spans="1:6" ht="36" customHeight="1">
      <c r="A118" s="1"/>
      <c r="B118" s="9" t="s">
        <v>106</v>
      </c>
      <c r="C118" s="10" t="s">
        <v>107</v>
      </c>
      <c r="D118" s="11"/>
      <c r="E118" s="27">
        <v>1</v>
      </c>
      <c r="F118" s="12" t="s">
        <v>96</v>
      </c>
    </row>
    <row r="119" spans="1:6" ht="15.2" customHeight="1">
      <c r="A119" s="3"/>
      <c r="B119" s="3"/>
      <c r="C119" s="4"/>
      <c r="D119" s="5"/>
      <c r="E119" s="5"/>
      <c r="F119" s="3"/>
    </row>
    <row r="120" spans="1:6" ht="17.850000000000001" customHeight="1">
      <c r="A120" s="51" t="s">
        <v>108</v>
      </c>
      <c r="B120" s="52"/>
      <c r="C120" s="52"/>
      <c r="D120" s="52"/>
      <c r="E120" s="52"/>
      <c r="F120" s="52"/>
    </row>
    <row r="121" spans="1:6" ht="33" customHeight="1">
      <c r="A121" s="1"/>
      <c r="B121" s="54" t="s">
        <v>109</v>
      </c>
      <c r="C121" s="54"/>
      <c r="D121" s="25"/>
      <c r="E121" s="25"/>
      <c r="F121" s="25"/>
    </row>
    <row r="122" spans="1:6" ht="15.6" customHeight="1">
      <c r="A122" s="1"/>
      <c r="B122" s="25"/>
      <c r="C122" s="25"/>
      <c r="D122" s="25"/>
      <c r="E122" s="25"/>
      <c r="F122" s="25"/>
    </row>
    <row r="123" spans="1:6" ht="71.45" customHeight="1">
      <c r="A123" s="1"/>
      <c r="B123" s="9" t="s">
        <v>110</v>
      </c>
      <c r="C123" s="10" t="s">
        <v>111</v>
      </c>
      <c r="D123" s="39"/>
      <c r="E123" s="27">
        <v>1</v>
      </c>
      <c r="F123" s="12" t="s">
        <v>96</v>
      </c>
    </row>
    <row r="124" spans="1:6" ht="15" customHeight="1">
      <c r="A124" s="1"/>
      <c r="B124" s="1"/>
      <c r="C124" s="5"/>
      <c r="D124" s="40"/>
      <c r="E124" s="5"/>
      <c r="F124" s="13"/>
    </row>
    <row r="125" spans="1:6" ht="87" customHeight="1">
      <c r="A125" s="1"/>
      <c r="B125" s="9" t="s">
        <v>112</v>
      </c>
      <c r="C125" s="10" t="s">
        <v>113</v>
      </c>
      <c r="D125" s="11"/>
      <c r="E125" s="27">
        <v>1</v>
      </c>
      <c r="F125" s="12" t="s">
        <v>96</v>
      </c>
    </row>
    <row r="126" spans="1:6" ht="15" customHeight="1">
      <c r="A126" s="1"/>
      <c r="B126" s="1"/>
      <c r="C126" s="5"/>
      <c r="D126" s="40"/>
      <c r="E126" s="5"/>
      <c r="F126" s="13"/>
    </row>
    <row r="127" spans="1:6" ht="15" customHeight="1">
      <c r="A127" s="1"/>
      <c r="B127" s="9" t="s">
        <v>114</v>
      </c>
      <c r="C127" s="10" t="s">
        <v>115</v>
      </c>
      <c r="D127" s="11"/>
      <c r="E127" s="27">
        <v>1</v>
      </c>
      <c r="F127" s="12" t="s">
        <v>96</v>
      </c>
    </row>
    <row r="128" spans="1:6" ht="15" customHeight="1">
      <c r="A128" s="3"/>
      <c r="B128" s="3"/>
      <c r="C128" s="3"/>
      <c r="D128" s="5"/>
      <c r="E128" s="5"/>
      <c r="F128" s="3"/>
    </row>
    <row r="129" spans="1:6" ht="15.2" customHeight="1">
      <c r="A129" s="1"/>
      <c r="B129" s="9" t="s">
        <v>116</v>
      </c>
      <c r="C129" s="10" t="s">
        <v>117</v>
      </c>
      <c r="D129" s="11"/>
      <c r="E129" s="27">
        <v>1</v>
      </c>
      <c r="F129" s="12" t="s">
        <v>96</v>
      </c>
    </row>
    <row r="130" spans="1:6" ht="15" customHeight="1">
      <c r="A130" s="3"/>
      <c r="B130" s="3"/>
      <c r="C130" s="3"/>
      <c r="D130" s="5"/>
      <c r="E130" s="5"/>
      <c r="F130" s="3"/>
    </row>
    <row r="131" spans="1:6" ht="16.5" customHeight="1">
      <c r="A131" s="51" t="s">
        <v>118</v>
      </c>
      <c r="B131" s="52"/>
      <c r="C131" s="52"/>
      <c r="D131" s="52"/>
      <c r="E131" s="52"/>
      <c r="F131" s="52"/>
    </row>
    <row r="132" spans="1:6" ht="16.5" customHeight="1">
      <c r="A132" s="1"/>
      <c r="B132" s="6"/>
      <c r="C132" s="3"/>
      <c r="D132" s="5"/>
      <c r="E132" s="5"/>
      <c r="F132" s="8"/>
    </row>
    <row r="133" spans="1:6" ht="16.5" customHeight="1">
      <c r="A133" s="30" t="s">
        <v>119</v>
      </c>
      <c r="B133" s="55" t="s">
        <v>120</v>
      </c>
      <c r="C133" s="56"/>
      <c r="D133" s="31"/>
      <c r="E133" s="31"/>
      <c r="F133" s="32"/>
    </row>
    <row r="134" spans="1:6" ht="27" customHeight="1">
      <c r="A134" s="1"/>
      <c r="B134" s="9" t="s">
        <v>121</v>
      </c>
      <c r="C134" s="10" t="s">
        <v>122</v>
      </c>
      <c r="D134" s="11"/>
      <c r="E134" s="19" cm="1">
        <f t="array" ref="E134">SUM(E135:E140)</f>
        <v>1338.73</v>
      </c>
      <c r="F134" s="12" t="s">
        <v>9</v>
      </c>
    </row>
    <row r="135" spans="1:6" ht="15.2" customHeight="1">
      <c r="A135" s="3"/>
      <c r="B135" s="3"/>
      <c r="C135" s="4" t="s">
        <v>123</v>
      </c>
      <c r="D135" s="5"/>
      <c r="E135" s="20">
        <v>381.21</v>
      </c>
      <c r="F135" s="3"/>
    </row>
    <row r="136" spans="1:6" ht="15.2" customHeight="1">
      <c r="A136" s="3"/>
      <c r="B136" s="3"/>
      <c r="C136" s="4" t="s">
        <v>124</v>
      </c>
      <c r="D136" s="5"/>
      <c r="E136" s="20">
        <v>27.68</v>
      </c>
      <c r="F136" s="3"/>
    </row>
    <row r="137" spans="1:6" ht="15.2" customHeight="1">
      <c r="A137" s="3"/>
      <c r="B137" s="3"/>
      <c r="C137" s="4" t="s">
        <v>125</v>
      </c>
      <c r="D137" s="5"/>
      <c r="E137" s="20">
        <v>216.9</v>
      </c>
      <c r="F137" s="3"/>
    </row>
    <row r="138" spans="1:6" ht="15.2" customHeight="1">
      <c r="A138" s="3"/>
      <c r="B138" s="3"/>
      <c r="C138" s="4" t="s">
        <v>126</v>
      </c>
      <c r="D138" s="5"/>
      <c r="E138" s="20">
        <v>275.62</v>
      </c>
      <c r="F138" s="3"/>
    </row>
    <row r="139" spans="1:6" ht="15.2" customHeight="1">
      <c r="A139" s="3"/>
      <c r="B139" s="3"/>
      <c r="C139" s="4" t="s">
        <v>127</v>
      </c>
      <c r="D139" s="5"/>
      <c r="E139" s="41">
        <v>301.95999999999998</v>
      </c>
      <c r="F139" s="3"/>
    </row>
    <row r="140" spans="1:6" ht="15.2" customHeight="1">
      <c r="A140" s="3"/>
      <c r="B140" s="3"/>
      <c r="C140" s="4" t="s">
        <v>128</v>
      </c>
      <c r="D140" s="5"/>
      <c r="E140" s="24">
        <v>135.36000000000001</v>
      </c>
      <c r="F140" s="3"/>
    </row>
    <row r="141" spans="1:6" ht="15.2" customHeight="1">
      <c r="A141" s="3"/>
      <c r="B141" s="3"/>
      <c r="C141" s="3"/>
      <c r="D141" s="5"/>
      <c r="E141" s="5"/>
      <c r="F141" s="3"/>
    </row>
    <row r="142" spans="1:6" ht="16.5" customHeight="1">
      <c r="A142" s="51" t="s">
        <v>129</v>
      </c>
      <c r="B142" s="52"/>
      <c r="C142" s="52"/>
      <c r="D142" s="52"/>
      <c r="E142" s="52"/>
      <c r="F142" s="52"/>
    </row>
    <row r="143" spans="1:6" ht="16.5" customHeight="1">
      <c r="A143" s="1"/>
      <c r="B143" s="6"/>
      <c r="C143" s="3"/>
      <c r="D143" s="5"/>
      <c r="E143" s="5"/>
      <c r="F143" s="8"/>
    </row>
    <row r="144" spans="1:6" ht="16.5" customHeight="1">
      <c r="A144" s="30" t="s">
        <v>130</v>
      </c>
      <c r="B144" s="55" t="s">
        <v>131</v>
      </c>
      <c r="C144" s="56"/>
      <c r="D144" s="31"/>
      <c r="E144" s="31"/>
      <c r="F144" s="32"/>
    </row>
    <row r="145" spans="1:6" ht="17.100000000000001" customHeight="1">
      <c r="A145" s="1"/>
      <c r="B145" s="9" t="s">
        <v>132</v>
      </c>
      <c r="C145" s="10" t="s">
        <v>133</v>
      </c>
      <c r="D145" s="11"/>
      <c r="E145" s="19" cm="1">
        <f t="array" ref="E145">SUM(E146:E150)</f>
        <v>26.34</v>
      </c>
      <c r="F145" s="12" t="s">
        <v>9</v>
      </c>
    </row>
    <row r="146" spans="1:6" ht="15.2" customHeight="1">
      <c r="A146" s="3"/>
      <c r="B146" s="3"/>
      <c r="C146" s="4" t="s">
        <v>134</v>
      </c>
      <c r="D146" s="5"/>
      <c r="E146" s="20" cm="1">
        <f t="array" ref="E146">2.5*2</f>
        <v>5</v>
      </c>
      <c r="F146" s="3"/>
    </row>
    <row r="147" spans="1:6" ht="15.2" customHeight="1">
      <c r="A147" s="3"/>
      <c r="B147" s="3"/>
      <c r="C147" s="4" t="s">
        <v>135</v>
      </c>
      <c r="D147" s="5"/>
      <c r="E147" s="20" cm="1">
        <f t="array" ref="E147">2.5*2</f>
        <v>5</v>
      </c>
      <c r="F147" s="3"/>
    </row>
    <row r="148" spans="1:6" ht="15.2" customHeight="1">
      <c r="A148" s="3"/>
      <c r="B148" s="3"/>
      <c r="C148" s="4" t="s">
        <v>136</v>
      </c>
      <c r="D148" s="5"/>
      <c r="E148" s="20" cm="1">
        <f t="array" ref="E148">2.17*2</f>
        <v>4.34</v>
      </c>
      <c r="F148" s="3"/>
    </row>
    <row r="149" spans="1:6" ht="15.2" customHeight="1">
      <c r="A149" s="3"/>
      <c r="B149" s="3"/>
      <c r="C149" s="4" t="s">
        <v>137</v>
      </c>
      <c r="D149" s="5"/>
      <c r="E149" s="20" cm="1">
        <f t="array" ref="E149">3.35*2</f>
        <v>6.7</v>
      </c>
      <c r="F149" s="3"/>
    </row>
    <row r="150" spans="1:6" ht="15.2" customHeight="1">
      <c r="A150" s="3"/>
      <c r="B150" s="3"/>
      <c r="C150" s="4" t="s">
        <v>138</v>
      </c>
      <c r="D150" s="5"/>
      <c r="E150" s="20" cm="1">
        <f t="array" ref="E150">2.65*2</f>
        <v>5.3</v>
      </c>
      <c r="F150" s="3"/>
    </row>
    <row r="151" spans="1:6" ht="15.2" customHeight="1">
      <c r="A151" s="3"/>
      <c r="B151" s="3"/>
      <c r="C151" s="5"/>
      <c r="D151" s="5"/>
      <c r="E151" s="5"/>
      <c r="F151" s="3"/>
    </row>
    <row r="152" spans="1:6" ht="14.45" customHeight="1">
      <c r="A152" s="30" t="s">
        <v>139</v>
      </c>
      <c r="B152" s="55" t="s">
        <v>140</v>
      </c>
      <c r="C152" s="56"/>
      <c r="D152" s="31"/>
      <c r="E152" s="31"/>
      <c r="F152" s="32"/>
    </row>
    <row r="153" spans="1:6" ht="15" customHeight="1">
      <c r="A153" s="1"/>
      <c r="B153" s="9" t="s">
        <v>141</v>
      </c>
      <c r="C153" s="10" t="s">
        <v>142</v>
      </c>
      <c r="D153" s="11"/>
      <c r="E153" s="19" cm="1">
        <f t="array" ref="E153">SUM(E154)</f>
        <v>10.705499999999999</v>
      </c>
      <c r="F153" s="12" t="s">
        <v>9</v>
      </c>
    </row>
    <row r="154" spans="1:6" ht="15.2" customHeight="1">
      <c r="A154" s="3"/>
      <c r="B154" s="3"/>
      <c r="C154" s="4" t="s">
        <v>143</v>
      </c>
      <c r="D154" s="5"/>
      <c r="E154" s="20" cm="1">
        <f t="array" ref="E154">3.05*3.51</f>
        <v>10.705499999999999</v>
      </c>
      <c r="F154" s="3"/>
    </row>
    <row r="155" spans="1:6" ht="15.2" customHeight="1">
      <c r="A155" s="3"/>
      <c r="B155" s="3"/>
      <c r="C155" s="3"/>
      <c r="D155" s="5"/>
      <c r="E155" s="5"/>
      <c r="F155" s="3"/>
    </row>
    <row r="156" spans="1:6" ht="16.5" customHeight="1">
      <c r="A156" s="51" t="s">
        <v>144</v>
      </c>
      <c r="B156" s="52"/>
      <c r="C156" s="52"/>
      <c r="D156" s="52"/>
      <c r="E156" s="52"/>
      <c r="F156" s="52"/>
    </row>
    <row r="157" spans="1:6" ht="15.2" customHeight="1">
      <c r="A157" s="3"/>
      <c r="B157" s="3"/>
      <c r="C157" s="3"/>
      <c r="D157" s="5"/>
      <c r="E157" s="5"/>
      <c r="F157" s="3"/>
    </row>
    <row r="158" spans="1:6" ht="15.2" customHeight="1">
      <c r="A158" s="3"/>
      <c r="B158" s="3"/>
      <c r="C158" s="3"/>
      <c r="D158" s="5"/>
      <c r="E158" s="5"/>
      <c r="F158" s="3"/>
    </row>
    <row r="159" spans="1:6" ht="16.5" customHeight="1">
      <c r="A159" s="51" t="s">
        <v>145</v>
      </c>
      <c r="B159" s="52"/>
      <c r="C159" s="52"/>
      <c r="D159" s="52"/>
      <c r="E159" s="52"/>
      <c r="F159" s="52"/>
    </row>
    <row r="160" spans="1:6" ht="15.2" customHeight="1">
      <c r="A160" s="56"/>
      <c r="B160" s="56"/>
      <c r="C160" s="56"/>
      <c r="D160" s="56"/>
      <c r="E160" s="5"/>
      <c r="F160" s="3"/>
    </row>
    <row r="161" spans="1:6" ht="16.5" customHeight="1">
      <c r="A161" s="46" t="s">
        <v>6</v>
      </c>
      <c r="B161" s="47"/>
      <c r="C161" s="47"/>
      <c r="D161" s="47"/>
      <c r="E161" s="5"/>
      <c r="F161" s="5"/>
    </row>
    <row r="162" spans="1:6" ht="16.5" customHeight="1">
      <c r="A162" s="46" t="s">
        <v>146</v>
      </c>
      <c r="B162" s="47"/>
      <c r="C162" s="47"/>
      <c r="D162" s="47"/>
      <c r="E162" s="5"/>
      <c r="F162" s="5"/>
    </row>
    <row r="163" spans="1:6" ht="16.5" customHeight="1">
      <c r="A163" s="46" t="s">
        <v>49</v>
      </c>
      <c r="B163" s="47"/>
      <c r="C163" s="47"/>
      <c r="D163" s="47"/>
      <c r="E163" s="5"/>
      <c r="F163" s="5"/>
    </row>
    <row r="164" spans="1:6" ht="16.5" customHeight="1">
      <c r="A164" s="46" t="s">
        <v>75</v>
      </c>
      <c r="B164" s="47"/>
      <c r="C164" s="47"/>
      <c r="D164" s="47"/>
      <c r="E164" s="5"/>
      <c r="F164" s="5"/>
    </row>
    <row r="165" spans="1:6" ht="16.5" customHeight="1">
      <c r="A165" s="46" t="s">
        <v>85</v>
      </c>
      <c r="B165" s="47"/>
      <c r="C165" s="47"/>
      <c r="D165" s="47"/>
      <c r="E165" s="5"/>
      <c r="F165" s="5"/>
    </row>
    <row r="166" spans="1:6" ht="16.5" customHeight="1">
      <c r="A166" s="46" t="s">
        <v>108</v>
      </c>
      <c r="B166" s="47"/>
      <c r="C166" s="47"/>
      <c r="D166" s="47"/>
      <c r="E166" s="5"/>
      <c r="F166" s="5"/>
    </row>
    <row r="167" spans="1:6" ht="16.5" customHeight="1">
      <c r="A167" s="46" t="s">
        <v>118</v>
      </c>
      <c r="B167" s="47"/>
      <c r="C167" s="47"/>
      <c r="D167" s="47"/>
      <c r="E167" s="5"/>
      <c r="F167" s="5"/>
    </row>
    <row r="168" spans="1:6" ht="16.5" customHeight="1">
      <c r="A168" s="46" t="s">
        <v>147</v>
      </c>
      <c r="B168" s="47"/>
      <c r="C168" s="47"/>
      <c r="D168" s="47"/>
      <c r="E168" s="5"/>
      <c r="F168" s="5"/>
    </row>
    <row r="169" spans="1:6" ht="16.5" customHeight="1">
      <c r="A169" s="46" t="s">
        <v>144</v>
      </c>
      <c r="B169" s="47"/>
      <c r="C169" s="47"/>
      <c r="D169" s="47"/>
      <c r="E169" s="44"/>
      <c r="F169" s="3"/>
    </row>
    <row r="170" spans="1:6" ht="33" customHeight="1">
      <c r="A170" s="42"/>
      <c r="B170" s="43"/>
      <c r="C170" s="43"/>
      <c r="D170" s="43"/>
      <c r="E170" s="44"/>
      <c r="F170" s="3"/>
    </row>
    <row r="171" spans="1:6" ht="18.75" customHeight="1">
      <c r="A171" s="48" t="s">
        <v>148</v>
      </c>
      <c r="B171" s="48"/>
      <c r="C171" s="48"/>
      <c r="D171" s="3"/>
      <c r="E171" s="3"/>
      <c r="F171" s="3"/>
    </row>
    <row r="172" spans="1:6" ht="21.75" customHeight="1">
      <c r="A172" s="48"/>
      <c r="B172" s="48"/>
      <c r="C172" s="48"/>
      <c r="D172" s="3"/>
      <c r="E172" s="3"/>
      <c r="F172" s="3"/>
    </row>
    <row r="173" spans="1:6" ht="18.75" customHeight="1">
      <c r="A173" s="48"/>
      <c r="B173" s="48"/>
      <c r="C173" s="48"/>
      <c r="D173" s="3"/>
      <c r="E173" s="3"/>
      <c r="F173" s="3"/>
    </row>
    <row r="174" spans="1:6" ht="27.75" customHeight="1">
      <c r="A174" s="48"/>
      <c r="B174" s="48"/>
      <c r="C174" s="48"/>
      <c r="D174" s="3"/>
      <c r="E174" s="3"/>
      <c r="F174" s="3"/>
    </row>
    <row r="175" spans="1:6" ht="15" customHeight="1">
      <c r="A175" s="48"/>
      <c r="B175" s="48"/>
      <c r="C175" s="48"/>
      <c r="D175" s="3"/>
      <c r="E175" s="3"/>
      <c r="F175" s="3"/>
    </row>
    <row r="176" spans="1:6" ht="42" customHeight="1">
      <c r="A176" s="48"/>
      <c r="B176" s="48"/>
      <c r="C176" s="48"/>
      <c r="D176" s="3"/>
      <c r="E176" s="3"/>
      <c r="F176" s="3"/>
    </row>
  </sheetData>
  <mergeCells count="38">
    <mergeCell ref="A89:F89"/>
    <mergeCell ref="A120:F120"/>
    <mergeCell ref="B95:C95"/>
    <mergeCell ref="B108:C108"/>
    <mergeCell ref="B104:C104"/>
    <mergeCell ref="B144:C144"/>
    <mergeCell ref="A1:F1"/>
    <mergeCell ref="B121:C121"/>
    <mergeCell ref="A161:D161"/>
    <mergeCell ref="A162:D162"/>
    <mergeCell ref="A163:D163"/>
    <mergeCell ref="B152:C152"/>
    <mergeCell ref="B133:C133"/>
    <mergeCell ref="A131:F131"/>
    <mergeCell ref="A156:F156"/>
    <mergeCell ref="A159:F159"/>
    <mergeCell ref="E5:F5"/>
    <mergeCell ref="A2:F4"/>
    <mergeCell ref="B62:F64"/>
    <mergeCell ref="B91:F93"/>
    <mergeCell ref="B41:F43"/>
    <mergeCell ref="A41:A43"/>
    <mergeCell ref="A168:D168"/>
    <mergeCell ref="A169:D169"/>
    <mergeCell ref="A171:C176"/>
    <mergeCell ref="A5:B5"/>
    <mergeCell ref="A60:F60"/>
    <mergeCell ref="A6:F6"/>
    <mergeCell ref="A166:D166"/>
    <mergeCell ref="A167:D167"/>
    <mergeCell ref="A165:D165"/>
    <mergeCell ref="A39:F39"/>
    <mergeCell ref="A160:D160"/>
    <mergeCell ref="A164:D164"/>
    <mergeCell ref="A142:F142"/>
    <mergeCell ref="B112:C112"/>
    <mergeCell ref="B117:C117"/>
    <mergeCell ref="A102:F102"/>
  </mergeCells>
  <pageMargins left="0.51181100000000002" right="0.51181100000000002" top="0.748031" bottom="0.55118100000000003" header="0.31496099999999999" footer="0.11811000000000001"/>
  <pageSetup scale="74" orientation="portrait" r:id="rId1"/>
  <headerFooter>
    <oddFooter>&amp;C&amp;"Helvetica Neue,Regular"&amp;12&amp;K000000&amp;P</oddFooter>
  </headerFooter>
  <rowBreaks count="2" manualBreakCount="2">
    <brk id="88" max="16383" man="1"/>
    <brk id="130" max="16383" man="1"/>
  </rowBreaks>
</worksheet>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Mònica Ibáñez</cp:lastModifiedBy>
  <cp:revision/>
  <dcterms:created xsi:type="dcterms:W3CDTF">2025-05-19T17:23:06Z</dcterms:created>
  <dcterms:modified xsi:type="dcterms:W3CDTF">2025-05-19T17:23:06Z</dcterms:modified>
  <cp:category/>
  <cp:contentStatus/>
</cp:coreProperties>
</file>