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1723_ICEC\14382_CONTRACTACIO\CONTRACTES\2025\Serveis\Oberts\639. Gestió residus\"/>
    </mc:Choice>
  </mc:AlternateContent>
  <bookViews>
    <workbookView xWindow="0" yWindow="0" windowWidth="28800" windowHeight="12300"/>
  </bookViews>
  <sheets>
    <sheet name="PREUS OFERTA" sheetId="1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3" l="1"/>
  <c r="H30" i="13"/>
  <c r="H27" i="13"/>
  <c r="H31" i="13"/>
  <c r="H28" i="13"/>
  <c r="H29" i="13"/>
  <c r="H26" i="13"/>
  <c r="H25" i="13"/>
  <c r="H24" i="13"/>
  <c r="H23" i="13"/>
  <c r="H22" i="13"/>
  <c r="H21" i="13"/>
  <c r="H16" i="13"/>
  <c r="H14" i="13"/>
  <c r="H13" i="13"/>
  <c r="H12" i="13"/>
  <c r="H11" i="13"/>
  <c r="H8" i="13"/>
  <c r="H7" i="13"/>
  <c r="H6" i="13"/>
  <c r="H37" i="13" l="1"/>
</calcChain>
</file>

<file path=xl/sharedStrings.xml><?xml version="1.0" encoding="utf-8"?>
<sst xmlns="http://schemas.openxmlformats.org/spreadsheetml/2006/main" count="32" uniqueCount="32">
  <si>
    <t>Filmoteca: setmanalment (52 recollides/any)</t>
  </si>
  <si>
    <t>SM: setmanalment (52 recolllides/any)</t>
  </si>
  <si>
    <t>Aerosols</t>
  </si>
  <si>
    <t>Dissolvents no halogentas</t>
  </si>
  <si>
    <t>Dissolvents halogenats (inclou percloroetilè)</t>
  </si>
  <si>
    <t>Tintes d'impressió</t>
  </si>
  <si>
    <t>Pintures i vernissos</t>
  </si>
  <si>
    <t>Acumuladors</t>
  </si>
  <si>
    <t>Fluoroscents i bombetes amb mercuri</t>
  </si>
  <si>
    <t>Solucions de revelatge o impressió</t>
  </si>
  <si>
    <t>Detergents i desinfectants</t>
  </si>
  <si>
    <t>Residus d'aparells elèctrics i electrònics</t>
  </si>
  <si>
    <t>Paper infectat amb fongs</t>
  </si>
  <si>
    <t>Pel·lícules i paper fotogràfic que contenen plata, compostos de plata, i pel·lícules i paper fotogràfic que no contenen plata ni compostos de plata</t>
  </si>
  <si>
    <t>2CR: mensualment (12 recollides/any)</t>
  </si>
  <si>
    <t>ICEC: a demanda, màxim 4 recollides/any</t>
  </si>
  <si>
    <t>Filmoteca: a demanda, màxim 4 recollides/any</t>
  </si>
  <si>
    <t>SM: a demanda, màxim 4 recollides/any</t>
  </si>
  <si>
    <t>2CR: a demanda, màxim 4 recollides/any</t>
  </si>
  <si>
    <t>Ús de vehicles elèctrics per fer les recollides</t>
  </si>
  <si>
    <t xml:space="preserve">Recollida, transport (recollida selectiva ordinària: paper, cartó, plàstics, vidre, etc.) i la seva gestió (valorització o eliminació) </t>
  </si>
  <si>
    <t xml:space="preserve">Recollida i transport de piles i la seva gestió (valorització o eliminació) </t>
  </si>
  <si>
    <t>Import màxim/recollida (IVA exclòs)</t>
  </si>
  <si>
    <t xml:space="preserve">Recollida, transport i gestió residus especials. </t>
  </si>
  <si>
    <t>Preu/kg</t>
  </si>
  <si>
    <t>Oferta/recollida (IVA exclòs)</t>
  </si>
  <si>
    <t>Punts</t>
  </si>
  <si>
    <t>FEMAREC SCCL</t>
  </si>
  <si>
    <r>
      <t xml:space="preserve">Recollida, transport i gestió de caixes de "destrucció confidencial).  </t>
    </r>
    <r>
      <rPr>
        <sz val="10"/>
        <color theme="1"/>
        <rFont val="Arial"/>
        <family val="2"/>
      </rPr>
      <t>A tots els edificis, màxim 60 caixes/any. Preu per caixa. Preu per la gestió de la destrucció del contingut de cada caixa, ates que el transport/recollida es realitzarà juntament amb una recollida setmanal o mensual ordinària.</t>
    </r>
  </si>
  <si>
    <t>TOTAL</t>
  </si>
  <si>
    <t>Expedient núm.: ICEC-2025-639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</si>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</sst>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vertical="top" wrapText="1"/>
    </xf>
    <xf numFmtId="164" fontId="4" fillId="0" borderId="11" xfId="0" applyNumberFormat="1" applyFont="1" applyBorder="1" applyAlignment="1">
      <alignment horizontal="right" wrapText="1"/>
    </xf>
    <xf numFmtId="164" fontId="4" fillId="0" borderId="6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2" fillId="0" borderId="1" xfId="0" applyFont="1" applyBorder="1"/>
    <xf numFmtId="0" fontId="3" fillId="0" borderId="8" xfId="0" applyFont="1" applyBorder="1"/>
    <xf numFmtId="0" fontId="3" fillId="0" borderId="5" xfId="0" applyFont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164" fontId="6" fillId="0" borderId="1" xfId="0" applyNumberFormat="1" applyFont="1" applyFill="1" applyBorder="1" applyAlignment="1">
      <alignment horizontal="right"/>
    </xf>
    <xf numFmtId="164" fontId="6" fillId="0" borderId="0" xfId="0" applyNumberFormat="1" applyFont="1" applyFill="1" applyAlignment="1">
      <alignment horizontal="right"/>
    </xf>
    <xf numFmtId="164" fontId="6" fillId="0" borderId="10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3" fillId="0" borderId="1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showGridLines="0" tabSelected="1" zoomScale="70" zoomScaleNormal="70" workbookViewId="0">
      <selection activeCell="M25" sqref="M25"/>
    </sheetView>
  </sheetViews>
  <sheetFormatPr defaultRowHeight="12.5" x14ac:dyDescent="0.25"/>
  <cols>
    <col min="1" max="4" width="8.7265625" style="1"/>
    <col min="5" max="5" width="27.54296875" style="1" customWidth="1"/>
    <col min="6" max="6" width="15.26953125" style="1" customWidth="1"/>
    <col min="7" max="7" width="15.7265625" style="16" customWidth="1"/>
    <col min="8" max="8" width="8.7265625" style="7"/>
    <col min="9" max="16384" width="8.7265625" style="1"/>
  </cols>
  <sheetData>
    <row r="2" spans="2:8" ht="14" x14ac:dyDescent="0.25">
      <c r="B2" s="19" t="s">
        <v>30</v>
      </c>
    </row>
    <row r="3" spans="2:8" ht="13" x14ac:dyDescent="0.3">
      <c r="G3" s="33" t="s">
        <v>27</v>
      </c>
      <c r="H3" s="33"/>
    </row>
    <row r="4" spans="2:8" ht="40" customHeight="1" x14ac:dyDescent="0.25">
      <c r="F4" s="2" t="s">
        <v>22</v>
      </c>
      <c r="G4" s="3" t="s">
        <v>25</v>
      </c>
      <c r="H4" s="3" t="s">
        <v>26</v>
      </c>
    </row>
    <row r="5" spans="2:8" ht="25.5" customHeight="1" x14ac:dyDescent="0.25">
      <c r="B5" s="23" t="s">
        <v>20</v>
      </c>
      <c r="C5" s="24"/>
      <c r="D5" s="24"/>
      <c r="E5" s="25"/>
      <c r="F5" s="4"/>
      <c r="G5" s="20"/>
      <c r="H5" s="5"/>
    </row>
    <row r="6" spans="2:8" ht="13" x14ac:dyDescent="0.3">
      <c r="B6" s="26" t="s">
        <v>0</v>
      </c>
      <c r="C6" s="27"/>
      <c r="D6" s="27"/>
      <c r="E6" s="28"/>
      <c r="F6" s="6">
        <v>56</v>
      </c>
      <c r="G6" s="20">
        <v>50</v>
      </c>
      <c r="H6" s="5">
        <f>(1-((G6-G6)/F6)*(1/1.5))*15</f>
        <v>15</v>
      </c>
    </row>
    <row r="7" spans="2:8" ht="13" x14ac:dyDescent="0.3">
      <c r="B7" s="26" t="s">
        <v>1</v>
      </c>
      <c r="C7" s="27"/>
      <c r="D7" s="27"/>
      <c r="E7" s="28"/>
      <c r="F7" s="6">
        <v>56</v>
      </c>
      <c r="G7" s="20">
        <v>50</v>
      </c>
      <c r="H7" s="5">
        <f>(1-((G7-G7)/F7)*(1/1.5))*15</f>
        <v>15</v>
      </c>
    </row>
    <row r="8" spans="2:8" ht="13" x14ac:dyDescent="0.3">
      <c r="B8" s="26" t="s">
        <v>14</v>
      </c>
      <c r="C8" s="27"/>
      <c r="D8" s="27"/>
      <c r="E8" s="28"/>
      <c r="F8" s="6">
        <v>161</v>
      </c>
      <c r="G8" s="20">
        <v>147</v>
      </c>
      <c r="H8" s="5">
        <f>(1-((G8-G8)/F8)*(1/1.5))*15</f>
        <v>15</v>
      </c>
    </row>
    <row r="9" spans="2:8" x14ac:dyDescent="0.25">
      <c r="G9" s="21"/>
    </row>
    <row r="10" spans="2:8" ht="22" customHeight="1" x14ac:dyDescent="0.25">
      <c r="B10" s="23" t="s">
        <v>21</v>
      </c>
      <c r="C10" s="24"/>
      <c r="D10" s="24"/>
      <c r="E10" s="24"/>
      <c r="F10" s="8"/>
      <c r="G10" s="21"/>
    </row>
    <row r="11" spans="2:8" ht="13" x14ac:dyDescent="0.3">
      <c r="B11" s="26" t="s">
        <v>15</v>
      </c>
      <c r="C11" s="27"/>
      <c r="D11" s="27"/>
      <c r="E11" s="28"/>
      <c r="F11" s="6">
        <v>42</v>
      </c>
      <c r="G11" s="20">
        <v>38</v>
      </c>
      <c r="H11" s="5">
        <f>(1-((G11-G11)/F11)*(1/1.5))*3</f>
        <v>3</v>
      </c>
    </row>
    <row r="12" spans="2:8" ht="13" x14ac:dyDescent="0.3">
      <c r="B12" s="26" t="s">
        <v>16</v>
      </c>
      <c r="C12" s="27"/>
      <c r="D12" s="27"/>
      <c r="E12" s="28"/>
      <c r="F12" s="6">
        <v>42</v>
      </c>
      <c r="G12" s="20">
        <v>38</v>
      </c>
      <c r="H12" s="5">
        <f t="shared" ref="H12:H14" si="0">(1-((G12-G12)/F12)*(1/1.5))*3</f>
        <v>3</v>
      </c>
    </row>
    <row r="13" spans="2:8" ht="13" x14ac:dyDescent="0.3">
      <c r="B13" s="26" t="s">
        <v>17</v>
      </c>
      <c r="C13" s="27"/>
      <c r="D13" s="27"/>
      <c r="E13" s="28"/>
      <c r="F13" s="6">
        <v>42</v>
      </c>
      <c r="G13" s="20">
        <v>38</v>
      </c>
      <c r="H13" s="5">
        <f t="shared" si="0"/>
        <v>3</v>
      </c>
    </row>
    <row r="14" spans="2:8" ht="13" x14ac:dyDescent="0.3">
      <c r="B14" s="26" t="s">
        <v>18</v>
      </c>
      <c r="C14" s="27"/>
      <c r="D14" s="27"/>
      <c r="E14" s="28"/>
      <c r="F14" s="6">
        <v>42</v>
      </c>
      <c r="G14" s="20">
        <v>38</v>
      </c>
      <c r="H14" s="5">
        <f t="shared" si="0"/>
        <v>3</v>
      </c>
    </row>
    <row r="15" spans="2:8" x14ac:dyDescent="0.25">
      <c r="G15" s="21"/>
    </row>
    <row r="16" spans="2:8" ht="14.5" customHeight="1" x14ac:dyDescent="0.3">
      <c r="B16" s="32" t="s">
        <v>28</v>
      </c>
      <c r="C16" s="32"/>
      <c r="D16" s="32"/>
      <c r="E16" s="32"/>
      <c r="F16" s="6">
        <v>16.100000000000001</v>
      </c>
      <c r="G16" s="20">
        <v>12</v>
      </c>
      <c r="H16" s="5">
        <f>(1-((G16-G16)/F16)*(1/1.5))*13</f>
        <v>13</v>
      </c>
    </row>
    <row r="17" spans="2:8" ht="13" x14ac:dyDescent="0.3">
      <c r="B17" s="32"/>
      <c r="C17" s="32"/>
      <c r="D17" s="32"/>
      <c r="E17" s="32"/>
      <c r="F17" s="9"/>
      <c r="G17" s="22"/>
    </row>
    <row r="18" spans="2:8" ht="30.5" customHeight="1" x14ac:dyDescent="0.3">
      <c r="B18" s="32"/>
      <c r="C18" s="32"/>
      <c r="D18" s="32"/>
      <c r="E18" s="32"/>
      <c r="F18" s="10"/>
      <c r="G18" s="21"/>
    </row>
    <row r="19" spans="2:8" x14ac:dyDescent="0.25">
      <c r="G19" s="21"/>
    </row>
    <row r="20" spans="2:8" ht="13" x14ac:dyDescent="0.3">
      <c r="B20" s="29" t="s">
        <v>23</v>
      </c>
      <c r="C20" s="30"/>
      <c r="D20" s="30"/>
      <c r="E20" s="31"/>
      <c r="F20" s="11" t="s">
        <v>24</v>
      </c>
      <c r="G20" s="21"/>
    </row>
    <row r="21" spans="2:8" ht="13" x14ac:dyDescent="0.3">
      <c r="B21" s="26" t="s">
        <v>2</v>
      </c>
      <c r="C21" s="27"/>
      <c r="D21" s="27"/>
      <c r="E21" s="28"/>
      <c r="F21" s="6">
        <v>1.32</v>
      </c>
      <c r="G21" s="20">
        <v>1.3</v>
      </c>
      <c r="H21" s="5">
        <f>(1-((G21-G21)/F21)*(1/1.5))*1</f>
        <v>1</v>
      </c>
    </row>
    <row r="22" spans="2:8" ht="13" x14ac:dyDescent="0.3">
      <c r="B22" s="26" t="s">
        <v>3</v>
      </c>
      <c r="C22" s="27"/>
      <c r="D22" s="27"/>
      <c r="E22" s="28"/>
      <c r="F22" s="6">
        <v>1.54</v>
      </c>
      <c r="G22" s="20">
        <v>0.73</v>
      </c>
      <c r="H22" s="5">
        <f t="shared" ref="H22:H26" si="1">(1-((G22-G22)/F22)*(1/1.5))*1</f>
        <v>1</v>
      </c>
    </row>
    <row r="23" spans="2:8" ht="13" x14ac:dyDescent="0.3">
      <c r="B23" s="26" t="s">
        <v>4</v>
      </c>
      <c r="C23" s="27"/>
      <c r="D23" s="27"/>
      <c r="E23" s="28"/>
      <c r="F23" s="6">
        <v>2.8</v>
      </c>
      <c r="G23" s="20">
        <v>2.37</v>
      </c>
      <c r="H23" s="5">
        <f t="shared" si="1"/>
        <v>1</v>
      </c>
    </row>
    <row r="24" spans="2:8" ht="13" x14ac:dyDescent="0.3">
      <c r="B24" s="26" t="s">
        <v>5</v>
      </c>
      <c r="C24" s="27"/>
      <c r="D24" s="27"/>
      <c r="E24" s="28"/>
      <c r="F24" s="6">
        <v>1.4</v>
      </c>
      <c r="G24" s="20">
        <v>1.18</v>
      </c>
      <c r="H24" s="5">
        <f t="shared" si="1"/>
        <v>1</v>
      </c>
    </row>
    <row r="25" spans="2:8" ht="13" x14ac:dyDescent="0.3">
      <c r="B25" s="26" t="s">
        <v>6</v>
      </c>
      <c r="C25" s="27"/>
      <c r="D25" s="27"/>
      <c r="E25" s="28"/>
      <c r="F25" s="6">
        <v>1.4</v>
      </c>
      <c r="G25" s="20">
        <v>1.18</v>
      </c>
      <c r="H25" s="5">
        <f t="shared" si="1"/>
        <v>1</v>
      </c>
    </row>
    <row r="26" spans="2:8" ht="13" x14ac:dyDescent="0.3">
      <c r="B26" s="26" t="s">
        <v>7</v>
      </c>
      <c r="C26" s="27"/>
      <c r="D26" s="27"/>
      <c r="E26" s="28"/>
      <c r="F26" s="6">
        <v>0.94</v>
      </c>
      <c r="G26" s="20">
        <v>0.35</v>
      </c>
      <c r="H26" s="5">
        <f t="shared" si="1"/>
        <v>1</v>
      </c>
    </row>
    <row r="27" spans="2:8" ht="13" x14ac:dyDescent="0.3">
      <c r="B27" s="26" t="s">
        <v>8</v>
      </c>
      <c r="C27" s="27"/>
      <c r="D27" s="27"/>
      <c r="E27" s="28"/>
      <c r="F27" s="6">
        <v>0.88</v>
      </c>
      <c r="G27" s="20">
        <v>0.35</v>
      </c>
      <c r="H27" s="5">
        <f>(1-((G27-G27)/F27)*(1/1.5))*2</f>
        <v>2</v>
      </c>
    </row>
    <row r="28" spans="2:8" ht="13" x14ac:dyDescent="0.3">
      <c r="B28" s="26" t="s">
        <v>9</v>
      </c>
      <c r="C28" s="27"/>
      <c r="D28" s="27"/>
      <c r="E28" s="28"/>
      <c r="F28" s="6">
        <v>1.47</v>
      </c>
      <c r="G28" s="20">
        <v>0.96</v>
      </c>
      <c r="H28" s="5">
        <f>(1-((G28-G28)/F28)*(1/1.5))*1</f>
        <v>1</v>
      </c>
    </row>
    <row r="29" spans="2:8" ht="13" x14ac:dyDescent="0.3">
      <c r="B29" s="26" t="s">
        <v>10</v>
      </c>
      <c r="C29" s="27"/>
      <c r="D29" s="27"/>
      <c r="E29" s="28"/>
      <c r="F29" s="6">
        <v>1.33</v>
      </c>
      <c r="G29" s="20">
        <v>1.3</v>
      </c>
      <c r="H29" s="5">
        <f>(1-((G29-G29)/F29)*(1/1.5))*1</f>
        <v>1</v>
      </c>
    </row>
    <row r="30" spans="2:8" ht="13" x14ac:dyDescent="0.3">
      <c r="B30" s="26" t="s">
        <v>11</v>
      </c>
      <c r="C30" s="27"/>
      <c r="D30" s="27"/>
      <c r="E30" s="28"/>
      <c r="F30" s="6">
        <v>0.49</v>
      </c>
      <c r="G30" s="20">
        <v>0.35</v>
      </c>
      <c r="H30" s="5">
        <f>(1-((G30-G30)/F30)*(1/1.5))*2</f>
        <v>2</v>
      </c>
    </row>
    <row r="31" spans="2:8" ht="13" x14ac:dyDescent="0.3">
      <c r="B31" s="26" t="s">
        <v>12</v>
      </c>
      <c r="C31" s="27"/>
      <c r="D31" s="27"/>
      <c r="E31" s="28"/>
      <c r="F31" s="6">
        <v>0.56000000000000005</v>
      </c>
      <c r="G31" s="20">
        <v>0.47</v>
      </c>
      <c r="H31" s="5">
        <f>(1-((G31-G31)/F31)*(1/1.5))*1</f>
        <v>1</v>
      </c>
    </row>
    <row r="32" spans="2:8" ht="13" x14ac:dyDescent="0.3">
      <c r="B32" s="34" t="s">
        <v>13</v>
      </c>
      <c r="C32" s="35"/>
      <c r="D32" s="35"/>
      <c r="E32" s="36"/>
      <c r="F32" s="6">
        <v>0.91</v>
      </c>
      <c r="G32" s="20">
        <v>0.77</v>
      </c>
      <c r="H32" s="5">
        <f>(1-((G32-G32)/F32)*(1/1.5))*2</f>
        <v>2</v>
      </c>
    </row>
    <row r="33" spans="2:8" ht="13" x14ac:dyDescent="0.3">
      <c r="B33" s="37"/>
      <c r="C33" s="38"/>
      <c r="D33" s="38"/>
      <c r="E33" s="39"/>
      <c r="F33" s="9"/>
      <c r="G33" s="12"/>
    </row>
    <row r="35" spans="2:8" ht="13" x14ac:dyDescent="0.3">
      <c r="B35" s="13" t="s">
        <v>19</v>
      </c>
      <c r="C35" s="14"/>
      <c r="D35" s="14"/>
      <c r="E35" s="15"/>
      <c r="F35" s="5"/>
      <c r="G35" s="17" t="s">
        <v>31</v>
      </c>
      <c r="H35" s="5">
        <v>15</v>
      </c>
    </row>
    <row r="37" spans="2:8" ht="13" x14ac:dyDescent="0.3">
      <c r="G37" s="18" t="s">
        <v>29</v>
      </c>
      <c r="H37" s="11">
        <f>SUM(H5:H35)</f>
        <v>100</v>
      </c>
    </row>
  </sheetData>
  <mergeCells count="24">
    <mergeCell ref="G3:H3"/>
    <mergeCell ref="B32:E33"/>
    <mergeCell ref="B6:E6"/>
    <mergeCell ref="B7:E7"/>
    <mergeCell ref="B8:E8"/>
    <mergeCell ref="B11:E11"/>
    <mergeCell ref="B12:E12"/>
    <mergeCell ref="B13:E13"/>
    <mergeCell ref="B29:E29"/>
    <mergeCell ref="B30:E30"/>
    <mergeCell ref="B31:E31"/>
    <mergeCell ref="B24:E24"/>
    <mergeCell ref="B25:E25"/>
    <mergeCell ref="B26:E26"/>
    <mergeCell ref="B27:E27"/>
    <mergeCell ref="B28:E28"/>
    <mergeCell ref="B5:E5"/>
    <mergeCell ref="B10:E10"/>
    <mergeCell ref="B14:E14"/>
    <mergeCell ref="B20:E20"/>
    <mergeCell ref="B23:E23"/>
    <mergeCell ref="B16:E18"/>
    <mergeCell ref="B21:E21"/>
    <mergeCell ref="B22:E22"/>
  </mergeCells>
  <pageMargins left="0.7" right="0.7" top="0.75" bottom="0.75" header="0.3" footer="0.3"/>
  <pageSetup paperSize="9" orientation="portrait" r:id="rId1"/>
  <ignoredErrors>
    <ignoredError sqref="H27 H30:H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PREUS OFERTA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 Patino, Alberto</dc:creator>
  <cp:lastModifiedBy>Alma Alayeto, Cristina</cp:lastModifiedBy>
  <dcterms:created xsi:type="dcterms:W3CDTF">2019-09-27T07:32:31Z</dcterms:created>
  <dcterms:modified xsi:type="dcterms:W3CDTF">2025-06-10T07:06:50Z</dcterms:modified>
</cp:coreProperties>
</file>