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N:\Contractacio\1. CSAPG-EXPEDIENTS CONTRACTACIÓ\Contractes 2025\CSAPG 2025_14 Obres mitja tensió HRSC\"/>
    </mc:Choice>
  </mc:AlternateContent>
  <bookViews>
    <workbookView xWindow="28680" yWindow="-120" windowWidth="29040" windowHeight="15720"/>
  </bookViews>
  <sheets>
    <sheet name="Hoja1" sheetId="1" r:id="rId1"/>
  </sheets>
  <calcPr calcId="162913" fullPrecision="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19" i="1" l="1"/>
  <c r="G340" i="1"/>
  <c r="G338" i="1"/>
  <c r="G336" i="1"/>
  <c r="G335" i="1"/>
  <c r="G333" i="1"/>
  <c r="G331" i="1"/>
  <c r="G329" i="1"/>
  <c r="G325" i="1"/>
  <c r="G323" i="1"/>
  <c r="G321" i="1"/>
  <c r="E277" i="1"/>
  <c r="E311" i="1"/>
  <c r="G314" i="1"/>
  <c r="G313" i="1"/>
  <c r="G312" i="1"/>
  <c r="E296" i="1"/>
  <c r="G308" i="1"/>
  <c r="G307" i="1"/>
  <c r="G306" i="1"/>
  <c r="G305" i="1"/>
  <c r="G304" i="1"/>
  <c r="G303" i="1"/>
  <c r="G302" i="1"/>
  <c r="G301" i="1"/>
  <c r="G300" i="1"/>
  <c r="G299" i="1"/>
  <c r="G298" i="1"/>
  <c r="G297" i="1"/>
  <c r="E279" i="1"/>
  <c r="G293" i="1"/>
  <c r="G292" i="1"/>
  <c r="G291" i="1"/>
  <c r="G290" i="1"/>
  <c r="G289" i="1"/>
  <c r="G288" i="1"/>
  <c r="G287" i="1"/>
  <c r="G286" i="1"/>
  <c r="G285" i="1"/>
  <c r="G284" i="1"/>
  <c r="G283" i="1"/>
  <c r="G282" i="1"/>
  <c r="G281" i="1"/>
  <c r="G280" i="1"/>
  <c r="E248" i="1"/>
  <c r="G273" i="1"/>
  <c r="G271" i="1"/>
  <c r="G269" i="1"/>
  <c r="G267" i="1"/>
  <c r="G265" i="1"/>
  <c r="G263" i="1"/>
  <c r="G261" i="1"/>
  <c r="G260" i="1"/>
  <c r="G258" i="1"/>
  <c r="G256" i="1"/>
  <c r="G254" i="1"/>
  <c r="G252" i="1"/>
  <c r="G250" i="1"/>
  <c r="E216" i="1"/>
  <c r="E237" i="1"/>
  <c r="G242" i="1"/>
  <c r="G240" i="1"/>
  <c r="G238" i="1"/>
  <c r="E218" i="1"/>
  <c r="G233" i="1"/>
  <c r="G231" i="1"/>
  <c r="G229" i="1"/>
  <c r="G227" i="1"/>
  <c r="G225" i="1"/>
  <c r="G223" i="1"/>
  <c r="G221" i="1"/>
  <c r="G219" i="1"/>
  <c r="E171" i="1"/>
  <c r="E210" i="1"/>
  <c r="G211" i="1"/>
  <c r="F212" i="1" s="1"/>
  <c r="E173" i="1"/>
  <c r="G206" i="1"/>
  <c r="G204" i="1"/>
  <c r="G202" i="1"/>
  <c r="G200" i="1"/>
  <c r="G198" i="1"/>
  <c r="G196" i="1"/>
  <c r="G194" i="1"/>
  <c r="G192" i="1"/>
  <c r="G190" i="1"/>
  <c r="G188" i="1"/>
  <c r="G186" i="1"/>
  <c r="G184" i="1"/>
  <c r="G182" i="1"/>
  <c r="G180" i="1"/>
  <c r="G176" i="1"/>
  <c r="G174" i="1"/>
  <c r="E153" i="1"/>
  <c r="G167" i="1"/>
  <c r="G165" i="1"/>
  <c r="G163" i="1"/>
  <c r="G161" i="1"/>
  <c r="G159" i="1"/>
  <c r="G157" i="1"/>
  <c r="G155" i="1"/>
  <c r="E121" i="1"/>
  <c r="G149" i="1"/>
  <c r="G147" i="1"/>
  <c r="G145" i="1"/>
  <c r="G143" i="1"/>
  <c r="G141" i="1"/>
  <c r="G139" i="1"/>
  <c r="G137" i="1"/>
  <c r="G135" i="1"/>
  <c r="G133" i="1"/>
  <c r="G131" i="1"/>
  <c r="G129" i="1"/>
  <c r="G127" i="1"/>
  <c r="G125" i="1"/>
  <c r="G123" i="1"/>
  <c r="E103" i="1"/>
  <c r="G117" i="1"/>
  <c r="G115" i="1"/>
  <c r="G113" i="1"/>
  <c r="G111" i="1"/>
  <c r="G109" i="1"/>
  <c r="G107" i="1"/>
  <c r="G105" i="1"/>
  <c r="E41" i="1"/>
  <c r="E92" i="1"/>
  <c r="G97" i="1"/>
  <c r="G95" i="1"/>
  <c r="G93" i="1"/>
  <c r="E79" i="1"/>
  <c r="G86" i="1"/>
  <c r="G84" i="1"/>
  <c r="G82" i="1"/>
  <c r="G80" i="1"/>
  <c r="E56" i="1"/>
  <c r="G75" i="1"/>
  <c r="G73" i="1"/>
  <c r="G71" i="1"/>
  <c r="G69" i="1"/>
  <c r="G67" i="1"/>
  <c r="G65" i="1"/>
  <c r="G63" i="1"/>
  <c r="G61" i="1"/>
  <c r="G59" i="1"/>
  <c r="G57" i="1"/>
  <c r="E43" i="1"/>
  <c r="G52" i="1"/>
  <c r="G50" i="1"/>
  <c r="G48" i="1"/>
  <c r="G46" i="1"/>
  <c r="G44" i="1"/>
  <c r="E4" i="1"/>
  <c r="E33" i="1"/>
  <c r="G35" i="1"/>
  <c r="F37" i="1" s="1"/>
  <c r="E6" i="1"/>
  <c r="G29" i="1"/>
  <c r="G27" i="1"/>
  <c r="G25" i="1"/>
  <c r="G23" i="1"/>
  <c r="G21" i="1"/>
  <c r="G19" i="1"/>
  <c r="G17" i="1"/>
  <c r="G15" i="1"/>
  <c r="G13" i="1"/>
  <c r="G11" i="1"/>
  <c r="G9" i="1"/>
  <c r="G7" i="1"/>
  <c r="F342" i="1" l="1"/>
  <c r="F315" i="1"/>
  <c r="F311" i="1" s="1"/>
  <c r="F309" i="1"/>
  <c r="G309" i="1" s="1"/>
  <c r="G296" i="1" s="1"/>
  <c r="F294" i="1"/>
  <c r="F279" i="1" s="1"/>
  <c r="F275" i="1"/>
  <c r="G275" i="1" s="1"/>
  <c r="G248" i="1" s="1"/>
  <c r="F244" i="1"/>
  <c r="F237" i="1" s="1"/>
  <c r="F235" i="1"/>
  <c r="F218" i="1" s="1"/>
  <c r="F208" i="1"/>
  <c r="F173" i="1" s="1"/>
  <c r="F169" i="1"/>
  <c r="F153" i="1" s="1"/>
  <c r="F151" i="1"/>
  <c r="F121" i="1" s="1"/>
  <c r="F119" i="1"/>
  <c r="F103" i="1" s="1"/>
  <c r="F99" i="1"/>
  <c r="F92" i="1" s="1"/>
  <c r="F90" i="1"/>
  <c r="F79" i="1" s="1"/>
  <c r="F77" i="1"/>
  <c r="G77" i="1" s="1"/>
  <c r="G56" i="1" s="1"/>
  <c r="F54" i="1"/>
  <c r="F43" i="1" s="1"/>
  <c r="F31" i="1"/>
  <c r="F6" i="1" s="1"/>
  <c r="F210" i="1"/>
  <c r="G212" i="1"/>
  <c r="G210" i="1" s="1"/>
  <c r="G37" i="1"/>
  <c r="G33" i="1" s="1"/>
  <c r="F33" i="1"/>
  <c r="F319" i="1" l="1"/>
  <c r="G342" i="1"/>
  <c r="G315" i="1"/>
  <c r="G311" i="1" s="1"/>
  <c r="F296" i="1"/>
  <c r="G294" i="1"/>
  <c r="G279" i="1" s="1"/>
  <c r="F248" i="1"/>
  <c r="G244" i="1"/>
  <c r="G237" i="1" s="1"/>
  <c r="G235" i="1"/>
  <c r="G218" i="1" s="1"/>
  <c r="G208" i="1"/>
  <c r="G173" i="1" s="1"/>
  <c r="F214" i="1" s="1"/>
  <c r="F171" i="1" s="1"/>
  <c r="G169" i="1"/>
  <c r="G153" i="1" s="1"/>
  <c r="G151" i="1"/>
  <c r="G121" i="1" s="1"/>
  <c r="G119" i="1"/>
  <c r="G103" i="1" s="1"/>
  <c r="G99" i="1"/>
  <c r="G92" i="1" s="1"/>
  <c r="G90" i="1"/>
  <c r="G79" i="1" s="1"/>
  <c r="F56" i="1"/>
  <c r="G54" i="1"/>
  <c r="G43" i="1" s="1"/>
  <c r="G31" i="1"/>
  <c r="G6" i="1" s="1"/>
  <c r="F39" i="1" s="1"/>
  <c r="F4" i="1" s="1"/>
  <c r="F317" i="1" l="1"/>
  <c r="F277" i="1" s="1"/>
  <c r="F246" i="1"/>
  <c r="G246" i="1" s="1"/>
  <c r="G216" i="1" s="1"/>
  <c r="G214" i="1"/>
  <c r="G171" i="1" s="1"/>
  <c r="F101" i="1"/>
  <c r="G39" i="1"/>
  <c r="G4" i="1" s="1"/>
  <c r="F41" i="1" l="1"/>
  <c r="G101" i="1"/>
  <c r="G317" i="1"/>
  <c r="G277" i="1" s="1"/>
  <c r="F216" i="1"/>
  <c r="G41" i="1"/>
  <c r="F344" i="1" l="1"/>
  <c r="G344" i="1" s="1"/>
</calcChain>
</file>

<file path=xl/comments1.xml><?xml version="1.0" encoding="utf-8"?>
<comments xmlns="http://schemas.openxmlformats.org/spreadsheetml/2006/main">
  <authors>
    <author>Frederic Soro (Proisotec Enginyeira)</author>
  </authors>
  <commentList>
    <comment ref="A3" authorId="0" shapeId="0">
      <text>
        <r>
          <rPr>
            <b/>
            <sz val="9"/>
            <color indexed="81"/>
            <rFont val="Tahoma"/>
            <family val="2"/>
          </rPr>
          <t>Codi únic que n'identifica el concepte. Veure colors en "Entorn de treball: Aparença"</t>
        </r>
      </text>
    </comment>
    <comment ref="B3" authorId="0" shapeId="0">
      <text>
        <r>
          <rPr>
            <b/>
            <sz val="9"/>
            <color indexed="81"/>
            <rFont val="Tahoma"/>
            <family val="2"/>
          </rPr>
          <t>Naturalesa del concepte (veure menú contextual)</t>
        </r>
      </text>
    </comment>
    <comment ref="C3" authorId="0" shapeId="0">
      <text>
        <r>
          <rPr>
            <b/>
            <sz val="9"/>
            <color indexed="81"/>
            <rFont val="Tahoma"/>
            <family val="2"/>
          </rPr>
          <t>Unitat de mesura a què fa referència el preu unitari. Les unitats de temps afecten els càlculs de durades i recursos</t>
        </r>
      </text>
    </comment>
    <comment ref="D3" authorId="0" shapeId="0">
      <text>
        <r>
          <rPr>
            <b/>
            <sz val="9"/>
            <color indexed="81"/>
            <rFont val="Tahoma"/>
            <family val="2"/>
          </rPr>
          <t>Text breu que facilita la visualització, la cerca i la impressió del concepte en lloc del text</t>
        </r>
      </text>
    </comment>
    <comment ref="E3" authorId="0" shapeId="0">
      <text>
        <r>
          <rPr>
            <b/>
            <sz val="9"/>
            <color indexed="81"/>
            <rFont val="Tahoma"/>
            <family val="2"/>
          </rPr>
          <t>Rendiment o quantitat pressupostada</t>
        </r>
      </text>
    </comment>
    <comment ref="F3" authorId="0" shapeId="0">
      <text>
        <r>
          <rPr>
            <b/>
            <sz val="9"/>
            <color indexed="81"/>
            <rFont val="Tahoma"/>
            <family val="2"/>
          </rPr>
          <t>Preu unitari del concepte al pressupost Vermell: Bloquejat Gris: Anul·lat Magenta: Calculat</t>
        </r>
      </text>
    </comment>
    <comment ref="G3" authorId="0" shapeId="0">
      <text>
        <r>
          <rPr>
            <b/>
            <sz val="9"/>
            <color indexed="81"/>
            <rFont val="Tahoma"/>
            <family val="2"/>
          </rPr>
          <t>Import del pressupost
Magenta: Hi ha ajustaments al producte de quantitat per preu unitari</t>
        </r>
      </text>
    </comment>
  </commentList>
</comments>
</file>

<file path=xl/sharedStrings.xml><?xml version="1.0" encoding="utf-8"?>
<sst xmlns="http://schemas.openxmlformats.org/spreadsheetml/2006/main" count="834" uniqueCount="432">
  <si>
    <t>LÍNIES SUBT 25KV, DESPLAÇAMENT C.R. E-DISTRIBUCIÓN I NOU C.M. PER AMPLIACIÓ DE POTÈNCIA DE L’HOSPITAL RESIDÈNCIA SANT CAMIL</t>
  </si>
  <si>
    <t>Pressupost</t>
  </si>
  <si>
    <t>Código</t>
  </si>
  <si>
    <t>Nat</t>
  </si>
  <si>
    <t>Ud</t>
  </si>
  <si>
    <t>Resumen</t>
  </si>
  <si>
    <t>CanPres</t>
  </si>
  <si>
    <t>Pres</t>
  </si>
  <si>
    <t>ImpPres</t>
  </si>
  <si>
    <t>01.01</t>
  </si>
  <si>
    <t>Capítol</t>
  </si>
  <si>
    <t/>
  </si>
  <si>
    <t>LÍNIA SUBT. 25KV E-DISTRIBUCIÓN</t>
  </si>
  <si>
    <t>Obra Civil per a l'execució de la rasa pee a la posterior estesa de 2C C.S. 18/30kV</t>
  </si>
  <si>
    <t>01.01.01</t>
  </si>
  <si>
    <t>OBRA CIVIL RASA E-DRD</t>
  </si>
  <si>
    <t>P191-HP4B</t>
  </si>
  <si>
    <t>Partida</t>
  </si>
  <si>
    <t>u</t>
  </si>
  <si>
    <t>Cala 1x1m,localització serveis h&lt;1,30m,obra civil,s/reposició paviment</t>
  </si>
  <si>
    <t>Cala de 1x1 m per a localització de serveis, amb enderroc de paviment, excavació de terres fins a localització de serveis a una fondària màxima d'1,30 m, reblert amb sauló, formació de base de formigó i càrrega de materials sobre camió o contenidor, sense incloure reposició de paviment</t>
  </si>
  <si>
    <t>P214W-FEMF</t>
  </si>
  <si>
    <t>m</t>
  </si>
  <si>
    <t>Tall paviment mescla bituminosa h&gt;=10cm</t>
  </si>
  <si>
    <t>Tall en paviment de mescla bituminosa de 10 cm de fondària com a mínim amb màquina tallajunts amb disc de diamant per a paviment, per a delimitar la zona a demolir</t>
  </si>
  <si>
    <t>P2143-4RR1</t>
  </si>
  <si>
    <t>m2</t>
  </si>
  <si>
    <t>Arrencada pavim. Asfàltic,compres.,càrrega man/mec.</t>
  </si>
  <si>
    <t>Arrencada de paviment asfàltic, amb compressor i càrrega manual i mecànica de runa sobre camió o contenidor</t>
  </si>
  <si>
    <t>P214W-FEMB</t>
  </si>
  <si>
    <t>Tall paviment form. H&gt;=15cm</t>
  </si>
  <si>
    <t>Tall en paviment de formigó de 15 cm de fondària com a mínim amb màquina tallajunts amb disc de diamant per a paviment, per a delimitar la zona a demolir</t>
  </si>
  <si>
    <t>P2146-DJ23</t>
  </si>
  <si>
    <t>Demol.pavim. Form. G fins a 15 cm,ampl.fins a 2 m,retro.+mart.trencad. + càrrega cam. Mec.</t>
  </si>
  <si>
    <t>Demolició de paviment de formigó de fins a 15 cm de gruix, d'amplària fins a 2 m amb retroexcavadora amb martell trencador i càrrega sobre camió amb mitjans mecànics</t>
  </si>
  <si>
    <t>P221C-DZ0N</t>
  </si>
  <si>
    <t>m3</t>
  </si>
  <si>
    <t>Excav.rasa,amp:fins a 1 m,fond.=fins a 2 m,terreny tràns.,retro.+càrrega mec.</t>
  </si>
  <si>
    <t>Excavació de rasa de fins a 1 m d'amplària i fins a 2 m de fondària, en terreny sòls de trànsit, amb retroexcavadora i càrrega mecànica del material excavat</t>
  </si>
  <si>
    <t>P221C-DYZO</t>
  </si>
  <si>
    <t>Excav.rasa,amp:fins a 1 m,fond.=fins a 2 m,terreny roca,retroexcavadora+martell+càrrega mec.</t>
  </si>
  <si>
    <t>Excavació de rasa de fins a 1 m d'amplària i fins a 2 m de fondària, en terreny roca, amb retroexcavadora amb martell trencador i càrrega mecànica del material excavat</t>
  </si>
  <si>
    <t>PDG0-Z9Q8-6TF</t>
  </si>
  <si>
    <t>Canal. MT/BT PE doble capa,DN=200mm, 6 tubs p/4 MT + bitub 40x3 en calçada rebl.form.,banda seny. Fil guia+pp unions+sep+obt.</t>
  </si>
  <si>
    <t>Canalitzacions elèctriques de MT/BT amb tubs de polietilè de doble capa, llisa la interior i corrugada la exterior, de 200 mm de diàmetre nominal, amb 6 tubs per a 4 circuits de Mitja Tensió + bitub comunicacions homologat per E-DRD 40x3, situats en calçada, reblert amb formigó de 65cm, banda continua de senyalització, de PE, situada a la part superior de la rasa, fil guia a cada tub, part proporcional d'accessoris d'unió, separadors i obturadors</t>
  </si>
  <si>
    <t>PDG0-Z9Q8-4TF</t>
  </si>
  <si>
    <t>Canal. MT/BT PE doble capa,DN=200mm, 4 tubs p/2 MT + bitub 40x3 en calçada rebl.form.,banda seny. Fil guia+pp unions+sep+obt.</t>
  </si>
  <si>
    <t>Canalitzacions elèctriques de MT/BT amb tubs de polietilè de doble capa, llisa la interior i corrugada la exterior, de 200 mm de diàmetre nominal, amb 4 tubs per a 2 circuits de Mitja Tensió + bitub comunicacions homologat per E-DRD 40x3, situats en calçada, reblert amb formigó de 65cm, banda continua de senyalització, de PE, situada a la part superior de la rasa, fil guia a cada tub, part proporcional d'accessoris d'unió, separadors i obturadors</t>
  </si>
  <si>
    <t>P2255-DPGP</t>
  </si>
  <si>
    <t>Rebliment+picon.rasa,ampl.fins a 0,6 m,mat.selecc.excav.,gfins a 25 cm,picó vibrant de combustible,95%PM</t>
  </si>
  <si>
    <t>Rebliment i piconatge de rasa d'amplària fins a 0,6 m, amb material seleccionat de la pròpia excavació, en tongades de gruix de fins a 25 cm, utilitzant picó vibrant de combustible, amb compactació del 95% PM</t>
  </si>
  <si>
    <t>P923-I4RZ</t>
  </si>
  <si>
    <t>Subbase formigó en massa HM - 20 / B / 40 / X0 quant.ciment 200kg/m3, aigua/ciment =&lt; 0.6,camió+vibr.manual,reglejat</t>
  </si>
  <si>
    <t>Subbase de formigó en massa HM - 20 / B / 40 / X0 amb una quantitat de ciment de 200 kg/m3 i relació aigua ciment =&lt; 0.6, abocat des de camió amb estesa i vibrat manual, amb acabat reglejat</t>
  </si>
  <si>
    <t>P9HA-607X</t>
  </si>
  <si>
    <t>Reposició pavim. Mesc.bit.AC 22 surf PMB 25/55-65(BM-2)D,granul.granític,g=10cm,est-compact.manual.</t>
  </si>
  <si>
    <t>Reposició de paviment de mescla bituminosa contínua en calent tipus AC 22 surf PMB 25/55-65(BM-2) D, amb betum modificat, de granulometria densa per a capa de trànsit i granulat granític, de 10 cm de gruix, estesa i compactada manualment</t>
  </si>
  <si>
    <t>Total 01.01.01</t>
  </si>
  <si>
    <t>01.01.02</t>
  </si>
  <si>
    <t>ESTESA C.S. 18/30KV E-DRD</t>
  </si>
  <si>
    <t>Estesa de Línia Subterrània de 25kV, Cable 18/30kV 2C 3x1x240mm2 AL en rasa de tubulars i sobre llit de sorra</t>
  </si>
  <si>
    <t>FGK2I01240</t>
  </si>
  <si>
    <t>Conductor mitja tensió Al 3x1x240 mm2 (1circuit), sota tub</t>
  </si>
  <si>
    <t>Conductor mitja tensió de 3x1x240 mm2 Alumini. AT RH5Z1  18/30 kV Inclou subministrament i col·locació sota tub. Tot inclòs.</t>
  </si>
  <si>
    <t>Total 01.01.02</t>
  </si>
  <si>
    <t>Total 01.01</t>
  </si>
  <si>
    <t>02.01</t>
  </si>
  <si>
    <t>OBRA CIVIL UBICACIÓ CM I CR</t>
  </si>
  <si>
    <t>Obra Civil del Centre de Mesura i Transformació</t>
  </si>
  <si>
    <t>02.01.01</t>
  </si>
  <si>
    <t>ENDERROCS I MOVIMENT DE TERRES</t>
  </si>
  <si>
    <t>P214S-73G5</t>
  </si>
  <si>
    <t>Enderroc reixat,hfins a 2 m,+enderr.daus form.,mà+compress.,càrrega man/mec.</t>
  </si>
  <si>
    <t>Enderroc de reixat metàl·lic de fins a 2 m d'alçària, com a màxim, i enderroc de daus de formigó, a mà i amb compressor i càrrega manual i mecànica de runa sobre camió o contenidor</t>
  </si>
  <si>
    <t>P214P-117ID</t>
  </si>
  <si>
    <t>Enderroc mur cont. Maçon.,martell trenc.,càrrega man/mec.</t>
  </si>
  <si>
    <t>Enderroc de mur de contenció de maçoneria, amb martell trencador muntat sobre retroexcavadora i càrrega manual i mecànica de runa sobre camió</t>
  </si>
  <si>
    <t>P22D1-HZ2I</t>
  </si>
  <si>
    <t>Neteja+esbrossada terreny,m.manuals,+càrr.man.,entorn urba dif.mob.voreres a&lt;= 3m,s/afect.serv./mob.urbà,fins a 40 1m2</t>
  </si>
  <si>
    <t>Neteja i esbrossada del terreny realitzada amb mitjans manuals i càrrega manual sobre camió o contenidor, en entorn urbà amb dificultat de mobilitat, en voreres &lt;= 3 m d'amplària o calçada/plataforma única &lt;= 7 m d'amplària, sense afectació per serveis o elements de mobiliari urbà, en actuacions de fins a 40 1 m2</t>
  </si>
  <si>
    <t>P2212-55TK</t>
  </si>
  <si>
    <t>Excavació fonament+s/rampa hmés de 4 m,ampl.fins a 2 m,terr.compact.,m.mec.,càrrega</t>
  </si>
  <si>
    <t>Excavació de fonaments sense rampa d'accés, més de 4 m de fondària i fins a 2 m d'amplària, en terreny compacte, amb mitjans mecànics, i càrrega sobre camió</t>
  </si>
  <si>
    <t>P2252-548X</t>
  </si>
  <si>
    <t>Estesa+picon.sòl selecc.aportació,g&lt;=50cm,95%,PM,picó,humect.</t>
  </si>
  <si>
    <t>Estesa i piconatge de sòl seleccionat d'aportació, en tongades de 50 cm de gruix, com a màxim, amb compactació del 95 % PM, utilitzant picó vibrant petit, i amb necessitat d'humectació</t>
  </si>
  <si>
    <t>Total 02.01.01</t>
  </si>
  <si>
    <t>02.01.02</t>
  </si>
  <si>
    <t>ESTRUCTURA CONTENCIÓ</t>
  </si>
  <si>
    <t>P312-I661</t>
  </si>
  <si>
    <t>Form.rases/pous fonam.,formigó en massa HM - 20 / B / 20 / X0 quant.ciment 200kg/m3, aigua/ciment =&lt;</t>
  </si>
  <si>
    <t>Formigonament de rases i pous, amb formigó en massa HM - 20 / B / 20 / X0 amb una quantitat de ciment de 200 kg/m3 i relació aigua ciment =&lt; 0.6, abocat amb cubilot</t>
  </si>
  <si>
    <t>P312-K2B7</t>
  </si>
  <si>
    <t>Form.rases/pous fonam.,formigó per armar HA - 25 / B / 10 / XC2 quant.ciment 275kg/m3, aigua/ciment</t>
  </si>
  <si>
    <t>Formigonament de rases i pous, amb formigó per armar HA - 25 / B / 10 / XC2 amb una quantitat de ciment de 275 kg/m3 i relació aigua ciment =&lt; 0.6, abocat amb cubilot</t>
  </si>
  <si>
    <t>P310-D51I</t>
  </si>
  <si>
    <t>kg</t>
  </si>
  <si>
    <t>Arm.rases i pous AP500 S barres corrug. Dcom a màxim 16 mm</t>
  </si>
  <si>
    <t>Armadura de rases i pous AP500 S amb barres de diàmetre com a màxim 16 mm, d'acer en barres corrugades B500S de límit elàstic &gt;= 500 N/mm2</t>
  </si>
  <si>
    <t>P322-D77G</t>
  </si>
  <si>
    <t>Muntatge+desm.1 cara encofrat,plafó met.250x50cm,p/mur conten.rectil.,2c.,h&lt;= 6 m,form.vist</t>
  </si>
  <si>
    <t>Muntatge i desmuntatge d'una cara d'encofrat amb plafó metàl·lic de 250x50 cm, per a murs de contenció de base rectilínia encofrats a dues cares, d'una alçària &lt;= 6 m, per a deixar el formigó vist</t>
  </si>
  <si>
    <t>P320-D6XU</t>
  </si>
  <si>
    <t>Armadura p/murs cont. AP500 S barres corrug.,D com a màxim 16 mm</t>
  </si>
  <si>
    <t>Armadura per a murs de contenció AP500 S amb barres de diàmetre com a màxim 16 mm d'acer en barres corrugades B500S de límit elàstic &gt;= 500 N/mm2</t>
  </si>
  <si>
    <t>P324-IB0V</t>
  </si>
  <si>
    <t>Formigonament de murs de contencióh&lt;=3m,formigó per armar +addit. hidròfug HA - 25 / B / 20 / XC2 qu</t>
  </si>
  <si>
    <t>Formigonament de murs de contenció, de 3 m d'alçària com a màxim, amb formigó per armar amb additiu hidròfug HA - 25 / B / 20 / XC2 amb una quantitat de ciment de 275 kg/m3 i relació aigua ciment =&lt; 0.6 i abocat amb cubilot</t>
  </si>
  <si>
    <t>PD5L-12QG3</t>
  </si>
  <si>
    <t>Drenatge tub circ.perfor.PEAD,D=110mm+reblert h=0,5cm,grava reciclat form. 20 a 40 mm+geotèxtil felt</t>
  </si>
  <si>
    <t>Drenatge amb tub circular perforat superfície interna i externa corrugada de polietilè d'alta densitat de diàmetre 110 mm i reblert amb material filtrant, fins a 0,5 cm per damunt del dren, de grava de granulat reciclat de formigó de 20 a 40 mm i geotèxtil format per feltre de polipropilè teixit de 140 a 190 g/m2</t>
  </si>
  <si>
    <t>P2255-DPI6</t>
  </si>
  <si>
    <t>Rebliment+picon.rasa,ampl.més de 0,6 i fins a 1,5 m,grava drenatge,5 a 12 mm,gmés de 25 i fins a 50</t>
  </si>
  <si>
    <t>Rebliment i piconatge de rasa d'amplària més de 0,6 i fins a 1,5 m, amb graves per a drenatge de 5 a 12 mm, en tongades de gruix de més de 25 i fins a 50 cm, utilitzant picó vibrant de combustible</t>
  </si>
  <si>
    <t>P771-5RIT</t>
  </si>
  <si>
    <t>Membrana g=0,75mm,làmina PEAD,col.s/adh.,p/intemp.</t>
  </si>
  <si>
    <t>Membrana de gruix 0,75 mm d'una làmina de polietilè d'alta densitat, col·locada sense adherir i resistent a la intempèrie</t>
  </si>
  <si>
    <t>P7B1-6Q3Y</t>
  </si>
  <si>
    <t>Geotèxtil feltre PP no teix. Lligat mecàn.,130 a 140 g/m2,s/adh.</t>
  </si>
  <si>
    <t>Geotèxtil format per feltre de polipropilè no teixit lligat mecànicament de 130 a 140 g/m2, col·locat sense adherir</t>
  </si>
  <si>
    <t>Total 02.01.02</t>
  </si>
  <si>
    <t>02.01.03</t>
  </si>
  <si>
    <t>FONAMENT ELEMENTS PREFABRICATS</t>
  </si>
  <si>
    <t>P311-DQ6C</t>
  </si>
  <si>
    <t>Encofrat plafó met. rasa/pou</t>
  </si>
  <si>
    <t>Encofrat amb plafons metàl·lics per a rases i pous</t>
  </si>
  <si>
    <t>P9A1-HBE8</t>
  </si>
  <si>
    <t>Paviment sorra garb. d'anivellament</t>
  </si>
  <si>
    <t>Paviment de sorra garbellada de 3 a 5 mm cantell rodo, estesa i anivellament del material amb mitjans mecanics</t>
  </si>
  <si>
    <t>Total 02.01.03</t>
  </si>
  <si>
    <t>02.01.04</t>
  </si>
  <si>
    <t xml:space="preserve"> PAVIMENTS I TANCAMENTS</t>
  </si>
  <si>
    <t>P9G6-123CY</t>
  </si>
  <si>
    <t>Paviment form.remol.s/additius+malla formigó per armar HA - 25 / B / 20 / XC2 quant.ciment 275kg/m3,</t>
  </si>
  <si>
    <t>Paviment de formigó acabat remolinat sense additius armat amb malla amb formigó per armar HA - 25 / B / 20 / XC2 amb una quantitat de ciment de 275 kg/m3 i relació aigua ciment =&lt; 0.6, de 15 cm de gruix, amb acabat remolinat mecànic, amb malla electrosoldada</t>
  </si>
  <si>
    <t>P6A5-DRMT</t>
  </si>
  <si>
    <t>Reixat acer h=2m,tela met.torsió simp.,galv.+plastif.,pas=50mm,D=2/3mm+pals,D=50mm/3m,col.ancor.obra</t>
  </si>
  <si>
    <t>Reixat d'acer d'alçària 2 m amb tela metàl·lica de torsió simple amb acabat galvanitzat i plastificat, de 50 mm de pas de malla i diàmetre 2 i 3 mm, pals de tub galvanitzat i plastificat de 50 mm col·locats cada 3 m ancorats a l'obra i part proporcional de pals per a punts singulars</t>
  </si>
  <si>
    <t>P6A2-4IJK</t>
  </si>
  <si>
    <t>Porta 1bat.,1x2m,acergalv.calent+bast.tub40x40x2mm,malla simple torsió 50/14/17mm g=2,2mm,+munt.tub 60x60x2mm,acab.galv.+plastif</t>
  </si>
  <si>
    <t>Porta d'una fulla batent de 1x2 m de llum de pas d'acergalvanitzat en calent, amb bastidor de tub de 40x40x2 mm i malla simple torsió de 50/14/17 mm de pas i 2,2 mm de gruix, muntants de tub de 60x60x2 mm, perns regulables, pany de cop i clau i pom, acabat galvanitzat i plastificat, col·locada</t>
  </si>
  <si>
    <t>Total 02.01.04</t>
  </si>
  <si>
    <t>Total 02.01</t>
  </si>
  <si>
    <t>03.01</t>
  </si>
  <si>
    <t>CENTRE DE REPARTIMENT</t>
  </si>
  <si>
    <t>Centre de Repartiment E-Distribución</t>
  </si>
  <si>
    <t>PGJ2-HAXW</t>
  </si>
  <si>
    <t>Edifici prefabricat Centre de Repart superf.,estàndar,36kV,sense trafo 1 porta vianant,superf.</t>
  </si>
  <si>
    <t>Edifici prefabricat per a centre de repartiment de superfície de formigó armat (estructura monobloc), de tipus estàndar, maniobra interior, tensió assignada de la aparamenta de mitja tensió fins a 36 kV, sense transformador, amb 1 porta per al pas de vianants, amb enllumenat interior i amb ventilació natural.
Dimensions exteriors mínimes 4460mm llarg x 2380mm ample x 2780mm alçada vista.
Col·locat superficialment.</t>
  </si>
  <si>
    <t>199T00002-1</t>
  </si>
  <si>
    <t>Anell Xarxa de Terres exteriors CR</t>
  </si>
  <si>
    <t>199000008</t>
  </si>
  <si>
    <t>Cel·la modular, línia, motoritzada36 kV,630A/20kA,c/int.(3P) 3 pos.GSM001</t>
  </si>
  <si>
    <t>Cel·la de línia motoritzada switchgear, tipus cgm.3-l, segons norma GSM001 36kV, 630A/20kA, Interruptors trifàsics tall amb gas SF6 de 3 posicions connectat - seccionat - posat a terra. Unitat ekorIVDS per a presència/absència de tensió al costat de cable conforme a IEC 61243-5 estàndar
Equipo d'automatizació que inclou:
- Mando Motor tipus BM (24 Vcc)
- Suporte per al detector de paso de falta, tipus RGDAT
- Endoll segons dimensions DY811, per a conexió RGDAT i compatible amb indicador de presència de voltatge ekorIVDS
- Control de circuit Auxiliar, botone inclosos d'obertura i de tancament segons DY1050
- Un (1) cable de conexió per a circuit auxiliar del comandament motor, connectors inclosos segons DY1050
Equip detector de pas de falta diseñado segons les normes EDRD, RGDAT instal·lat a fàbrica amb les funcions:
- Sobreintensitat de fase 51
- Sobreintensitat direccional de terra 67
- Presència de tensió 59
Subministrament i col·locació en Centre de Mesura.</t>
  </si>
  <si>
    <t>199000035</t>
  </si>
  <si>
    <t>Armari Telecomandament sobre cel·la tipus CM-UP UE16</t>
  </si>
  <si>
    <t>Armari de telecomandament sobrecel·la tipus CM-UP o similar (Ceiling-mounted indoor cabinet container) contenint al seu interior, degudament muntats i connexionats els següents aparells i materials:
1 Equip carregador-batería 1 Unitat Remota de Telecomandament; RTU tipo UE16 per al control de les cel·les i la connexió amb el lloc de control; s/n Bornes, accesoris i petit material.
Subministrament i col·locació.</t>
  </si>
  <si>
    <t>199000005</t>
  </si>
  <si>
    <t>ml</t>
  </si>
  <si>
    <t>Ponts de MT entre cel·les i/o trafo amb cable de 18/30kV RHZ1 3x1x240 mm2 18/30 KV AL</t>
  </si>
  <si>
    <t>Pont de MT entre celles amb cable de 18/30kV RHZ1 3x1x240 mm2 18/30 KV AL, Subministrament i estesa.</t>
  </si>
  <si>
    <t>199000014</t>
  </si>
  <si>
    <t>Connector endollable amb colze de 630 A, tensió nominal de 18/30 kV, unipolar, Subministrament i instal·lació i connexió</t>
  </si>
  <si>
    <t>Connector endollable amb colze de 630 A, tensió nominal de 18/30 kV, unipolar, amb dispositiu de fixació del terminal d'acer inoxidable, pantalla semiconductora interna, contacte de coure, ull de presa de terra, divisor capacitiu de tensió, capa semiconductora externa, cos aïllant en EPDM, reductor d'EPDM i protector de presa de terra en EPDM, per cables amb aïllament polimèric del tipus HEPRZ1 ó RHZ1 de 150 a 240 mm2 de secció. Subministrament, instal·lació i connexió</t>
  </si>
  <si>
    <t>199000025</t>
  </si>
  <si>
    <t>Ut.</t>
  </si>
  <si>
    <t>Material Seguretat i Salut</t>
  </si>
  <si>
    <t>Complement material de seguretat Centre Distribució. Subministrament i col·locació</t>
  </si>
  <si>
    <t>Total 03.01</t>
  </si>
  <si>
    <t>04.01</t>
  </si>
  <si>
    <t>CENTRE DE MESURA</t>
  </si>
  <si>
    <t>Centre de Mesura i transformació</t>
  </si>
  <si>
    <t>PGJ2-HAXX</t>
  </si>
  <si>
    <t>Edifici prefabricat Centre de Mesura, estàndar,36kV,p/1 trafo 1600kVA màx.,a/2 portes vianant, + comptatge superf.</t>
  </si>
  <si>
    <t>Edifici prefabricat per a centre de mesura i transformació de superfície de formigó armat (estructura monobloc), de tipus estàndar, maniobra interior, tensió assignada de l'aparellatge de mitja tensió fins a 36 kV, per allotjar 1 transformador de potència com a màxim, amb 1 porta per a la entrada del transformador, 2 portes per al pas de vianants i un finestra equip de comptatge, amb enllumenat interior i amb ventilació forçada per a transformador de 1600kVA. Inclou xarxa de terres interior i malla de separació amb porta entre companyia distribuïdora i abonat.
Dimensions exteriors mínimes 8080mm llarg x 2380mm ample x 2780mm alçada vista.
Col·locat superficialment.</t>
  </si>
  <si>
    <t>199T00002-2</t>
  </si>
  <si>
    <t>Anell Xarxa de Terres exteriors CM</t>
  </si>
  <si>
    <t>199T00003</t>
  </si>
  <si>
    <t>Xarxa de Terra neutre CM</t>
  </si>
  <si>
    <t>Presa de terra exterior per al neutre del nou centre de transformació: 4piquetes de 2.0 m. de llarg 14.6 mm. de diàmetre; 6 grapes unió piqueta-cable Cu-Nu; cable aïllat tipus RV de 1x50 mm2 de secció 0.6/1 Kv de Cu per a portar la presa de terra a 15 m mínims de distància del CT i cable de Cu nu de 1x50 mm2 de secció entre piquetes, subministrament i col·locació en rasa existent. (No inclou l'obra civil)</t>
  </si>
  <si>
    <t>199000009</t>
  </si>
  <si>
    <t>Cel·la modular, ruptofusible, SSAA 36kV, 630A/20kA GSM001</t>
  </si>
  <si>
    <t>Cel·la de protecció de transformador per ruptofusibles cgm.3-p o similar, segons norma GSM001, tall i aïllament íntegre en SF6, interruptor rotatiu III amb connexió-seccionamient-posada a terra. Sistema modular de Vn=25kV,
In=630A/20kA. Amb clasificació d'arc intern
IAC AFL 20 kA 1s. Amb Comandament manual tipus
BR-A. Inclou 3 captadors capacitatius i 1 TT
25.000/230V amb Pot. escalfament 500VA per a SSAA.
Subministrament i colocació</t>
  </si>
  <si>
    <t>199000035-2</t>
  </si>
  <si>
    <t>Armari Telecomandament sobre cel·la tipus CM-UP UE8</t>
  </si>
  <si>
    <t>Armari de telecomandament sobrecel·la tipus CM-UP o similar (Ceiling-mounted indoor cabinet container) contenint al seu interior, degudament muntats i connexionats els següents aparells i materials:
1 Equip carregador-batería 1 Unitat Remota de Telecomandament; RTU tipo UE8 per al control de les cel·les i la connexió amb el lloc de control; s/n Bornes, accesoris i petit material.
Subministrament i col·locació</t>
  </si>
  <si>
    <t>199000010</t>
  </si>
  <si>
    <t>Cel·la de remuntament</t>
  </si>
  <si>
    <t>Cel·la de remuntada del tipus cgm.3-rc o similar. Sistema modular de Vn=25kV, In=630A/20kA. Inclou 3 captadors capacitius
Subminitrament i col·locació</t>
  </si>
  <si>
    <t>199000011</t>
  </si>
  <si>
    <t>Cel·la d'Interruptor Automàtic Vn=25kV, In=630A/20kA</t>
  </si>
  <si>
    <t>Cel·la de protecció amb interruptor automàtic cgm.3-v, aïllament íntegre en SF6, seccionador trifàsic amb connexió-seccionament-posada a terra. Interruptor trifàsic de tall en buit, Vn=25kV, In=630A/20kA. Amb Comandament manual tipo AV. Inclou relé ekor.rpg (50-51/50N-51N), 3TI 300/1A, cl.5P20 y 3 captadors capacitatius.
Subministrament i col·locació</t>
  </si>
  <si>
    <t>199000012</t>
  </si>
  <si>
    <t>Cel·la de Mesura Vn=25kV, In=400A/20kA</t>
  </si>
  <si>
    <t>Cel·la de mesura cgm.3-m o similar, aïllament 36kV, sistema modular de Vn=25kV, In=400A/20kA. Inclou 3TT's en cl.0.5, 3TI's en cl.0.5S
Subministrament i col·locació</t>
  </si>
  <si>
    <t>199100001</t>
  </si>
  <si>
    <t>Transformador trifasic d'éster natural, de 1600 KVA a 25 KV el primari i 0.42 KV - B2 el secundari,</t>
  </si>
  <si>
    <t>Transformador trifàsic d'éster natural d'aïllament integral, de 1600KVA de potència: tensió primari 25kV, tensió secundari 420V, grup de connexió Dyn 11, segons normativa EU-548/2014 (TIER 2) i amb relé DGPT2 (detecció de presió, gas i temperatura) ** En aquest transformador no és necessari la instal·lació d'un sistema fix d'extinció d'incendis. Subministramnent i col·locació</t>
  </si>
  <si>
    <t>199000016</t>
  </si>
  <si>
    <t>Armari comptatge Normalitzat EDRD</t>
  </si>
  <si>
    <t>Armari Comptatge Normalitzat EDRD.</t>
  </si>
  <si>
    <t>Total 04.01</t>
  </si>
  <si>
    <t>05.01</t>
  </si>
  <si>
    <t>CENTRES DE TRANSFORMACIÓ INTERIORS</t>
  </si>
  <si>
    <t>Centres de Transformació interiors CT-01 i CT.02</t>
  </si>
  <si>
    <t>199111011</t>
  </si>
  <si>
    <t>m.</t>
  </si>
  <si>
    <t>Subministrament i col·locació safata Porta-Cables 400x100 galvanitzada en calent tipus "escala"</t>
  </si>
  <si>
    <t>Subministrament i col·locació safata Porta-Cables de 400mm x 100mm, galvanitzada en calent tipus "escala", inclou safata, colzes i elements de subjecció/suports a la paret i petit material necessari per a la seva instal·ació</t>
  </si>
  <si>
    <t>199000002</t>
  </si>
  <si>
    <t>ml.</t>
  </si>
  <si>
    <t>Bancada de suportació per a les noves cabines, subministrament i col·locació</t>
  </si>
  <si>
    <t>Fabricació, subministrament i muntage de bancada de suportació per a les noves cabines, realitzada amb perfils laminats en calent serie L.</t>
  </si>
  <si>
    <t>199000017</t>
  </si>
  <si>
    <t>Adaptació Xarxa de Terres</t>
  </si>
  <si>
    <t>Adaptzació de la xarxa de terres interior, connexió de totes les parts metàl·liques, tant carcasses de les cel·les com bancades o altres a la xarxa de terres interior mitjançant cable de 1x50 de Cu.</t>
  </si>
  <si>
    <t>05.01.04</t>
  </si>
  <si>
    <t>Realització canal cables tapat amb llosetes metàl·liques i passamurs</t>
  </si>
  <si>
    <t>Realització de canal en CT-02 per a pas de cables de MT, tapat amb llosetes metàl·liques, tall de solera de formigó existent i realització de passamurs amb tubulars des de l'exterior.</t>
  </si>
  <si>
    <t>199000013</t>
  </si>
  <si>
    <t>Cel·la modular, línia, manual 36 kV,630A/20kA</t>
  </si>
  <si>
    <t>Cel·la de de línia tipus CML-3 o similar amb tall i aïllament en SF6, interruptor rotatiu III amb connexió de p.a.t., sistema modular per a 36 KV In=630 A/ 20 kA, mando manual tipus B i 3 captadores capacitius, subministrament i col·locació.</t>
  </si>
  <si>
    <t>05.04</t>
  </si>
  <si>
    <t>Retirada instal·lacions existents</t>
  </si>
  <si>
    <t>Retirada reixa existent cel·la lliure, retirada i desconnexió de les instal·lacions existents al CT-01 i CT-02 per adaptar´ho a les noves instal·lacions</t>
  </si>
  <si>
    <t>Total 05.01</t>
  </si>
  <si>
    <t>06.01</t>
  </si>
  <si>
    <t>LÍNIA SUBT. 25KV INTERIOR</t>
  </si>
  <si>
    <t>Línia subterrània 25kV interior</t>
  </si>
  <si>
    <t>06.01.01</t>
  </si>
  <si>
    <t>OBRA CIVIL RASA 25kV INTERIOR</t>
  </si>
  <si>
    <t>P2143-J0R7</t>
  </si>
  <si>
    <t>Enderroc vorera panot+base form.,fins a 15cm,compres.,càrrega man/mec.</t>
  </si>
  <si>
    <t>Enderroc de vorera de panot i base de formigó, de fins a 15 cm de gruix, amb compressor i càrrega manual i mecànica de runa sobre camió o contenidor</t>
  </si>
  <si>
    <t>PDG0-Z9Q8-4T</t>
  </si>
  <si>
    <t>Canal. MT/BT PE doble capa,DN=200mm, 4 tubs p/2 MT en calçada rebl.form.,banda seny. Fil guia+pp unions+sep+obt.</t>
  </si>
  <si>
    <t>Canalitzacions elèctriques de MT/BT amb tubs de polietilè de doble capa, llisa la interior i corrugada la exterior, de 200 mm de diàmetre nominal, amb 4 tubs per a 2 circuits de Mitja Tensió, situats en calçada, reblert amb formigó, banda continua de senyalització, de PE, situada a la part superior de la rasa, fil guia a cada tub, part proporcional d'accessoris d'unió, separadors i obturadors</t>
  </si>
  <si>
    <t>P9GA-HP82</t>
  </si>
  <si>
    <t>Pavim.form.text.esp.g=12cm,imprès,camió</t>
  </si>
  <si>
    <t>Paviment de formigó amb acabat de textura especial de 12 cm de gruix i acabat imprès, abocat des de camió</t>
  </si>
  <si>
    <t>P9E1-V6R8</t>
  </si>
  <si>
    <t>Paviment panot vorera color,25x25x2,5cm,preu sup.,col.truc macet.mort.1:2:10,beurada color</t>
  </si>
  <si>
    <t>Paviment de panot per a vorera de color de 25x25x2,5 cm, classe 1a, preu superior, sobre suport de 3 cm de morter amb additius, col·locat a truc de maceta amb morter mixt 1:2:10 i beurada de color amb ciment blanc de ram de paleta</t>
  </si>
  <si>
    <t>PDK2-Z9SX</t>
  </si>
  <si>
    <t>,+lliscat int.Pericó regist.fàbrica maó,100x10x130 cm,g=15cm,p/inst.serveis,+lliscat int. Morter mixt 1:2:10,s/solera de grava,s</t>
  </si>
  <si>
    <t>Pericó de registre de fàbrica de maó de 100x100x130 cm, per a instal·lacions de serveis, amb parets de 15 cm de gruix de maó calat de 290x140x100 mm, arrebossada i lliscada interiorment amb morter mixt amb una proporció en volum 1:2:10, sobre solera de grava de 50 cm de gruix i reblert lateral amb terra de la mateixa excavació</t>
  </si>
  <si>
    <t>PDK1-W8EB</t>
  </si>
  <si>
    <t>Bastiment rect.,+tapa,fos.dúctil p/pericó serv.,recolzada,pas d/1100x1100mm,D400,col.mort.</t>
  </si>
  <si>
    <t>Bastiment rectangular i tapa rectangular de fosa dúctil per a pericó de serveis, recolzada, pas lliure de 1100x1100 mm classe D400 segons norma UNE-EN 124, col·locada amb morter per a ram de paleta</t>
  </si>
  <si>
    <t>P2253-547H</t>
  </si>
  <si>
    <t>Reblert rasa/pou sorres reciclat form.,&lt;=25cm</t>
  </si>
  <si>
    <t>Reblert de rasa o pou amb sorres de material reciclat de formigons, en tongades de 25 cm com a màxim</t>
  </si>
  <si>
    <t>02020202</t>
  </si>
  <si>
    <t>PA</t>
  </si>
  <si>
    <t>Partida alçada a justificar per adequació de les ineterferències de serveis existents i reposició d'elements d'obra no previsto.</t>
  </si>
  <si>
    <t>Partida alçada a justificar per adequació de les ineterferències de serveis existents i reposició d'elements d'obra no previsto</t>
  </si>
  <si>
    <t>Total 06.01.01</t>
  </si>
  <si>
    <t>06.01.02</t>
  </si>
  <si>
    <t>FGK2I01150</t>
  </si>
  <si>
    <t>Conductor mitja tensió Al 3x1x150 mm2 (1circuit), sota tub</t>
  </si>
  <si>
    <t>Total 06.01.02</t>
  </si>
  <si>
    <t>Total 06.01</t>
  </si>
  <si>
    <t>07.01</t>
  </si>
  <si>
    <t>INSTAL·LACIONS BT</t>
  </si>
  <si>
    <t>Adequació de la Instal·lació de BT des del nou Centre de Mesura i Transformació</t>
  </si>
  <si>
    <t>07.01.01</t>
  </si>
  <si>
    <t>OBRA CIVIL RASA BT</t>
  </si>
  <si>
    <t>PDG0-CTGY-8TS</t>
  </si>
  <si>
    <t>Canal. MT/BT PE doble capa,DN=200mm, 8 tubs p/8 BT en terra rebl.sorra,plaq.prot.,banda seny. Fil guia+pp unions+sep+obt.,picó v</t>
  </si>
  <si>
    <t>Canalitzacions elèctriques de MT/BT amb tubs de polietilè de doble capa, llisa la interior i corrugada la exterior, de 200 mm de diàmetre nominal, amb 8 tubs per a 8 circuits de Baixa Tensió, situats en terra, reblert amb sorra per sobre de la generatriu del tub superior, plaques rígides de protecció i senyalització, banda continua de senyalització, de PE, situada a la part superior de la rasa, fil guia a cada tub, part proporcional d'accessoris d'unió, separadors i obturadors, amb picó vibrant de combustible</t>
  </si>
  <si>
    <t>Total 07.01.01</t>
  </si>
  <si>
    <t>07.01.02</t>
  </si>
  <si>
    <t>INSTAL·LACIÓ BT</t>
  </si>
  <si>
    <t>PG32-12D9G</t>
  </si>
  <si>
    <t>Circ.tfs.simple 8x(3x240/1x240mm2),a/cable alum. 0,6 / 1kV,AL RV,Eca,col·locat en canal o safata</t>
  </si>
  <si>
    <t>Circuit trifàsic simple amb cable amb conductor d'alumini de tensió assignada de 0,6 / 1 kV, de designació AL RV, construcció segons norma UNE 21123-2, unipolar, de secció 8x(3x240/1x240 mm2), classe de reacció al foc Eca segons la norma UNE-EN 50575, col·locat en canal o safata</t>
  </si>
  <si>
    <t>199200001</t>
  </si>
  <si>
    <t>Quadre de Baixa  Abonat CBTA M 2500 IC 4P ST 6BANH4 en envoltant met. Int Manual 2500A 1-2 sortides, bases NH4, inc. fusibles</t>
  </si>
  <si>
    <t>Quadre de Baixa  Abonat CBTA M 2500 IC 4P ST 6BANH4 en envoltant metàl·lica, dimesions 940mm ample x 471 fons x 1879 alçada, escomesa per la part superior, Int Manual 2500A 3P+N, 1 o 2 sortides tripolars mitjançant 6 bases obertes NH4, inclou control auxiliar estàndar, inclou fusibles NH4 1250A gG 500V. Subministrament i col·locació.</t>
  </si>
  <si>
    <t>PG32-1267M</t>
  </si>
  <si>
    <t>Circ.tfs.simple 6x(3x240/1x240mm2),a/cable alum. 0,6 / 1kV,AL RV,Eca,col·locat en tub</t>
  </si>
  <si>
    <t>Circuit trifàsic simple amb cable amb conductor d'alumini de tensió assignada de 0,6 / 1 kV, de designació AL RV, construcció segons norma UNE 21123-2, unipolar, de secció 6x(3x240/1x240 mm2), classe de reacció al foc Eca segons la norma UNE-EN 50575, col·locat en tub</t>
  </si>
  <si>
    <t>Total 07.01.02</t>
  </si>
  <si>
    <t>Total 07.01</t>
  </si>
  <si>
    <t>08.01</t>
  </si>
  <si>
    <t>PROVES, DOCUMENTACIÓ i ALTRES PARTIDES</t>
  </si>
  <si>
    <t>Proves, documentació i altres partides</t>
  </si>
  <si>
    <t>010815000</t>
  </si>
  <si>
    <t>Partida alçada a justificar d'obres imprevistes durant l'execució</t>
  </si>
  <si>
    <t>ZAA3000113</t>
  </si>
  <si>
    <t>Tramitacions Acta TIC</t>
  </si>
  <si>
    <t>Tramitació acta TIC i serveis afectats plataforma E-wise/Acefat</t>
  </si>
  <si>
    <t>08.05</t>
  </si>
  <si>
    <t>Estudi Georadar detecció de serveis Existents</t>
  </si>
  <si>
    <t>Inspecció amb georadar del subsòl per a la localització de serveis afectats. Inclou marcatge in-situ, informe i planols de serveis afectats.</t>
  </si>
  <si>
    <t>ZAA300002</t>
  </si>
  <si>
    <t>Acta Creuament i paral·lelsimes amb altres serveis D120</t>
  </si>
  <si>
    <t>ZAA30001</t>
  </si>
  <si>
    <t>Marcar, mesurar, confeccionar plànols As-Built amb ref. topogràfiques fins a 100m.</t>
  </si>
  <si>
    <t>Marcar, mesurar, confeccionar plànols As-Built de línia fins a 100m. de longitud amb ref. topogràfiques amb coordenades UTM en cada arqueta i diferents punts de la línia. Segons normativa E-Dsitribución. Entregat en format digital i editable.</t>
  </si>
  <si>
    <t>ZAA30003</t>
  </si>
  <si>
    <t>Marcar, mesurar, confeccionar plànols As-Built amb ref. topogràfiques superior a 100m.</t>
  </si>
  <si>
    <t>19901002</t>
  </si>
  <si>
    <t>Prova de continuïtat, circuit de presa de terres</t>
  </si>
  <si>
    <t>Prova de comprovació de la continuïtatdel circuit de posada a terra en instal·lacions elèctriques. Inclosa la emisió de l'informede la prova.</t>
  </si>
  <si>
    <t>19901001</t>
  </si>
  <si>
    <t>Proves Pas i contacte</t>
  </si>
  <si>
    <t>Mesura de tensions de pas - contacto. Inclosa la emisió de l'informe de la prova.</t>
  </si>
  <si>
    <t>ZAA30002</t>
  </si>
  <si>
    <t>Assaig tripolar de control de qualitat de cable subterrani de MT</t>
  </si>
  <si>
    <t>Assaig tripolar de control de qualitat de cable subterrani de MT fins a 30kV, descarregues parcials a 70 kV mesures d'aïllament i emissió d'informe amb els resultats.</t>
  </si>
  <si>
    <t>ASSMB0001</t>
  </si>
  <si>
    <t>Prova Rigidesa cable Baixa Tensió</t>
  </si>
  <si>
    <t>Prova de rigidesa cables BT: Verificació de la rigidesa dielèctrica del Cable (s'enten 3 fases + neutre) per tram. Normalització i complimentació de l'informe d'acord amb les especificacions de companyia elèctrica. Compprovació tant dels nous trams com dels trams existents a connectar a la xarxa.</t>
  </si>
  <si>
    <t>BV1G-0127</t>
  </si>
  <si>
    <t>Ass.picon.mèt.Proc.modif. most.sòl</t>
  </si>
  <si>
    <t>Assaig de piconatge pel mètode del Proctor modificat d'una mostra de sòl, segons la norma UNE 103501 o equivalent cada 20m. de rasa</t>
  </si>
  <si>
    <t>BV210-01QB</t>
  </si>
  <si>
    <t>Abramas+resist.tracció/flexió,3 prov.form.fibres</t>
  </si>
  <si>
    <t>Mostreig, realització del con d'Abrams, elaboració de provetes, cura i determinació de la resistència a tracció per flexió de 3 provetes de formigó amb fibres, segons la norma UNE-EN 14651 o equivalent</t>
  </si>
  <si>
    <t>XPAU0015</t>
  </si>
  <si>
    <t>Partida alçada a justificar per la  realització de proteccions amb altres serveis</t>
  </si>
  <si>
    <t>Partida alçada a justificar per la  realització de proteccions mecàniques especials en cas de no poder mantenir les distàncies reglamentàries amb altres serveis: Clavegueram, gas, telefonia, aigua potable i enllumenat públic</t>
  </si>
  <si>
    <t>Total 08.01</t>
  </si>
  <si>
    <t>09.01</t>
  </si>
  <si>
    <t>SEGURETAT I SALUT</t>
  </si>
  <si>
    <t>Seguretat i Salut</t>
  </si>
  <si>
    <t>09.01.01</t>
  </si>
  <si>
    <t>Proteccions Individuals</t>
  </si>
  <si>
    <t>H1463253</t>
  </si>
  <si>
    <t>Parella de botes dielèctriques</t>
  </si>
  <si>
    <t>H145K5DB</t>
  </si>
  <si>
    <t>Parella de guants aillants fins a 26500 V, homologats segons UNE-EN 420</t>
  </si>
  <si>
    <t>H142212</t>
  </si>
  <si>
    <t>Ulleres de seguretat antiimpactes polivalents utilitzables sobreposades a ulleres graduades, amb mun</t>
  </si>
  <si>
    <t>H147N0000</t>
  </si>
  <si>
    <t>Faixa de protecció dorslumbar</t>
  </si>
  <si>
    <t>H1441201</t>
  </si>
  <si>
    <t>Mascareta autofiltrant contra polsims i vapors tòxics, homologada segons UNE-EN 405</t>
  </si>
  <si>
    <t>H14111</t>
  </si>
  <si>
    <t>Casc de seguretat per a ús normal, contra cops, de polietilè amb un pes màxim de 400 g homologat</t>
  </si>
  <si>
    <t>H1433115</t>
  </si>
  <si>
    <t>Protector auditiu tipus orellera acoplable a casc industrial de seguretat, homologat segons UNE-EN 3</t>
  </si>
  <si>
    <t>H1473203</t>
  </si>
  <si>
    <t>Cinturó de seguretat de subjecció, suspensió i anticaiguda, classes A, B i C, de polièster i ferrame</t>
  </si>
  <si>
    <t>H1487460</t>
  </si>
  <si>
    <t>Impermeable amb jaqueta, caputxa i pantalons, per a obres públiques, de PVC soldat de 0,4 mm de grui</t>
  </si>
  <si>
    <t>H145K153</t>
  </si>
  <si>
    <t>Parella de guants de material aïllant per a treballs elèctrics, classe 00, logotip color beix, tensi</t>
  </si>
  <si>
    <t>H14622</t>
  </si>
  <si>
    <t>Parella de botes de seguretat resistents a la humitat</t>
  </si>
  <si>
    <t>H1485800</t>
  </si>
  <si>
    <t>Armilla reflectant amb tires reflectants a la cintura, al pit i a l'esquena, homologada segons UNE-</t>
  </si>
  <si>
    <t>H1489A00</t>
  </si>
  <si>
    <t>Jaqueta ignífuga per a treball en instal·lacions elèctriques en tensió, sense elements metàl·lics, h</t>
  </si>
  <si>
    <t>H1481242</t>
  </si>
  <si>
    <t>Granota de treball per a construcció, de polièster i cotó (65%-35%), color beix, trama 240, amb butx</t>
  </si>
  <si>
    <t>Total 09.01.01</t>
  </si>
  <si>
    <t>09.01.02</t>
  </si>
  <si>
    <t>Proteccions colectives</t>
  </si>
  <si>
    <t>HGG54001DJ6F</t>
  </si>
  <si>
    <t>ut</t>
  </si>
  <si>
    <t>Transformador de seguretat de 24 V, col·locat i amb el desmuntatge inclòs. Article: ref. K360Y001 de</t>
  </si>
  <si>
    <t>HGD1222E</t>
  </si>
  <si>
    <t>Piqueta de connexió a terra d'acer, amb recobriment de coure 300 µm de gruix, de 1500 mm llargària d</t>
  </si>
  <si>
    <t>HDG6957K</t>
  </si>
  <si>
    <t>Verificador d'absència de tensió AT</t>
  </si>
  <si>
    <t>HDG5918N</t>
  </si>
  <si>
    <t>Verificador absència  tensió BT</t>
  </si>
  <si>
    <t>HDG3871M</t>
  </si>
  <si>
    <t>Cisalla cable subterrani amb p.t.</t>
  </si>
  <si>
    <t>HM31161J</t>
  </si>
  <si>
    <t>Extintor de pols seca, de 6 kg de càrrega, amb pressió incorporada, pintat, amb suport a la paret i</t>
  </si>
  <si>
    <t>HBC10030</t>
  </si>
  <si>
    <t>Tanca de plàstic de contenció de vianants de 1 m. d'alçada, inclou suports, col.locació i desmuntatg</t>
  </si>
  <si>
    <t>H6AA0020</t>
  </si>
  <si>
    <t>Tanca metàl.lica</t>
  </si>
  <si>
    <t>HQUA0010</t>
  </si>
  <si>
    <t>Farmaciola amb reposició mensual de tot el material durant el temps d'execució de l'obra, així com l</t>
  </si>
  <si>
    <t>HBC10020</t>
  </si>
  <si>
    <t>Tanca lluminosa intermitent, inclous suport, connexions, consums elèctrics, part proporcional del ca</t>
  </si>
  <si>
    <t>H1500010</t>
  </si>
  <si>
    <t>Conjunt d'elements de protecció col.lectiva en els recorreguts dels vehicles per senyalitzar rases i</t>
  </si>
  <si>
    <t>HQU10010</t>
  </si>
  <si>
    <t>Lloguer mensual de barrancons per a oficina, vestuari, menjador i higiene, degudament acabats amb el</t>
  </si>
  <si>
    <t>Total 09.01.02</t>
  </si>
  <si>
    <t>09.01.03</t>
  </si>
  <si>
    <t>Control de seguretat, formació i medicina</t>
  </si>
  <si>
    <t>H16F1004</t>
  </si>
  <si>
    <t>h</t>
  </si>
  <si>
    <t>Formació en Seguretat i Salut per als riscos específics de l'obra</t>
  </si>
  <si>
    <t>H16F1006</t>
  </si>
  <si>
    <t>Reconeixement mèdic</t>
  </si>
  <si>
    <t>H16F1009</t>
  </si>
  <si>
    <t>Vigilant de Seguretat i salut</t>
  </si>
  <si>
    <t>Total 09.01.03</t>
  </si>
  <si>
    <t>Total 09.01</t>
  </si>
  <si>
    <t>10.01</t>
  </si>
  <si>
    <t>GESTIÓ DE RESIDUS</t>
  </si>
  <si>
    <t>Gestió de residus</t>
  </si>
  <si>
    <t>P2R2-EU9R</t>
  </si>
  <si>
    <t>Classif.obra residus construcció/demoliciós/construcció/demolició,m.man.</t>
  </si>
  <si>
    <t>Classificació a peu d'obra de residus de construcció o demolició en fraccions segons REAL DECRETO 105/2008, amb mitjans manuals</t>
  </si>
  <si>
    <t>P2R6-4I5M</t>
  </si>
  <si>
    <t>Càrr.mec. Residus inerts o no especials instal.gestió residus,camió transp.,7t,rec.més de 10 i fins a 15 km</t>
  </si>
  <si>
    <t>Càrrega amb mitjans mecànics i transport de residus inerts o no especials a instal·lació autoritzada de gestió de residus, amb camió per a transport de 7 t, amb un recorregut de més de 10 i fins a 15 km</t>
  </si>
  <si>
    <t>P2R4-VSS5</t>
  </si>
  <si>
    <t>Càrrega mec.+transp.terres no contaminades,obra ext./centr. Valor.,camió 7t,rec.més de 10 i fins a 15 km</t>
  </si>
  <si>
    <t>Càrrega amb mitjans mecànics i transport de terres no contaminades a obra exterior o centre de valorització, amb camió de 7 t, amb un recorregut de més de 10 i fins a 15 km</t>
  </si>
  <si>
    <t>P2R6-4I4O</t>
  </si>
  <si>
    <t>P2RA-EU7I</t>
  </si>
  <si>
    <t>Disposició controlada dipòsit autoritzat inclòs el cànon sobre la deposició controlada dels residus de la construcció, segons la</t>
  </si>
  <si>
    <t>Disposició controlada en dipòsit autoritzat inclòs el cànon sobre la deposició controlada dels residus de la construcció, segons la LLEI 8/2008, de residus de formigó inerts amb una densitat 1,45 t/m3, procedents de construcció o demolició, amb codi 17 01 01 segons la Llista Europea de Residus</t>
  </si>
  <si>
    <t>P2RA-EU7F</t>
  </si>
  <si>
    <t>Disposició controlada en dipòsit autoritzat inclòs el cànon sobre la deposició controlada dels residus de la construcció, segons la LLEI 8/2008, de residus de terra de l'excavació inerts amb una densitat 1 t/m3, procedents de construcció o demolició, amb codi 17 01 07 segons la Llista Europea de Residus</t>
  </si>
  <si>
    <t>P2RA-EU6U</t>
  </si>
  <si>
    <t>Disposició controlada centre reciclatge,residus fusta no perillosos,0,19t/m3,LER 17 02 01</t>
  </si>
  <si>
    <t>Disposició controlada en centre de reciclatge de residus de fusta no perillosos amb una densitat 0,19 t/m3, procedents de construcció o demolició, amb codi 17 02 01 segons la Llista Europea de Residus</t>
  </si>
  <si>
    <t>P2RA-EU6M</t>
  </si>
  <si>
    <t>Disposició controlada centre reciclatge,residus plàstic no perillosos,0,035t/m3,LER 17 02 03</t>
  </si>
  <si>
    <t>P2RA-EU6O</t>
  </si>
  <si>
    <t>Disposició controlada centre reciclatge,residus paper/cartró no perillosos,0,04t/m3,LER 15 01 01</t>
  </si>
  <si>
    <t>Disposició controlada en centre de reciclatge de residus de paper i cartró no perillosos amb una densitat 0,04 t/m3, procedents de construcció o demolició, amb codi 15 01 01 segons la Llista Europea de Residus</t>
  </si>
  <si>
    <t>GEC010</t>
  </si>
  <si>
    <t>U</t>
  </si>
  <si>
    <t>Disposició, transport i Cànon d'abocament per lliurament de bidó amb residus perillosos a gestor autoritzat. LER 16 05 04</t>
  </si>
  <si>
    <t>Disposició controlada de lliurament de residus a gestor autoritzat de residus perillosos, de bidó de 60 litres de capacitat amb envasos que contenen restes de substàncies perilloses o estan contaminats per aquestes procedents de la construcció o demolició.
Inlou preu del recipient i el transport.. Nombre d'unitats previstes, segons document gestió de residus del Projecte.
Codi LER 16 05 04 Aerosols segons la Llista Europea de Residus</t>
  </si>
  <si>
    <t>P2RA-EU5U</t>
  </si>
  <si>
    <t>Disposició controlada centre selec.+transf.,residus metalls no perillosos,0,2t/m3,LER 17 04 07</t>
  </si>
  <si>
    <t>Disposició controlada en centre de selecció i transferència de residus de metalls barrejats no perillosos amb una densitat 0,2 t/m3, procedents de construcció o demolició, amb codi 17 04 07 segons la Llista Europea de Residus</t>
  </si>
  <si>
    <t>Total 10.01</t>
  </si>
  <si>
    <t>Total 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</si>
</sst>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
  </numFmts>
  <fonts count="9">
    <font>
      <sz val="11"/>
      <color theme="1"/>
      <name val="Aptos Narrow"/>
      <family val="2"/>
      <scheme val="minor"/>
    </font>
    <font>
      <b/>
      <sz val="10"/>
      <color theme="1"/>
      <name val="Aptos Narrow"/>
      <family val="2"/>
      <scheme val="minor"/>
    </font>
    <font>
      <b/>
      <sz val="14"/>
      <color theme="1"/>
      <name val="Aptos Narrow"/>
      <family val="2"/>
      <scheme val="minor"/>
    </font>
    <font>
      <b/>
      <sz val="9"/>
      <color indexed="81"/>
      <name val="Tahoma"/>
      <family val="2"/>
    </font>
    <font>
      <b/>
      <i/>
      <sz val="10"/>
      <color theme="1"/>
      <name val="Aptos Narrow"/>
      <family val="2"/>
      <scheme val="minor"/>
    </font>
    <font>
      <b/>
      <sz val="8"/>
      <color theme="1"/>
      <name val="Aptos Narrow"/>
      <family val="2"/>
      <scheme val="minor"/>
    </font>
    <font>
      <b/>
      <sz val="8"/>
      <color rgb="FFFF40FF"/>
      <name val="Aptos Narrow"/>
      <family val="2"/>
      <scheme val="minor"/>
    </font>
    <font>
      <sz val="8"/>
      <color theme="1"/>
      <name val="Aptos Narrow"/>
      <family val="2"/>
      <scheme val="minor"/>
    </font>
    <font>
      <sz val="8"/>
      <color rgb="FFFF40FF"/>
      <name val="Aptos Narrow"/>
      <family val="2"/>
      <scheme val="minor"/>
    </font>
  </fonts>
  <fills count="7">
    <fill>
      <patternFill patternType="none"/>
    </fill>
    <fill>
      <patternFill patternType="gray125"/>
    </fill>
    <fill>
      <patternFill patternType="solid">
        <fgColor rgb="FF98B7C7"/>
        <bgColor indexed="64"/>
      </patternFill>
    </fill>
    <fill>
      <patternFill patternType="solid">
        <fgColor rgb="FFACC4D1"/>
        <bgColor indexed="64"/>
      </patternFill>
    </fill>
    <fill>
      <patternFill patternType="solid">
        <fgColor rgb="FFFFEDDB"/>
        <bgColor indexed="64"/>
      </patternFill>
    </fill>
    <fill>
      <patternFill patternType="solid">
        <fgColor rgb="FFC0C0C0"/>
        <bgColor indexed="64"/>
      </patternFill>
    </fill>
    <fill>
      <patternFill patternType="solid">
        <fgColor theme="4" tint="0.79998168889431442"/>
        <bgColor indexed="64"/>
      </patternFill>
    </fill>
  </fills>
  <borders count="1">
    <border>
      <left/>
      <right/>
      <top/>
      <bottom/>
      <diagonal/>
    </border>
  </borders>
  <cellStyleXfs count="1">
    <xf numFmtId="0" fontId="0" fillId="0" borderId="0"/>
  </cellStyleXfs>
  <cellXfs count="28">
    <xf numFmtId="0" fontId="0" fillId="0" borderId="0" xfId="0"/>
    <xf numFmtId="0" fontId="1" fillId="0" borderId="0" xfId="0" applyFont="1" applyAlignment="1">
      <alignment vertical="top"/>
    </xf>
    <xf numFmtId="0" fontId="0" fillId="0" borderId="0" xfId="0" applyAlignment="1">
      <alignment vertical="top"/>
    </xf>
    <xf numFmtId="0" fontId="2" fillId="0" borderId="0" xfId="0" applyFont="1" applyAlignment="1">
      <alignment vertical="top"/>
    </xf>
    <xf numFmtId="0" fontId="4" fillId="0" borderId="0" xfId="0" applyFont="1" applyAlignment="1">
      <alignment vertical="top"/>
    </xf>
    <xf numFmtId="49" fontId="5" fillId="2" borderId="0" xfId="0" applyNumberFormat="1" applyFont="1" applyFill="1" applyAlignment="1">
      <alignment vertical="top"/>
    </xf>
    <xf numFmtId="3" fontId="6" fillId="2" borderId="0" xfId="0" applyNumberFormat="1" applyFont="1" applyFill="1" applyAlignment="1">
      <alignment vertical="top"/>
    </xf>
    <xf numFmtId="0" fontId="7" fillId="0" borderId="0" xfId="0" applyFont="1" applyAlignment="1">
      <alignment vertical="top"/>
    </xf>
    <xf numFmtId="49" fontId="7" fillId="0" borderId="0" xfId="0" applyNumberFormat="1" applyFont="1" applyAlignment="1">
      <alignment vertical="top"/>
    </xf>
    <xf numFmtId="49" fontId="5" fillId="3" borderId="0" xfId="0" applyNumberFormat="1" applyFont="1" applyFill="1" applyAlignment="1">
      <alignment vertical="top"/>
    </xf>
    <xf numFmtId="164" fontId="6" fillId="3" borderId="0" xfId="0" applyNumberFormat="1" applyFont="1" applyFill="1" applyAlignment="1">
      <alignment vertical="top"/>
    </xf>
    <xf numFmtId="49" fontId="7" fillId="4" borderId="0" xfId="0" applyNumberFormat="1" applyFont="1" applyFill="1" applyAlignment="1">
      <alignment vertical="top"/>
    </xf>
    <xf numFmtId="164" fontId="7" fillId="0" borderId="0" xfId="0" applyNumberFormat="1" applyFont="1" applyAlignment="1">
      <alignment vertical="top"/>
    </xf>
    <xf numFmtId="0" fontId="7" fillId="5" borderId="0" xfId="0" applyFont="1" applyFill="1" applyAlignment="1">
      <alignment vertical="top"/>
    </xf>
    <xf numFmtId="3" fontId="7" fillId="0" borderId="0" xfId="0" applyNumberFormat="1" applyFont="1" applyAlignment="1">
      <alignment vertical="top"/>
    </xf>
    <xf numFmtId="49" fontId="7" fillId="0" borderId="0" xfId="0" applyNumberFormat="1" applyFont="1" applyAlignment="1">
      <alignment vertical="top" wrapText="1"/>
    </xf>
    <xf numFmtId="0" fontId="4" fillId="0" borderId="0" xfId="0" applyFont="1" applyAlignment="1">
      <alignment vertical="top" wrapText="1"/>
    </xf>
    <xf numFmtId="49" fontId="5" fillId="2" borderId="0" xfId="0" applyNumberFormat="1" applyFont="1" applyFill="1" applyAlignment="1">
      <alignment vertical="top" wrapText="1"/>
    </xf>
    <xf numFmtId="49" fontId="5" fillId="3" borderId="0" xfId="0" applyNumberFormat="1" applyFont="1" applyFill="1" applyAlignment="1">
      <alignment vertical="top" wrapText="1"/>
    </xf>
    <xf numFmtId="49" fontId="5" fillId="0" borderId="0" xfId="0" applyNumberFormat="1" applyFont="1" applyAlignment="1">
      <alignment vertical="top" wrapText="1"/>
    </xf>
    <xf numFmtId="0" fontId="7" fillId="5" borderId="0" xfId="0" applyFont="1" applyFill="1" applyAlignment="1">
      <alignment vertical="top" wrapText="1"/>
    </xf>
    <xf numFmtId="0" fontId="0" fillId="6" borderId="0" xfId="0" applyFill="1" applyAlignment="1">
      <alignment vertical="top"/>
    </xf>
    <xf numFmtId="0" fontId="4" fillId="6" borderId="0" xfId="0" applyFont="1" applyFill="1" applyAlignment="1">
      <alignment vertical="top"/>
    </xf>
    <xf numFmtId="4" fontId="6" fillId="6" borderId="0" xfId="0" applyNumberFormat="1" applyFont="1" applyFill="1" applyAlignment="1">
      <alignment vertical="top"/>
    </xf>
    <xf numFmtId="0" fontId="7" fillId="6" borderId="0" xfId="0" applyFont="1" applyFill="1" applyAlignment="1">
      <alignment vertical="top"/>
    </xf>
    <xf numFmtId="4" fontId="7" fillId="6" borderId="0" xfId="0" applyNumberFormat="1" applyFont="1" applyFill="1" applyAlignment="1">
      <alignment vertical="top"/>
    </xf>
    <xf numFmtId="0" fontId="0" fillId="6" borderId="0" xfId="0" applyFill="1"/>
    <xf numFmtId="4" fontId="8" fillId="6" borderId="0" xfId="0" applyNumberFormat="1" applyFont="1" applyFill="1" applyAlignment="1">
      <alignment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G345"/>
  <sheetViews>
    <sheetView tabSelected="1" workbookViewId="0">
      <pane xSplit="4" ySplit="3" topLeftCell="G340" activePane="bottomRight" state="frozen"/>
      <selection pane="topRight" activeCell="E1" sqref="E1"/>
      <selection pane="bottomLeft" activeCell="A4" sqref="A4"/>
      <selection pane="bottomRight" activeCell="G328" sqref="G328"/>
    </sheetView>
  </sheetViews>
  <sheetFormatPr baseColWidth="10" defaultRowHeight="14.25"/>
  <cols>
    <col min="2" max="2" width="5.875" bestFit="1" customWidth="1"/>
    <col min="3" max="3" width="3.75" bestFit="1" customWidth="1"/>
    <col min="4" max="4" width="32.875" customWidth="1"/>
    <col min="5" max="5" width="8" bestFit="1" customWidth="1"/>
    <col min="6" max="7" width="8.75" style="26" bestFit="1" customWidth="1"/>
  </cols>
  <sheetData>
    <row r="1" spans="1:7">
      <c r="A1" s="1" t="s">
        <v>0</v>
      </c>
      <c r="B1" s="2"/>
      <c r="C1" s="2"/>
      <c r="D1" s="2"/>
      <c r="E1" s="2"/>
      <c r="F1" s="21"/>
      <c r="G1" s="21"/>
    </row>
    <row r="2" spans="1:7" ht="18">
      <c r="A2" s="3" t="s">
        <v>1</v>
      </c>
      <c r="B2" s="2"/>
      <c r="C2" s="2"/>
      <c r="D2" s="2"/>
      <c r="E2" s="2"/>
      <c r="F2" s="21"/>
      <c r="G2" s="21"/>
    </row>
    <row r="3" spans="1:7">
      <c r="A3" s="4" t="s">
        <v>2</v>
      </c>
      <c r="B3" s="4" t="s">
        <v>3</v>
      </c>
      <c r="C3" s="4" t="s">
        <v>4</v>
      </c>
      <c r="D3" s="16" t="s">
        <v>5</v>
      </c>
      <c r="E3" s="4" t="s">
        <v>6</v>
      </c>
      <c r="F3" s="22" t="s">
        <v>7</v>
      </c>
      <c r="G3" s="22" t="s">
        <v>8</v>
      </c>
    </row>
    <row r="4" spans="1:7">
      <c r="A4" s="5" t="s">
        <v>9</v>
      </c>
      <c r="B4" s="5" t="s">
        <v>10</v>
      </c>
      <c r="C4" s="5" t="s">
        <v>11</v>
      </c>
      <c r="D4" s="17" t="s">
        <v>12</v>
      </c>
      <c r="E4" s="6">
        <f>E39</f>
        <v>1</v>
      </c>
      <c r="F4" s="23">
        <f>F39</f>
        <v>0</v>
      </c>
      <c r="G4" s="23">
        <f>G39</f>
        <v>0</v>
      </c>
    </row>
    <row r="5" spans="1:7" ht="22.5">
      <c r="A5" s="7"/>
      <c r="B5" s="7"/>
      <c r="C5" s="7"/>
      <c r="D5" s="15" t="s">
        <v>13</v>
      </c>
      <c r="E5" s="7"/>
      <c r="F5" s="24"/>
      <c r="G5" s="24"/>
    </row>
    <row r="6" spans="1:7">
      <c r="A6" s="9" t="s">
        <v>14</v>
      </c>
      <c r="B6" s="9" t="s">
        <v>10</v>
      </c>
      <c r="C6" s="9" t="s">
        <v>11</v>
      </c>
      <c r="D6" s="18" t="s">
        <v>15</v>
      </c>
      <c r="E6" s="10">
        <f>E31</f>
        <v>1</v>
      </c>
      <c r="F6" s="23">
        <f>F31</f>
        <v>0</v>
      </c>
      <c r="G6" s="23">
        <f>G31</f>
        <v>0</v>
      </c>
    </row>
    <row r="7" spans="1:7" ht="22.5">
      <c r="A7" s="11" t="s">
        <v>16</v>
      </c>
      <c r="B7" s="8" t="s">
        <v>17</v>
      </c>
      <c r="C7" s="8" t="s">
        <v>18</v>
      </c>
      <c r="D7" s="15" t="s">
        <v>19</v>
      </c>
      <c r="E7" s="12">
        <v>6</v>
      </c>
      <c r="F7" s="25">
        <v>0</v>
      </c>
      <c r="G7" s="27">
        <f>ROUND(E7*F7,2)</f>
        <v>0</v>
      </c>
    </row>
    <row r="8" spans="1:7" ht="67.5">
      <c r="A8" s="7"/>
      <c r="B8" s="7"/>
      <c r="C8" s="7"/>
      <c r="D8" s="15" t="s">
        <v>20</v>
      </c>
      <c r="E8" s="7"/>
      <c r="F8" s="24"/>
      <c r="G8" s="24"/>
    </row>
    <row r="9" spans="1:7">
      <c r="A9" s="11" t="s">
        <v>21</v>
      </c>
      <c r="B9" s="8" t="s">
        <v>17</v>
      </c>
      <c r="C9" s="8" t="s">
        <v>22</v>
      </c>
      <c r="D9" s="15" t="s">
        <v>23</v>
      </c>
      <c r="E9" s="12">
        <v>108</v>
      </c>
      <c r="F9" s="25">
        <v>0</v>
      </c>
      <c r="G9" s="27">
        <f>ROUND(E9*F9,2)</f>
        <v>0</v>
      </c>
    </row>
    <row r="10" spans="1:7" ht="45">
      <c r="A10" s="7"/>
      <c r="B10" s="7"/>
      <c r="C10" s="7"/>
      <c r="D10" s="15" t="s">
        <v>24</v>
      </c>
      <c r="E10" s="7"/>
      <c r="F10" s="24"/>
      <c r="G10" s="24"/>
    </row>
    <row r="11" spans="1:7" ht="22.5">
      <c r="A11" s="11" t="s">
        <v>25</v>
      </c>
      <c r="B11" s="8" t="s">
        <v>17</v>
      </c>
      <c r="C11" s="8" t="s">
        <v>26</v>
      </c>
      <c r="D11" s="15" t="s">
        <v>27</v>
      </c>
      <c r="E11" s="12">
        <v>40.799999999999997</v>
      </c>
      <c r="F11" s="25">
        <v>0</v>
      </c>
      <c r="G11" s="27">
        <f>ROUND(E11*F11,2)</f>
        <v>0</v>
      </c>
    </row>
    <row r="12" spans="1:7" ht="33.75">
      <c r="A12" s="7"/>
      <c r="B12" s="7"/>
      <c r="C12" s="7"/>
      <c r="D12" s="15" t="s">
        <v>28</v>
      </c>
      <c r="E12" s="7"/>
      <c r="F12" s="24"/>
      <c r="G12" s="24"/>
    </row>
    <row r="13" spans="1:7">
      <c r="A13" s="11" t="s">
        <v>29</v>
      </c>
      <c r="B13" s="8" t="s">
        <v>17</v>
      </c>
      <c r="C13" s="8" t="s">
        <v>22</v>
      </c>
      <c r="D13" s="15" t="s">
        <v>30</v>
      </c>
      <c r="E13" s="12">
        <v>108</v>
      </c>
      <c r="F13" s="25">
        <v>0</v>
      </c>
      <c r="G13" s="27">
        <f>ROUND(E13*F13,2)</f>
        <v>0</v>
      </c>
    </row>
    <row r="14" spans="1:7" ht="45">
      <c r="A14" s="7"/>
      <c r="B14" s="7"/>
      <c r="C14" s="7"/>
      <c r="D14" s="15" t="s">
        <v>31</v>
      </c>
      <c r="E14" s="7"/>
      <c r="F14" s="24"/>
      <c r="G14" s="24"/>
    </row>
    <row r="15" spans="1:7" ht="22.5">
      <c r="A15" s="11" t="s">
        <v>32</v>
      </c>
      <c r="B15" s="8" t="s">
        <v>17</v>
      </c>
      <c r="C15" s="8" t="s">
        <v>26</v>
      </c>
      <c r="D15" s="15" t="s">
        <v>33</v>
      </c>
      <c r="E15" s="12">
        <v>30</v>
      </c>
      <c r="F15" s="25">
        <v>0</v>
      </c>
      <c r="G15" s="27">
        <f>ROUND(E15*F15,2)</f>
        <v>0</v>
      </c>
    </row>
    <row r="16" spans="1:7" ht="45">
      <c r="A16" s="7"/>
      <c r="B16" s="7"/>
      <c r="C16" s="7"/>
      <c r="D16" s="15" t="s">
        <v>34</v>
      </c>
      <c r="E16" s="7"/>
      <c r="F16" s="24"/>
      <c r="G16" s="24"/>
    </row>
    <row r="17" spans="1:7" ht="22.5">
      <c r="A17" s="11" t="s">
        <v>35</v>
      </c>
      <c r="B17" s="8" t="s">
        <v>17</v>
      </c>
      <c r="C17" s="8" t="s">
        <v>36</v>
      </c>
      <c r="D17" s="15" t="s">
        <v>37</v>
      </c>
      <c r="E17" s="12">
        <v>35.44</v>
      </c>
      <c r="F17" s="25">
        <v>0</v>
      </c>
      <c r="G17" s="27">
        <f>ROUND(E17*F17,2)</f>
        <v>0</v>
      </c>
    </row>
    <row r="18" spans="1:7" ht="45">
      <c r="A18" s="7"/>
      <c r="B18" s="7"/>
      <c r="C18" s="7"/>
      <c r="D18" s="15" t="s">
        <v>38</v>
      </c>
      <c r="E18" s="7"/>
      <c r="F18" s="24"/>
      <c r="G18" s="24"/>
    </row>
    <row r="19" spans="1:7" ht="22.5">
      <c r="A19" s="11" t="s">
        <v>39</v>
      </c>
      <c r="B19" s="8" t="s">
        <v>17</v>
      </c>
      <c r="C19" s="8" t="s">
        <v>36</v>
      </c>
      <c r="D19" s="15" t="s">
        <v>40</v>
      </c>
      <c r="E19" s="12">
        <v>35.44</v>
      </c>
      <c r="F19" s="25">
        <v>0</v>
      </c>
      <c r="G19" s="27">
        <f>ROUND(E19*F19,2)</f>
        <v>0</v>
      </c>
    </row>
    <row r="20" spans="1:7" ht="45">
      <c r="A20" s="7"/>
      <c r="B20" s="7"/>
      <c r="C20" s="7"/>
      <c r="D20" s="15" t="s">
        <v>41</v>
      </c>
      <c r="E20" s="7"/>
      <c r="F20" s="24"/>
      <c r="G20" s="24"/>
    </row>
    <row r="21" spans="1:7" ht="33.75">
      <c r="A21" s="11" t="s">
        <v>42</v>
      </c>
      <c r="B21" s="8" t="s">
        <v>17</v>
      </c>
      <c r="C21" s="8" t="s">
        <v>22</v>
      </c>
      <c r="D21" s="15" t="s">
        <v>43</v>
      </c>
      <c r="E21" s="12">
        <v>7.5</v>
      </c>
      <c r="F21" s="25">
        <v>0</v>
      </c>
      <c r="G21" s="27">
        <f>ROUND(E21*F21,2)</f>
        <v>0</v>
      </c>
    </row>
    <row r="22" spans="1:7" ht="112.5">
      <c r="A22" s="7"/>
      <c r="B22" s="7"/>
      <c r="C22" s="7"/>
      <c r="D22" s="15" t="s">
        <v>44</v>
      </c>
      <c r="E22" s="7"/>
      <c r="F22" s="24"/>
      <c r="G22" s="24"/>
    </row>
    <row r="23" spans="1:7" ht="33.75">
      <c r="A23" s="11" t="s">
        <v>45</v>
      </c>
      <c r="B23" s="8" t="s">
        <v>17</v>
      </c>
      <c r="C23" s="8" t="s">
        <v>22</v>
      </c>
      <c r="D23" s="15" t="s">
        <v>46</v>
      </c>
      <c r="E23" s="12">
        <v>84</v>
      </c>
      <c r="F23" s="25">
        <v>0</v>
      </c>
      <c r="G23" s="27">
        <f>ROUND(E23*F23,2)</f>
        <v>0</v>
      </c>
    </row>
    <row r="24" spans="1:7" ht="112.5">
      <c r="A24" s="7"/>
      <c r="B24" s="7"/>
      <c r="C24" s="7"/>
      <c r="D24" s="15" t="s">
        <v>47</v>
      </c>
      <c r="E24" s="7"/>
      <c r="F24" s="24"/>
      <c r="G24" s="24"/>
    </row>
    <row r="25" spans="1:7" ht="33.75">
      <c r="A25" s="11" t="s">
        <v>48</v>
      </c>
      <c r="B25" s="8" t="s">
        <v>17</v>
      </c>
      <c r="C25" s="8" t="s">
        <v>36</v>
      </c>
      <c r="D25" s="15" t="s">
        <v>49</v>
      </c>
      <c r="E25" s="12">
        <v>28.35</v>
      </c>
      <c r="F25" s="25">
        <v>0</v>
      </c>
      <c r="G25" s="27">
        <f>ROUND(E25*F25,2)</f>
        <v>0</v>
      </c>
    </row>
    <row r="26" spans="1:7" ht="56.25">
      <c r="A26" s="7"/>
      <c r="B26" s="7"/>
      <c r="C26" s="7"/>
      <c r="D26" s="15" t="s">
        <v>50</v>
      </c>
      <c r="E26" s="7"/>
      <c r="F26" s="24"/>
      <c r="G26" s="24"/>
    </row>
    <row r="27" spans="1:7" ht="33.75">
      <c r="A27" s="11" t="s">
        <v>51</v>
      </c>
      <c r="B27" s="8" t="s">
        <v>17</v>
      </c>
      <c r="C27" s="8" t="s">
        <v>36</v>
      </c>
      <c r="D27" s="15" t="s">
        <v>52</v>
      </c>
      <c r="E27" s="12">
        <v>6.6</v>
      </c>
      <c r="F27" s="25">
        <v>0</v>
      </c>
      <c r="G27" s="27">
        <f>ROUND(E27*F27,2)</f>
        <v>0</v>
      </c>
    </row>
    <row r="28" spans="1:7" ht="45">
      <c r="A28" s="7"/>
      <c r="B28" s="7"/>
      <c r="C28" s="7"/>
      <c r="D28" s="15" t="s">
        <v>53</v>
      </c>
      <c r="E28" s="7"/>
      <c r="F28" s="24"/>
      <c r="G28" s="24"/>
    </row>
    <row r="29" spans="1:7" ht="33.75">
      <c r="A29" s="11" t="s">
        <v>54</v>
      </c>
      <c r="B29" s="8" t="s">
        <v>17</v>
      </c>
      <c r="C29" s="8" t="s">
        <v>26</v>
      </c>
      <c r="D29" s="15" t="s">
        <v>55</v>
      </c>
      <c r="E29" s="12">
        <v>40.799999999999997</v>
      </c>
      <c r="F29" s="25">
        <v>0</v>
      </c>
      <c r="G29" s="27">
        <f>ROUND(E29*F29,2)</f>
        <v>0</v>
      </c>
    </row>
    <row r="30" spans="1:7" ht="56.25">
      <c r="A30" s="7"/>
      <c r="B30" s="7"/>
      <c r="C30" s="7"/>
      <c r="D30" s="15" t="s">
        <v>56</v>
      </c>
      <c r="E30" s="7"/>
      <c r="F30" s="24"/>
      <c r="G30" s="24"/>
    </row>
    <row r="31" spans="1:7">
      <c r="A31" s="7"/>
      <c r="B31" s="7"/>
      <c r="C31" s="7"/>
      <c r="D31" s="19" t="s">
        <v>57</v>
      </c>
      <c r="E31" s="12">
        <v>1</v>
      </c>
      <c r="F31" s="23">
        <f>G7+G9+G11+G13+G15+G17+G19+G21+G23+G25+G27+G29</f>
        <v>0</v>
      </c>
      <c r="G31" s="23">
        <f>ROUND(E31*F31,2)</f>
        <v>0</v>
      </c>
    </row>
    <row r="32" spans="1:7" ht="0.95" customHeight="1">
      <c r="A32" s="13"/>
      <c r="B32" s="13"/>
      <c r="C32" s="13"/>
      <c r="D32" s="20"/>
      <c r="E32" s="13"/>
      <c r="F32" s="24"/>
      <c r="G32" s="24"/>
    </row>
    <row r="33" spans="1:7">
      <c r="A33" s="9" t="s">
        <v>58</v>
      </c>
      <c r="B33" s="9" t="s">
        <v>10</v>
      </c>
      <c r="C33" s="9" t="s">
        <v>11</v>
      </c>
      <c r="D33" s="18" t="s">
        <v>59</v>
      </c>
      <c r="E33" s="10">
        <f>E37</f>
        <v>1</v>
      </c>
      <c r="F33" s="23">
        <f>F37</f>
        <v>0</v>
      </c>
      <c r="G33" s="23">
        <f>G37</f>
        <v>0</v>
      </c>
    </row>
    <row r="34" spans="1:7" ht="33.75">
      <c r="A34" s="7"/>
      <c r="B34" s="7"/>
      <c r="C34" s="7"/>
      <c r="D34" s="15" t="s">
        <v>60</v>
      </c>
      <c r="E34" s="7"/>
      <c r="F34" s="24"/>
      <c r="G34" s="24"/>
    </row>
    <row r="35" spans="1:7" ht="22.5">
      <c r="A35" s="11" t="s">
        <v>61</v>
      </c>
      <c r="B35" s="8" t="s">
        <v>17</v>
      </c>
      <c r="C35" s="8" t="s">
        <v>22</v>
      </c>
      <c r="D35" s="15" t="s">
        <v>62</v>
      </c>
      <c r="E35" s="12">
        <v>302</v>
      </c>
      <c r="F35" s="25">
        <v>0</v>
      </c>
      <c r="G35" s="27">
        <f>ROUND(E35*F35,2)</f>
        <v>0</v>
      </c>
    </row>
    <row r="36" spans="1:7" ht="33.75">
      <c r="A36" s="7"/>
      <c r="B36" s="7"/>
      <c r="C36" s="7"/>
      <c r="D36" s="15" t="s">
        <v>63</v>
      </c>
      <c r="E36" s="7"/>
      <c r="F36" s="24"/>
      <c r="G36" s="24"/>
    </row>
    <row r="37" spans="1:7">
      <c r="A37" s="7"/>
      <c r="B37" s="7"/>
      <c r="C37" s="7"/>
      <c r="D37" s="19" t="s">
        <v>64</v>
      </c>
      <c r="E37" s="12">
        <v>1</v>
      </c>
      <c r="F37" s="23">
        <f>G35</f>
        <v>0</v>
      </c>
      <c r="G37" s="23">
        <f>ROUND(E37*F37,2)</f>
        <v>0</v>
      </c>
    </row>
    <row r="38" spans="1:7" ht="0.95" customHeight="1">
      <c r="A38" s="13"/>
      <c r="B38" s="13"/>
      <c r="C38" s="13"/>
      <c r="D38" s="20"/>
      <c r="E38" s="13"/>
      <c r="F38" s="24"/>
      <c r="G38" s="24"/>
    </row>
    <row r="39" spans="1:7">
      <c r="A39" s="7"/>
      <c r="B39" s="7"/>
      <c r="C39" s="7"/>
      <c r="D39" s="19" t="s">
        <v>65</v>
      </c>
      <c r="E39" s="14">
        <v>1</v>
      </c>
      <c r="F39" s="23">
        <f>G6+G33</f>
        <v>0</v>
      </c>
      <c r="G39" s="23">
        <f>ROUND(E39*F39,2)</f>
        <v>0</v>
      </c>
    </row>
    <row r="40" spans="1:7" ht="0.95" customHeight="1">
      <c r="A40" s="13"/>
      <c r="B40" s="13"/>
      <c r="C40" s="13"/>
      <c r="D40" s="20"/>
      <c r="E40" s="13"/>
      <c r="F40" s="24"/>
      <c r="G40" s="24"/>
    </row>
    <row r="41" spans="1:7">
      <c r="A41" s="5" t="s">
        <v>66</v>
      </c>
      <c r="B41" s="5" t="s">
        <v>10</v>
      </c>
      <c r="C41" s="5" t="s">
        <v>11</v>
      </c>
      <c r="D41" s="17" t="s">
        <v>67</v>
      </c>
      <c r="E41" s="6">
        <f>E101</f>
        <v>1</v>
      </c>
      <c r="F41" s="23">
        <f>F101</f>
        <v>0</v>
      </c>
      <c r="G41" s="23">
        <f>G101</f>
        <v>0</v>
      </c>
    </row>
    <row r="42" spans="1:7">
      <c r="A42" s="7"/>
      <c r="B42" s="7"/>
      <c r="C42" s="7"/>
      <c r="D42" s="15" t="s">
        <v>68</v>
      </c>
      <c r="E42" s="7"/>
      <c r="F42" s="24"/>
      <c r="G42" s="24"/>
    </row>
    <row r="43" spans="1:7">
      <c r="A43" s="9" t="s">
        <v>69</v>
      </c>
      <c r="B43" s="9" t="s">
        <v>10</v>
      </c>
      <c r="C43" s="9" t="s">
        <v>11</v>
      </c>
      <c r="D43" s="18" t="s">
        <v>70</v>
      </c>
      <c r="E43" s="10">
        <f>E54</f>
        <v>1</v>
      </c>
      <c r="F43" s="23">
        <f>F54</f>
        <v>0</v>
      </c>
      <c r="G43" s="23">
        <f>G54</f>
        <v>0</v>
      </c>
    </row>
    <row r="44" spans="1:7" ht="22.5">
      <c r="A44" s="11" t="s">
        <v>71</v>
      </c>
      <c r="B44" s="8" t="s">
        <v>17</v>
      </c>
      <c r="C44" s="8" t="s">
        <v>22</v>
      </c>
      <c r="D44" s="15" t="s">
        <v>72</v>
      </c>
      <c r="E44" s="12">
        <v>17</v>
      </c>
      <c r="F44" s="25">
        <v>0</v>
      </c>
      <c r="G44" s="27">
        <f>ROUND(E44*F44,2)</f>
        <v>0</v>
      </c>
    </row>
    <row r="45" spans="1:7" ht="45">
      <c r="A45" s="7"/>
      <c r="B45" s="7"/>
      <c r="C45" s="7"/>
      <c r="D45" s="15" t="s">
        <v>73</v>
      </c>
      <c r="E45" s="7"/>
      <c r="F45" s="24"/>
      <c r="G45" s="24"/>
    </row>
    <row r="46" spans="1:7" ht="22.5">
      <c r="A46" s="11" t="s">
        <v>74</v>
      </c>
      <c r="B46" s="8" t="s">
        <v>17</v>
      </c>
      <c r="C46" s="8" t="s">
        <v>36</v>
      </c>
      <c r="D46" s="15" t="s">
        <v>75</v>
      </c>
      <c r="E46" s="12">
        <v>10.199999999999999</v>
      </c>
      <c r="F46" s="25">
        <v>0</v>
      </c>
      <c r="G46" s="27">
        <f>ROUND(E46*F46,2)</f>
        <v>0</v>
      </c>
    </row>
    <row r="47" spans="1:7" ht="33.75">
      <c r="A47" s="7"/>
      <c r="B47" s="7"/>
      <c r="C47" s="7"/>
      <c r="D47" s="15" t="s">
        <v>76</v>
      </c>
      <c r="E47" s="7"/>
      <c r="F47" s="24"/>
      <c r="G47" s="24"/>
    </row>
    <row r="48" spans="1:7" ht="45">
      <c r="A48" s="11" t="s">
        <v>77</v>
      </c>
      <c r="B48" s="8" t="s">
        <v>17</v>
      </c>
      <c r="C48" s="8" t="s">
        <v>26</v>
      </c>
      <c r="D48" s="15" t="s">
        <v>78</v>
      </c>
      <c r="E48" s="12">
        <v>85</v>
      </c>
      <c r="F48" s="25">
        <v>0</v>
      </c>
      <c r="G48" s="27">
        <f>ROUND(E48*F48,2)</f>
        <v>0</v>
      </c>
    </row>
    <row r="49" spans="1:7" ht="78.75">
      <c r="A49" s="7"/>
      <c r="B49" s="7"/>
      <c r="C49" s="7"/>
      <c r="D49" s="15" t="s">
        <v>79</v>
      </c>
      <c r="E49" s="7"/>
      <c r="F49" s="24"/>
      <c r="G49" s="24"/>
    </row>
    <row r="50" spans="1:7" ht="22.5">
      <c r="A50" s="11" t="s">
        <v>80</v>
      </c>
      <c r="B50" s="8" t="s">
        <v>17</v>
      </c>
      <c r="C50" s="8" t="s">
        <v>36</v>
      </c>
      <c r="D50" s="15" t="s">
        <v>81</v>
      </c>
      <c r="E50" s="12">
        <v>29.76</v>
      </c>
      <c r="F50" s="25">
        <v>0</v>
      </c>
      <c r="G50" s="27">
        <f>ROUND(E50*F50,2)</f>
        <v>0</v>
      </c>
    </row>
    <row r="51" spans="1:7" ht="45">
      <c r="A51" s="7"/>
      <c r="B51" s="7"/>
      <c r="C51" s="7"/>
      <c r="D51" s="15" t="s">
        <v>82</v>
      </c>
      <c r="E51" s="7"/>
      <c r="F51" s="24"/>
      <c r="G51" s="24"/>
    </row>
    <row r="52" spans="1:7" ht="22.5">
      <c r="A52" s="11" t="s">
        <v>83</v>
      </c>
      <c r="B52" s="8" t="s">
        <v>17</v>
      </c>
      <c r="C52" s="8" t="s">
        <v>36</v>
      </c>
      <c r="D52" s="15" t="s">
        <v>84</v>
      </c>
      <c r="E52" s="12">
        <v>90.6</v>
      </c>
      <c r="F52" s="25">
        <v>0</v>
      </c>
      <c r="G52" s="27">
        <f>ROUND(E52*F52,2)</f>
        <v>0</v>
      </c>
    </row>
    <row r="53" spans="1:7" ht="45">
      <c r="A53" s="7"/>
      <c r="B53" s="7"/>
      <c r="C53" s="7"/>
      <c r="D53" s="15" t="s">
        <v>85</v>
      </c>
      <c r="E53" s="7"/>
      <c r="F53" s="24"/>
      <c r="G53" s="24"/>
    </row>
    <row r="54" spans="1:7">
      <c r="A54" s="7"/>
      <c r="B54" s="7"/>
      <c r="C54" s="7"/>
      <c r="D54" s="19" t="s">
        <v>86</v>
      </c>
      <c r="E54" s="12">
        <v>1</v>
      </c>
      <c r="F54" s="23">
        <f>G44+G46+G48+G50+G52</f>
        <v>0</v>
      </c>
      <c r="G54" s="23">
        <f>ROUND(E54*F54,2)</f>
        <v>0</v>
      </c>
    </row>
    <row r="55" spans="1:7" ht="0.95" customHeight="1">
      <c r="A55" s="13"/>
      <c r="B55" s="13"/>
      <c r="C55" s="13"/>
      <c r="D55" s="20"/>
      <c r="E55" s="13"/>
      <c r="F55" s="24"/>
      <c r="G55" s="24"/>
    </row>
    <row r="56" spans="1:7">
      <c r="A56" s="9" t="s">
        <v>87</v>
      </c>
      <c r="B56" s="9" t="s">
        <v>10</v>
      </c>
      <c r="C56" s="9" t="s">
        <v>11</v>
      </c>
      <c r="D56" s="18" t="s">
        <v>88</v>
      </c>
      <c r="E56" s="10">
        <f>E77</f>
        <v>1</v>
      </c>
      <c r="F56" s="23">
        <f>F77</f>
        <v>0</v>
      </c>
      <c r="G56" s="23">
        <f>G77</f>
        <v>0</v>
      </c>
    </row>
    <row r="57" spans="1:7" ht="22.5">
      <c r="A57" s="11" t="s">
        <v>89</v>
      </c>
      <c r="B57" s="8" t="s">
        <v>17</v>
      </c>
      <c r="C57" s="8" t="s">
        <v>36</v>
      </c>
      <c r="D57" s="15" t="s">
        <v>90</v>
      </c>
      <c r="E57" s="12">
        <v>3.66</v>
      </c>
      <c r="F57" s="25">
        <v>0</v>
      </c>
      <c r="G57" s="27">
        <f>ROUND(E57*F57,2)</f>
        <v>0</v>
      </c>
    </row>
    <row r="58" spans="1:7" ht="45">
      <c r="A58" s="7"/>
      <c r="B58" s="7"/>
      <c r="C58" s="7"/>
      <c r="D58" s="15" t="s">
        <v>91</v>
      </c>
      <c r="E58" s="7"/>
      <c r="F58" s="24"/>
      <c r="G58" s="24"/>
    </row>
    <row r="59" spans="1:7" ht="22.5">
      <c r="A59" s="11" t="s">
        <v>92</v>
      </c>
      <c r="B59" s="8" t="s">
        <v>17</v>
      </c>
      <c r="C59" s="8" t="s">
        <v>36</v>
      </c>
      <c r="D59" s="15" t="s">
        <v>93</v>
      </c>
      <c r="E59" s="12">
        <v>21.96</v>
      </c>
      <c r="F59" s="25">
        <v>0</v>
      </c>
      <c r="G59" s="27">
        <f>ROUND(E59*F59,2)</f>
        <v>0</v>
      </c>
    </row>
    <row r="60" spans="1:7" ht="45">
      <c r="A60" s="7"/>
      <c r="B60" s="7"/>
      <c r="C60" s="7"/>
      <c r="D60" s="15" t="s">
        <v>94</v>
      </c>
      <c r="E60" s="7"/>
      <c r="F60" s="24"/>
      <c r="G60" s="24"/>
    </row>
    <row r="61" spans="1:7" ht="22.5">
      <c r="A61" s="11" t="s">
        <v>95</v>
      </c>
      <c r="B61" s="8" t="s">
        <v>17</v>
      </c>
      <c r="C61" s="8" t="s">
        <v>96</v>
      </c>
      <c r="D61" s="15" t="s">
        <v>97</v>
      </c>
      <c r="E61" s="12">
        <v>966.24</v>
      </c>
      <c r="F61" s="25">
        <v>0</v>
      </c>
      <c r="G61" s="27">
        <f>ROUND(E61*F61,2)</f>
        <v>0</v>
      </c>
    </row>
    <row r="62" spans="1:7" ht="33.75">
      <c r="A62" s="7"/>
      <c r="B62" s="7"/>
      <c r="C62" s="7"/>
      <c r="D62" s="15" t="s">
        <v>98</v>
      </c>
      <c r="E62" s="7"/>
      <c r="F62" s="24"/>
      <c r="G62" s="24"/>
    </row>
    <row r="63" spans="1:7" ht="33.75">
      <c r="A63" s="11" t="s">
        <v>99</v>
      </c>
      <c r="B63" s="8" t="s">
        <v>17</v>
      </c>
      <c r="C63" s="8" t="s">
        <v>26</v>
      </c>
      <c r="D63" s="15" t="s">
        <v>100</v>
      </c>
      <c r="E63" s="12">
        <v>92.72</v>
      </c>
      <c r="F63" s="25">
        <v>0</v>
      </c>
      <c r="G63" s="27">
        <f>ROUND(E63*F63,2)</f>
        <v>0</v>
      </c>
    </row>
    <row r="64" spans="1:7" ht="45">
      <c r="A64" s="7"/>
      <c r="B64" s="7"/>
      <c r="C64" s="7"/>
      <c r="D64" s="15" t="s">
        <v>101</v>
      </c>
      <c r="E64" s="7"/>
      <c r="F64" s="24"/>
      <c r="G64" s="24"/>
    </row>
    <row r="65" spans="1:7" ht="22.5">
      <c r="A65" s="11" t="s">
        <v>102</v>
      </c>
      <c r="B65" s="8" t="s">
        <v>17</v>
      </c>
      <c r="C65" s="8" t="s">
        <v>96</v>
      </c>
      <c r="D65" s="15" t="s">
        <v>103</v>
      </c>
      <c r="E65" s="12">
        <v>764.94</v>
      </c>
      <c r="F65" s="25">
        <v>0</v>
      </c>
      <c r="G65" s="27">
        <f>ROUND(E65*F65,2)</f>
        <v>0</v>
      </c>
    </row>
    <row r="66" spans="1:7" ht="45">
      <c r="A66" s="7"/>
      <c r="B66" s="7"/>
      <c r="C66" s="7"/>
      <c r="D66" s="15" t="s">
        <v>104</v>
      </c>
      <c r="E66" s="7"/>
      <c r="F66" s="24"/>
      <c r="G66" s="24"/>
    </row>
    <row r="67" spans="1:7" ht="22.5">
      <c r="A67" s="11" t="s">
        <v>105</v>
      </c>
      <c r="B67" s="8" t="s">
        <v>17</v>
      </c>
      <c r="C67" s="8" t="s">
        <v>36</v>
      </c>
      <c r="D67" s="15" t="s">
        <v>106</v>
      </c>
      <c r="E67" s="12">
        <v>11.59</v>
      </c>
      <c r="F67" s="25">
        <v>0</v>
      </c>
      <c r="G67" s="27">
        <f>ROUND(E67*F67,2)</f>
        <v>0</v>
      </c>
    </row>
    <row r="68" spans="1:7" ht="56.25">
      <c r="A68" s="7"/>
      <c r="B68" s="7"/>
      <c r="C68" s="7"/>
      <c r="D68" s="15" t="s">
        <v>107</v>
      </c>
      <c r="E68" s="7"/>
      <c r="F68" s="24"/>
      <c r="G68" s="24"/>
    </row>
    <row r="69" spans="1:7" ht="33.75">
      <c r="A69" s="11" t="s">
        <v>108</v>
      </c>
      <c r="B69" s="8" t="s">
        <v>17</v>
      </c>
      <c r="C69" s="8" t="s">
        <v>22</v>
      </c>
      <c r="D69" s="15" t="s">
        <v>109</v>
      </c>
      <c r="E69" s="12">
        <v>30.4</v>
      </c>
      <c r="F69" s="25">
        <v>0</v>
      </c>
      <c r="G69" s="27">
        <f>ROUND(E69*F69,2)</f>
        <v>0</v>
      </c>
    </row>
    <row r="70" spans="1:7" ht="78.75">
      <c r="A70" s="7"/>
      <c r="B70" s="7"/>
      <c r="C70" s="7"/>
      <c r="D70" s="15" t="s">
        <v>110</v>
      </c>
      <c r="E70" s="7"/>
      <c r="F70" s="24"/>
      <c r="G70" s="24"/>
    </row>
    <row r="71" spans="1:7" ht="22.5">
      <c r="A71" s="11" t="s">
        <v>111</v>
      </c>
      <c r="B71" s="8" t="s">
        <v>17</v>
      </c>
      <c r="C71" s="8" t="s">
        <v>36</v>
      </c>
      <c r="D71" s="15" t="s">
        <v>112</v>
      </c>
      <c r="E71" s="12">
        <v>21.96</v>
      </c>
      <c r="F71" s="25">
        <v>0</v>
      </c>
      <c r="G71" s="27">
        <f>ROUND(E71*F71,2)</f>
        <v>0</v>
      </c>
    </row>
    <row r="72" spans="1:7" ht="45">
      <c r="A72" s="7"/>
      <c r="B72" s="7"/>
      <c r="C72" s="7"/>
      <c r="D72" s="15" t="s">
        <v>113</v>
      </c>
      <c r="E72" s="7"/>
      <c r="F72" s="24"/>
      <c r="G72" s="24"/>
    </row>
    <row r="73" spans="1:7" ht="22.5">
      <c r="A73" s="11" t="s">
        <v>114</v>
      </c>
      <c r="B73" s="8" t="s">
        <v>17</v>
      </c>
      <c r="C73" s="8" t="s">
        <v>26</v>
      </c>
      <c r="D73" s="15" t="s">
        <v>115</v>
      </c>
      <c r="E73" s="12">
        <v>36.6</v>
      </c>
      <c r="F73" s="25">
        <v>0</v>
      </c>
      <c r="G73" s="27">
        <f>ROUND(E73*F73,2)</f>
        <v>0</v>
      </c>
    </row>
    <row r="74" spans="1:7" ht="33.75">
      <c r="A74" s="7"/>
      <c r="B74" s="7"/>
      <c r="C74" s="7"/>
      <c r="D74" s="15" t="s">
        <v>116</v>
      </c>
      <c r="E74" s="7"/>
      <c r="F74" s="24"/>
      <c r="G74" s="24"/>
    </row>
    <row r="75" spans="1:7" ht="22.5">
      <c r="A75" s="11" t="s">
        <v>117</v>
      </c>
      <c r="B75" s="8" t="s">
        <v>17</v>
      </c>
      <c r="C75" s="8" t="s">
        <v>26</v>
      </c>
      <c r="D75" s="15" t="s">
        <v>118</v>
      </c>
      <c r="E75" s="12">
        <v>97.6</v>
      </c>
      <c r="F75" s="25">
        <v>0</v>
      </c>
      <c r="G75" s="27">
        <f>ROUND(E75*F75,2)</f>
        <v>0</v>
      </c>
    </row>
    <row r="76" spans="1:7" ht="33.75">
      <c r="A76" s="7"/>
      <c r="B76" s="7"/>
      <c r="C76" s="7"/>
      <c r="D76" s="15" t="s">
        <v>119</v>
      </c>
      <c r="E76" s="7"/>
      <c r="F76" s="24"/>
      <c r="G76" s="24"/>
    </row>
    <row r="77" spans="1:7">
      <c r="A77" s="7"/>
      <c r="B77" s="7"/>
      <c r="C77" s="7"/>
      <c r="D77" s="19" t="s">
        <v>120</v>
      </c>
      <c r="E77" s="12">
        <v>1</v>
      </c>
      <c r="F77" s="23">
        <f>G57+G59+G61+G63+G65+G67+G69+G71+G73+G75</f>
        <v>0</v>
      </c>
      <c r="G77" s="23">
        <f>ROUND(E77*F77,2)</f>
        <v>0</v>
      </c>
    </row>
    <row r="78" spans="1:7" ht="0.95" customHeight="1">
      <c r="A78" s="13"/>
      <c r="B78" s="13"/>
      <c r="C78" s="13"/>
      <c r="D78" s="20"/>
      <c r="E78" s="13"/>
      <c r="F78" s="24"/>
      <c r="G78" s="24"/>
    </row>
    <row r="79" spans="1:7">
      <c r="A79" s="9" t="s">
        <v>121</v>
      </c>
      <c r="B79" s="9" t="s">
        <v>10</v>
      </c>
      <c r="C79" s="9" t="s">
        <v>11</v>
      </c>
      <c r="D79" s="18" t="s">
        <v>122</v>
      </c>
      <c r="E79" s="10">
        <f>E90</f>
        <v>1</v>
      </c>
      <c r="F79" s="23">
        <f>F90</f>
        <v>0</v>
      </c>
      <c r="G79" s="23">
        <f>G90</f>
        <v>0</v>
      </c>
    </row>
    <row r="80" spans="1:7" ht="22.5">
      <c r="A80" s="11" t="s">
        <v>89</v>
      </c>
      <c r="B80" s="8" t="s">
        <v>17</v>
      </c>
      <c r="C80" s="8" t="s">
        <v>36</v>
      </c>
      <c r="D80" s="15" t="s">
        <v>90</v>
      </c>
      <c r="E80" s="12">
        <v>3.7519999999999998</v>
      </c>
      <c r="F80" s="25">
        <v>0</v>
      </c>
      <c r="G80" s="27">
        <f>ROUND(E80*F80,2)</f>
        <v>0</v>
      </c>
    </row>
    <row r="81" spans="1:7" ht="45">
      <c r="A81" s="7"/>
      <c r="B81" s="7"/>
      <c r="C81" s="7"/>
      <c r="D81" s="15" t="s">
        <v>91</v>
      </c>
      <c r="E81" s="7"/>
      <c r="F81" s="24"/>
      <c r="G81" s="24"/>
    </row>
    <row r="82" spans="1:7" ht="22.5">
      <c r="A82" s="11" t="s">
        <v>92</v>
      </c>
      <c r="B82" s="8" t="s">
        <v>17</v>
      </c>
      <c r="C82" s="8" t="s">
        <v>36</v>
      </c>
      <c r="D82" s="15" t="s">
        <v>93</v>
      </c>
      <c r="E82" s="12">
        <v>7.5039999999999996</v>
      </c>
      <c r="F82" s="25">
        <v>0</v>
      </c>
      <c r="G82" s="27">
        <f>ROUND(E82*F82,2)</f>
        <v>0</v>
      </c>
    </row>
    <row r="83" spans="1:7" ht="45">
      <c r="A83" s="7"/>
      <c r="B83" s="7"/>
      <c r="C83" s="7"/>
      <c r="D83" s="15" t="s">
        <v>94</v>
      </c>
      <c r="E83" s="7"/>
      <c r="F83" s="24"/>
      <c r="G83" s="24"/>
    </row>
    <row r="84" spans="1:7" ht="22.5">
      <c r="A84" s="11" t="s">
        <v>95</v>
      </c>
      <c r="B84" s="8" t="s">
        <v>17</v>
      </c>
      <c r="C84" s="8" t="s">
        <v>96</v>
      </c>
      <c r="D84" s="15" t="s">
        <v>97</v>
      </c>
      <c r="E84" s="12">
        <v>330.44</v>
      </c>
      <c r="F84" s="25">
        <v>0</v>
      </c>
      <c r="G84" s="27">
        <f>ROUND(E84*F84,2)</f>
        <v>0</v>
      </c>
    </row>
    <row r="85" spans="1:7" ht="33.75">
      <c r="A85" s="7"/>
      <c r="B85" s="7"/>
      <c r="C85" s="7"/>
      <c r="D85" s="15" t="s">
        <v>98</v>
      </c>
      <c r="E85" s="7"/>
      <c r="F85" s="24"/>
      <c r="G85" s="24"/>
    </row>
    <row r="86" spans="1:7">
      <c r="A86" s="11" t="s">
        <v>123</v>
      </c>
      <c r="B86" s="8" t="s">
        <v>17</v>
      </c>
      <c r="C86" s="8" t="s">
        <v>26</v>
      </c>
      <c r="D86" s="15" t="s">
        <v>124</v>
      </c>
      <c r="E86" s="12">
        <v>7.6</v>
      </c>
      <c r="F86" s="25">
        <v>0</v>
      </c>
      <c r="G86" s="27">
        <f>ROUND(E86*F86,2)</f>
        <v>0</v>
      </c>
    </row>
    <row r="87" spans="1:7">
      <c r="A87" s="7"/>
      <c r="B87" s="7"/>
      <c r="C87" s="7"/>
      <c r="D87" s="15" t="s">
        <v>125</v>
      </c>
      <c r="E87" s="7"/>
      <c r="F87" s="24"/>
      <c r="G87" s="24"/>
    </row>
    <row r="88" spans="1:7">
      <c r="A88" s="11" t="s">
        <v>126</v>
      </c>
      <c r="B88" s="8" t="s">
        <v>17</v>
      </c>
      <c r="C88" s="8" t="s">
        <v>36</v>
      </c>
      <c r="D88" s="15" t="s">
        <v>127</v>
      </c>
      <c r="E88" s="12">
        <v>3.75</v>
      </c>
      <c r="F88" s="25">
        <v>53.45</v>
      </c>
      <c r="G88" s="27">
        <v>0</v>
      </c>
    </row>
    <row r="89" spans="1:7" ht="33.75">
      <c r="A89" s="7"/>
      <c r="B89" s="7"/>
      <c r="C89" s="7"/>
      <c r="D89" s="15" t="s">
        <v>128</v>
      </c>
      <c r="E89" s="7"/>
      <c r="F89" s="24">
        <v>0</v>
      </c>
      <c r="G89" s="24"/>
    </row>
    <row r="90" spans="1:7">
      <c r="A90" s="7"/>
      <c r="B90" s="7"/>
      <c r="C90" s="7"/>
      <c r="D90" s="19" t="s">
        <v>129</v>
      </c>
      <c r="E90" s="12">
        <v>1</v>
      </c>
      <c r="F90" s="23">
        <f>G80+G82+G84+G86+G88</f>
        <v>0</v>
      </c>
      <c r="G90" s="23">
        <f>ROUND(E90*F90,2)</f>
        <v>0</v>
      </c>
    </row>
    <row r="91" spans="1:7" ht="0.95" customHeight="1">
      <c r="A91" s="13"/>
      <c r="B91" s="13"/>
      <c r="C91" s="13"/>
      <c r="D91" s="20"/>
      <c r="E91" s="13"/>
      <c r="F91" s="24"/>
      <c r="G91" s="24"/>
    </row>
    <row r="92" spans="1:7">
      <c r="A92" s="9" t="s">
        <v>130</v>
      </c>
      <c r="B92" s="9" t="s">
        <v>10</v>
      </c>
      <c r="C92" s="9" t="s">
        <v>11</v>
      </c>
      <c r="D92" s="18" t="s">
        <v>131</v>
      </c>
      <c r="E92" s="10">
        <f>E99</f>
        <v>1</v>
      </c>
      <c r="F92" s="23">
        <f>F99</f>
        <v>0</v>
      </c>
      <c r="G92" s="23">
        <f>G99</f>
        <v>0</v>
      </c>
    </row>
    <row r="93" spans="1:7" ht="22.5">
      <c r="A93" s="11" t="s">
        <v>132</v>
      </c>
      <c r="B93" s="8" t="s">
        <v>17</v>
      </c>
      <c r="C93" s="8" t="s">
        <v>26</v>
      </c>
      <c r="D93" s="15" t="s">
        <v>133</v>
      </c>
      <c r="E93" s="12">
        <v>31.96</v>
      </c>
      <c r="F93" s="25">
        <v>0</v>
      </c>
      <c r="G93" s="27">
        <f>ROUND(E93*F93,2)</f>
        <v>0</v>
      </c>
    </row>
    <row r="94" spans="1:7" ht="56.25">
      <c r="A94" s="7"/>
      <c r="B94" s="7"/>
      <c r="C94" s="7"/>
      <c r="D94" s="15" t="s">
        <v>134</v>
      </c>
      <c r="E94" s="7"/>
      <c r="F94" s="24"/>
      <c r="G94" s="24"/>
    </row>
    <row r="95" spans="1:7" ht="33.75">
      <c r="A95" s="11" t="s">
        <v>135</v>
      </c>
      <c r="B95" s="8" t="s">
        <v>17</v>
      </c>
      <c r="C95" s="8" t="s">
        <v>22</v>
      </c>
      <c r="D95" s="15" t="s">
        <v>136</v>
      </c>
      <c r="E95" s="12">
        <v>33.4</v>
      </c>
      <c r="F95" s="25">
        <v>0</v>
      </c>
      <c r="G95" s="27">
        <f>ROUND(E95*F95,2)</f>
        <v>0</v>
      </c>
    </row>
    <row r="96" spans="1:7" ht="67.5">
      <c r="A96" s="7"/>
      <c r="B96" s="7"/>
      <c r="C96" s="7"/>
      <c r="D96" s="15" t="s">
        <v>137</v>
      </c>
      <c r="E96" s="7"/>
      <c r="F96" s="24"/>
      <c r="G96" s="24"/>
    </row>
    <row r="97" spans="1:7" ht="45">
      <c r="A97" s="11" t="s">
        <v>138</v>
      </c>
      <c r="B97" s="8" t="s">
        <v>17</v>
      </c>
      <c r="C97" s="8" t="s">
        <v>18</v>
      </c>
      <c r="D97" s="15" t="s">
        <v>139</v>
      </c>
      <c r="E97" s="12">
        <v>1</v>
      </c>
      <c r="F97" s="25">
        <v>0</v>
      </c>
      <c r="G97" s="27">
        <f>ROUND(E97*F97,2)</f>
        <v>0</v>
      </c>
    </row>
    <row r="98" spans="1:7" ht="67.5">
      <c r="A98" s="7"/>
      <c r="B98" s="7"/>
      <c r="C98" s="7"/>
      <c r="D98" s="15" t="s">
        <v>140</v>
      </c>
      <c r="E98" s="7"/>
      <c r="F98" s="24"/>
      <c r="G98" s="24"/>
    </row>
    <row r="99" spans="1:7">
      <c r="A99" s="7"/>
      <c r="B99" s="7"/>
      <c r="C99" s="7"/>
      <c r="D99" s="19" t="s">
        <v>141</v>
      </c>
      <c r="E99" s="12">
        <v>1</v>
      </c>
      <c r="F99" s="23">
        <f>G93+G95+G97</f>
        <v>0</v>
      </c>
      <c r="G99" s="23">
        <f>ROUND(E99*F99,2)</f>
        <v>0</v>
      </c>
    </row>
    <row r="100" spans="1:7" ht="0.95" customHeight="1">
      <c r="A100" s="13"/>
      <c r="B100" s="13"/>
      <c r="C100" s="13"/>
      <c r="D100" s="20"/>
      <c r="E100" s="13"/>
      <c r="F100" s="24"/>
      <c r="G100" s="24"/>
    </row>
    <row r="101" spans="1:7">
      <c r="A101" s="7"/>
      <c r="B101" s="7"/>
      <c r="C101" s="7"/>
      <c r="D101" s="19" t="s">
        <v>142</v>
      </c>
      <c r="E101" s="14">
        <v>1</v>
      </c>
      <c r="F101" s="23">
        <f>G43+G56+G79+G92</f>
        <v>0</v>
      </c>
      <c r="G101" s="23">
        <f>ROUND(E101*F101,2)</f>
        <v>0</v>
      </c>
    </row>
    <row r="102" spans="1:7" ht="0.95" customHeight="1">
      <c r="A102" s="13"/>
      <c r="B102" s="13"/>
      <c r="C102" s="13"/>
      <c r="D102" s="20"/>
      <c r="E102" s="13"/>
      <c r="F102" s="24"/>
      <c r="G102" s="24"/>
    </row>
    <row r="103" spans="1:7">
      <c r="A103" s="5" t="s">
        <v>143</v>
      </c>
      <c r="B103" s="5" t="s">
        <v>10</v>
      </c>
      <c r="C103" s="5" t="s">
        <v>11</v>
      </c>
      <c r="D103" s="17" t="s">
        <v>144</v>
      </c>
      <c r="E103" s="6">
        <f>E119</f>
        <v>1</v>
      </c>
      <c r="F103" s="23">
        <f>F119</f>
        <v>0</v>
      </c>
      <c r="G103" s="23">
        <f>G119</f>
        <v>0</v>
      </c>
    </row>
    <row r="104" spans="1:7">
      <c r="A104" s="7"/>
      <c r="B104" s="7"/>
      <c r="C104" s="7"/>
      <c r="D104" s="15" t="s">
        <v>145</v>
      </c>
      <c r="E104" s="7"/>
      <c r="F104" s="24"/>
      <c r="G104" s="24"/>
    </row>
    <row r="105" spans="1:7" ht="33.75">
      <c r="A105" s="11" t="s">
        <v>146</v>
      </c>
      <c r="B105" s="8" t="s">
        <v>17</v>
      </c>
      <c r="C105" s="8" t="s">
        <v>18</v>
      </c>
      <c r="D105" s="15" t="s">
        <v>147</v>
      </c>
      <c r="E105" s="12">
        <v>1</v>
      </c>
      <c r="F105" s="25">
        <v>0</v>
      </c>
      <c r="G105" s="27">
        <f>ROUND(E105*F105,2)</f>
        <v>0</v>
      </c>
    </row>
    <row r="106" spans="1:7" ht="112.5">
      <c r="A106" s="7"/>
      <c r="B106" s="7"/>
      <c r="C106" s="7"/>
      <c r="D106" s="15" t="s">
        <v>148</v>
      </c>
      <c r="E106" s="7"/>
      <c r="F106" s="24"/>
      <c r="G106" s="24"/>
    </row>
    <row r="107" spans="1:7">
      <c r="A107" s="11" t="s">
        <v>149</v>
      </c>
      <c r="B107" s="8" t="s">
        <v>17</v>
      </c>
      <c r="C107" s="8" t="s">
        <v>18</v>
      </c>
      <c r="D107" s="15" t="s">
        <v>150</v>
      </c>
      <c r="E107" s="12">
        <v>1</v>
      </c>
      <c r="F107" s="25">
        <v>0</v>
      </c>
      <c r="G107" s="27">
        <f>ROUND(E107*F107,2)</f>
        <v>0</v>
      </c>
    </row>
    <row r="108" spans="1:7">
      <c r="A108" s="7"/>
      <c r="B108" s="7"/>
      <c r="C108" s="7"/>
      <c r="D108" s="15" t="s">
        <v>150</v>
      </c>
      <c r="E108" s="7"/>
      <c r="F108" s="24"/>
      <c r="G108" s="24"/>
    </row>
    <row r="109" spans="1:7" ht="22.5">
      <c r="A109" s="11" t="s">
        <v>151</v>
      </c>
      <c r="B109" s="8" t="s">
        <v>17</v>
      </c>
      <c r="C109" s="8" t="s">
        <v>18</v>
      </c>
      <c r="D109" s="15" t="s">
        <v>152</v>
      </c>
      <c r="E109" s="12">
        <v>9</v>
      </c>
      <c r="F109" s="25">
        <v>0</v>
      </c>
      <c r="G109" s="27">
        <f>ROUND(E109*F109,2)</f>
        <v>0</v>
      </c>
    </row>
    <row r="110" spans="1:7" ht="281.25">
      <c r="A110" s="7"/>
      <c r="B110" s="7"/>
      <c r="C110" s="7"/>
      <c r="D110" s="15" t="s">
        <v>153</v>
      </c>
      <c r="E110" s="7"/>
      <c r="F110" s="24"/>
      <c r="G110" s="24"/>
    </row>
    <row r="111" spans="1:7" ht="22.5">
      <c r="A111" s="11" t="s">
        <v>154</v>
      </c>
      <c r="B111" s="8" t="s">
        <v>17</v>
      </c>
      <c r="C111" s="8" t="s">
        <v>18</v>
      </c>
      <c r="D111" s="15" t="s">
        <v>155</v>
      </c>
      <c r="E111" s="12">
        <v>1</v>
      </c>
      <c r="F111" s="25">
        <v>0</v>
      </c>
      <c r="G111" s="27">
        <f>ROUND(E111*F111,2)</f>
        <v>0</v>
      </c>
    </row>
    <row r="112" spans="1:7" ht="101.25">
      <c r="A112" s="7"/>
      <c r="B112" s="7"/>
      <c r="C112" s="7"/>
      <c r="D112" s="15" t="s">
        <v>156</v>
      </c>
      <c r="E112" s="7"/>
      <c r="F112" s="24"/>
      <c r="G112" s="24"/>
    </row>
    <row r="113" spans="1:7" ht="22.5">
      <c r="A113" s="11" t="s">
        <v>157</v>
      </c>
      <c r="B113" s="8" t="s">
        <v>17</v>
      </c>
      <c r="C113" s="8" t="s">
        <v>158</v>
      </c>
      <c r="D113" s="15" t="s">
        <v>159</v>
      </c>
      <c r="E113" s="12">
        <v>3</v>
      </c>
      <c r="F113" s="25">
        <v>0</v>
      </c>
      <c r="G113" s="27">
        <f>ROUND(E113*F113,2)</f>
        <v>0</v>
      </c>
    </row>
    <row r="114" spans="1:7" ht="33.75">
      <c r="A114" s="7"/>
      <c r="B114" s="7"/>
      <c r="C114" s="7"/>
      <c r="D114" s="15" t="s">
        <v>160</v>
      </c>
      <c r="E114" s="7"/>
      <c r="F114" s="24"/>
      <c r="G114" s="24"/>
    </row>
    <row r="115" spans="1:7" ht="33.75">
      <c r="A115" s="11" t="s">
        <v>161</v>
      </c>
      <c r="B115" s="8" t="s">
        <v>17</v>
      </c>
      <c r="C115" s="8" t="s">
        <v>18</v>
      </c>
      <c r="D115" s="15" t="s">
        <v>162</v>
      </c>
      <c r="E115" s="12">
        <v>27</v>
      </c>
      <c r="F115" s="25">
        <v>0</v>
      </c>
      <c r="G115" s="27">
        <f>ROUND(E115*F115,2)</f>
        <v>0</v>
      </c>
    </row>
    <row r="116" spans="1:7" ht="112.5">
      <c r="A116" s="7"/>
      <c r="B116" s="7"/>
      <c r="C116" s="7"/>
      <c r="D116" s="15" t="s">
        <v>163</v>
      </c>
      <c r="E116" s="7"/>
      <c r="F116" s="24"/>
      <c r="G116" s="24"/>
    </row>
    <row r="117" spans="1:7">
      <c r="A117" s="11" t="s">
        <v>164</v>
      </c>
      <c r="B117" s="8" t="s">
        <v>17</v>
      </c>
      <c r="C117" s="8" t="s">
        <v>165</v>
      </c>
      <c r="D117" s="15" t="s">
        <v>166</v>
      </c>
      <c r="E117" s="12">
        <v>1</v>
      </c>
      <c r="F117" s="25">
        <v>0</v>
      </c>
      <c r="G117" s="27">
        <f>ROUND(E117*F117,2)</f>
        <v>0</v>
      </c>
    </row>
    <row r="118" spans="1:7" ht="22.5">
      <c r="A118" s="7"/>
      <c r="B118" s="7"/>
      <c r="C118" s="7"/>
      <c r="D118" s="15" t="s">
        <v>167</v>
      </c>
      <c r="E118" s="7"/>
      <c r="F118" s="24"/>
      <c r="G118" s="24"/>
    </row>
    <row r="119" spans="1:7">
      <c r="A119" s="7"/>
      <c r="B119" s="7"/>
      <c r="C119" s="7"/>
      <c r="D119" s="19" t="s">
        <v>168</v>
      </c>
      <c r="E119" s="14">
        <v>1</v>
      </c>
      <c r="F119" s="23">
        <f>G105+G107+G109+G111+G113+G115+G117</f>
        <v>0</v>
      </c>
      <c r="G119" s="23">
        <f>ROUND(E119*F119,2)</f>
        <v>0</v>
      </c>
    </row>
    <row r="120" spans="1:7" ht="0.95" customHeight="1">
      <c r="A120" s="13"/>
      <c r="B120" s="13"/>
      <c r="C120" s="13"/>
      <c r="D120" s="20"/>
      <c r="E120" s="13"/>
      <c r="F120" s="24"/>
      <c r="G120" s="24"/>
    </row>
    <row r="121" spans="1:7">
      <c r="A121" s="5" t="s">
        <v>169</v>
      </c>
      <c r="B121" s="5" t="s">
        <v>10</v>
      </c>
      <c r="C121" s="5" t="s">
        <v>11</v>
      </c>
      <c r="D121" s="17" t="s">
        <v>170</v>
      </c>
      <c r="E121" s="6">
        <f>E151</f>
        <v>1</v>
      </c>
      <c r="F121" s="23">
        <f>F151</f>
        <v>0</v>
      </c>
      <c r="G121" s="23">
        <f>G151</f>
        <v>0</v>
      </c>
    </row>
    <row r="122" spans="1:7">
      <c r="A122" s="7"/>
      <c r="B122" s="7"/>
      <c r="C122" s="7"/>
      <c r="D122" s="15" t="s">
        <v>171</v>
      </c>
      <c r="E122" s="7"/>
      <c r="F122" s="24"/>
      <c r="G122" s="24"/>
    </row>
    <row r="123" spans="1:7" ht="33.75">
      <c r="A123" s="11" t="s">
        <v>172</v>
      </c>
      <c r="B123" s="8" t="s">
        <v>17</v>
      </c>
      <c r="C123" s="8" t="s">
        <v>18</v>
      </c>
      <c r="D123" s="15" t="s">
        <v>173</v>
      </c>
      <c r="E123" s="12">
        <v>1</v>
      </c>
      <c r="F123" s="25">
        <v>0</v>
      </c>
      <c r="G123" s="27">
        <f>ROUND(E123*F123,2)</f>
        <v>0</v>
      </c>
    </row>
    <row r="124" spans="1:7" ht="168.75">
      <c r="A124" s="7"/>
      <c r="B124" s="7"/>
      <c r="C124" s="7"/>
      <c r="D124" s="15" t="s">
        <v>174</v>
      </c>
      <c r="E124" s="7"/>
      <c r="F124" s="24"/>
      <c r="G124" s="24"/>
    </row>
    <row r="125" spans="1:7">
      <c r="A125" s="11" t="s">
        <v>175</v>
      </c>
      <c r="B125" s="8" t="s">
        <v>17</v>
      </c>
      <c r="C125" s="8" t="s">
        <v>18</v>
      </c>
      <c r="D125" s="15" t="s">
        <v>176</v>
      </c>
      <c r="E125" s="12">
        <v>1</v>
      </c>
      <c r="F125" s="25">
        <v>0</v>
      </c>
      <c r="G125" s="27">
        <f>ROUND(E125*F125,2)</f>
        <v>0</v>
      </c>
    </row>
    <row r="126" spans="1:7">
      <c r="A126" s="7"/>
      <c r="B126" s="7"/>
      <c r="C126" s="7"/>
      <c r="D126" s="15" t="s">
        <v>176</v>
      </c>
      <c r="E126" s="7"/>
      <c r="F126" s="24"/>
      <c r="G126" s="24"/>
    </row>
    <row r="127" spans="1:7">
      <c r="A127" s="11" t="s">
        <v>177</v>
      </c>
      <c r="B127" s="8" t="s">
        <v>17</v>
      </c>
      <c r="C127" s="8" t="s">
        <v>18</v>
      </c>
      <c r="D127" s="15" t="s">
        <v>178</v>
      </c>
      <c r="E127" s="12">
        <v>1</v>
      </c>
      <c r="F127" s="25">
        <v>0</v>
      </c>
      <c r="G127" s="27">
        <f>ROUND(E127*F127,2)</f>
        <v>0</v>
      </c>
    </row>
    <row r="128" spans="1:7" ht="90">
      <c r="A128" s="7"/>
      <c r="B128" s="7"/>
      <c r="C128" s="7"/>
      <c r="D128" s="15" t="s">
        <v>179</v>
      </c>
      <c r="E128" s="7"/>
      <c r="F128" s="24"/>
      <c r="G128" s="24"/>
    </row>
    <row r="129" spans="1:7" ht="22.5">
      <c r="A129" s="11" t="s">
        <v>180</v>
      </c>
      <c r="B129" s="8" t="s">
        <v>17</v>
      </c>
      <c r="C129" s="8" t="s">
        <v>18</v>
      </c>
      <c r="D129" s="15" t="s">
        <v>181</v>
      </c>
      <c r="E129" s="12">
        <v>1</v>
      </c>
      <c r="F129" s="25">
        <v>0</v>
      </c>
      <c r="G129" s="27">
        <f>ROUND(E129*F129,2)</f>
        <v>0</v>
      </c>
    </row>
    <row r="130" spans="1:7" ht="123.75">
      <c r="A130" s="7"/>
      <c r="B130" s="7"/>
      <c r="C130" s="7"/>
      <c r="D130" s="15" t="s">
        <v>182</v>
      </c>
      <c r="E130" s="7"/>
      <c r="F130" s="24"/>
      <c r="G130" s="24"/>
    </row>
    <row r="131" spans="1:7" ht="22.5">
      <c r="A131" s="11" t="s">
        <v>151</v>
      </c>
      <c r="B131" s="8" t="s">
        <v>17</v>
      </c>
      <c r="C131" s="8" t="s">
        <v>18</v>
      </c>
      <c r="D131" s="15" t="s">
        <v>152</v>
      </c>
      <c r="E131" s="12">
        <v>3</v>
      </c>
      <c r="F131" s="25">
        <v>0</v>
      </c>
      <c r="G131" s="27">
        <f>ROUND(E131*F131,2)</f>
        <v>0</v>
      </c>
    </row>
    <row r="132" spans="1:7" ht="281.25">
      <c r="A132" s="7"/>
      <c r="B132" s="7"/>
      <c r="C132" s="7"/>
      <c r="D132" s="15" t="s">
        <v>153</v>
      </c>
      <c r="E132" s="7"/>
      <c r="F132" s="24"/>
      <c r="G132" s="24"/>
    </row>
    <row r="133" spans="1:7" ht="22.5">
      <c r="A133" s="11" t="s">
        <v>183</v>
      </c>
      <c r="B133" s="8" t="s">
        <v>17</v>
      </c>
      <c r="C133" s="8" t="s">
        <v>18</v>
      </c>
      <c r="D133" s="15" t="s">
        <v>184</v>
      </c>
      <c r="E133" s="12">
        <v>1</v>
      </c>
      <c r="F133" s="25">
        <v>0</v>
      </c>
      <c r="G133" s="27">
        <f>ROUND(E133*F133,2)</f>
        <v>0</v>
      </c>
    </row>
    <row r="134" spans="1:7" ht="101.25">
      <c r="A134" s="7"/>
      <c r="B134" s="7"/>
      <c r="C134" s="7"/>
      <c r="D134" s="15" t="s">
        <v>185</v>
      </c>
      <c r="E134" s="7"/>
      <c r="F134" s="24"/>
      <c r="G134" s="24"/>
    </row>
    <row r="135" spans="1:7">
      <c r="A135" s="11" t="s">
        <v>186</v>
      </c>
      <c r="B135" s="8" t="s">
        <v>17</v>
      </c>
      <c r="C135" s="8" t="s">
        <v>18</v>
      </c>
      <c r="D135" s="15" t="s">
        <v>187</v>
      </c>
      <c r="E135" s="12">
        <v>1</v>
      </c>
      <c r="F135" s="25">
        <v>0</v>
      </c>
      <c r="G135" s="27">
        <f>ROUND(E135*F135,2)</f>
        <v>0</v>
      </c>
    </row>
    <row r="136" spans="1:7" ht="45">
      <c r="A136" s="7"/>
      <c r="B136" s="7"/>
      <c r="C136" s="7"/>
      <c r="D136" s="15" t="s">
        <v>188</v>
      </c>
      <c r="E136" s="7"/>
      <c r="F136" s="24"/>
      <c r="G136" s="24"/>
    </row>
    <row r="137" spans="1:7" ht="22.5">
      <c r="A137" s="11" t="s">
        <v>189</v>
      </c>
      <c r="B137" s="8" t="s">
        <v>17</v>
      </c>
      <c r="C137" s="8" t="s">
        <v>18</v>
      </c>
      <c r="D137" s="15" t="s">
        <v>190</v>
      </c>
      <c r="E137" s="12">
        <v>4</v>
      </c>
      <c r="F137" s="25">
        <v>0</v>
      </c>
      <c r="G137" s="27">
        <f>ROUND(E137*F137,2)</f>
        <v>0</v>
      </c>
    </row>
    <row r="138" spans="1:7" ht="90">
      <c r="A138" s="7"/>
      <c r="B138" s="7"/>
      <c r="C138" s="7"/>
      <c r="D138" s="15" t="s">
        <v>191</v>
      </c>
      <c r="E138" s="7"/>
      <c r="F138" s="24"/>
      <c r="G138" s="24"/>
    </row>
    <row r="139" spans="1:7">
      <c r="A139" s="11" t="s">
        <v>192</v>
      </c>
      <c r="B139" s="8" t="s">
        <v>17</v>
      </c>
      <c r="C139" s="8" t="s">
        <v>18</v>
      </c>
      <c r="D139" s="15" t="s">
        <v>193</v>
      </c>
      <c r="E139" s="12">
        <v>1</v>
      </c>
      <c r="F139" s="25">
        <v>0</v>
      </c>
      <c r="G139" s="27">
        <f>ROUND(E139*F139,2)</f>
        <v>0</v>
      </c>
    </row>
    <row r="140" spans="1:7" ht="45">
      <c r="A140" s="7"/>
      <c r="B140" s="7"/>
      <c r="C140" s="7"/>
      <c r="D140" s="15" t="s">
        <v>194</v>
      </c>
      <c r="E140" s="7"/>
      <c r="F140" s="24"/>
      <c r="G140" s="24"/>
    </row>
    <row r="141" spans="1:7" ht="22.5">
      <c r="A141" s="11" t="s">
        <v>195</v>
      </c>
      <c r="B141" s="8" t="s">
        <v>17</v>
      </c>
      <c r="C141" s="8" t="s">
        <v>18</v>
      </c>
      <c r="D141" s="15" t="s">
        <v>196</v>
      </c>
      <c r="E141" s="12">
        <v>1</v>
      </c>
      <c r="F141" s="25">
        <v>0</v>
      </c>
      <c r="G141" s="27">
        <f>ROUND(E141*F141,2)</f>
        <v>0</v>
      </c>
    </row>
    <row r="142" spans="1:7" ht="90">
      <c r="A142" s="7"/>
      <c r="B142" s="7"/>
      <c r="C142" s="7"/>
      <c r="D142" s="15" t="s">
        <v>197</v>
      </c>
      <c r="E142" s="7"/>
      <c r="F142" s="24"/>
      <c r="G142" s="24"/>
    </row>
    <row r="143" spans="1:7" ht="22.5">
      <c r="A143" s="11" t="s">
        <v>157</v>
      </c>
      <c r="B143" s="8" t="s">
        <v>17</v>
      </c>
      <c r="C143" s="8" t="s">
        <v>158</v>
      </c>
      <c r="D143" s="15" t="s">
        <v>159</v>
      </c>
      <c r="E143" s="12">
        <v>18</v>
      </c>
      <c r="F143" s="25">
        <v>0</v>
      </c>
      <c r="G143" s="27">
        <f>ROUND(E143*F143,2)</f>
        <v>0</v>
      </c>
    </row>
    <row r="144" spans="1:7" ht="33.75">
      <c r="A144" s="7"/>
      <c r="B144" s="7"/>
      <c r="C144" s="7"/>
      <c r="D144" s="15" t="s">
        <v>160</v>
      </c>
      <c r="E144" s="7"/>
      <c r="F144" s="24"/>
      <c r="G144" s="24"/>
    </row>
    <row r="145" spans="1:7" ht="33.75">
      <c r="A145" s="11" t="s">
        <v>161</v>
      </c>
      <c r="B145" s="8" t="s">
        <v>17</v>
      </c>
      <c r="C145" s="8" t="s">
        <v>18</v>
      </c>
      <c r="D145" s="15" t="s">
        <v>162</v>
      </c>
      <c r="E145" s="12">
        <v>27</v>
      </c>
      <c r="F145" s="25">
        <v>0</v>
      </c>
      <c r="G145" s="27">
        <f>ROUND(E145*F145,2)</f>
        <v>0</v>
      </c>
    </row>
    <row r="146" spans="1:7" ht="112.5">
      <c r="A146" s="7"/>
      <c r="B146" s="7"/>
      <c r="C146" s="7"/>
      <c r="D146" s="15" t="s">
        <v>163</v>
      </c>
      <c r="E146" s="7"/>
      <c r="F146" s="24"/>
      <c r="G146" s="24"/>
    </row>
    <row r="147" spans="1:7">
      <c r="A147" s="11" t="s">
        <v>198</v>
      </c>
      <c r="B147" s="8" t="s">
        <v>17</v>
      </c>
      <c r="C147" s="8" t="s">
        <v>18</v>
      </c>
      <c r="D147" s="15" t="s">
        <v>199</v>
      </c>
      <c r="E147" s="12">
        <v>1</v>
      </c>
      <c r="F147" s="25">
        <v>0</v>
      </c>
      <c r="G147" s="27">
        <f>ROUND(E147*F147,2)</f>
        <v>0</v>
      </c>
    </row>
    <row r="148" spans="1:7">
      <c r="A148" s="7"/>
      <c r="B148" s="7"/>
      <c r="C148" s="7"/>
      <c r="D148" s="15" t="s">
        <v>200</v>
      </c>
      <c r="E148" s="7"/>
      <c r="F148" s="24"/>
      <c r="G148" s="24"/>
    </row>
    <row r="149" spans="1:7">
      <c r="A149" s="11" t="s">
        <v>164</v>
      </c>
      <c r="B149" s="8" t="s">
        <v>17</v>
      </c>
      <c r="C149" s="8" t="s">
        <v>165</v>
      </c>
      <c r="D149" s="15" t="s">
        <v>166</v>
      </c>
      <c r="E149" s="12">
        <v>1</v>
      </c>
      <c r="F149" s="25">
        <v>0</v>
      </c>
      <c r="G149" s="27">
        <f>ROUND(E149*F149,2)</f>
        <v>0</v>
      </c>
    </row>
    <row r="150" spans="1:7" ht="22.5">
      <c r="A150" s="7"/>
      <c r="B150" s="7"/>
      <c r="C150" s="7"/>
      <c r="D150" s="15" t="s">
        <v>167</v>
      </c>
      <c r="E150" s="7"/>
      <c r="F150" s="24"/>
      <c r="G150" s="24"/>
    </row>
    <row r="151" spans="1:7">
      <c r="A151" s="7"/>
      <c r="B151" s="7"/>
      <c r="C151" s="7"/>
      <c r="D151" s="19" t="s">
        <v>201</v>
      </c>
      <c r="E151" s="14">
        <v>1</v>
      </c>
      <c r="F151" s="23">
        <f>G123+G125+G127+G129+G131+G133+G135+G137+G139+G141+G143+G145+G147+G149</f>
        <v>0</v>
      </c>
      <c r="G151" s="23">
        <f>ROUND(E151*F151,2)</f>
        <v>0</v>
      </c>
    </row>
    <row r="152" spans="1:7" ht="0.95" customHeight="1">
      <c r="A152" s="13"/>
      <c r="B152" s="13"/>
      <c r="C152" s="13"/>
      <c r="D152" s="20"/>
      <c r="E152" s="13"/>
      <c r="F152" s="24"/>
      <c r="G152" s="24"/>
    </row>
    <row r="153" spans="1:7">
      <c r="A153" s="5" t="s">
        <v>202</v>
      </c>
      <c r="B153" s="5" t="s">
        <v>10</v>
      </c>
      <c r="C153" s="5" t="s">
        <v>11</v>
      </c>
      <c r="D153" s="17" t="s">
        <v>203</v>
      </c>
      <c r="E153" s="6">
        <f>E169</f>
        <v>1</v>
      </c>
      <c r="F153" s="23">
        <f>F169</f>
        <v>0</v>
      </c>
      <c r="G153" s="23">
        <f>G169</f>
        <v>0</v>
      </c>
    </row>
    <row r="154" spans="1:7">
      <c r="A154" s="7"/>
      <c r="B154" s="7"/>
      <c r="C154" s="7"/>
      <c r="D154" s="15" t="s">
        <v>204</v>
      </c>
      <c r="E154" s="7"/>
      <c r="F154" s="24"/>
      <c r="G154" s="24"/>
    </row>
    <row r="155" spans="1:7" ht="22.5">
      <c r="A155" s="11" t="s">
        <v>205</v>
      </c>
      <c r="B155" s="8" t="s">
        <v>17</v>
      </c>
      <c r="C155" s="8" t="s">
        <v>206</v>
      </c>
      <c r="D155" s="15" t="s">
        <v>207</v>
      </c>
      <c r="E155" s="12">
        <v>9.5</v>
      </c>
      <c r="F155" s="25">
        <v>0</v>
      </c>
      <c r="G155" s="27">
        <f>ROUND(E155*F155,2)</f>
        <v>0</v>
      </c>
    </row>
    <row r="156" spans="1:7" ht="56.25">
      <c r="A156" s="7"/>
      <c r="B156" s="7"/>
      <c r="C156" s="7"/>
      <c r="D156" s="15" t="s">
        <v>208</v>
      </c>
      <c r="E156" s="7"/>
      <c r="F156" s="24"/>
      <c r="G156" s="24"/>
    </row>
    <row r="157" spans="1:7" ht="22.5">
      <c r="A157" s="11" t="s">
        <v>209</v>
      </c>
      <c r="B157" s="8" t="s">
        <v>17</v>
      </c>
      <c r="C157" s="8" t="s">
        <v>210</v>
      </c>
      <c r="D157" s="15" t="s">
        <v>211</v>
      </c>
      <c r="E157" s="12">
        <v>2</v>
      </c>
      <c r="F157" s="25">
        <v>0</v>
      </c>
      <c r="G157" s="27">
        <f>ROUND(E157*F157,2)</f>
        <v>0</v>
      </c>
    </row>
    <row r="158" spans="1:7" ht="33.75">
      <c r="A158" s="7"/>
      <c r="B158" s="7"/>
      <c r="C158" s="7"/>
      <c r="D158" s="15" t="s">
        <v>212</v>
      </c>
      <c r="E158" s="7"/>
      <c r="F158" s="24"/>
      <c r="G158" s="24"/>
    </row>
    <row r="159" spans="1:7">
      <c r="A159" s="11" t="s">
        <v>213</v>
      </c>
      <c r="B159" s="8" t="s">
        <v>17</v>
      </c>
      <c r="C159" s="8" t="s">
        <v>18</v>
      </c>
      <c r="D159" s="15" t="s">
        <v>214</v>
      </c>
      <c r="E159" s="12">
        <v>2</v>
      </c>
      <c r="F159" s="25">
        <v>0</v>
      </c>
      <c r="G159" s="27">
        <f>ROUND(E159*F159,2)</f>
        <v>0</v>
      </c>
    </row>
    <row r="160" spans="1:7" ht="45">
      <c r="A160" s="7"/>
      <c r="B160" s="7"/>
      <c r="C160" s="7"/>
      <c r="D160" s="15" t="s">
        <v>215</v>
      </c>
      <c r="E160" s="7"/>
      <c r="F160" s="24"/>
      <c r="G160" s="24"/>
    </row>
    <row r="161" spans="1:7" ht="22.5">
      <c r="A161" s="11" t="s">
        <v>216</v>
      </c>
      <c r="B161" s="8" t="s">
        <v>17</v>
      </c>
      <c r="C161" s="8" t="s">
        <v>18</v>
      </c>
      <c r="D161" s="15" t="s">
        <v>217</v>
      </c>
      <c r="E161" s="12">
        <v>1</v>
      </c>
      <c r="F161" s="25">
        <v>0</v>
      </c>
      <c r="G161" s="27">
        <f>ROUND(E161*F161,2)</f>
        <v>0</v>
      </c>
    </row>
    <row r="162" spans="1:7" ht="45">
      <c r="A162" s="7"/>
      <c r="B162" s="7"/>
      <c r="C162" s="7"/>
      <c r="D162" s="15" t="s">
        <v>218</v>
      </c>
      <c r="E162" s="7"/>
      <c r="F162" s="24"/>
      <c r="G162" s="24"/>
    </row>
    <row r="163" spans="1:7">
      <c r="A163" s="11" t="s">
        <v>219</v>
      </c>
      <c r="B163" s="8" t="s">
        <v>17</v>
      </c>
      <c r="C163" s="8" t="s">
        <v>18</v>
      </c>
      <c r="D163" s="15" t="s">
        <v>220</v>
      </c>
      <c r="E163" s="12">
        <v>4</v>
      </c>
      <c r="F163" s="25">
        <v>0</v>
      </c>
      <c r="G163" s="27">
        <f>ROUND(E163*F163,2)</f>
        <v>0</v>
      </c>
    </row>
    <row r="164" spans="1:7" ht="56.25">
      <c r="A164" s="7"/>
      <c r="B164" s="7"/>
      <c r="C164" s="7"/>
      <c r="D164" s="15" t="s">
        <v>221</v>
      </c>
      <c r="E164" s="7"/>
      <c r="F164" s="24"/>
      <c r="G164" s="24"/>
    </row>
    <row r="165" spans="1:7" ht="33.75">
      <c r="A165" s="11" t="s">
        <v>161</v>
      </c>
      <c r="B165" s="8" t="s">
        <v>17</v>
      </c>
      <c r="C165" s="8" t="s">
        <v>18</v>
      </c>
      <c r="D165" s="15" t="s">
        <v>162</v>
      </c>
      <c r="E165" s="12">
        <v>18</v>
      </c>
      <c r="F165" s="25">
        <v>0</v>
      </c>
      <c r="G165" s="27">
        <f>ROUND(E165*F165,2)</f>
        <v>0</v>
      </c>
    </row>
    <row r="166" spans="1:7" ht="112.5">
      <c r="A166" s="7"/>
      <c r="B166" s="7"/>
      <c r="C166" s="7"/>
      <c r="D166" s="15" t="s">
        <v>163</v>
      </c>
      <c r="E166" s="7"/>
      <c r="F166" s="24"/>
      <c r="G166" s="24"/>
    </row>
    <row r="167" spans="1:7">
      <c r="A167" s="11" t="s">
        <v>222</v>
      </c>
      <c r="B167" s="8" t="s">
        <v>17</v>
      </c>
      <c r="C167" s="8" t="s">
        <v>18</v>
      </c>
      <c r="D167" s="15" t="s">
        <v>223</v>
      </c>
      <c r="E167" s="12">
        <v>1</v>
      </c>
      <c r="F167" s="25">
        <v>0</v>
      </c>
      <c r="G167" s="27">
        <f>ROUND(E167*F167,2)</f>
        <v>0</v>
      </c>
    </row>
    <row r="168" spans="1:7" ht="33.75">
      <c r="A168" s="7"/>
      <c r="B168" s="7"/>
      <c r="C168" s="7"/>
      <c r="D168" s="15" t="s">
        <v>224</v>
      </c>
      <c r="E168" s="7"/>
      <c r="F168" s="24"/>
      <c r="G168" s="24"/>
    </row>
    <row r="169" spans="1:7">
      <c r="A169" s="7"/>
      <c r="B169" s="7"/>
      <c r="C169" s="7"/>
      <c r="D169" s="19" t="s">
        <v>225</v>
      </c>
      <c r="E169" s="14">
        <v>1</v>
      </c>
      <c r="F169" s="23">
        <f>G155+G157+G159+G161+G163+G165+G167</f>
        <v>0</v>
      </c>
      <c r="G169" s="23">
        <f>ROUND(E169*F169,2)</f>
        <v>0</v>
      </c>
    </row>
    <row r="170" spans="1:7" ht="0.95" customHeight="1">
      <c r="A170" s="13"/>
      <c r="B170" s="13"/>
      <c r="C170" s="13"/>
      <c r="D170" s="20"/>
      <c r="E170" s="13"/>
      <c r="F170" s="24"/>
      <c r="G170" s="24"/>
    </row>
    <row r="171" spans="1:7">
      <c r="A171" s="5" t="s">
        <v>226</v>
      </c>
      <c r="B171" s="5" t="s">
        <v>10</v>
      </c>
      <c r="C171" s="5" t="s">
        <v>11</v>
      </c>
      <c r="D171" s="17" t="s">
        <v>227</v>
      </c>
      <c r="E171" s="6">
        <f>E214</f>
        <v>1</v>
      </c>
      <c r="F171" s="23">
        <f>F214</f>
        <v>0</v>
      </c>
      <c r="G171" s="23">
        <f>G214</f>
        <v>0</v>
      </c>
    </row>
    <row r="172" spans="1:7">
      <c r="A172" s="7"/>
      <c r="B172" s="7"/>
      <c r="C172" s="7"/>
      <c r="D172" s="15" t="s">
        <v>228</v>
      </c>
      <c r="E172" s="7"/>
      <c r="F172" s="24"/>
      <c r="G172" s="24"/>
    </row>
    <row r="173" spans="1:7">
      <c r="A173" s="9" t="s">
        <v>229</v>
      </c>
      <c r="B173" s="9" t="s">
        <v>10</v>
      </c>
      <c r="C173" s="9" t="s">
        <v>11</v>
      </c>
      <c r="D173" s="18" t="s">
        <v>230</v>
      </c>
      <c r="E173" s="10">
        <f>E208</f>
        <v>1</v>
      </c>
      <c r="F173" s="23">
        <f>F208</f>
        <v>0</v>
      </c>
      <c r="G173" s="23">
        <f>G208</f>
        <v>0</v>
      </c>
    </row>
    <row r="174" spans="1:7">
      <c r="A174" s="11" t="s">
        <v>21</v>
      </c>
      <c r="B174" s="8" t="s">
        <v>17</v>
      </c>
      <c r="C174" s="8" t="s">
        <v>22</v>
      </c>
      <c r="D174" s="15" t="s">
        <v>23</v>
      </c>
      <c r="E174" s="12">
        <v>240</v>
      </c>
      <c r="F174" s="25">
        <v>0</v>
      </c>
      <c r="G174" s="27">
        <f>ROUND(E174*F174,2)</f>
        <v>0</v>
      </c>
    </row>
    <row r="175" spans="1:7" ht="45">
      <c r="A175" s="7"/>
      <c r="B175" s="7"/>
      <c r="C175" s="7"/>
      <c r="D175" s="15" t="s">
        <v>24</v>
      </c>
      <c r="E175" s="7"/>
      <c r="F175" s="24"/>
      <c r="G175" s="24"/>
    </row>
    <row r="176" spans="1:7" ht="22.5">
      <c r="A176" s="11" t="s">
        <v>25</v>
      </c>
      <c r="B176" s="8" t="s">
        <v>17</v>
      </c>
      <c r="C176" s="8" t="s">
        <v>26</v>
      </c>
      <c r="D176" s="15" t="s">
        <v>27</v>
      </c>
      <c r="E176" s="12">
        <v>84</v>
      </c>
      <c r="F176" s="25">
        <v>0</v>
      </c>
      <c r="G176" s="27">
        <f>ROUND(E176*F176,2)</f>
        <v>0</v>
      </c>
    </row>
    <row r="177" spans="1:7" ht="33.75">
      <c r="A177" s="7"/>
      <c r="B177" s="7"/>
      <c r="C177" s="7"/>
      <c r="D177" s="15" t="s">
        <v>28</v>
      </c>
      <c r="E177" s="7"/>
      <c r="F177" s="24"/>
      <c r="G177" s="24"/>
    </row>
    <row r="178" spans="1:7">
      <c r="A178" s="11" t="s">
        <v>29</v>
      </c>
      <c r="B178" s="8" t="s">
        <v>17</v>
      </c>
      <c r="C178" s="8" t="s">
        <v>22</v>
      </c>
      <c r="D178" s="15" t="s">
        <v>30</v>
      </c>
      <c r="E178" s="12">
        <v>364</v>
      </c>
      <c r="F178" s="25">
        <v>0</v>
      </c>
      <c r="G178" s="27">
        <v>0</v>
      </c>
    </row>
    <row r="179" spans="1:7" ht="45">
      <c r="A179" s="7"/>
      <c r="B179" s="7"/>
      <c r="C179" s="7"/>
      <c r="D179" s="15" t="s">
        <v>31</v>
      </c>
      <c r="E179" s="7"/>
      <c r="F179" s="24"/>
      <c r="G179" s="24"/>
    </row>
    <row r="180" spans="1:7" ht="22.5">
      <c r="A180" s="11" t="s">
        <v>32</v>
      </c>
      <c r="B180" s="8" t="s">
        <v>17</v>
      </c>
      <c r="C180" s="8" t="s">
        <v>26</v>
      </c>
      <c r="D180" s="15" t="s">
        <v>33</v>
      </c>
      <c r="E180" s="12">
        <v>115.8</v>
      </c>
      <c r="F180" s="25">
        <v>0</v>
      </c>
      <c r="G180" s="27">
        <f>ROUND(E180*F180,2)</f>
        <v>0</v>
      </c>
    </row>
    <row r="181" spans="1:7" ht="45">
      <c r="A181" s="7"/>
      <c r="B181" s="7"/>
      <c r="C181" s="7"/>
      <c r="D181" s="15" t="s">
        <v>34</v>
      </c>
      <c r="E181" s="7"/>
      <c r="F181" s="24"/>
      <c r="G181" s="24"/>
    </row>
    <row r="182" spans="1:7" ht="22.5">
      <c r="A182" s="11" t="s">
        <v>231</v>
      </c>
      <c r="B182" s="8" t="s">
        <v>17</v>
      </c>
      <c r="C182" s="8" t="s">
        <v>26</v>
      </c>
      <c r="D182" s="15" t="s">
        <v>232</v>
      </c>
      <c r="E182" s="12">
        <v>34.200000000000003</v>
      </c>
      <c r="F182" s="25">
        <v>0</v>
      </c>
      <c r="G182" s="27">
        <f>ROUND(E182*F182,2)</f>
        <v>0</v>
      </c>
    </row>
    <row r="183" spans="1:7" ht="45">
      <c r="A183" s="7"/>
      <c r="B183" s="7"/>
      <c r="C183" s="7"/>
      <c r="D183" s="15" t="s">
        <v>233</v>
      </c>
      <c r="E183" s="7"/>
      <c r="F183" s="24"/>
      <c r="G183" s="24"/>
    </row>
    <row r="184" spans="1:7" ht="22.5">
      <c r="A184" s="11" t="s">
        <v>35</v>
      </c>
      <c r="B184" s="8" t="s">
        <v>17</v>
      </c>
      <c r="C184" s="8" t="s">
        <v>36</v>
      </c>
      <c r="D184" s="15" t="s">
        <v>37</v>
      </c>
      <c r="E184" s="12">
        <v>87.54</v>
      </c>
      <c r="F184" s="25">
        <v>0</v>
      </c>
      <c r="G184" s="27">
        <f>ROUND(E184*F184,2)</f>
        <v>0</v>
      </c>
    </row>
    <row r="185" spans="1:7" ht="45">
      <c r="A185" s="7"/>
      <c r="B185" s="7"/>
      <c r="C185" s="7"/>
      <c r="D185" s="15" t="s">
        <v>38</v>
      </c>
      <c r="E185" s="7"/>
      <c r="F185" s="24"/>
      <c r="G185" s="24"/>
    </row>
    <row r="186" spans="1:7" ht="22.5">
      <c r="A186" s="11" t="s">
        <v>39</v>
      </c>
      <c r="B186" s="8" t="s">
        <v>17</v>
      </c>
      <c r="C186" s="8" t="s">
        <v>36</v>
      </c>
      <c r="D186" s="15" t="s">
        <v>40</v>
      </c>
      <c r="E186" s="12">
        <v>68.510000000000005</v>
      </c>
      <c r="F186" s="25">
        <v>0</v>
      </c>
      <c r="G186" s="27">
        <f>ROUND(E186*F186,2)</f>
        <v>0</v>
      </c>
    </row>
    <row r="187" spans="1:7" ht="45">
      <c r="A187" s="7"/>
      <c r="B187" s="7"/>
      <c r="C187" s="7"/>
      <c r="D187" s="15" t="s">
        <v>41</v>
      </c>
      <c r="E187" s="7"/>
      <c r="F187" s="24"/>
      <c r="G187" s="24"/>
    </row>
    <row r="188" spans="1:7" ht="33.75">
      <c r="A188" s="11" t="s">
        <v>234</v>
      </c>
      <c r="B188" s="8" t="s">
        <v>17</v>
      </c>
      <c r="C188" s="8" t="s">
        <v>22</v>
      </c>
      <c r="D188" s="15" t="s">
        <v>235</v>
      </c>
      <c r="E188" s="12">
        <v>220</v>
      </c>
      <c r="F188" s="25">
        <v>0</v>
      </c>
      <c r="G188" s="27">
        <f>ROUND(E188*F188,2)</f>
        <v>0</v>
      </c>
    </row>
    <row r="189" spans="1:7" ht="90">
      <c r="A189" s="7"/>
      <c r="B189" s="7"/>
      <c r="C189" s="7"/>
      <c r="D189" s="15" t="s">
        <v>236</v>
      </c>
      <c r="E189" s="7"/>
      <c r="F189" s="24"/>
      <c r="G189" s="24"/>
    </row>
    <row r="190" spans="1:7" ht="33.75">
      <c r="A190" s="11" t="s">
        <v>48</v>
      </c>
      <c r="B190" s="8" t="s">
        <v>17</v>
      </c>
      <c r="C190" s="8" t="s">
        <v>36</v>
      </c>
      <c r="D190" s="15" t="s">
        <v>49</v>
      </c>
      <c r="E190" s="12">
        <v>51.59</v>
      </c>
      <c r="F190" s="25">
        <v>0</v>
      </c>
      <c r="G190" s="27">
        <f>ROUND(E190*F190,2)</f>
        <v>0</v>
      </c>
    </row>
    <row r="191" spans="1:7" ht="56.25">
      <c r="A191" s="7"/>
      <c r="B191" s="7"/>
      <c r="C191" s="7"/>
      <c r="D191" s="15" t="s">
        <v>50</v>
      </c>
      <c r="E191" s="7"/>
      <c r="F191" s="24"/>
      <c r="G191" s="24"/>
    </row>
    <row r="192" spans="1:7" ht="33.75">
      <c r="A192" s="11" t="s">
        <v>51</v>
      </c>
      <c r="B192" s="8" t="s">
        <v>17</v>
      </c>
      <c r="C192" s="8" t="s">
        <v>36</v>
      </c>
      <c r="D192" s="15" t="s">
        <v>52</v>
      </c>
      <c r="E192" s="12">
        <v>16.62</v>
      </c>
      <c r="F192" s="25">
        <v>0</v>
      </c>
      <c r="G192" s="27">
        <f>ROUND(E192*F192,2)</f>
        <v>0</v>
      </c>
    </row>
    <row r="193" spans="1:7" ht="45">
      <c r="A193" s="7"/>
      <c r="B193" s="7"/>
      <c r="C193" s="7"/>
      <c r="D193" s="15" t="s">
        <v>53</v>
      </c>
      <c r="E193" s="7"/>
      <c r="F193" s="24"/>
      <c r="G193" s="24"/>
    </row>
    <row r="194" spans="1:7" ht="33.75">
      <c r="A194" s="11" t="s">
        <v>54</v>
      </c>
      <c r="B194" s="8" t="s">
        <v>17</v>
      </c>
      <c r="C194" s="8" t="s">
        <v>26</v>
      </c>
      <c r="D194" s="15" t="s">
        <v>55</v>
      </c>
      <c r="E194" s="12">
        <v>84</v>
      </c>
      <c r="F194" s="25">
        <v>0</v>
      </c>
      <c r="G194" s="27">
        <f>ROUND(E194*F194,2)</f>
        <v>0</v>
      </c>
    </row>
    <row r="195" spans="1:7" ht="56.25">
      <c r="A195" s="7"/>
      <c r="B195" s="7"/>
      <c r="C195" s="7"/>
      <c r="D195" s="15" t="s">
        <v>56</v>
      </c>
      <c r="E195" s="7"/>
      <c r="F195" s="24"/>
      <c r="G195" s="24"/>
    </row>
    <row r="196" spans="1:7">
      <c r="A196" s="11" t="s">
        <v>237</v>
      </c>
      <c r="B196" s="8" t="s">
        <v>17</v>
      </c>
      <c r="C196" s="8" t="s">
        <v>26</v>
      </c>
      <c r="D196" s="15" t="s">
        <v>238</v>
      </c>
      <c r="E196" s="12">
        <v>55.8</v>
      </c>
      <c r="F196" s="25">
        <v>0</v>
      </c>
      <c r="G196" s="27">
        <f>ROUND(E196*F196,2)</f>
        <v>0</v>
      </c>
    </row>
    <row r="197" spans="1:7" ht="33.75">
      <c r="A197" s="7"/>
      <c r="B197" s="7"/>
      <c r="C197" s="7"/>
      <c r="D197" s="15" t="s">
        <v>239</v>
      </c>
      <c r="E197" s="7"/>
      <c r="F197" s="24"/>
      <c r="G197" s="24"/>
    </row>
    <row r="198" spans="1:7" ht="22.5">
      <c r="A198" s="11" t="s">
        <v>240</v>
      </c>
      <c r="B198" s="8" t="s">
        <v>17</v>
      </c>
      <c r="C198" s="8" t="s">
        <v>26</v>
      </c>
      <c r="D198" s="15" t="s">
        <v>241</v>
      </c>
      <c r="E198" s="12">
        <v>34.200000000000003</v>
      </c>
      <c r="F198" s="25">
        <v>0</v>
      </c>
      <c r="G198" s="27">
        <f>ROUND(E198*F198,2)</f>
        <v>0</v>
      </c>
    </row>
    <row r="199" spans="1:7" ht="56.25">
      <c r="A199" s="7"/>
      <c r="B199" s="7"/>
      <c r="C199" s="7"/>
      <c r="D199" s="15" t="s">
        <v>242</v>
      </c>
      <c r="E199" s="7"/>
      <c r="F199" s="24"/>
      <c r="G199" s="24"/>
    </row>
    <row r="200" spans="1:7" ht="33.75">
      <c r="A200" s="11" t="s">
        <v>243</v>
      </c>
      <c r="B200" s="8" t="s">
        <v>17</v>
      </c>
      <c r="C200" s="8" t="s">
        <v>18</v>
      </c>
      <c r="D200" s="15" t="s">
        <v>244</v>
      </c>
      <c r="E200" s="12">
        <v>8</v>
      </c>
      <c r="F200" s="25">
        <v>0</v>
      </c>
      <c r="G200" s="27">
        <f>ROUND(E200*F200,2)</f>
        <v>0</v>
      </c>
    </row>
    <row r="201" spans="1:7" ht="90">
      <c r="A201" s="7"/>
      <c r="B201" s="7"/>
      <c r="C201" s="7"/>
      <c r="D201" s="15" t="s">
        <v>245</v>
      </c>
      <c r="E201" s="7"/>
      <c r="F201" s="24"/>
      <c r="G201" s="24"/>
    </row>
    <row r="202" spans="1:7" ht="22.5">
      <c r="A202" s="11" t="s">
        <v>246</v>
      </c>
      <c r="B202" s="8" t="s">
        <v>17</v>
      </c>
      <c r="C202" s="8" t="s">
        <v>18</v>
      </c>
      <c r="D202" s="15" t="s">
        <v>247</v>
      </c>
      <c r="E202" s="12">
        <v>3</v>
      </c>
      <c r="F202" s="25">
        <v>0</v>
      </c>
      <c r="G202" s="27">
        <f>ROUND(E202*F202,2)</f>
        <v>0</v>
      </c>
    </row>
    <row r="203" spans="1:7" ht="45">
      <c r="A203" s="7"/>
      <c r="B203" s="7"/>
      <c r="C203" s="7"/>
      <c r="D203" s="15" t="s">
        <v>248</v>
      </c>
      <c r="E203" s="7"/>
      <c r="F203" s="24"/>
      <c r="G203" s="24"/>
    </row>
    <row r="204" spans="1:7">
      <c r="A204" s="11" t="s">
        <v>249</v>
      </c>
      <c r="B204" s="8" t="s">
        <v>17</v>
      </c>
      <c r="C204" s="8" t="s">
        <v>36</v>
      </c>
      <c r="D204" s="15" t="s">
        <v>250</v>
      </c>
      <c r="E204" s="12">
        <v>5</v>
      </c>
      <c r="F204" s="25">
        <v>0</v>
      </c>
      <c r="G204" s="27">
        <f>ROUND(E204*F204,2)</f>
        <v>0</v>
      </c>
    </row>
    <row r="205" spans="1:7" ht="33.75">
      <c r="A205" s="7"/>
      <c r="B205" s="7"/>
      <c r="C205" s="7"/>
      <c r="D205" s="15" t="s">
        <v>251</v>
      </c>
      <c r="E205" s="7"/>
      <c r="F205" s="24"/>
      <c r="G205" s="24"/>
    </row>
    <row r="206" spans="1:7" ht="33.75">
      <c r="A206" s="11" t="s">
        <v>252</v>
      </c>
      <c r="B206" s="8" t="s">
        <v>17</v>
      </c>
      <c r="C206" s="8" t="s">
        <v>253</v>
      </c>
      <c r="D206" s="15" t="s">
        <v>254</v>
      </c>
      <c r="E206" s="12">
        <v>1</v>
      </c>
      <c r="F206" s="25">
        <v>0</v>
      </c>
      <c r="G206" s="27">
        <f>ROUND(E206*F206,2)</f>
        <v>0</v>
      </c>
    </row>
    <row r="207" spans="1:7" ht="33.75">
      <c r="A207" s="7"/>
      <c r="B207" s="7"/>
      <c r="C207" s="7"/>
      <c r="D207" s="15" t="s">
        <v>255</v>
      </c>
      <c r="E207" s="7"/>
      <c r="F207" s="24"/>
      <c r="G207" s="24"/>
    </row>
    <row r="208" spans="1:7">
      <c r="A208" s="7"/>
      <c r="B208" s="7"/>
      <c r="C208" s="7"/>
      <c r="D208" s="19" t="s">
        <v>256</v>
      </c>
      <c r="E208" s="12">
        <v>1</v>
      </c>
      <c r="F208" s="23">
        <f>G174+G176+G178+G180+G182+G184+G186+G188+G190+G192+G194+G196+G198+G200+G202+G204+G206</f>
        <v>0</v>
      </c>
      <c r="G208" s="23">
        <f>ROUND(E208*F208,2)</f>
        <v>0</v>
      </c>
    </row>
    <row r="209" spans="1:7" ht="0.95" customHeight="1">
      <c r="A209" s="13"/>
      <c r="B209" s="13"/>
      <c r="C209" s="13"/>
      <c r="D209" s="20"/>
      <c r="E209" s="13"/>
      <c r="F209" s="24"/>
      <c r="G209" s="24"/>
    </row>
    <row r="210" spans="1:7">
      <c r="A210" s="9" t="s">
        <v>257</v>
      </c>
      <c r="B210" s="9" t="s">
        <v>10</v>
      </c>
      <c r="C210" s="9" t="s">
        <v>11</v>
      </c>
      <c r="D210" s="18" t="s">
        <v>59</v>
      </c>
      <c r="E210" s="10">
        <f>E212</f>
        <v>1</v>
      </c>
      <c r="F210" s="23">
        <f>F212</f>
        <v>0</v>
      </c>
      <c r="G210" s="23">
        <f>G212</f>
        <v>0</v>
      </c>
    </row>
    <row r="211" spans="1:7" ht="22.5">
      <c r="A211" s="11" t="s">
        <v>258</v>
      </c>
      <c r="B211" s="8" t="s">
        <v>17</v>
      </c>
      <c r="C211" s="8" t="s">
        <v>11</v>
      </c>
      <c r="D211" s="15" t="s">
        <v>259</v>
      </c>
      <c r="E211" s="12">
        <v>470</v>
      </c>
      <c r="F211" s="25">
        <v>0</v>
      </c>
      <c r="G211" s="27">
        <f>ROUND(E211*F211,2)</f>
        <v>0</v>
      </c>
    </row>
    <row r="212" spans="1:7">
      <c r="A212" s="7"/>
      <c r="B212" s="7"/>
      <c r="C212" s="7"/>
      <c r="D212" s="19" t="s">
        <v>260</v>
      </c>
      <c r="E212" s="12">
        <v>1</v>
      </c>
      <c r="F212" s="23">
        <f>G211</f>
        <v>0</v>
      </c>
      <c r="G212" s="23">
        <f>ROUND(E212*F212,2)</f>
        <v>0</v>
      </c>
    </row>
    <row r="213" spans="1:7" ht="0.95" customHeight="1">
      <c r="A213" s="13"/>
      <c r="B213" s="13"/>
      <c r="C213" s="13"/>
      <c r="D213" s="20"/>
      <c r="E213" s="13"/>
      <c r="F213" s="24"/>
      <c r="G213" s="24"/>
    </row>
    <row r="214" spans="1:7">
      <c r="A214" s="7"/>
      <c r="B214" s="7"/>
      <c r="C214" s="7"/>
      <c r="D214" s="19" t="s">
        <v>261</v>
      </c>
      <c r="E214" s="14">
        <v>1</v>
      </c>
      <c r="F214" s="23">
        <f>G173+G210</f>
        <v>0</v>
      </c>
      <c r="G214" s="23">
        <f>ROUND(E214*F214,2)</f>
        <v>0</v>
      </c>
    </row>
    <row r="215" spans="1:7" ht="0.95" customHeight="1">
      <c r="A215" s="13"/>
      <c r="B215" s="13"/>
      <c r="C215" s="13"/>
      <c r="D215" s="20"/>
      <c r="E215" s="13"/>
      <c r="F215" s="24"/>
      <c r="G215" s="24"/>
    </row>
    <row r="216" spans="1:7">
      <c r="A216" s="5" t="s">
        <v>262</v>
      </c>
      <c r="B216" s="5" t="s">
        <v>10</v>
      </c>
      <c r="C216" s="5" t="s">
        <v>11</v>
      </c>
      <c r="D216" s="17" t="s">
        <v>263</v>
      </c>
      <c r="E216" s="6">
        <f>E246</f>
        <v>1</v>
      </c>
      <c r="F216" s="23">
        <f>F246</f>
        <v>0</v>
      </c>
      <c r="G216" s="23">
        <f>G246</f>
        <v>0</v>
      </c>
    </row>
    <row r="217" spans="1:7" ht="22.5">
      <c r="A217" s="7"/>
      <c r="B217" s="7"/>
      <c r="C217" s="7"/>
      <c r="D217" s="15" t="s">
        <v>264</v>
      </c>
      <c r="E217" s="7"/>
      <c r="F217" s="24"/>
      <c r="G217" s="24"/>
    </row>
    <row r="218" spans="1:7">
      <c r="A218" s="9" t="s">
        <v>265</v>
      </c>
      <c r="B218" s="9" t="s">
        <v>10</v>
      </c>
      <c r="C218" s="9" t="s">
        <v>18</v>
      </c>
      <c r="D218" s="18" t="s">
        <v>266</v>
      </c>
      <c r="E218" s="10">
        <f>E235</f>
        <v>1</v>
      </c>
      <c r="F218" s="23">
        <f>F235</f>
        <v>0</v>
      </c>
      <c r="G218" s="23">
        <f>G235</f>
        <v>0</v>
      </c>
    </row>
    <row r="219" spans="1:7">
      <c r="A219" s="11" t="s">
        <v>29</v>
      </c>
      <c r="B219" s="8" t="s">
        <v>17</v>
      </c>
      <c r="C219" s="8" t="s">
        <v>22</v>
      </c>
      <c r="D219" s="15" t="s">
        <v>30</v>
      </c>
      <c r="E219" s="12">
        <v>16</v>
      </c>
      <c r="F219" s="25">
        <v>0</v>
      </c>
      <c r="G219" s="27">
        <f>ROUND(E219*F219,2)</f>
        <v>0</v>
      </c>
    </row>
    <row r="220" spans="1:7" ht="45">
      <c r="A220" s="7"/>
      <c r="B220" s="7"/>
      <c r="C220" s="7"/>
      <c r="D220" s="15" t="s">
        <v>31</v>
      </c>
      <c r="E220" s="7"/>
      <c r="F220" s="24"/>
      <c r="G220" s="24"/>
    </row>
    <row r="221" spans="1:7" ht="22.5">
      <c r="A221" s="11" t="s">
        <v>32</v>
      </c>
      <c r="B221" s="8" t="s">
        <v>17</v>
      </c>
      <c r="C221" s="8" t="s">
        <v>26</v>
      </c>
      <c r="D221" s="15" t="s">
        <v>33</v>
      </c>
      <c r="E221" s="12">
        <v>11.2</v>
      </c>
      <c r="F221" s="25">
        <v>0</v>
      </c>
      <c r="G221" s="27">
        <f>ROUND(E221*F221,2)</f>
        <v>0</v>
      </c>
    </row>
    <row r="222" spans="1:7" ht="45">
      <c r="A222" s="7"/>
      <c r="B222" s="7"/>
      <c r="C222" s="7"/>
      <c r="D222" s="15" t="s">
        <v>34</v>
      </c>
      <c r="E222" s="7"/>
      <c r="F222" s="24"/>
      <c r="G222" s="24"/>
    </row>
    <row r="223" spans="1:7" ht="22.5">
      <c r="A223" s="11" t="s">
        <v>35</v>
      </c>
      <c r="B223" s="8" t="s">
        <v>17</v>
      </c>
      <c r="C223" s="8" t="s">
        <v>36</v>
      </c>
      <c r="D223" s="15" t="s">
        <v>37</v>
      </c>
      <c r="E223" s="12">
        <v>65.680000000000007</v>
      </c>
      <c r="F223" s="25">
        <v>0</v>
      </c>
      <c r="G223" s="27">
        <f>ROUND(E223*F223,2)</f>
        <v>0</v>
      </c>
    </row>
    <row r="224" spans="1:7" ht="45">
      <c r="A224" s="7"/>
      <c r="B224" s="7"/>
      <c r="C224" s="7"/>
      <c r="D224" s="15" t="s">
        <v>38</v>
      </c>
      <c r="E224" s="7"/>
      <c r="F224" s="24"/>
      <c r="G224" s="24"/>
    </row>
    <row r="225" spans="1:7" ht="33.75">
      <c r="A225" s="11" t="s">
        <v>267</v>
      </c>
      <c r="B225" s="8" t="s">
        <v>17</v>
      </c>
      <c r="C225" s="8" t="s">
        <v>22</v>
      </c>
      <c r="D225" s="15" t="s">
        <v>268</v>
      </c>
      <c r="E225" s="12">
        <v>55</v>
      </c>
      <c r="F225" s="25">
        <v>0</v>
      </c>
      <c r="G225" s="27">
        <f>ROUND(E225*F225,2)</f>
        <v>0</v>
      </c>
    </row>
    <row r="226" spans="1:7" ht="123.75">
      <c r="A226" s="7"/>
      <c r="B226" s="7"/>
      <c r="C226" s="7"/>
      <c r="D226" s="15" t="s">
        <v>269</v>
      </c>
      <c r="E226" s="7"/>
      <c r="F226" s="24"/>
      <c r="G226" s="24"/>
    </row>
    <row r="227" spans="1:7" ht="33.75">
      <c r="A227" s="11" t="s">
        <v>48</v>
      </c>
      <c r="B227" s="8" t="s">
        <v>17</v>
      </c>
      <c r="C227" s="8" t="s">
        <v>36</v>
      </c>
      <c r="D227" s="15" t="s">
        <v>49</v>
      </c>
      <c r="E227" s="12">
        <v>29.05</v>
      </c>
      <c r="F227" s="25">
        <v>0</v>
      </c>
      <c r="G227" s="27">
        <f>ROUND(E227*F227,2)</f>
        <v>0</v>
      </c>
    </row>
    <row r="228" spans="1:7" ht="56.25">
      <c r="A228" s="7"/>
      <c r="B228" s="7"/>
      <c r="C228" s="7"/>
      <c r="D228" s="15" t="s">
        <v>50</v>
      </c>
      <c r="E228" s="7"/>
      <c r="F228" s="24"/>
      <c r="G228" s="24"/>
    </row>
    <row r="229" spans="1:7">
      <c r="A229" s="11" t="s">
        <v>237</v>
      </c>
      <c r="B229" s="8" t="s">
        <v>17</v>
      </c>
      <c r="C229" s="8" t="s">
        <v>26</v>
      </c>
      <c r="D229" s="15" t="s">
        <v>238</v>
      </c>
      <c r="E229" s="12">
        <v>11.2</v>
      </c>
      <c r="F229" s="25">
        <v>0</v>
      </c>
      <c r="G229" s="27">
        <f>ROUND(E229*F229,2)</f>
        <v>0</v>
      </c>
    </row>
    <row r="230" spans="1:7" ht="33.75">
      <c r="A230" s="7"/>
      <c r="B230" s="7"/>
      <c r="C230" s="7"/>
      <c r="D230" s="15" t="s">
        <v>239</v>
      </c>
      <c r="E230" s="7"/>
      <c r="F230" s="24"/>
      <c r="G230" s="24"/>
    </row>
    <row r="231" spans="1:7" ht="33.75">
      <c r="A231" s="11" t="s">
        <v>243</v>
      </c>
      <c r="B231" s="8" t="s">
        <v>17</v>
      </c>
      <c r="C231" s="8" t="s">
        <v>18</v>
      </c>
      <c r="D231" s="15" t="s">
        <v>244</v>
      </c>
      <c r="E231" s="12">
        <v>3</v>
      </c>
      <c r="F231" s="25">
        <v>0</v>
      </c>
      <c r="G231" s="27">
        <f>ROUND(E231*F231,2)</f>
        <v>0</v>
      </c>
    </row>
    <row r="232" spans="1:7" ht="90">
      <c r="A232" s="7"/>
      <c r="B232" s="7"/>
      <c r="C232" s="7"/>
      <c r="D232" s="15" t="s">
        <v>245</v>
      </c>
      <c r="E232" s="7"/>
      <c r="F232" s="24"/>
      <c r="G232" s="24"/>
    </row>
    <row r="233" spans="1:7" ht="22.5">
      <c r="A233" s="11" t="s">
        <v>246</v>
      </c>
      <c r="B233" s="8" t="s">
        <v>17</v>
      </c>
      <c r="C233" s="8" t="s">
        <v>18</v>
      </c>
      <c r="D233" s="15" t="s">
        <v>247</v>
      </c>
      <c r="E233" s="12">
        <v>3</v>
      </c>
      <c r="F233" s="25">
        <v>0</v>
      </c>
      <c r="G233" s="27">
        <f>ROUND(E233*F233,2)</f>
        <v>0</v>
      </c>
    </row>
    <row r="234" spans="1:7" ht="45">
      <c r="A234" s="7"/>
      <c r="B234" s="7"/>
      <c r="C234" s="7"/>
      <c r="D234" s="15" t="s">
        <v>248</v>
      </c>
      <c r="E234" s="7"/>
      <c r="F234" s="24"/>
      <c r="G234" s="24"/>
    </row>
    <row r="235" spans="1:7">
      <c r="A235" s="7"/>
      <c r="B235" s="7"/>
      <c r="C235" s="7"/>
      <c r="D235" s="19" t="s">
        <v>270</v>
      </c>
      <c r="E235" s="12">
        <v>1</v>
      </c>
      <c r="F235" s="23">
        <f>G219+G221+G223+G225+G227+G229+G231+G233</f>
        <v>0</v>
      </c>
      <c r="G235" s="23">
        <f>ROUND(E235*F235,2)</f>
        <v>0</v>
      </c>
    </row>
    <row r="236" spans="1:7" ht="0.95" customHeight="1">
      <c r="A236" s="13"/>
      <c r="B236" s="13"/>
      <c r="C236" s="13"/>
      <c r="D236" s="20"/>
      <c r="E236" s="13"/>
      <c r="F236" s="24"/>
      <c r="G236" s="24"/>
    </row>
    <row r="237" spans="1:7">
      <c r="A237" s="9" t="s">
        <v>271</v>
      </c>
      <c r="B237" s="9" t="s">
        <v>10</v>
      </c>
      <c r="C237" s="9" t="s">
        <v>11</v>
      </c>
      <c r="D237" s="18" t="s">
        <v>272</v>
      </c>
      <c r="E237" s="10">
        <f>E244</f>
        <v>1</v>
      </c>
      <c r="F237" s="23">
        <f>F244</f>
        <v>0</v>
      </c>
      <c r="G237" s="23">
        <f>G244</f>
        <v>0</v>
      </c>
    </row>
    <row r="238" spans="1:7" ht="22.5">
      <c r="A238" s="11" t="s">
        <v>273</v>
      </c>
      <c r="B238" s="8" t="s">
        <v>17</v>
      </c>
      <c r="C238" s="8" t="s">
        <v>22</v>
      </c>
      <c r="D238" s="15" t="s">
        <v>274</v>
      </c>
      <c r="E238" s="12">
        <v>32</v>
      </c>
      <c r="F238" s="25">
        <v>0</v>
      </c>
      <c r="G238" s="27">
        <f>ROUND(E238*F238,2)</f>
        <v>0</v>
      </c>
    </row>
    <row r="239" spans="1:7" ht="67.5">
      <c r="A239" s="7"/>
      <c r="B239" s="7"/>
      <c r="C239" s="7"/>
      <c r="D239" s="15" t="s">
        <v>275</v>
      </c>
      <c r="E239" s="7"/>
      <c r="F239" s="24"/>
      <c r="G239" s="24"/>
    </row>
    <row r="240" spans="1:7" ht="33.75">
      <c r="A240" s="11" t="s">
        <v>276</v>
      </c>
      <c r="B240" s="8" t="s">
        <v>17</v>
      </c>
      <c r="C240" s="8" t="s">
        <v>18</v>
      </c>
      <c r="D240" s="15" t="s">
        <v>277</v>
      </c>
      <c r="E240" s="12">
        <v>1</v>
      </c>
      <c r="F240" s="25">
        <v>0</v>
      </c>
      <c r="G240" s="27">
        <f>ROUND(E240*F240,2)</f>
        <v>0</v>
      </c>
    </row>
    <row r="241" spans="1:7" ht="78.75">
      <c r="A241" s="7"/>
      <c r="B241" s="7"/>
      <c r="C241" s="7"/>
      <c r="D241" s="15" t="s">
        <v>278</v>
      </c>
      <c r="E241" s="7"/>
      <c r="F241" s="24"/>
      <c r="G241" s="24"/>
    </row>
    <row r="242" spans="1:7" ht="22.5">
      <c r="A242" s="11" t="s">
        <v>279</v>
      </c>
      <c r="B242" s="8" t="s">
        <v>17</v>
      </c>
      <c r="C242" s="8" t="s">
        <v>22</v>
      </c>
      <c r="D242" s="15" t="s">
        <v>280</v>
      </c>
      <c r="E242" s="12">
        <v>390</v>
      </c>
      <c r="F242" s="25">
        <v>0</v>
      </c>
      <c r="G242" s="27">
        <f>ROUND(E242*F242,2)</f>
        <v>0</v>
      </c>
    </row>
    <row r="243" spans="1:7" ht="67.5">
      <c r="A243" s="7"/>
      <c r="B243" s="7"/>
      <c r="C243" s="7"/>
      <c r="D243" s="15" t="s">
        <v>281</v>
      </c>
      <c r="E243" s="7"/>
      <c r="F243" s="24"/>
      <c r="G243" s="24"/>
    </row>
    <row r="244" spans="1:7">
      <c r="A244" s="7"/>
      <c r="B244" s="7"/>
      <c r="C244" s="7"/>
      <c r="D244" s="19" t="s">
        <v>282</v>
      </c>
      <c r="E244" s="12">
        <v>1</v>
      </c>
      <c r="F244" s="23">
        <f>G238+G240+G242</f>
        <v>0</v>
      </c>
      <c r="G244" s="23">
        <f>ROUND(E244*F244,2)</f>
        <v>0</v>
      </c>
    </row>
    <row r="245" spans="1:7" ht="0.95" customHeight="1">
      <c r="A245" s="13"/>
      <c r="B245" s="13"/>
      <c r="C245" s="13"/>
      <c r="D245" s="20"/>
      <c r="E245" s="13"/>
      <c r="F245" s="24"/>
      <c r="G245" s="24"/>
    </row>
    <row r="246" spans="1:7">
      <c r="A246" s="7"/>
      <c r="B246" s="7"/>
      <c r="C246" s="7"/>
      <c r="D246" s="19" t="s">
        <v>283</v>
      </c>
      <c r="E246" s="14">
        <v>1</v>
      </c>
      <c r="F246" s="23">
        <f>G218+G237</f>
        <v>0</v>
      </c>
      <c r="G246" s="23">
        <f>ROUND(E246*F246,2)</f>
        <v>0</v>
      </c>
    </row>
    <row r="247" spans="1:7" ht="0.95" customHeight="1">
      <c r="A247" s="13"/>
      <c r="B247" s="13"/>
      <c r="C247" s="13"/>
      <c r="D247" s="20"/>
      <c r="E247" s="13"/>
      <c r="F247" s="24"/>
      <c r="G247" s="24"/>
    </row>
    <row r="248" spans="1:7">
      <c r="A248" s="5" t="s">
        <v>284</v>
      </c>
      <c r="B248" s="5" t="s">
        <v>10</v>
      </c>
      <c r="C248" s="5" t="s">
        <v>11</v>
      </c>
      <c r="D248" s="17" t="s">
        <v>285</v>
      </c>
      <c r="E248" s="6">
        <f>E275</f>
        <v>1</v>
      </c>
      <c r="F248" s="23">
        <f>F275</f>
        <v>0</v>
      </c>
      <c r="G248" s="23">
        <f>G275</f>
        <v>0</v>
      </c>
    </row>
    <row r="249" spans="1:7">
      <c r="A249" s="7"/>
      <c r="B249" s="7"/>
      <c r="C249" s="7"/>
      <c r="D249" s="15" t="s">
        <v>286</v>
      </c>
      <c r="E249" s="7"/>
      <c r="F249" s="24"/>
      <c r="G249" s="24"/>
    </row>
    <row r="250" spans="1:7" ht="22.5">
      <c r="A250" s="11" t="s">
        <v>287</v>
      </c>
      <c r="B250" s="8" t="s">
        <v>17</v>
      </c>
      <c r="C250" s="8" t="s">
        <v>253</v>
      </c>
      <c r="D250" s="15" t="s">
        <v>288</v>
      </c>
      <c r="E250" s="12">
        <v>1</v>
      </c>
      <c r="F250" s="25">
        <v>0</v>
      </c>
      <c r="G250" s="27">
        <f>ROUND(E250*F250,2)</f>
        <v>0</v>
      </c>
    </row>
    <row r="251" spans="1:7" ht="22.5">
      <c r="A251" s="7"/>
      <c r="B251" s="7"/>
      <c r="C251" s="7"/>
      <c r="D251" s="15" t="s">
        <v>288</v>
      </c>
      <c r="E251" s="7"/>
      <c r="F251" s="24"/>
      <c r="G251" s="24"/>
    </row>
    <row r="252" spans="1:7">
      <c r="A252" s="11" t="s">
        <v>289</v>
      </c>
      <c r="B252" s="8" t="s">
        <v>17</v>
      </c>
      <c r="C252" s="8" t="s">
        <v>18</v>
      </c>
      <c r="D252" s="15" t="s">
        <v>290</v>
      </c>
      <c r="E252" s="12">
        <v>1</v>
      </c>
      <c r="F252" s="25">
        <v>0</v>
      </c>
      <c r="G252" s="27">
        <f>ROUND(E252*F252,2)</f>
        <v>0</v>
      </c>
    </row>
    <row r="253" spans="1:7" ht="22.5">
      <c r="A253" s="7"/>
      <c r="B253" s="7"/>
      <c r="C253" s="7"/>
      <c r="D253" s="15" t="s">
        <v>291</v>
      </c>
      <c r="E253" s="7"/>
      <c r="F253" s="24"/>
      <c r="G253" s="24"/>
    </row>
    <row r="254" spans="1:7">
      <c r="A254" s="11" t="s">
        <v>292</v>
      </c>
      <c r="B254" s="8" t="s">
        <v>17</v>
      </c>
      <c r="C254" s="8" t="s">
        <v>18</v>
      </c>
      <c r="D254" s="15" t="s">
        <v>293</v>
      </c>
      <c r="E254" s="12">
        <v>1</v>
      </c>
      <c r="F254" s="25">
        <v>0</v>
      </c>
      <c r="G254" s="27">
        <f>ROUND(E254*F254,2)</f>
        <v>0</v>
      </c>
    </row>
    <row r="255" spans="1:7" ht="33.75">
      <c r="A255" s="7"/>
      <c r="B255" s="7"/>
      <c r="C255" s="7"/>
      <c r="D255" s="15" t="s">
        <v>294</v>
      </c>
      <c r="E255" s="7"/>
      <c r="F255" s="24"/>
      <c r="G255" s="24"/>
    </row>
    <row r="256" spans="1:7" ht="22.5">
      <c r="A256" s="11" t="s">
        <v>295</v>
      </c>
      <c r="B256" s="8" t="s">
        <v>17</v>
      </c>
      <c r="C256" s="8" t="s">
        <v>18</v>
      </c>
      <c r="D256" s="15" t="s">
        <v>296</v>
      </c>
      <c r="E256" s="12">
        <v>2</v>
      </c>
      <c r="F256" s="25">
        <v>0</v>
      </c>
      <c r="G256" s="27">
        <f>ROUND(E256*F256,2)</f>
        <v>0</v>
      </c>
    </row>
    <row r="257" spans="1:7" ht="22.5">
      <c r="A257" s="7"/>
      <c r="B257" s="7"/>
      <c r="C257" s="7"/>
      <c r="D257" s="15" t="s">
        <v>296</v>
      </c>
      <c r="E257" s="7"/>
      <c r="F257" s="24"/>
      <c r="G257" s="24"/>
    </row>
    <row r="258" spans="1:7" ht="22.5">
      <c r="A258" s="11" t="s">
        <v>297</v>
      </c>
      <c r="B258" s="8" t="s">
        <v>17</v>
      </c>
      <c r="C258" s="8" t="s">
        <v>18</v>
      </c>
      <c r="D258" s="15" t="s">
        <v>298</v>
      </c>
      <c r="E258" s="12">
        <v>3</v>
      </c>
      <c r="F258" s="25">
        <v>0</v>
      </c>
      <c r="G258" s="27">
        <f>ROUND(E258*F258,2)</f>
        <v>0</v>
      </c>
    </row>
    <row r="259" spans="1:7" ht="56.25">
      <c r="A259" s="7"/>
      <c r="B259" s="7"/>
      <c r="C259" s="7"/>
      <c r="D259" s="15" t="s">
        <v>299</v>
      </c>
      <c r="E259" s="7"/>
      <c r="F259" s="24"/>
      <c r="G259" s="24"/>
    </row>
    <row r="260" spans="1:7" ht="22.5">
      <c r="A260" s="11" t="s">
        <v>300</v>
      </c>
      <c r="B260" s="8" t="s">
        <v>17</v>
      </c>
      <c r="C260" s="8" t="s">
        <v>18</v>
      </c>
      <c r="D260" s="15" t="s">
        <v>301</v>
      </c>
      <c r="E260" s="12">
        <v>1</v>
      </c>
      <c r="F260" s="25">
        <v>0</v>
      </c>
      <c r="G260" s="27">
        <f>ROUND(E260*F260,2)</f>
        <v>0</v>
      </c>
    </row>
    <row r="261" spans="1:7">
      <c r="A261" s="11" t="s">
        <v>302</v>
      </c>
      <c r="B261" s="8" t="s">
        <v>17</v>
      </c>
      <c r="C261" s="8" t="s">
        <v>253</v>
      </c>
      <c r="D261" s="15" t="s">
        <v>303</v>
      </c>
      <c r="E261" s="12">
        <v>3</v>
      </c>
      <c r="F261" s="25">
        <v>0</v>
      </c>
      <c r="G261" s="27">
        <f>ROUND(E261*F261,2)</f>
        <v>0</v>
      </c>
    </row>
    <row r="262" spans="1:7" ht="33.75">
      <c r="A262" s="7"/>
      <c r="B262" s="7"/>
      <c r="C262" s="7"/>
      <c r="D262" s="15" t="s">
        <v>304</v>
      </c>
      <c r="E262" s="7"/>
      <c r="F262" s="24"/>
      <c r="G262" s="24"/>
    </row>
    <row r="263" spans="1:7">
      <c r="A263" s="11" t="s">
        <v>305</v>
      </c>
      <c r="B263" s="8" t="s">
        <v>17</v>
      </c>
      <c r="C263" s="8" t="s">
        <v>253</v>
      </c>
      <c r="D263" s="15" t="s">
        <v>306</v>
      </c>
      <c r="E263" s="12">
        <v>2</v>
      </c>
      <c r="F263" s="25">
        <v>0</v>
      </c>
      <c r="G263" s="27">
        <f>ROUND(E263*F263,2)</f>
        <v>0</v>
      </c>
    </row>
    <row r="264" spans="1:7" ht="22.5">
      <c r="A264" s="7"/>
      <c r="B264" s="7"/>
      <c r="C264" s="7"/>
      <c r="D264" s="15" t="s">
        <v>307</v>
      </c>
      <c r="E264" s="7"/>
      <c r="F264" s="24"/>
      <c r="G264" s="24"/>
    </row>
    <row r="265" spans="1:7" ht="22.5">
      <c r="A265" s="11" t="s">
        <v>308</v>
      </c>
      <c r="B265" s="8" t="s">
        <v>17</v>
      </c>
      <c r="C265" s="8" t="s">
        <v>18</v>
      </c>
      <c r="D265" s="15" t="s">
        <v>309</v>
      </c>
      <c r="E265" s="12">
        <v>9</v>
      </c>
      <c r="F265" s="25">
        <v>0</v>
      </c>
      <c r="G265" s="27">
        <f>ROUND(E265*F265,2)</f>
        <v>0</v>
      </c>
    </row>
    <row r="266" spans="1:7" ht="45">
      <c r="A266" s="7"/>
      <c r="B266" s="7"/>
      <c r="C266" s="7"/>
      <c r="D266" s="15" t="s">
        <v>310</v>
      </c>
      <c r="E266" s="7"/>
      <c r="F266" s="24"/>
      <c r="G266" s="24"/>
    </row>
    <row r="267" spans="1:7">
      <c r="A267" s="11" t="s">
        <v>311</v>
      </c>
      <c r="B267" s="8" t="s">
        <v>17</v>
      </c>
      <c r="C267" s="8" t="s">
        <v>18</v>
      </c>
      <c r="D267" s="15" t="s">
        <v>312</v>
      </c>
      <c r="E267" s="12">
        <v>8</v>
      </c>
      <c r="F267" s="25">
        <v>0</v>
      </c>
      <c r="G267" s="27">
        <f>ROUND(E267*F267,2)</f>
        <v>0</v>
      </c>
    </row>
    <row r="268" spans="1:7" ht="78.75">
      <c r="A268" s="7"/>
      <c r="B268" s="7"/>
      <c r="C268" s="7"/>
      <c r="D268" s="15" t="s">
        <v>313</v>
      </c>
      <c r="E268" s="7"/>
      <c r="F268" s="24"/>
      <c r="G268" s="24"/>
    </row>
    <row r="269" spans="1:7">
      <c r="A269" s="11" t="s">
        <v>314</v>
      </c>
      <c r="B269" s="8" t="s">
        <v>17</v>
      </c>
      <c r="C269" s="8" t="s">
        <v>18</v>
      </c>
      <c r="D269" s="15" t="s">
        <v>315</v>
      </c>
      <c r="E269" s="12">
        <v>4</v>
      </c>
      <c r="F269" s="25">
        <v>0</v>
      </c>
      <c r="G269" s="27">
        <f>ROUND(E269*F269,2)</f>
        <v>0</v>
      </c>
    </row>
    <row r="270" spans="1:7" ht="33.75">
      <c r="A270" s="7"/>
      <c r="B270" s="7"/>
      <c r="C270" s="7"/>
      <c r="D270" s="15" t="s">
        <v>316</v>
      </c>
      <c r="E270" s="7"/>
      <c r="F270" s="24"/>
      <c r="G270" s="24"/>
    </row>
    <row r="271" spans="1:7">
      <c r="A271" s="11" t="s">
        <v>317</v>
      </c>
      <c r="B271" s="8" t="s">
        <v>17</v>
      </c>
      <c r="C271" s="8" t="s">
        <v>18</v>
      </c>
      <c r="D271" s="15" t="s">
        <v>318</v>
      </c>
      <c r="E271" s="12">
        <v>5</v>
      </c>
      <c r="F271" s="25">
        <v>0</v>
      </c>
      <c r="G271" s="27">
        <f>ROUND(E271*F271,2)</f>
        <v>0</v>
      </c>
    </row>
    <row r="272" spans="1:7" ht="45">
      <c r="A272" s="7"/>
      <c r="B272" s="7"/>
      <c r="C272" s="7"/>
      <c r="D272" s="15" t="s">
        <v>319</v>
      </c>
      <c r="E272" s="7"/>
      <c r="F272" s="24"/>
      <c r="G272" s="24"/>
    </row>
    <row r="273" spans="1:7" ht="22.5">
      <c r="A273" s="11" t="s">
        <v>320</v>
      </c>
      <c r="B273" s="8" t="s">
        <v>17</v>
      </c>
      <c r="C273" s="8" t="s">
        <v>253</v>
      </c>
      <c r="D273" s="15" t="s">
        <v>321</v>
      </c>
      <c r="E273" s="12">
        <v>1</v>
      </c>
      <c r="F273" s="25">
        <v>0</v>
      </c>
      <c r="G273" s="27">
        <f>ROUND(E273*F273,2)</f>
        <v>0</v>
      </c>
    </row>
    <row r="274" spans="1:7" ht="56.25">
      <c r="A274" s="7"/>
      <c r="B274" s="7"/>
      <c r="C274" s="7"/>
      <c r="D274" s="15" t="s">
        <v>322</v>
      </c>
      <c r="E274" s="7"/>
      <c r="F274" s="24"/>
      <c r="G274" s="24"/>
    </row>
    <row r="275" spans="1:7">
      <c r="A275" s="7"/>
      <c r="B275" s="7"/>
      <c r="C275" s="7"/>
      <c r="D275" s="19" t="s">
        <v>323</v>
      </c>
      <c r="E275" s="14">
        <v>1</v>
      </c>
      <c r="F275" s="23">
        <f>G250+G252+G254+G256+G258+G260+G261+G263+G265+G267+G269+G271+G273</f>
        <v>0</v>
      </c>
      <c r="G275" s="23">
        <f>ROUND(E275*F275,2)</f>
        <v>0</v>
      </c>
    </row>
    <row r="276" spans="1:7" ht="0.95" customHeight="1">
      <c r="A276" s="13"/>
      <c r="B276" s="13"/>
      <c r="C276" s="13"/>
      <c r="D276" s="20"/>
      <c r="E276" s="13"/>
      <c r="F276" s="24"/>
      <c r="G276" s="24"/>
    </row>
    <row r="277" spans="1:7">
      <c r="A277" s="5" t="s">
        <v>324</v>
      </c>
      <c r="B277" s="5" t="s">
        <v>10</v>
      </c>
      <c r="C277" s="5" t="s">
        <v>11</v>
      </c>
      <c r="D277" s="17" t="s">
        <v>325</v>
      </c>
      <c r="E277" s="6">
        <f>E317</f>
        <v>1</v>
      </c>
      <c r="F277" s="23">
        <f>F317</f>
        <v>0</v>
      </c>
      <c r="G277" s="23">
        <f>G317</f>
        <v>0</v>
      </c>
    </row>
    <row r="278" spans="1:7">
      <c r="A278" s="7"/>
      <c r="B278" s="7"/>
      <c r="C278" s="7"/>
      <c r="D278" s="15" t="s">
        <v>326</v>
      </c>
      <c r="E278" s="7"/>
      <c r="F278" s="24"/>
      <c r="G278" s="24"/>
    </row>
    <row r="279" spans="1:7">
      <c r="A279" s="9" t="s">
        <v>327</v>
      </c>
      <c r="B279" s="9" t="s">
        <v>10</v>
      </c>
      <c r="C279" s="9" t="s">
        <v>11</v>
      </c>
      <c r="D279" s="18" t="s">
        <v>328</v>
      </c>
      <c r="E279" s="10">
        <f>E294</f>
        <v>1</v>
      </c>
      <c r="F279" s="23">
        <f>F294</f>
        <v>0</v>
      </c>
      <c r="G279" s="23">
        <f>G294</f>
        <v>0</v>
      </c>
    </row>
    <row r="280" spans="1:7">
      <c r="A280" s="11" t="s">
        <v>329</v>
      </c>
      <c r="B280" s="8" t="s">
        <v>17</v>
      </c>
      <c r="C280" s="8" t="s">
        <v>18</v>
      </c>
      <c r="D280" s="15" t="s">
        <v>330</v>
      </c>
      <c r="E280" s="12">
        <v>2</v>
      </c>
      <c r="F280" s="25">
        <v>0</v>
      </c>
      <c r="G280" s="27">
        <f t="shared" ref="G280:G294" si="0">ROUND(E280*F280,2)</f>
        <v>0</v>
      </c>
    </row>
    <row r="281" spans="1:7" ht="22.5">
      <c r="A281" s="11" t="s">
        <v>331</v>
      </c>
      <c r="B281" s="8" t="s">
        <v>17</v>
      </c>
      <c r="C281" s="8" t="s">
        <v>18</v>
      </c>
      <c r="D281" s="15" t="s">
        <v>332</v>
      </c>
      <c r="E281" s="12">
        <v>2</v>
      </c>
      <c r="F281" s="25">
        <v>0</v>
      </c>
      <c r="G281" s="27">
        <f t="shared" si="0"/>
        <v>0</v>
      </c>
    </row>
    <row r="282" spans="1:7" ht="33.75">
      <c r="A282" s="11" t="s">
        <v>333</v>
      </c>
      <c r="B282" s="8" t="s">
        <v>17</v>
      </c>
      <c r="C282" s="8" t="s">
        <v>18</v>
      </c>
      <c r="D282" s="15" t="s">
        <v>334</v>
      </c>
      <c r="E282" s="12">
        <v>3</v>
      </c>
      <c r="F282" s="25">
        <v>0</v>
      </c>
      <c r="G282" s="27">
        <f t="shared" si="0"/>
        <v>0</v>
      </c>
    </row>
    <row r="283" spans="1:7">
      <c r="A283" s="11" t="s">
        <v>335</v>
      </c>
      <c r="B283" s="8" t="s">
        <v>17</v>
      </c>
      <c r="C283" s="8" t="s">
        <v>18</v>
      </c>
      <c r="D283" s="15" t="s">
        <v>336</v>
      </c>
      <c r="E283" s="12">
        <v>2</v>
      </c>
      <c r="F283" s="25">
        <v>0</v>
      </c>
      <c r="G283" s="27">
        <f t="shared" si="0"/>
        <v>0</v>
      </c>
    </row>
    <row r="284" spans="1:7" ht="22.5">
      <c r="A284" s="11" t="s">
        <v>337</v>
      </c>
      <c r="B284" s="8" t="s">
        <v>17</v>
      </c>
      <c r="C284" s="8" t="s">
        <v>18</v>
      </c>
      <c r="D284" s="15" t="s">
        <v>338</v>
      </c>
      <c r="E284" s="12">
        <v>10</v>
      </c>
      <c r="F284" s="25">
        <v>0</v>
      </c>
      <c r="G284" s="27">
        <f t="shared" si="0"/>
        <v>0</v>
      </c>
    </row>
    <row r="285" spans="1:7" ht="22.5">
      <c r="A285" s="11" t="s">
        <v>339</v>
      </c>
      <c r="B285" s="8" t="s">
        <v>17</v>
      </c>
      <c r="C285" s="8" t="s">
        <v>18</v>
      </c>
      <c r="D285" s="15" t="s">
        <v>340</v>
      </c>
      <c r="E285" s="12">
        <v>2</v>
      </c>
      <c r="F285" s="25">
        <v>0</v>
      </c>
      <c r="G285" s="27">
        <f t="shared" si="0"/>
        <v>0</v>
      </c>
    </row>
    <row r="286" spans="1:7" ht="22.5">
      <c r="A286" s="11" t="s">
        <v>341</v>
      </c>
      <c r="B286" s="8" t="s">
        <v>17</v>
      </c>
      <c r="C286" s="8" t="s">
        <v>18</v>
      </c>
      <c r="D286" s="15" t="s">
        <v>342</v>
      </c>
      <c r="E286" s="12">
        <v>5</v>
      </c>
      <c r="F286" s="25">
        <v>0</v>
      </c>
      <c r="G286" s="27">
        <f t="shared" si="0"/>
        <v>0</v>
      </c>
    </row>
    <row r="287" spans="1:7" ht="22.5">
      <c r="A287" s="11" t="s">
        <v>343</v>
      </c>
      <c r="B287" s="8" t="s">
        <v>17</v>
      </c>
      <c r="C287" s="8" t="s">
        <v>18</v>
      </c>
      <c r="D287" s="15" t="s">
        <v>344</v>
      </c>
      <c r="E287" s="12">
        <v>2</v>
      </c>
      <c r="F287" s="25">
        <v>0</v>
      </c>
      <c r="G287" s="27">
        <f t="shared" si="0"/>
        <v>0</v>
      </c>
    </row>
    <row r="288" spans="1:7" ht="22.5">
      <c r="A288" s="11" t="s">
        <v>345</v>
      </c>
      <c r="B288" s="8" t="s">
        <v>17</v>
      </c>
      <c r="C288" s="8" t="s">
        <v>18</v>
      </c>
      <c r="D288" s="15" t="s">
        <v>346</v>
      </c>
      <c r="E288" s="12">
        <v>4</v>
      </c>
      <c r="F288" s="25">
        <v>0</v>
      </c>
      <c r="G288" s="27">
        <f t="shared" si="0"/>
        <v>0</v>
      </c>
    </row>
    <row r="289" spans="1:7" ht="22.5">
      <c r="A289" s="11" t="s">
        <v>347</v>
      </c>
      <c r="B289" s="8" t="s">
        <v>17</v>
      </c>
      <c r="C289" s="8" t="s">
        <v>18</v>
      </c>
      <c r="D289" s="15" t="s">
        <v>348</v>
      </c>
      <c r="E289" s="12">
        <v>4</v>
      </c>
      <c r="F289" s="25">
        <v>0</v>
      </c>
      <c r="G289" s="27">
        <f t="shared" si="0"/>
        <v>0</v>
      </c>
    </row>
    <row r="290" spans="1:7">
      <c r="A290" s="11" t="s">
        <v>349</v>
      </c>
      <c r="B290" s="8" t="s">
        <v>17</v>
      </c>
      <c r="C290" s="8" t="s">
        <v>18</v>
      </c>
      <c r="D290" s="15" t="s">
        <v>350</v>
      </c>
      <c r="E290" s="12">
        <v>5</v>
      </c>
      <c r="F290" s="25">
        <v>0</v>
      </c>
      <c r="G290" s="27">
        <f t="shared" si="0"/>
        <v>0</v>
      </c>
    </row>
    <row r="291" spans="1:7" ht="22.5">
      <c r="A291" s="11" t="s">
        <v>351</v>
      </c>
      <c r="B291" s="8" t="s">
        <v>17</v>
      </c>
      <c r="C291" s="8" t="s">
        <v>18</v>
      </c>
      <c r="D291" s="15" t="s">
        <v>352</v>
      </c>
      <c r="E291" s="12">
        <v>10</v>
      </c>
      <c r="F291" s="25">
        <v>0</v>
      </c>
      <c r="G291" s="27">
        <f t="shared" si="0"/>
        <v>0</v>
      </c>
    </row>
    <row r="292" spans="1:7" ht="22.5">
      <c r="A292" s="11" t="s">
        <v>353</v>
      </c>
      <c r="B292" s="8" t="s">
        <v>17</v>
      </c>
      <c r="C292" s="8" t="s">
        <v>18</v>
      </c>
      <c r="D292" s="15" t="s">
        <v>354</v>
      </c>
      <c r="E292" s="12">
        <v>2</v>
      </c>
      <c r="F292" s="25">
        <v>0</v>
      </c>
      <c r="G292" s="27">
        <f t="shared" si="0"/>
        <v>0</v>
      </c>
    </row>
    <row r="293" spans="1:7" ht="22.5">
      <c r="A293" s="11" t="s">
        <v>355</v>
      </c>
      <c r="B293" s="8" t="s">
        <v>17</v>
      </c>
      <c r="C293" s="8" t="s">
        <v>18</v>
      </c>
      <c r="D293" s="15" t="s">
        <v>356</v>
      </c>
      <c r="E293" s="12">
        <v>2</v>
      </c>
      <c r="F293" s="25">
        <v>0</v>
      </c>
      <c r="G293" s="27">
        <f t="shared" si="0"/>
        <v>0</v>
      </c>
    </row>
    <row r="294" spans="1:7">
      <c r="A294" s="7"/>
      <c r="B294" s="7"/>
      <c r="C294" s="7"/>
      <c r="D294" s="19" t="s">
        <v>357</v>
      </c>
      <c r="E294" s="12">
        <v>1</v>
      </c>
      <c r="F294" s="23">
        <f>SUM(G280:G293)</f>
        <v>0</v>
      </c>
      <c r="G294" s="23">
        <f t="shared" si="0"/>
        <v>0</v>
      </c>
    </row>
    <row r="295" spans="1:7" ht="0.95" customHeight="1">
      <c r="A295" s="13"/>
      <c r="B295" s="13"/>
      <c r="C295" s="13"/>
      <c r="D295" s="20"/>
      <c r="E295" s="13"/>
      <c r="F295" s="24"/>
      <c r="G295" s="24"/>
    </row>
    <row r="296" spans="1:7">
      <c r="A296" s="9" t="s">
        <v>358</v>
      </c>
      <c r="B296" s="9" t="s">
        <v>10</v>
      </c>
      <c r="C296" s="9" t="s">
        <v>11</v>
      </c>
      <c r="D296" s="18" t="s">
        <v>359</v>
      </c>
      <c r="E296" s="10">
        <f>E309</f>
        <v>1</v>
      </c>
      <c r="F296" s="23">
        <f>F309</f>
        <v>0</v>
      </c>
      <c r="G296" s="23">
        <f>G309</f>
        <v>0</v>
      </c>
    </row>
    <row r="297" spans="1:7" ht="22.5">
      <c r="A297" s="11" t="s">
        <v>360</v>
      </c>
      <c r="B297" s="8" t="s">
        <v>17</v>
      </c>
      <c r="C297" s="8" t="s">
        <v>361</v>
      </c>
      <c r="D297" s="15" t="s">
        <v>362</v>
      </c>
      <c r="E297" s="12">
        <v>1</v>
      </c>
      <c r="F297" s="25">
        <v>0</v>
      </c>
      <c r="G297" s="27">
        <f t="shared" ref="G297:G309" si="1">ROUND(E297*F297,2)</f>
        <v>0</v>
      </c>
    </row>
    <row r="298" spans="1:7" ht="22.5">
      <c r="A298" s="11" t="s">
        <v>363</v>
      </c>
      <c r="B298" s="8" t="s">
        <v>17</v>
      </c>
      <c r="C298" s="8" t="s">
        <v>361</v>
      </c>
      <c r="D298" s="15" t="s">
        <v>364</v>
      </c>
      <c r="E298" s="12">
        <v>1</v>
      </c>
      <c r="F298" s="25">
        <v>0</v>
      </c>
      <c r="G298" s="27">
        <f t="shared" si="1"/>
        <v>0</v>
      </c>
    </row>
    <row r="299" spans="1:7">
      <c r="A299" s="11" t="s">
        <v>365</v>
      </c>
      <c r="B299" s="8" t="s">
        <v>17</v>
      </c>
      <c r="C299" s="8" t="s">
        <v>361</v>
      </c>
      <c r="D299" s="15" t="s">
        <v>366</v>
      </c>
      <c r="E299" s="12">
        <v>1</v>
      </c>
      <c r="F299" s="25">
        <v>0</v>
      </c>
      <c r="G299" s="27">
        <f t="shared" si="1"/>
        <v>0</v>
      </c>
    </row>
    <row r="300" spans="1:7">
      <c r="A300" s="11" t="s">
        <v>367</v>
      </c>
      <c r="B300" s="8" t="s">
        <v>17</v>
      </c>
      <c r="C300" s="8" t="s">
        <v>361</v>
      </c>
      <c r="D300" s="15" t="s">
        <v>368</v>
      </c>
      <c r="E300" s="12">
        <v>1</v>
      </c>
      <c r="F300" s="25">
        <v>0</v>
      </c>
      <c r="G300" s="27">
        <f t="shared" si="1"/>
        <v>0</v>
      </c>
    </row>
    <row r="301" spans="1:7">
      <c r="A301" s="11" t="s">
        <v>369</v>
      </c>
      <c r="B301" s="8" t="s">
        <v>17</v>
      </c>
      <c r="C301" s="8" t="s">
        <v>361</v>
      </c>
      <c r="D301" s="15" t="s">
        <v>370</v>
      </c>
      <c r="E301" s="12">
        <v>1</v>
      </c>
      <c r="F301" s="25">
        <v>0</v>
      </c>
      <c r="G301" s="27">
        <f t="shared" si="1"/>
        <v>0</v>
      </c>
    </row>
    <row r="302" spans="1:7" ht="22.5">
      <c r="A302" s="11" t="s">
        <v>371</v>
      </c>
      <c r="B302" s="8" t="s">
        <v>17</v>
      </c>
      <c r="C302" s="8" t="s">
        <v>361</v>
      </c>
      <c r="D302" s="15" t="s">
        <v>372</v>
      </c>
      <c r="E302" s="12">
        <v>2</v>
      </c>
      <c r="F302" s="25">
        <v>0</v>
      </c>
      <c r="G302" s="27">
        <f t="shared" si="1"/>
        <v>0</v>
      </c>
    </row>
    <row r="303" spans="1:7" ht="22.5">
      <c r="A303" s="11" t="s">
        <v>373</v>
      </c>
      <c r="B303" s="8" t="s">
        <v>17</v>
      </c>
      <c r="C303" s="8" t="s">
        <v>158</v>
      </c>
      <c r="D303" s="15" t="s">
        <v>374</v>
      </c>
      <c r="E303" s="12">
        <v>100</v>
      </c>
      <c r="F303" s="25">
        <v>0</v>
      </c>
      <c r="G303" s="27">
        <f t="shared" si="1"/>
        <v>0</v>
      </c>
    </row>
    <row r="304" spans="1:7">
      <c r="A304" s="11" t="s">
        <v>375</v>
      </c>
      <c r="B304" s="8" t="s">
        <v>17</v>
      </c>
      <c r="C304" s="8" t="s">
        <v>158</v>
      </c>
      <c r="D304" s="15" t="s">
        <v>376</v>
      </c>
      <c r="E304" s="12">
        <v>15</v>
      </c>
      <c r="F304" s="25">
        <v>0</v>
      </c>
      <c r="G304" s="27">
        <f t="shared" si="1"/>
        <v>0</v>
      </c>
    </row>
    <row r="305" spans="1:7" ht="22.5">
      <c r="A305" s="11" t="s">
        <v>377</v>
      </c>
      <c r="B305" s="8" t="s">
        <v>17</v>
      </c>
      <c r="C305" s="8" t="s">
        <v>361</v>
      </c>
      <c r="D305" s="15" t="s">
        <v>378</v>
      </c>
      <c r="E305" s="12">
        <v>2</v>
      </c>
      <c r="F305" s="25">
        <v>0</v>
      </c>
      <c r="G305" s="27">
        <f t="shared" si="1"/>
        <v>0</v>
      </c>
    </row>
    <row r="306" spans="1:7" ht="33.75">
      <c r="A306" s="11" t="s">
        <v>379</v>
      </c>
      <c r="B306" s="8" t="s">
        <v>17</v>
      </c>
      <c r="C306" s="8" t="s">
        <v>158</v>
      </c>
      <c r="D306" s="15" t="s">
        <v>380</v>
      </c>
      <c r="E306" s="12">
        <v>50</v>
      </c>
      <c r="F306" s="25">
        <v>0</v>
      </c>
      <c r="G306" s="27">
        <f t="shared" si="1"/>
        <v>0</v>
      </c>
    </row>
    <row r="307" spans="1:7" ht="22.5">
      <c r="A307" s="11" t="s">
        <v>381</v>
      </c>
      <c r="B307" s="8" t="s">
        <v>17</v>
      </c>
      <c r="C307" s="8" t="s">
        <v>361</v>
      </c>
      <c r="D307" s="15" t="s">
        <v>382</v>
      </c>
      <c r="E307" s="12">
        <v>5</v>
      </c>
      <c r="F307" s="25">
        <v>0</v>
      </c>
      <c r="G307" s="27">
        <f t="shared" si="1"/>
        <v>0</v>
      </c>
    </row>
    <row r="308" spans="1:7" ht="33.75">
      <c r="A308" s="11" t="s">
        <v>383</v>
      </c>
      <c r="B308" s="8" t="s">
        <v>17</v>
      </c>
      <c r="C308" s="8" t="s">
        <v>361</v>
      </c>
      <c r="D308" s="15" t="s">
        <v>384</v>
      </c>
      <c r="E308" s="12">
        <v>4</v>
      </c>
      <c r="F308" s="25">
        <v>0</v>
      </c>
      <c r="G308" s="27">
        <f t="shared" si="1"/>
        <v>0</v>
      </c>
    </row>
    <row r="309" spans="1:7">
      <c r="A309" s="7"/>
      <c r="B309" s="7"/>
      <c r="C309" s="7"/>
      <c r="D309" s="19" t="s">
        <v>385</v>
      </c>
      <c r="E309" s="12">
        <v>1</v>
      </c>
      <c r="F309" s="23">
        <f>SUM(G297:G308)</f>
        <v>0</v>
      </c>
      <c r="G309" s="23">
        <f t="shared" si="1"/>
        <v>0</v>
      </c>
    </row>
    <row r="310" spans="1:7" ht="0.95" customHeight="1">
      <c r="A310" s="13"/>
      <c r="B310" s="13"/>
      <c r="C310" s="13"/>
      <c r="D310" s="20"/>
      <c r="E310" s="13"/>
      <c r="F310" s="24"/>
      <c r="G310" s="24"/>
    </row>
    <row r="311" spans="1:7">
      <c r="A311" s="9" t="s">
        <v>386</v>
      </c>
      <c r="B311" s="9" t="s">
        <v>10</v>
      </c>
      <c r="C311" s="9" t="s">
        <v>11</v>
      </c>
      <c r="D311" s="18" t="s">
        <v>387</v>
      </c>
      <c r="E311" s="10">
        <f>E315</f>
        <v>1</v>
      </c>
      <c r="F311" s="23">
        <f>F315</f>
        <v>0</v>
      </c>
      <c r="G311" s="23">
        <f>G315</f>
        <v>0</v>
      </c>
    </row>
    <row r="312" spans="1:7" ht="22.5">
      <c r="A312" s="11" t="s">
        <v>388</v>
      </c>
      <c r="B312" s="8" t="s">
        <v>17</v>
      </c>
      <c r="C312" s="8" t="s">
        <v>389</v>
      </c>
      <c r="D312" s="15" t="s">
        <v>390</v>
      </c>
      <c r="E312" s="12">
        <v>2</v>
      </c>
      <c r="F312" s="25">
        <v>0</v>
      </c>
      <c r="G312" s="27">
        <f>ROUND(E312*F312,2)</f>
        <v>0</v>
      </c>
    </row>
    <row r="313" spans="1:7">
      <c r="A313" s="11" t="s">
        <v>391</v>
      </c>
      <c r="B313" s="8" t="s">
        <v>17</v>
      </c>
      <c r="C313" s="8" t="s">
        <v>361</v>
      </c>
      <c r="D313" s="15" t="s">
        <v>392</v>
      </c>
      <c r="E313" s="12">
        <v>4</v>
      </c>
      <c r="F313" s="25">
        <v>0</v>
      </c>
      <c r="G313" s="27">
        <f>ROUND(E313*F313,2)</f>
        <v>0</v>
      </c>
    </row>
    <row r="314" spans="1:7">
      <c r="A314" s="11" t="s">
        <v>393</v>
      </c>
      <c r="B314" s="8" t="s">
        <v>17</v>
      </c>
      <c r="C314" s="8" t="s">
        <v>389</v>
      </c>
      <c r="D314" s="15" t="s">
        <v>394</v>
      </c>
      <c r="E314" s="12">
        <v>150</v>
      </c>
      <c r="F314" s="25">
        <v>0</v>
      </c>
      <c r="G314" s="27">
        <f>ROUND(E314*F314,2)</f>
        <v>0</v>
      </c>
    </row>
    <row r="315" spans="1:7">
      <c r="A315" s="7"/>
      <c r="B315" s="7"/>
      <c r="C315" s="7"/>
      <c r="D315" s="19" t="s">
        <v>395</v>
      </c>
      <c r="E315" s="12">
        <v>1</v>
      </c>
      <c r="F315" s="23">
        <f>SUM(G312:G314)</f>
        <v>0</v>
      </c>
      <c r="G315" s="23">
        <f>ROUND(E315*F315,2)</f>
        <v>0</v>
      </c>
    </row>
    <row r="316" spans="1:7" ht="0.95" customHeight="1">
      <c r="A316" s="13"/>
      <c r="B316" s="13"/>
      <c r="C316" s="13"/>
      <c r="D316" s="20"/>
      <c r="E316" s="13"/>
      <c r="F316" s="24"/>
      <c r="G316" s="24"/>
    </row>
    <row r="317" spans="1:7">
      <c r="A317" s="7"/>
      <c r="B317" s="7"/>
      <c r="C317" s="7"/>
      <c r="D317" s="19" t="s">
        <v>396</v>
      </c>
      <c r="E317" s="14">
        <v>1</v>
      </c>
      <c r="F317" s="23">
        <f>G279+G296+G311</f>
        <v>0</v>
      </c>
      <c r="G317" s="23">
        <f>ROUND(E317*F317,2)</f>
        <v>0</v>
      </c>
    </row>
    <row r="318" spans="1:7" ht="0.95" customHeight="1">
      <c r="A318" s="13"/>
      <c r="B318" s="13"/>
      <c r="C318" s="13"/>
      <c r="D318" s="20"/>
      <c r="E318" s="13"/>
      <c r="F318" s="24"/>
      <c r="G318" s="24"/>
    </row>
    <row r="319" spans="1:7">
      <c r="A319" s="5" t="s">
        <v>397</v>
      </c>
      <c r="B319" s="5" t="s">
        <v>10</v>
      </c>
      <c r="C319" s="5" t="s">
        <v>11</v>
      </c>
      <c r="D319" s="17" t="s">
        <v>398</v>
      </c>
      <c r="E319" s="6">
        <f>E342</f>
        <v>1</v>
      </c>
      <c r="F319" s="23">
        <f>F342</f>
        <v>0</v>
      </c>
      <c r="G319" s="23">
        <v>0</v>
      </c>
    </row>
    <row r="320" spans="1:7">
      <c r="A320" s="7"/>
      <c r="B320" s="7"/>
      <c r="C320" s="7"/>
      <c r="D320" s="15" t="s">
        <v>399</v>
      </c>
      <c r="E320" s="7"/>
      <c r="F320" s="24"/>
      <c r="G320" s="24"/>
    </row>
    <row r="321" spans="1:7" ht="33.75">
      <c r="A321" s="11" t="s">
        <v>400</v>
      </c>
      <c r="B321" s="8" t="s">
        <v>17</v>
      </c>
      <c r="C321" s="8" t="s">
        <v>36</v>
      </c>
      <c r="D321" s="15" t="s">
        <v>401</v>
      </c>
      <c r="E321" s="12">
        <v>464.92</v>
      </c>
      <c r="F321" s="25">
        <v>0</v>
      </c>
      <c r="G321" s="27">
        <f>ROUND(E321*F321,2)</f>
        <v>0</v>
      </c>
    </row>
    <row r="322" spans="1:7" ht="33.75">
      <c r="A322" s="7"/>
      <c r="B322" s="7"/>
      <c r="C322" s="7"/>
      <c r="D322" s="15" t="s">
        <v>402</v>
      </c>
      <c r="E322" s="7"/>
      <c r="F322" s="24"/>
      <c r="G322" s="24"/>
    </row>
    <row r="323" spans="1:7" ht="33.75">
      <c r="A323" s="11" t="s">
        <v>403</v>
      </c>
      <c r="B323" s="8" t="s">
        <v>17</v>
      </c>
      <c r="C323" s="8" t="s">
        <v>36</v>
      </c>
      <c r="D323" s="15" t="s">
        <v>404</v>
      </c>
      <c r="E323" s="12">
        <v>65.92</v>
      </c>
      <c r="F323" s="25">
        <v>0</v>
      </c>
      <c r="G323" s="27">
        <f>ROUND(E323*F323,2)</f>
        <v>0</v>
      </c>
    </row>
    <row r="324" spans="1:7" ht="56.25">
      <c r="A324" s="7"/>
      <c r="B324" s="7"/>
      <c r="C324" s="7"/>
      <c r="D324" s="15" t="s">
        <v>405</v>
      </c>
      <c r="E324" s="7"/>
      <c r="F324" s="24"/>
      <c r="G324" s="24"/>
    </row>
    <row r="325" spans="1:7" ht="33.75">
      <c r="A325" s="11" t="s">
        <v>406</v>
      </c>
      <c r="B325" s="8" t="s">
        <v>17</v>
      </c>
      <c r="C325" s="8" t="s">
        <v>36</v>
      </c>
      <c r="D325" s="15" t="s">
        <v>407</v>
      </c>
      <c r="E325" s="12">
        <v>391.2</v>
      </c>
      <c r="F325" s="25">
        <v>0</v>
      </c>
      <c r="G325" s="27">
        <f>ROUND(E325*F325,2)</f>
        <v>0</v>
      </c>
    </row>
    <row r="326" spans="1:7" ht="45">
      <c r="A326" s="7"/>
      <c r="B326" s="7"/>
      <c r="C326" s="7"/>
      <c r="D326" s="15" t="s">
        <v>408</v>
      </c>
      <c r="E326" s="7"/>
      <c r="F326" s="24"/>
      <c r="G326" s="24"/>
    </row>
    <row r="327" spans="1:7" ht="33.75">
      <c r="A327" s="11" t="s">
        <v>409</v>
      </c>
      <c r="B327" s="8" t="s">
        <v>17</v>
      </c>
      <c r="C327" s="8" t="s">
        <v>36</v>
      </c>
      <c r="D327" s="15" t="s">
        <v>404</v>
      </c>
      <c r="E327" s="12">
        <v>9</v>
      </c>
      <c r="F327" s="25">
        <v>13.84</v>
      </c>
      <c r="G327" s="27">
        <v>0</v>
      </c>
    </row>
    <row r="328" spans="1:7" ht="56.25">
      <c r="A328" s="7"/>
      <c r="B328" s="7"/>
      <c r="C328" s="7"/>
      <c r="D328" s="15" t="s">
        <v>405</v>
      </c>
      <c r="E328" s="7"/>
      <c r="F328" s="24"/>
      <c r="G328" s="24"/>
    </row>
    <row r="329" spans="1:7" ht="33.75">
      <c r="A329" s="11" t="s">
        <v>410</v>
      </c>
      <c r="B329" s="8" t="s">
        <v>17</v>
      </c>
      <c r="C329" s="8" t="s">
        <v>36</v>
      </c>
      <c r="D329" s="15" t="s">
        <v>411</v>
      </c>
      <c r="E329" s="12">
        <v>65.92</v>
      </c>
      <c r="F329" s="25">
        <v>0</v>
      </c>
      <c r="G329" s="27">
        <f>ROUND(E329*F329,2)</f>
        <v>0</v>
      </c>
    </row>
    <row r="330" spans="1:7" ht="67.5">
      <c r="A330" s="7"/>
      <c r="B330" s="7"/>
      <c r="C330" s="7"/>
      <c r="D330" s="15" t="s">
        <v>412</v>
      </c>
      <c r="E330" s="7"/>
      <c r="F330" s="24"/>
      <c r="G330" s="24"/>
    </row>
    <row r="331" spans="1:7" ht="33.75">
      <c r="A331" s="11" t="s">
        <v>413</v>
      </c>
      <c r="B331" s="8" t="s">
        <v>17</v>
      </c>
      <c r="C331" s="8" t="s">
        <v>36</v>
      </c>
      <c r="D331" s="15" t="s">
        <v>411</v>
      </c>
      <c r="E331" s="12">
        <v>391.2</v>
      </c>
      <c r="F331" s="25">
        <v>0</v>
      </c>
      <c r="G331" s="27">
        <f>ROUND(E331*F331,2)</f>
        <v>0</v>
      </c>
    </row>
    <row r="332" spans="1:7" ht="67.5">
      <c r="A332" s="7"/>
      <c r="B332" s="7"/>
      <c r="C332" s="7"/>
      <c r="D332" s="15" t="s">
        <v>414</v>
      </c>
      <c r="E332" s="7"/>
      <c r="F332" s="24"/>
      <c r="G332" s="24"/>
    </row>
    <row r="333" spans="1:7" ht="22.5">
      <c r="A333" s="11" t="s">
        <v>415</v>
      </c>
      <c r="B333" s="8" t="s">
        <v>17</v>
      </c>
      <c r="C333" s="8" t="s">
        <v>36</v>
      </c>
      <c r="D333" s="15" t="s">
        <v>416</v>
      </c>
      <c r="E333" s="12">
        <v>2</v>
      </c>
      <c r="F333" s="25">
        <v>0</v>
      </c>
      <c r="G333" s="27">
        <f>ROUND(E333*F333,2)</f>
        <v>0</v>
      </c>
    </row>
    <row r="334" spans="1:7" ht="45">
      <c r="A334" s="7"/>
      <c r="B334" s="7"/>
      <c r="C334" s="7"/>
      <c r="D334" s="15" t="s">
        <v>417</v>
      </c>
      <c r="E334" s="7"/>
      <c r="F334" s="24"/>
      <c r="G334" s="24"/>
    </row>
    <row r="335" spans="1:7" ht="22.5">
      <c r="A335" s="11" t="s">
        <v>418</v>
      </c>
      <c r="B335" s="8" t="s">
        <v>17</v>
      </c>
      <c r="C335" s="8" t="s">
        <v>36</v>
      </c>
      <c r="D335" s="15" t="s">
        <v>419</v>
      </c>
      <c r="E335" s="12">
        <v>2</v>
      </c>
      <c r="F335" s="25">
        <v>0</v>
      </c>
      <c r="G335" s="27">
        <f>ROUND(E335*F335,2)</f>
        <v>0</v>
      </c>
    </row>
    <row r="336" spans="1:7" ht="22.5">
      <c r="A336" s="11" t="s">
        <v>420</v>
      </c>
      <c r="B336" s="8" t="s">
        <v>17</v>
      </c>
      <c r="C336" s="8" t="s">
        <v>36</v>
      </c>
      <c r="D336" s="15" t="s">
        <v>421</v>
      </c>
      <c r="E336" s="12">
        <v>2</v>
      </c>
      <c r="F336" s="25">
        <v>0</v>
      </c>
      <c r="G336" s="27">
        <f>ROUND(E336*F336,2)</f>
        <v>0</v>
      </c>
    </row>
    <row r="337" spans="1:7" ht="56.25">
      <c r="A337" s="7"/>
      <c r="B337" s="7"/>
      <c r="C337" s="7"/>
      <c r="D337" s="15" t="s">
        <v>422</v>
      </c>
      <c r="E337" s="7"/>
      <c r="F337" s="24"/>
      <c r="G337" s="24"/>
    </row>
    <row r="338" spans="1:7" ht="33.75">
      <c r="A338" s="11" t="s">
        <v>423</v>
      </c>
      <c r="B338" s="8" t="s">
        <v>17</v>
      </c>
      <c r="C338" s="8" t="s">
        <v>424</v>
      </c>
      <c r="D338" s="15" t="s">
        <v>425</v>
      </c>
      <c r="E338" s="12">
        <v>2</v>
      </c>
      <c r="F338" s="25">
        <v>0</v>
      </c>
      <c r="G338" s="27">
        <f>ROUND(E338*F338,2)</f>
        <v>0</v>
      </c>
    </row>
    <row r="339" spans="1:7" ht="123.75">
      <c r="A339" s="7"/>
      <c r="B339" s="7"/>
      <c r="C339" s="7"/>
      <c r="D339" s="15" t="s">
        <v>426</v>
      </c>
      <c r="E339" s="7"/>
      <c r="F339" s="24"/>
      <c r="G339" s="24"/>
    </row>
    <row r="340" spans="1:7" ht="22.5">
      <c r="A340" s="11" t="s">
        <v>427</v>
      </c>
      <c r="B340" s="8" t="s">
        <v>17</v>
      </c>
      <c r="C340" s="8" t="s">
        <v>36</v>
      </c>
      <c r="D340" s="15" t="s">
        <v>428</v>
      </c>
      <c r="E340" s="12">
        <v>9</v>
      </c>
      <c r="F340" s="25">
        <v>0</v>
      </c>
      <c r="G340" s="27">
        <f>ROUND(E340*F340,2)</f>
        <v>0</v>
      </c>
    </row>
    <row r="341" spans="1:7" ht="56.25">
      <c r="A341" s="7"/>
      <c r="B341" s="7"/>
      <c r="C341" s="7"/>
      <c r="D341" s="15" t="s">
        <v>429</v>
      </c>
      <c r="E341" s="7"/>
      <c r="F341" s="24"/>
      <c r="G341" s="24"/>
    </row>
    <row r="342" spans="1:7">
      <c r="A342" s="7"/>
      <c r="B342" s="7"/>
      <c r="C342" s="7"/>
      <c r="D342" s="19" t="s">
        <v>430</v>
      </c>
      <c r="E342" s="14">
        <v>1</v>
      </c>
      <c r="F342" s="23">
        <f>G321+G323+G325+G327+G329+G331+G333+G335+G336+G338+G340</f>
        <v>0</v>
      </c>
      <c r="G342" s="23">
        <f>ROUND(E342*F342,2)</f>
        <v>0</v>
      </c>
    </row>
    <row r="343" spans="1:7" ht="0.95" customHeight="1">
      <c r="A343" s="13"/>
      <c r="B343" s="13"/>
      <c r="C343" s="13"/>
      <c r="D343" s="20"/>
      <c r="E343" s="13"/>
      <c r="F343" s="24"/>
      <c r="G343" s="24"/>
    </row>
    <row r="344" spans="1:7">
      <c r="A344" s="7"/>
      <c r="B344" s="7"/>
      <c r="C344" s="7"/>
      <c r="D344" s="19" t="s">
        <v>431</v>
      </c>
      <c r="E344" s="14">
        <v>1</v>
      </c>
      <c r="F344" s="23">
        <f>G4+G41+G103+G121+G153+G171+G216+G248+G277+G319</f>
        <v>0</v>
      </c>
      <c r="G344" s="23">
        <f>ROUND(E344*F344,2)</f>
        <v>0</v>
      </c>
    </row>
    <row r="345" spans="1:7" ht="0.95" customHeight="1">
      <c r="A345" s="13"/>
      <c r="B345" s="13"/>
      <c r="C345" s="13"/>
      <c r="D345" s="20"/>
      <c r="E345" s="13"/>
      <c r="F345" s="24"/>
      <c r="G345" s="24"/>
    </row>
  </sheetData>
  <dataValidations count="1">
    <dataValidation type="list" allowBlank="1" showInputMessage="1" showErrorMessage="1" sqref="B4:B345">
      <formula1>"Capítol,Partida,Ma d’obra,Maquinària,Material,Altres,Tasca,"</formula1>
    </dataValidation>
  </dataValidations>
  <pageMargins left="0.7" right="0.7" top="0.75" bottom="0.75" header="0.3" footer="0.3"/>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d7be997b-7cc0-4f19-a892-3bd1e77e3656">
      <Terms xmlns="http://schemas.microsoft.com/office/infopath/2007/PartnerControls"/>
    </lcf76f155ced4ddcb4097134ff3c332f>
    <TaxCatchAll xmlns="fa0baf72-e309-4a91-801f-b8d437790ff9"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2C2D611384D41749B8C801B65CA6177A" ma:contentTypeVersion="13" ma:contentTypeDescription="Crear nuevo documento." ma:contentTypeScope="" ma:versionID="95c6b7005dafb2c738ea71ebe18f8d9e">
  <xsd:schema xmlns:xsd="http://www.w3.org/2001/XMLSchema" xmlns:xs="http://www.w3.org/2001/XMLSchema" xmlns:p="http://schemas.microsoft.com/office/2006/metadata/properties" xmlns:ns2="d7be997b-7cc0-4f19-a892-3bd1e77e3656" xmlns:ns3="fa0baf72-e309-4a91-801f-b8d437790ff9" targetNamespace="http://schemas.microsoft.com/office/2006/metadata/properties" ma:root="true" ma:fieldsID="6f7f9ba43ae0f60339469448f79498e8" ns2:_="" ns3:_="">
    <xsd:import namespace="d7be997b-7cc0-4f19-a892-3bd1e77e3656"/>
    <xsd:import namespace="fa0baf72-e309-4a91-801f-b8d437790ff9"/>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ServiceOCR"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7be997b-7cc0-4f19-a892-3bd1e77e3656"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Etiquetas de imagen" ma:readOnly="false" ma:fieldId="{5cf76f15-5ced-4ddc-b409-7134ff3c332f}" ma:taxonomyMulti="true" ma:sspId="44bbbb5e-48fc-46b0-8276-9ee72a2dece8"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dexed="true"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a0baf72-e309-4a91-801f-b8d437790ff9"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c1e83a34-830b-4b38-9374-b2901c9e29aa}" ma:internalName="TaxCatchAll" ma:showField="CatchAllData" ma:web="fa0baf72-e309-4a91-801f-b8d437790ff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4F98A2C-4306-4F8E-94CB-64D02B4EC3B7}">
  <ds:schemaRefs>
    <ds:schemaRef ds:uri="http://schemas.microsoft.com/sharepoint/v3/contenttype/forms"/>
  </ds:schemaRefs>
</ds:datastoreItem>
</file>

<file path=customXml/itemProps2.xml><?xml version="1.0" encoding="utf-8"?>
<ds:datastoreItem xmlns:ds="http://schemas.openxmlformats.org/officeDocument/2006/customXml" ds:itemID="{823EFB69-D4A7-422A-925F-B3524FF5CE15}">
  <ds:schemaRefs>
    <ds:schemaRef ds:uri="http://purl.org/dc/dcmitype/"/>
    <ds:schemaRef ds:uri="http://purl.org/dc/elements/1.1/"/>
    <ds:schemaRef ds:uri="http://www.w3.org/XML/1998/namespace"/>
    <ds:schemaRef ds:uri="http://schemas.microsoft.com/office/infopath/2007/PartnerControls"/>
    <ds:schemaRef ds:uri="http://purl.org/dc/terms/"/>
    <ds:schemaRef ds:uri="http://schemas.microsoft.com/office/2006/documentManagement/types"/>
    <ds:schemaRef ds:uri="http://schemas.openxmlformats.org/package/2006/metadata/core-properties"/>
    <ds:schemaRef ds:uri="fa0baf72-e309-4a91-801f-b8d437790ff9"/>
    <ds:schemaRef ds:uri="d7be997b-7cc0-4f19-a892-3bd1e77e3656"/>
    <ds:schemaRef ds:uri="http://schemas.microsoft.com/office/2006/metadata/properties"/>
  </ds:schemaRefs>
</ds:datastoreItem>
</file>

<file path=customXml/itemProps3.xml><?xml version="1.0" encoding="utf-8"?>
<ds:datastoreItem xmlns:ds="http://schemas.openxmlformats.org/officeDocument/2006/customXml" ds:itemID="{39C34BFB-906D-47F8-BC2A-9F656951417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7be997b-7cc0-4f19-a892-3bd1e77e3656"/>
    <ds:schemaRef ds:uri="fa0baf72-e309-4a91-801f-b8d437790ff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Frederic Soro - Proisotec Enginyeria</dc:creator>
  <cp:lastModifiedBy>Ingrid Feliubadaló Díaz</cp:lastModifiedBy>
  <dcterms:created xsi:type="dcterms:W3CDTF">2025-05-19T08:40:52Z</dcterms:created>
  <dcterms:modified xsi:type="dcterms:W3CDTF">2025-06-09T12:28:32Z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0x0101002C2D611384D41749B8C801B65CA6177A</vt:lpwstr>
  </property>
</Properties>
</file>