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_Assessoraments\Assessoraments\2025\AS25-003 Procediments Oberts - VNG APARCAMENTS\02_Editable\Licitació B TRANSPORT DE FONS\"/>
    </mc:Choice>
  </mc:AlternateContent>
  <xr:revisionPtr revIDLastSave="0" documentId="13_ncr:1_{875F61B7-E94A-4C61-97EE-5A0DD7573670}" xr6:coauthVersionLast="36" xr6:coauthVersionMax="36" xr10:uidLastSave="{00000000-0000-0000-0000-000000000000}"/>
  <bookViews>
    <workbookView xWindow="0" yWindow="0" windowWidth="28800" windowHeight="12225" xr2:uid="{01F0B89F-46B6-426E-BC85-66FEB5AFE607}"/>
  </bookViews>
  <sheets>
    <sheet name="Oferta Total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0" l="1"/>
  <c r="G5" i="10" l="1"/>
  <c r="E8" i="10" l="1"/>
  <c r="E7" i="10"/>
  <c r="G7" i="10" l="1"/>
  <c r="G8" i="10"/>
  <c r="E6" i="10" l="1"/>
  <c r="E4" i="10"/>
  <c r="E3" i="10" l="1"/>
  <c r="G4" i="10" l="1"/>
  <c r="G6" i="10"/>
  <c r="G3" i="10"/>
  <c r="G9" i="10" l="1"/>
  <c r="G10" i="10" s="1"/>
  <c r="G11" i="10" s="1"/>
  <c r="G13" i="10" s="1"/>
  <c r="G12" i="10" l="1"/>
  <c r="G14" i="10" s="1"/>
  <c r="G15" i="10" s="1"/>
  <c r="G16" i="10" s="1"/>
</calcChain>
</file>

<file path=xl/sharedStrings.xml><?xml version="1.0" encoding="utf-8"?>
<sst xmlns="http://schemas.openxmlformats.org/spreadsheetml/2006/main" count="27" uniqueCount="25">
  <si>
    <t>Total Serveis Planificats 1ers 12 mesos servei</t>
  </si>
  <si>
    <t>Total Serveis planificats 2ons 12 mesos servei*</t>
  </si>
  <si>
    <t>%</t>
  </si>
  <si>
    <t xml:space="preserve">Despeses Generals </t>
  </si>
  <si>
    <t>Benefici Industrial</t>
  </si>
  <si>
    <t>Impost valor afegit IVA</t>
  </si>
  <si>
    <t>Preu ofert (IVA exclòs)</t>
  </si>
  <si>
    <t>Total Preu ofert (IVA inclòs)</t>
  </si>
  <si>
    <t>Total Serveis COSTOS DIRECTES 24 mesos Contracte</t>
  </si>
  <si>
    <t>Prestacions</t>
  </si>
  <si>
    <t>Import ofertat (€/total)</t>
  </si>
  <si>
    <t>Baixa 
(%)</t>
  </si>
  <si>
    <t>Preu ofertat (€/ut)</t>
  </si>
  <si>
    <t>Preu base 
(€/un amid)</t>
  </si>
  <si>
    <t>Imports a indicar al model d'oferta</t>
  </si>
  <si>
    <t>Total Serveis planificats 2ons 12 mesos servei</t>
  </si>
  <si>
    <t>Recollida, dipòsit, custòdia i transport de fons de zones regulades (parquímetres). En ruta (1)</t>
  </si>
  <si>
    <t>Recollida, dipòsit, custòdia i transport de fons de en aparcaments (aparcaments de rotació). Dins de ruta o individual (2)</t>
  </si>
  <si>
    <t>Recompte i classificació de fons de tipus bitllet (per cada 10.000 € o fracció)</t>
  </si>
  <si>
    <t>Recompte i classificació de fons de tipus moneda fraccionaria (per cada 10.000 € o fracció)</t>
  </si>
  <si>
    <t>Distribució de fons - Preparació única de remesa de canvi</t>
  </si>
  <si>
    <t>Distribució de fons - Lliurament únic de remesa de fons a aparcament</t>
  </si>
  <si>
    <t>(1) VNG Aparcaments comunicarà les rutes amb una antelació de 24 hores. La facturació s'efectuarà segons el nombre real de punts de recollida de cada ruta, sense aplicar-hi cap mínim.</t>
  </si>
  <si>
    <t>(2) Es durà a terme per cada aparcament l'acompanyament durant la recollida de fons als caixers i caixa central de cada aparcament , sent el personal de VNG aparcaments qui realitzarà l'extracció de cofres per lliurar al personal de la contractista que garantirà en tot moment la seguretat de la operació, per fer-se càrrec posteriorment del dipòsit, custòdia i transport fins les seves instal·lacions.</t>
  </si>
  <si>
    <t>Total 
nº (ut)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</si>
</sst>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/ut&quot;"/>
    <numFmt numFmtId="165" formatCode="#,##0\ &quot;ut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8" fontId="0" fillId="0" borderId="1" xfId="0" applyNumberFormat="1" applyFill="1" applyBorder="1" applyAlignment="1">
      <alignment horizontal="center"/>
    </xf>
    <xf numFmtId="8" fontId="0" fillId="0" borderId="2" xfId="0" applyNumberFormat="1" applyFill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3" borderId="1" xfId="0" applyFill="1" applyBorder="1"/>
    <xf numFmtId="8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8" fontId="2" fillId="4" borderId="1" xfId="0" applyNumberFormat="1" applyFont="1" applyFill="1" applyBorder="1" applyAlignment="1">
      <alignment horizontal="center"/>
    </xf>
    <xf numFmtId="8" fontId="0" fillId="0" borderId="0" xfId="0" applyNumberFormat="1"/>
    <xf numFmtId="0" fontId="4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0" borderId="2" xfId="0" applyBorder="1" applyAlignment="1">
      <alignment horizontal="center" vertical="center" wrapText="1"/>
    </xf>
    <xf numFmtId="8" fontId="2" fillId="2" borderId="6" xfId="0" applyNumberFormat="1" applyFont="1" applyFill="1" applyBorder="1" applyAlignment="1">
      <alignment horizontal="center"/>
    </xf>
    <xf numFmtId="8" fontId="2" fillId="2" borderId="7" xfId="0" applyNumberFormat="1" applyFont="1" applyFill="1" applyBorder="1" applyAlignment="1">
      <alignment horizontal="center"/>
    </xf>
    <xf numFmtId="8" fontId="2" fillId="2" borderId="8" xfId="0" applyNumberFormat="1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1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24932-D271-4FC3-89B6-270EFB3F7D1C}">
  <sheetPr>
    <pageSetUpPr fitToPage="1"/>
  </sheetPr>
  <dimension ref="A1:I3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9" sqref="A9:F9"/>
    </sheetView>
  </sheetViews>
  <sheetFormatPr baseColWidth="10" defaultRowHeight="15" x14ac:dyDescent="0.25"/>
  <cols>
    <col min="1" max="1" width="4.85546875" customWidth="1"/>
    <col min="2" max="2" width="107.7109375" customWidth="1"/>
    <col min="3" max="3" width="17" customWidth="1"/>
    <col min="4" max="4" width="10.42578125" customWidth="1"/>
    <col min="5" max="5" width="15" customWidth="1"/>
    <col min="6" max="6" width="11.42578125" customWidth="1"/>
    <col min="7" max="7" width="15.28515625" customWidth="1"/>
  </cols>
  <sheetData>
    <row r="1" spans="1:9" ht="30" x14ac:dyDescent="0.45">
      <c r="B1" s="15" t="s">
        <v>9</v>
      </c>
      <c r="C1" s="19" t="s">
        <v>13</v>
      </c>
      <c r="D1" s="19" t="s">
        <v>11</v>
      </c>
      <c r="E1" s="19" t="s">
        <v>12</v>
      </c>
      <c r="F1" s="19" t="s">
        <v>24</v>
      </c>
      <c r="G1" s="19" t="s">
        <v>10</v>
      </c>
    </row>
    <row r="2" spans="1:9" x14ac:dyDescent="0.25">
      <c r="A2" s="7"/>
      <c r="B2" s="11"/>
      <c r="C2" s="8"/>
      <c r="D2" s="8"/>
      <c r="E2" s="8"/>
      <c r="F2" s="9"/>
      <c r="G2" s="10"/>
    </row>
    <row r="3" spans="1:9" x14ac:dyDescent="0.25">
      <c r="A3" s="3">
        <v>1</v>
      </c>
      <c r="B3" s="18" t="s">
        <v>16</v>
      </c>
      <c r="C3" s="16">
        <v>8.89</v>
      </c>
      <c r="D3" s="29">
        <v>0</v>
      </c>
      <c r="E3" s="16">
        <f>ROUND(C3*(1-D3),2)</f>
        <v>8.89</v>
      </c>
      <c r="F3" s="17">
        <v>2200</v>
      </c>
      <c r="G3" s="6">
        <f t="shared" ref="G3:G8" si="0">E3*F3</f>
        <v>19558</v>
      </c>
    </row>
    <row r="4" spans="1:9" x14ac:dyDescent="0.25">
      <c r="A4" s="3">
        <v>2</v>
      </c>
      <c r="B4" s="18" t="s">
        <v>17</v>
      </c>
      <c r="C4" s="16">
        <v>35.270000000000003</v>
      </c>
      <c r="D4" s="29">
        <v>0</v>
      </c>
      <c r="E4" s="16">
        <f t="shared" ref="E4:E8" si="1">ROUND(C4*(1-D4),2)</f>
        <v>35.270000000000003</v>
      </c>
      <c r="F4" s="17">
        <v>36</v>
      </c>
      <c r="G4" s="6">
        <f t="shared" si="0"/>
        <v>1269.72</v>
      </c>
    </row>
    <row r="5" spans="1:9" x14ac:dyDescent="0.25">
      <c r="A5" s="3">
        <v>3</v>
      </c>
      <c r="B5" s="18" t="s">
        <v>18</v>
      </c>
      <c r="C5" s="16">
        <v>24.1</v>
      </c>
      <c r="D5" s="29">
        <v>0</v>
      </c>
      <c r="E5" s="16">
        <f t="shared" ref="E5" si="2">ROUND(C5*(1-D5),2)</f>
        <v>24.1</v>
      </c>
      <c r="F5" s="17">
        <v>12</v>
      </c>
      <c r="G5" s="6">
        <f t="shared" ref="G5" si="3">E5*F5</f>
        <v>289.20000000000005</v>
      </c>
    </row>
    <row r="6" spans="1:9" x14ac:dyDescent="0.25">
      <c r="A6" s="3">
        <v>4</v>
      </c>
      <c r="B6" s="18" t="s">
        <v>19</v>
      </c>
      <c r="C6" s="16">
        <v>99.9</v>
      </c>
      <c r="D6" s="29">
        <v>0</v>
      </c>
      <c r="E6" s="16">
        <f t="shared" si="1"/>
        <v>99.9</v>
      </c>
      <c r="F6" s="17">
        <v>85</v>
      </c>
      <c r="G6" s="6">
        <f t="shared" si="0"/>
        <v>8491.5</v>
      </c>
    </row>
    <row r="7" spans="1:9" x14ac:dyDescent="0.25">
      <c r="A7" s="3">
        <v>5</v>
      </c>
      <c r="B7" s="18" t="s">
        <v>20</v>
      </c>
      <c r="C7" s="16">
        <v>60.02</v>
      </c>
      <c r="D7" s="29">
        <v>0</v>
      </c>
      <c r="E7" s="16">
        <f t="shared" si="1"/>
        <v>60.02</v>
      </c>
      <c r="F7" s="17">
        <v>15</v>
      </c>
      <c r="G7" s="6">
        <f t="shared" si="0"/>
        <v>900.30000000000007</v>
      </c>
    </row>
    <row r="8" spans="1:9" x14ac:dyDescent="0.25">
      <c r="A8" s="3">
        <v>6</v>
      </c>
      <c r="B8" s="18" t="s">
        <v>21</v>
      </c>
      <c r="C8" s="16">
        <v>18.95</v>
      </c>
      <c r="D8" s="29">
        <v>0</v>
      </c>
      <c r="E8" s="16">
        <f t="shared" si="1"/>
        <v>18.95</v>
      </c>
      <c r="F8" s="17">
        <v>15</v>
      </c>
      <c r="G8" s="6">
        <f t="shared" si="0"/>
        <v>284.25</v>
      </c>
    </row>
    <row r="9" spans="1:9" x14ac:dyDescent="0.25">
      <c r="A9" s="24" t="s">
        <v>0</v>
      </c>
      <c r="B9" s="24"/>
      <c r="C9" s="24"/>
      <c r="D9" s="24"/>
      <c r="E9" s="24"/>
      <c r="F9" s="24"/>
      <c r="G9" s="4">
        <f>SUM(G3:G8)</f>
        <v>30792.97</v>
      </c>
    </row>
    <row r="10" spans="1:9" x14ac:dyDescent="0.25">
      <c r="A10" s="3"/>
      <c r="B10" s="24" t="s">
        <v>15</v>
      </c>
      <c r="C10" s="24"/>
      <c r="D10" s="24"/>
      <c r="E10" s="24"/>
      <c r="F10" s="24" t="s">
        <v>1</v>
      </c>
      <c r="G10" s="4">
        <f>G9</f>
        <v>30792.97</v>
      </c>
    </row>
    <row r="11" spans="1:9" x14ac:dyDescent="0.25">
      <c r="A11" s="25" t="s">
        <v>8</v>
      </c>
      <c r="B11" s="26"/>
      <c r="C11" s="26"/>
      <c r="D11" s="26"/>
      <c r="E11" s="26"/>
      <c r="F11" s="27"/>
      <c r="G11" s="13">
        <f>G10+G9</f>
        <v>61585.94</v>
      </c>
    </row>
    <row r="12" spans="1:9" x14ac:dyDescent="0.25">
      <c r="B12" s="2" t="s">
        <v>3</v>
      </c>
      <c r="C12" s="2"/>
      <c r="D12" s="2"/>
      <c r="E12" s="1">
        <v>13</v>
      </c>
      <c r="F12" s="1" t="s">
        <v>2</v>
      </c>
      <c r="G12" s="4">
        <f>ROUND(G$11*$E12/100,2)</f>
        <v>8006.17</v>
      </c>
    </row>
    <row r="13" spans="1:9" ht="15.75" thickBot="1" x14ac:dyDescent="0.3">
      <c r="B13" s="2" t="s">
        <v>4</v>
      </c>
      <c r="C13" s="2"/>
      <c r="D13" s="2"/>
      <c r="E13" s="1">
        <v>6</v>
      </c>
      <c r="F13" s="1" t="s">
        <v>2</v>
      </c>
      <c r="G13" s="5">
        <f>ROUND(G$11*$E13/100,2)</f>
        <v>3695.16</v>
      </c>
    </row>
    <row r="14" spans="1:9" ht="15.75" x14ac:dyDescent="0.25">
      <c r="B14" s="12" t="s">
        <v>6</v>
      </c>
      <c r="C14" s="2"/>
      <c r="D14" s="2"/>
      <c r="F14" s="14"/>
      <c r="G14" s="20">
        <f>G11+G12+G13</f>
        <v>73287.27</v>
      </c>
      <c r="H14" s="28" t="s">
        <v>14</v>
      </c>
      <c r="I14" s="28"/>
    </row>
    <row r="15" spans="1:9" x14ac:dyDescent="0.25">
      <c r="B15" s="2" t="s">
        <v>5</v>
      </c>
      <c r="C15" s="2"/>
      <c r="D15" s="2"/>
      <c r="E15" s="1">
        <v>21</v>
      </c>
      <c r="F15" s="1" t="s">
        <v>2</v>
      </c>
      <c r="G15" s="21">
        <f>ROUND(G$14*$E15/100,2)</f>
        <v>15390.33</v>
      </c>
      <c r="H15" s="28"/>
      <c r="I15" s="28"/>
    </row>
    <row r="16" spans="1:9" ht="16.5" thickBot="1" x14ac:dyDescent="0.3">
      <c r="B16" s="12" t="s">
        <v>7</v>
      </c>
      <c r="C16" s="2"/>
      <c r="D16" s="2"/>
      <c r="G16" s="22">
        <f>G14+G15</f>
        <v>88677.6</v>
      </c>
      <c r="H16" s="28"/>
      <c r="I16" s="28"/>
    </row>
    <row r="18" spans="2:7" ht="30" x14ac:dyDescent="0.25">
      <c r="B18" s="23" t="s">
        <v>22</v>
      </c>
      <c r="C18" s="1"/>
    </row>
    <row r="19" spans="2:7" ht="60" x14ac:dyDescent="0.25">
      <c r="B19" s="23" t="s">
        <v>23</v>
      </c>
      <c r="C19" s="1"/>
    </row>
    <row r="20" spans="2:7" x14ac:dyDescent="0.25">
      <c r="B20" s="23"/>
      <c r="C20" s="1"/>
      <c r="D20" s="1"/>
    </row>
    <row r="21" spans="2:7" x14ac:dyDescent="0.25">
      <c r="B21" s="23"/>
      <c r="C21" s="1"/>
      <c r="D21" s="1"/>
    </row>
    <row r="22" spans="2:7" x14ac:dyDescent="0.25">
      <c r="B22" s="1"/>
    </row>
    <row r="25" spans="2:7" x14ac:dyDescent="0.25">
      <c r="G25" s="14"/>
    </row>
    <row r="26" spans="2:7" x14ac:dyDescent="0.25">
      <c r="G26" s="14"/>
    </row>
    <row r="27" spans="2:7" x14ac:dyDescent="0.25">
      <c r="G27" s="14"/>
    </row>
    <row r="28" spans="2:7" x14ac:dyDescent="0.25">
      <c r="G28" s="14"/>
    </row>
    <row r="29" spans="2:7" x14ac:dyDescent="0.25">
      <c r="G29" s="14"/>
    </row>
    <row r="31" spans="2:7" x14ac:dyDescent="0.25">
      <c r="G31" s="14"/>
    </row>
  </sheetData>
  <sheetProtection algorithmName="SHA-512" hashValue="g8G3Dh10Ts8Qm6YaiPkjbWg8k2QQMaQoXrGPAWeQHmbBRc82ViRN8nWgz4QVOz92O9d1A8AHX9Lm9y8U4+4N+A==" saltValue="QTuuo1pKXvY7FUw5cPr9zQ==" spinCount="100000" sheet="1" objects="1" scenarios="1"/>
  <mergeCells count="4">
    <mergeCell ref="A9:F9"/>
    <mergeCell ref="B10:F10"/>
    <mergeCell ref="A11:F11"/>
    <mergeCell ref="H14:I16"/>
  </mergeCells>
  <dataValidations count="1">
    <dataValidation type="decimal" allowBlank="1" showInputMessage="1" showErrorMessage="1" sqref="D3:D8" xr:uid="{0EEDD3C1-6E61-4ED2-9F2B-D53C2AB14872}">
      <formula1>0</formula1>
      <formula2>1</formula2>
    </dataValidation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Vilar</dc:creator>
  <cp:lastModifiedBy>David Vilar</cp:lastModifiedBy>
  <cp:lastPrinted>2024-05-28T06:51:36Z</cp:lastPrinted>
  <dcterms:created xsi:type="dcterms:W3CDTF">2024-04-05T14:48:04Z</dcterms:created>
  <dcterms:modified xsi:type="dcterms:W3CDTF">2025-03-18T12:39:13Z</dcterms:modified>
</cp:coreProperties>
</file>