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PROCEDIMENTS OBERTS\ANY 2025\0281 - 2025 COBERTA TALLER COIXINS I GIMNÀS\2 DOCUMENTACIÓ ADMINISTRATIVA\"/>
    </mc:Choice>
  </mc:AlternateContent>
  <bookViews>
    <workbookView xWindow="0" yWindow="0" windowWidth="19200" windowHeight="7670"/>
  </bookViews>
  <sheets>
    <sheet name="T-PRES" sheetId="2" r:id="rId1"/>
  </sheets>
  <calcPr calcId="162913"/>
</workbook>
</file>

<file path=xl/calcChain.xml><?xml version="1.0" encoding="utf-8"?>
<calcChain xmlns="http://schemas.openxmlformats.org/spreadsheetml/2006/main">
  <c r="H206" i="2" l="1"/>
  <c r="H204" i="2" l="1"/>
  <c r="H203" i="2"/>
  <c r="H27" i="2"/>
  <c r="H29" i="2"/>
  <c r="H75" i="2"/>
  <c r="H199" i="2"/>
  <c r="H198" i="2"/>
  <c r="H192" i="2"/>
  <c r="H191" i="2"/>
  <c r="H190" i="2"/>
  <c r="H189" i="2"/>
  <c r="H188" i="2"/>
  <c r="H187" i="2"/>
  <c r="H193" i="2" s="1"/>
  <c r="H180" i="2"/>
  <c r="H179" i="2"/>
  <c r="H178" i="2"/>
  <c r="H181" i="2" s="1"/>
  <c r="H171" i="2"/>
  <c r="H170" i="2"/>
  <c r="H172" i="2" s="1"/>
  <c r="H163" i="2"/>
  <c r="H164" i="2" s="1"/>
  <c r="H157" i="2"/>
  <c r="H156" i="2"/>
  <c r="H158" i="2" s="1"/>
  <c r="H151" i="2"/>
  <c r="H150" i="2"/>
  <c r="H149" i="2"/>
  <c r="H142" i="2"/>
  <c r="H141" i="2"/>
  <c r="H140" i="2"/>
  <c r="H139" i="2"/>
  <c r="H138" i="2"/>
  <c r="H137" i="2"/>
  <c r="H136" i="2"/>
  <c r="H143" i="2" s="1"/>
  <c r="H130" i="2"/>
  <c r="H129" i="2"/>
  <c r="H128" i="2"/>
  <c r="H127" i="2"/>
  <c r="H126" i="2"/>
  <c r="H125" i="2"/>
  <c r="H124" i="2"/>
  <c r="H123" i="2"/>
  <c r="H122" i="2"/>
  <c r="H121" i="2"/>
  <c r="H114" i="2"/>
  <c r="H115" i="2" s="1"/>
  <c r="H107" i="2"/>
  <c r="H108" i="2" s="1"/>
  <c r="H106" i="2"/>
  <c r="H105" i="2"/>
  <c r="H104" i="2"/>
  <c r="H97" i="2"/>
  <c r="H96" i="2"/>
  <c r="H98" i="2" s="1"/>
  <c r="H89" i="2"/>
  <c r="H88" i="2"/>
  <c r="H87" i="2"/>
  <c r="H86" i="2"/>
  <c r="H85" i="2"/>
  <c r="H84" i="2"/>
  <c r="H83" i="2"/>
  <c r="H82" i="2"/>
  <c r="H90" i="2" s="1"/>
  <c r="H74" i="2"/>
  <c r="H73" i="2"/>
  <c r="H72" i="2"/>
  <c r="H71" i="2"/>
  <c r="H70" i="2"/>
  <c r="H69" i="2"/>
  <c r="H68" i="2"/>
  <c r="H67" i="2"/>
  <c r="H66" i="2"/>
  <c r="H65" i="2"/>
  <c r="H64" i="2"/>
  <c r="H76" i="2" s="1"/>
  <c r="H57" i="2"/>
  <c r="H56" i="2"/>
  <c r="H55" i="2"/>
  <c r="H54" i="2"/>
  <c r="H53" i="2"/>
  <c r="H58" i="2" s="1"/>
  <c r="H46" i="2"/>
  <c r="H45" i="2"/>
  <c r="H47" i="2" s="1"/>
  <c r="H44" i="2"/>
  <c r="H43" i="2"/>
  <c r="H42" i="2"/>
  <c r="H41" i="2"/>
  <c r="H40" i="2"/>
  <c r="H33" i="2"/>
  <c r="H32" i="2"/>
  <c r="H31" i="2"/>
  <c r="H30" i="2"/>
  <c r="H28" i="2"/>
  <c r="H26" i="2"/>
  <c r="H25" i="2"/>
  <c r="H24" i="2"/>
  <c r="H23" i="2"/>
  <c r="H34" i="2" s="1"/>
  <c r="H22" i="2"/>
  <c r="H16" i="2"/>
  <c r="H15" i="2"/>
  <c r="H14" i="2"/>
  <c r="H13" i="2"/>
  <c r="H17" i="2" l="1"/>
  <c r="H201" i="2" s="1"/>
</calcChain>
</file>

<file path=xl/sharedStrings.xml><?xml version="1.0" encoding="utf-8"?>
<sst xmlns="http://schemas.openxmlformats.org/spreadsheetml/2006/main" count="530" uniqueCount="246">
  <si>
    <t>Enderroc i construcció de nova coberta del Taller de Coixins del CP Ponent.</t>
  </si>
  <si>
    <t>PRESSUPOST</t>
  </si>
  <si>
    <t>Preu</t>
  </si>
  <si>
    <t>Amidament</t>
  </si>
  <si>
    <t>Import</t>
  </si>
  <si>
    <t>Obra</t>
  </si>
  <si>
    <t>01</t>
  </si>
  <si>
    <t xml:space="preserve">PressupostEnderroc i construcció de nova coberta del Taller </t>
  </si>
  <si>
    <t>Capítol</t>
  </si>
  <si>
    <t>Treballs previs</t>
  </si>
  <si>
    <t>01.01</t>
  </si>
  <si>
    <t>P21Q1-HBNB</t>
  </si>
  <si>
    <t>u</t>
  </si>
  <si>
    <t>Desmuntatge d'element d'equipament fix o mòbil, de 500 kg de pes, com a màxim i a una alçària de 5 m, com a màxim, amb mitjans manuals i mecànics i aplec de materials per a la seva reutilització, sense incloure embalatges
Criteri d'amidament: Unitat de quantitat realment desmuntada, inclòs l'enderroc dels suports i bancades si és el cas, amidat segons les especificacions de la DT.
m3 de volum aparent realment desmuntat o traslladat, segons les especificacions de la DT.</t>
  </si>
  <si>
    <t>P1D2-HA2M</t>
  </si>
  <si>
    <t>m2</t>
  </si>
  <si>
    <t>Protecció de la pols i la runa de mobiliari amb vel de polietilè, de 0,25 mm de gruix adherida amb cinta adhesiva plàstica per a làmines de polietilè, inclòs fixada al parament mitjançant un bastiment</t>
  </si>
  <si>
    <t>P21GE-CUME</t>
  </si>
  <si>
    <t>Desm.p/recol. unitat int. ventilació i clima, amb mitjans manuals i emmagatzematge per a posterior recol·locació.
Inclou mitjans auxiliars per treballs  &gt;3m d'alçada.</t>
  </si>
  <si>
    <t>P21DH-8GX9</t>
  </si>
  <si>
    <t>Desmuntatge de totes les instal·lacions existents, amb aplec per a posterior aprofitament i/o càrrega manual de runa sobre camió o contenidor.</t>
  </si>
  <si>
    <t>TOTAL</t>
  </si>
  <si>
    <t>02</t>
  </si>
  <si>
    <t>Enderrocs</t>
  </si>
  <si>
    <t>01.02</t>
  </si>
  <si>
    <t>P21GN-4RUJ</t>
  </si>
  <si>
    <t>Arrencada de llumenera interior suspesa, a una alçària &gt; 3 m, amb mitjans manuals i càrrega manual sobre camió o contenidor.
Inclou la retirada de totes les canalitzacions, caixes i d'altres elements de la instal·lació.
Inclou mitjans auxiliars per treballs  &gt;3m d'alçada.</t>
  </si>
  <si>
    <t>P21GL-HCXS</t>
  </si>
  <si>
    <t>m</t>
  </si>
  <si>
    <t>Arrencada de canal suspesa, amb enllumenat, conductors de coure o alumini, amb aïllament i coberta o nus, unipolars o multipolars, de secció entre 35 mm2 i 90 mm2, amb mitjans manuals i càrrega manual de runa sobre camió o contenido.
Inclou l'arrencada de les canals, el cablejat i les llumeneres.
Inclou mitjans auxiliars per treballs  &gt;3m d'alçada.</t>
  </si>
  <si>
    <t>P214S-73G4</t>
  </si>
  <si>
    <t>Enderroc de cel ras reixat metàl·lic a més de 3m d'alçària, i tall i enderroc de tots els elements que el formen i sustenten, a mà i amb disc i càrrega manual i mecànica de runa sobre camió o contenidor.
Inclou mitjans auxiliars per treballs  &gt;3m d'alçada.</t>
  </si>
  <si>
    <t>P214I-WHFN</t>
  </si>
  <si>
    <t>Enderroc de cel ras i entramat de suport amb contingut d'amiant, a &gt;3m alçada, amb mitjans manuals i càrrega manual de runa sobre contenidor o sacs corresponents.
Inclou mitjans auxiliars per treballs  &gt;3m d'alçada.</t>
  </si>
  <si>
    <t>P214K-HJD6</t>
  </si>
  <si>
    <t>Enderroc complet de coberta inclinada de plaques de fibrociment amb amiant, superfície &gt;= 100 m2 fixades mecànicament amb mitjans manuals, reg de la coberta amb líquid fixador de les fibres d'amiant i empaquetat amb làmina de 100 µm (400 galgues), càrrega sobre camió o contenidor.
Inclou mitjans auxiliars per treballs  &gt;3m d'alçada.</t>
  </si>
  <si>
    <t>P2144-4RT4</t>
  </si>
  <si>
    <t>Arrencada de vidre de claraboia, amb mitjans manuals i càrrega manual de runa sobre camió o contenidor.
Inclou mitjans auxiliars per treballs  &gt;3m d'alçada.</t>
  </si>
  <si>
    <t>P21G1-4RTZ</t>
  </si>
  <si>
    <t>Enderroc de canals de xapa, a &gt;3m, amb mitjans manuals i càrrega manual de runa sobre camió o contenidor.
Inclou mitjans auxiliars per treballs  &gt;3m d'alçada.</t>
  </si>
  <si>
    <t>P21G1-4RU1</t>
  </si>
  <si>
    <t>Enderroc de baixant de xapa, a &gt;3m, amb mitjans manuals i càrrega manual de runa sobre camió o contenidor.
Inclou mitjans auxiliars per treballs  &gt;3m d'alçada.</t>
  </si>
  <si>
    <t>P21G1-4RU2</t>
  </si>
  <si>
    <t>Enderroc de remats de xapa, a &gt;3m, amb mitjans manuals i càrrega manual de runa sobre camió o contenidor.
Inclou mitjans auxiliars per treballs  &gt;3m d'alçada.</t>
  </si>
  <si>
    <t>P214I-AKZL</t>
  </si>
  <si>
    <t>Enderroc de cel ras i instal·lacions existents al interior, amb mitjans manuals i càrrega manual sobre camió o contenidor.
Inclou mitjans auxiliars per treballs  &gt;3m d'alçada.</t>
  </si>
  <si>
    <t>P2142-4RML</t>
  </si>
  <si>
    <t>P214T-4RQC</t>
  </si>
  <si>
    <t>03</t>
  </si>
  <si>
    <t>Sistemes d'envolvent i d'acabats exteriors</t>
  </si>
  <si>
    <t>Subcapítol</t>
  </si>
  <si>
    <t>05</t>
  </si>
  <si>
    <t>Cobertes</t>
  </si>
  <si>
    <t>01.03.05</t>
  </si>
  <si>
    <t>P547-67M1</t>
  </si>
  <si>
    <t>Subministrament i col·locació de panell Sandwich de coberta Delfos 1150 PIR (B,s1-d0) de Europerfil amb marcatge CE (segons EN 14509), 0,6P/0,5P, de 80 mm de gruix i ample 1150. Format per xapa exterior de 0,6 mm de gruix d'acer galvanitzat i prelacat en revestiment Esmeralda Plus de Europerfil (reacció al foc A1 segons norma EN 13501-1) en color estàndard a definir segons DF (acompleix exigències de la norma UNE-EN 10169 segons assajos fitxes tècniques). Aïllament intermedi de 80 mm de gruix amb nucli de Poliisocianurat (PIR) amb reacció al foc B-s1,d0 segons norma EN 13501-1 i valors de transmitància tèrmica establerts a la fitxa tècnica del producte (que inclouen el pont tèrmic lineal per juntes longitudinals); xapa interior de 0,5 mm de gruix d'acer galvanitzat i prelacat en revestiment de Esmeralda Plus de Europerfil (reacció al foc A1 segons norma EN 13501-1) en color Blanc 880 estàndard (acompleix exigències de la norma EN 10169 segons assajos fitxes tècniques). Fixat directament a corretges metàl·liques existents, amb separació entre recolzaments segons valors resistents establerts a la fitxa tècnica del producte i sol·licitacions del projecte. Col·locació mitjançant grapa de fixació entre ambdós nervis, tapajuntes per a garantir l'estanquitat i fixacions adaptades al suport i altres complements. Remat encunyat del carener i tapetes Delfos 02E.1 per amagar el cantell d'escuma si fos necessari.  Per a cobertes amb pendents superiors al 8 %. Aïllament acústic a soroll aeri: 25 (-1;-2) dB segons EN ISO 717-1.
Panell Delfos PIR amb declaració ambiental de producte S-P-09893 segons norma europea EN 15804+A2 desenvolupada en base al programa ´´The International EPD® System´´ segons norma internacional ISO 14025 (https://www.environdec.com/).                                     
Tota la nostra gamma de panells fabricats en acer prelacat han assolit un  C2C ´´CERTIFIED MATERIAL HEALTH CERTIFICATE™ amb nivell ´´Bronze´´.                                                                                                                                                                                                                   
C2C ´´CERTIFIED MATERIAL HEALTH CERTIFICATE™ es una marca comercial del Institut de Innovació de productes Cradle To Cradle® 
Similar o equivalent.</t>
  </si>
  <si>
    <t>P54C-WHHP</t>
  </si>
  <si>
    <t xml:space="preserve">Subministrament i col·locació de remateria general (carener, coronaments, laterals, etc...) amb xapa de 0,6 mm de gruix, en acer galvanitzat i prelacat amb revestiment Esmeralda Plus de Europerfil (reacció al foc A1 segons norma EN 13501-1) en color estàndard a definir segons DF (acompleix exigències de la norma EN 10169 segons assajos fitxes tècniques). Instal·lats segons disseny en plànols de detall. </t>
  </si>
  <si>
    <t>P54C-WHHA</t>
  </si>
  <si>
    <t>P560-6RN1</t>
  </si>
  <si>
    <t>PD15-78QM</t>
  </si>
  <si>
    <t>PDZ1-42UL</t>
  </si>
  <si>
    <t>P447-DMDF</t>
  </si>
  <si>
    <t>kg</t>
  </si>
  <si>
    <t>Acero S275JR según UNE-EN 10025-2, en perfiles laminados en caliente serie L, LD, T, redondo, cuadrado, rectangular y plancha, trabajado en taller y con una capa de imprimación antioxidante, para refuerzo de elementos de empotramiento, apoyo y rigidizado, colocado en obra con soldadura.
Inclou mitjans auxiliars per treballs  &gt;3m d'alçada.</t>
  </si>
  <si>
    <t>06</t>
  </si>
  <si>
    <t>Línia de vida</t>
  </si>
  <si>
    <t>01.03.06</t>
  </si>
  <si>
    <t>PB70-HC6Y</t>
  </si>
  <si>
    <t>PB70-HC70</t>
  </si>
  <si>
    <t>PB70-HC73</t>
  </si>
  <si>
    <t>PB70-HC77</t>
  </si>
  <si>
    <t>PQN1-HAA5</t>
  </si>
  <si>
    <t>04</t>
  </si>
  <si>
    <t>Sistemes de compartimentació i d'acabats interiors</t>
  </si>
  <si>
    <t>Compartimentació interior vertical</t>
  </si>
  <si>
    <t>01.04.01</t>
  </si>
  <si>
    <t>P45R7-4SMB</t>
  </si>
  <si>
    <t>P4G9-4UB3</t>
  </si>
  <si>
    <t>Reparació d'esquerda en paret d'obra de ceràmica amb repicat i sanejament previ de la zona afectada, col·locació de grapes amb acer en barres corrugades B500SD de diàmetre 10 mm, separades cada 30 cm, reblert amb morter sintètic epoxi de resines epoxi, càrrega manual de runa sobre contenidor.
Inclou mitjans auxiliars per treballs  &gt;3m d'alçada.</t>
  </si>
  <si>
    <t>P6A6-PCP2</t>
  </si>
  <si>
    <t>Reparación de ferratge de finestra h&gt;=6m. Inclòs tots els accessoris i elemEnts necessaris per deixar-ho completament acabat.
Inclou mitjans auxiliars per treballs  &gt;3m d'alçada.</t>
  </si>
  <si>
    <t>P815-3FM1</t>
  </si>
  <si>
    <t>P8Z0-HFTS</t>
  </si>
  <si>
    <t>P781-5ZNH</t>
  </si>
  <si>
    <t>P6126-14R52</t>
  </si>
  <si>
    <t>P612A-7BP4</t>
  </si>
  <si>
    <t>Paret divisòria recolzada de gruix 11,5 cm, de totxana, LD, de 240x115x100 mm, per a revestir, categoria I, segons la norma UNE-EN 771-1, col·locat amb morter per a ram de paleta industrialitzat M 5 (5 N/mm2) de designació (G) segons norma UNE-EN 998-2.
Inclou armat cada tres filades.</t>
  </si>
  <si>
    <t>P811-3EQH</t>
  </si>
  <si>
    <t>Arrebossat reglejat sobre parament vertical interior, a més de 3,00 m d'alçària, amb morter de ciment per a ús corrent (GP), de designació CSII-W0, segons UNE-EN 998-1, deixat de regle.
Inclou mitjans auxiliars per treballs  &gt;3m d'alçada.</t>
  </si>
  <si>
    <t>P4M0-12X54</t>
  </si>
  <si>
    <t>Formació de pas a forat de finestra existent.
Inclou l'enderroc de la finestra, l'enderroc de l'ampit inferior, l'arestat de tot el perímetre de la nova obertura, l'arrebossat i el pintat.
Inclou raparació de paviment afectat per la retirada del tancament.
Inclou perfil d'acer per a estructures S275JR laminats en calent, amb una quantia de 103 kg/m, per a una càrrega total de 24 t/m, per a pas de 0,8 a 1,5 m d'amplària, col·locat sobre daus de recolzament de formigó en cas de ser necessari.
Inclou tots els apuntalaments necessaris.
Inclou l'enderroc amb mitjans manuals i càrrega manual de runa sobre camió o contenidor.</t>
  </si>
  <si>
    <t>P641-423N</t>
  </si>
  <si>
    <t>Tancament/protecció inclinat a nova sala del plòtter, no escalable, amb planxa d'acer galvanitzat, pals de tub d'acer galvanitzat col·locats inclinats ada 1,5 m sobre mur de nova formació.</t>
  </si>
  <si>
    <t>PAD0-617L</t>
  </si>
  <si>
    <t>Porta doble de planxa d'acer galvanitzat, dues fulles batents, per a un buit d'obra de 215x180 cm, amb reixetes de ventilació, pany i clau, col·locada.
Inclou marc metàl·lic, fixat a obra.</t>
  </si>
  <si>
    <t>Compartimentació interior horitzontal</t>
  </si>
  <si>
    <t>01.04.02</t>
  </si>
  <si>
    <t>P6A3-FA5Z</t>
  </si>
  <si>
    <t>Reposició de reixat a cel ras, format per panells de 2.65 x 2 m amb malla emmarcada, marc format per tub de 40x40x1,5 mm i malla amb forat 20x20cm i 6 mm de gruix, fixats mecànicament a suports verticals de tub de secció rectangular de 30x50 mm i 1,5 mm de gruix, situats cada 2,8 m als extrems de cada panell, amb acabat galvanitzat, col·locat ancorat a l'obra
Criteri d'amidament: m de llargària amidada segons les especificacions de la DT.
Inclou mitjans auxiliars per treballs  &gt;3m d'alçada.</t>
  </si>
  <si>
    <t>P84G-B1MH</t>
  </si>
  <si>
    <t>Cel ras de seguretat, d'acer prelacat amb superfície llisa de color estàndard.
Inclou mitjans auxiliars per treballs  &gt;3m d'alçada.</t>
  </si>
  <si>
    <t>P871-4UCV</t>
  </si>
  <si>
    <t>Decapat de pinturea epoxi sobre paviment de formigó, amb aplicacions successives de producte decapant fins a deixar neta la superfície</t>
  </si>
  <si>
    <t>P9GJ-HBOP</t>
  </si>
  <si>
    <t>Reparació en paviment de formigó, previ sanejat de la zona afectada i neteja amb aire a pressió, i aplicació de morter de reparació polimèric, tixotròpic de retracció controlada.</t>
  </si>
  <si>
    <t>P81B-B3XL</t>
  </si>
  <si>
    <t>Aplicació d'imprimació de resines per a posterior col·locació de recrescuda amb pasta autonivellant sobre suport de formigó i morter de ciment</t>
  </si>
  <si>
    <t>P93I-57SL</t>
  </si>
  <si>
    <t>Recrescuda i anivellament del suport de 5 mm de gruix, amb pasta autoanivellant de ciment tipus CT-C40-F6-A22 segons UNE-EN 13813, aplicada manualment</t>
  </si>
  <si>
    <t>P9K5-HCJJ</t>
  </si>
  <si>
    <t>Tractament superficial amb pintura bicomponent de resines epoxi via aigua, de color a escollir, aplicat a dues capes, la 1a. capa de segellat i la 2a. capa d'acabat, aplicat amb pistola a pressió, amb una dotació de 0,60 kg/m2 i escampat de carborundum, neteja del ferm inclosa</t>
  </si>
  <si>
    <t>Ignifugació</t>
  </si>
  <si>
    <t>01.04.03</t>
  </si>
  <si>
    <t>E7DRP01</t>
  </si>
  <si>
    <t>Pintat ignífug de perfils d'acer amb una capa d'imprimació per a pintura intumescent i tres capes de pintura intumescent,  per aconseguir una R90 segons requeriments de projecte, a determinar gruix mínim segons fitxa tècnica del  material proposat a obra i massivitat dels perfils. 
Color blanc a escollir per la DF.
Inclou mitjans auxiliars per treballs  &gt;3m d'alçada.</t>
  </si>
  <si>
    <t>E7D69TX1</t>
  </si>
  <si>
    <t>Pintat ignífug de perfils d'acer amb una capa d'imprimació per a pintura intumescent i tres capes de pintura intumescent,  per aconseguir una R30 segons requeriments de projecte, a determinar gruix mínim segons fitxa tècnica del  material proposat a obra i massivitat dels perfils. 
Color blanc a escollir per la DF.
Inclou mitjans auxiliars per treballs  &gt;3m d'alçada.</t>
  </si>
  <si>
    <t>Pintura</t>
  </si>
  <si>
    <t>01.04.04</t>
  </si>
  <si>
    <t>P89C-3917</t>
  </si>
  <si>
    <t>Pintat d'encavallada d'acer a l'esmalt sintètic, amb dues capes d'imprimació antioxidant i dues d'acabat.
Inclou mitjans auxiliars per treballs  &gt;3m d'alçada.</t>
  </si>
  <si>
    <t>P89H-4V7Q</t>
  </si>
  <si>
    <t>Pintat de parament vertical interior de ciment, amb pintura al silicat amb acabat llis, amb una capa de fons i dues d'acabat.
Inclou mitjans auxiliars per treballs  &gt;3m d'alçada.</t>
  </si>
  <si>
    <t>P89C-394S</t>
  </si>
  <si>
    <t>Pintat de pilar d'un sol perfil d'acer a l'esmalt sintètic, amb dues capes d'imprimació antioxidant i dues d'acabat.
Inclou mitjans auxiliars per treballs  &gt;3m d'alçada.</t>
  </si>
  <si>
    <t>P89C-393V</t>
  </si>
  <si>
    <t>Pintado de estructura de acero al esmalte sintético, con dos capas de imprimación antioxidante y dos de acabado.
Inclou mitjans auxiliars per treballs  &gt;3m d'alçada.</t>
  </si>
  <si>
    <t>Sistemes condicionament, instal·lacions i serveis</t>
  </si>
  <si>
    <t>Ventilació i clima</t>
  </si>
  <si>
    <t>01.05.05</t>
  </si>
  <si>
    <t>P21GE-CUMX</t>
  </si>
  <si>
    <t>Recol·locació d'unitat int. ventilació i clima, prèviament desmuntada.
Totalment instal·lada i en funcionament..
Inclou mitjans auxiliars per treballs  &gt;3m d'alçada.</t>
  </si>
  <si>
    <t>08</t>
  </si>
  <si>
    <t>Instal·lacions elèctriques</t>
  </si>
  <si>
    <t>01.05.08</t>
  </si>
  <si>
    <t>PG12-DH6O</t>
  </si>
  <si>
    <t>Caixa de derivació quadrada de plàstic, de 70x70 mm, amb grau de protecció IP-40, encastada
Criteri d'amidament: Unitat de quantitat instal·lada, mesurada segons les especificacions de la DT.
Inclou mitjans auxiliars per treballs  &gt;3m d'alçada.</t>
  </si>
  <si>
    <t>PG2N-EUHM</t>
  </si>
  <si>
    <t>Tub flexible corrugat de PVC, de 20 mm de diàmetre nominal, aïllant i no propagador de la flama, resistència a l'impacte d'1 J, resistència a compressió de 320 N i una rigidesa dielèctrica de 2000 V, muntat sobre sostremort
Criteri d'amidament: m de llargària instal·lada, amidada segons les especificacions del projecte, entre els eixos dels elements o dels punts per connectar.
La instal·lació inclou els ancoratges anti-extraibles i anti-escalables.
Aquest criteri inclou les pèrdues de material corresponents a retalls.
Inclou mitjans auxiliars per treballs  &gt;3m d'alçada.</t>
  </si>
  <si>
    <t>PG2N-EUHC</t>
  </si>
  <si>
    <t>Tub flexible corrugat de PVC, de 25 mm de diàmetre nominal, aïllant i no propagador de la flama, resistència a l'impacte d'1 J, resistència a compressió de 320 N i una rigidesa dielèctrica de 2000 V, muntat sobre sostremort
Criteri d'amidament: m de llargària instal·lada, amidada segons les especificacions del projecte, entre els eixos dels elements o dels punts per connectar.
La instal·lació inclou els ancoratges anti-extraibles i anti-escalables.
Aquest criteri inclou les pèrdues de material corresponents a retalls.
Inclou mitjans auxiliars per treballs  &gt;3m d'alçada.</t>
  </si>
  <si>
    <t>PG33-E629</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</si>
  <si>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superficialment
Criteri d'amidament: m de llargària instal·lada, amidada segons les especificacions del projecte, entre els eixos dels elements per connectar.
Aquest criteri inclou les pèrdues de material corresponents a retalls, així com l'excés previst per a les connexions.
Inclou mitjans auxiliars per treballs  &gt;3m d'alçada.</t>
  </si>
  <si>
    <t>PG33-E62B</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</si>
  <si>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superficialment
Criteri d'amidament: m de llargària instal·lada, amidada segons les especificacions del projecte, entre els eixos dels elements per connectar.
Aquest criteri inclou les pèrdues de material corresponents a retalls, així com l'excés previst per a les connexions.
Inclou mitjans auxiliars per treballs  &gt;3m d'alçada.</t>
  </si>
  <si>
    <t>PG6E-77GU</t>
  </si>
  <si>
    <t>Interruptor, de tipus universal, bipolar (2P), 10 AX/250 V, amb tecla, preu mitjà, encastat
Criteri d'amidament: Unitat de quantitat instal·lada, mesurada segons les especificacions de la DT.</t>
  </si>
  <si>
    <t>PG6A-61UN</t>
  </si>
  <si>
    <t>Interruptor de 10 A, encastat, amb obertura de regata, col·locació de tub corrugat de PVC de DN 16 mm, conductor de coure de designació H07V-K unipolar d'1,5 mm2 de secció i caixa de derivació quadrada de 90x90 mm, col·locada encastada</t>
  </si>
  <si>
    <t>PG10-DB3V</t>
  </si>
  <si>
    <t>Armari metàl·lic des de 700x900x180 fins a 900x1000x180 mm, per a servei interior, amb porta amb finestreta, en superfície amb clau.</t>
  </si>
  <si>
    <t>PG2J-4BTG</t>
  </si>
  <si>
    <t>Safata metàl·lica de reixa d'acer electrozincat, d'alçària 40 mm i amplària 80 mm, col·locada suspesa de paraments horitzontals amb elements de suport
Criteri d'amidament: m de llargària instal·lada, amidada segons les especificacions de la DT, entre els eixos dels elements o dels punts per connectar.
Inclou mitjans auxiliars per treballs  &gt;3m d'alçada.</t>
  </si>
  <si>
    <t>09</t>
  </si>
  <si>
    <t>Instal·lacions d'il·luminació</t>
  </si>
  <si>
    <t>01.05.09</t>
  </si>
  <si>
    <t>PHB3-PHP1</t>
  </si>
  <si>
    <t>PHB3-PHP2</t>
  </si>
  <si>
    <t>PHB3-PHP3</t>
  </si>
  <si>
    <t>PHB3-PHP4</t>
  </si>
  <si>
    <t>PHB3-PHP5</t>
  </si>
  <si>
    <t>PG2J-4C6Q</t>
  </si>
  <si>
    <t>P447-DMDE</t>
  </si>
  <si>
    <t>16</t>
  </si>
  <si>
    <t>Legalitzacions</t>
  </si>
  <si>
    <t>01.05.16</t>
  </si>
  <si>
    <t>EY02XXX2</t>
  </si>
  <si>
    <t xml:space="preserve">Un cop finalitzada obra. Realització d'un inventari de la instal.lació de l'edifici , format per:
* Llistat de tots els elements que conformen la instal.lació , indicant marca, model, referències, potències, diàmetres i qualsevol altre característica definitòria de l'equip o accessori. El llistat es realitzarà amb programa informàtic a decidir per el Titular (excell, acces, TCQ...).
* Planòls AS-Built de tots els elements que conformen la instal.lació, indicant característiques definitòries dels elements i accessoris.
* Entrega de manuals i informació tècnica dels equips i accessoris. Realització d'un dossier amb aquesta documentació.
 </t>
  </si>
  <si>
    <t>EY02XXXE</t>
  </si>
  <si>
    <t>Projecte de legalització elèctrica d'un local de pública concurrència segons ITC-BT28 del reglament elèctric.
S'inclou el pagament per la contractació de la entitat de control per la inspecció inicial elèctrica.
S'inclou el pagament de les taxes i la inscripció en el canal empresa de la instal.lació elèctrica.
S'inclou la certificació del sistema estructurat de cablatge i les preses de categoria 6A.</t>
  </si>
  <si>
    <t>Altres</t>
  </si>
  <si>
    <t>01.06</t>
  </si>
  <si>
    <t>PY02-6153</t>
  </si>
  <si>
    <t>Ajudes de paleteria, a justificar en funció de la dedicació.</t>
  </si>
  <si>
    <t>PY02-615X</t>
  </si>
  <si>
    <t>CQ</t>
  </si>
  <si>
    <t>Control de qualitat</t>
  </si>
  <si>
    <t>01.CQ</t>
  </si>
  <si>
    <t>J001202</t>
  </si>
  <si>
    <t>PA</t>
  </si>
  <si>
    <t>Partida alçada d'abonament íntegre en concepte de Control de Qualitat</t>
  </si>
  <si>
    <t>GR</t>
  </si>
  <si>
    <t>Gestió de residus</t>
  </si>
  <si>
    <t>Classificació</t>
  </si>
  <si>
    <t>01.GR.01</t>
  </si>
  <si>
    <t>P2R2-EU9R</t>
  </si>
  <si>
    <t>m3</t>
  </si>
  <si>
    <t>Classificació a peu d'obra de residus de construcció o demolició en fraccions segons REAL DECRETO 105/2008, amb mitjans manuals
Criteri d'amidament: m3 de volum realment classificat d'acord amb les especificacions del ´´Pla de Gestió de Residus de Construcció i Enderrocs´´ de l'obra.</t>
  </si>
  <si>
    <t>PBCD-56H6</t>
  </si>
  <si>
    <t>Tanca mòbil metàl·lica de 2,5 m de llargària i 1 m d'alçària, opaca i amb el desmuntatge inclòs</t>
  </si>
  <si>
    <t>Transport</t>
  </si>
  <si>
    <t>01.GR.02</t>
  </si>
  <si>
    <t>P2R5-DT1J</t>
  </si>
  <si>
    <t>Transport de residus a instal·lació autoritzada de gestió de residus, amb camió de 20 t i temps d'espera per a la càrrega a màquina, amb un recorregut de més de 15 i fins a 20 km</t>
  </si>
  <si>
    <t>P2R5-Z58K</t>
  </si>
  <si>
    <t>Transport de residus especials d'amiant-ciment codi 17 06 01* o d'amiant friable codi 17 06 05*, procedents de la construcció a instal·lació autoritzada de gestió de residus, amb contenidor o sac flexible</t>
  </si>
  <si>
    <t>P243-DT12</t>
  </si>
  <si>
    <t>Transport de residus dins de l'obra, amb dúmper de gasoil i temps d'espera per a la càrrega a mà</t>
  </si>
  <si>
    <t>Deposició</t>
  </si>
  <si>
    <t>01.GR.03</t>
  </si>
  <si>
    <t>P2RA-EU25</t>
  </si>
  <si>
    <t>Disposició controlada en centre de reciclatge de residus de metalls barrejats no perillosos amb una densitat 0,2 t/m3, procedents de construcció o demolició, amb codi 17 04 07 segons la Llista Europea de Residus</t>
  </si>
  <si>
    <t>P2RA-EU1Z</t>
  </si>
  <si>
    <t>Disposició controlada en centre de reciclatge de residus barrejats no perillosos amb una densitat 0,17 t/m3, procedents de construcció o demolició, amb codi 17 09 04 segons la Llista Europea de Residus</t>
  </si>
  <si>
    <t>P2RA-EU61</t>
  </si>
  <si>
    <t>Disposició controlada en centre de reciclatge de residus de vidre inerts amb una densitat 0,7 t/m3, procedents de construcció o demolició, amb codi 17 02 02 segons la Llista Europea de Residus
Criteri d'amidament: m3 de volum de cada tipus de residu dipositat a l'abocador o centre de recollida corresponent.
kg de pes de cada tipus de residu dipositat a l'abocador o centre de recollida corresponent.
La unitat d'obra inclou totes les despeses per la disposició de cada tipus de residu al centre corresponent.
Inclou el cànon d'abocament del residu a dipòsit controlat segons el que determina la Llei 8/2008, el pagament del qual queda suspès segons la Llei 7/2011.
La empresa receptora del residu ha de facilitar al constructor la informació necessària per complimentar el certificat de disposició de residus, d'acord amb l'article 5.3 del REAL DECRETO 105/2008.</t>
  </si>
  <si>
    <t>P2RA-EU5L</t>
  </si>
  <si>
    <t>Disposició controlada en centre de reciclatge de residus de paper i cartró no perillosos amb una densitat 0,04 t/m3, procedents de construcció o demolició, amb codi 15 01 01 segons la Llista Europea de Residus
Criteri d'amidament: m3 de volum de cada tipus de residu dipositat a l'abocador o centre de recollida corresponent.
kg de pes de cada tipus de residu dipositat a l'abocador o centre de recollida corresponent.
La unitat d'obra inclou totes les despeses per la disposició de cada tipus de residu al centre corresponent.
Inclou el cànon d'abocament del residu a dipòsit controlat segons el que determina la Llei 8/2008, el pagament del qual queda suspès segons la Llei 7/2011.
La empresa receptora del residu ha de facilitar al constructor la informació necessària per complimentar el certificat de disposició de residus, d'acord amb l'article 5.3 del REAL DECRETO 105/2008.</t>
  </si>
  <si>
    <t>P2RA-EU5J</t>
  </si>
  <si>
    <t>Disposició controlada en centre de reciclatge de residus de plàstic no perillosos amb una densitat 0,035 t/m3, procedents de construcció o demolició, amb codi 17 02 03 segons la Llista Europea de Residus
Criteri d'amidament: m3 de volum de cada tipus de residu dipositat a l'abocador o centre de recollida corresponent.
kg de pes de cada tipus de residu dipositat a l'abocador o centre de recollida corresponent.
La unitat d'obra inclou totes les despeses per la disposició de cada tipus de residu al centre corresponent.
Inclou el cànon d'abocament del residu a dipòsit controlat segons el que determina la Llei 8/2008, el pagament del qual queda suspès segons la Llei 7/2011.
La empresa receptora del residu ha de facilitar al constructor la informació necessària per complimentar el certificat de disposició de residus, d'acord amb l'article 5.3 del REAL DECRETO 105/2008.</t>
  </si>
  <si>
    <t>P2RA-IQFT</t>
  </si>
  <si>
    <t>Disposició controlada en dipòsit autoritzat inclòs el cànon sobre la deposició controlada dels residus de la construcció, segons la LLEI 8/2008, de residus de fibrociment perillosos amb una densitat 0,9 t/m3, procedents de construcció o demolició, amb codi 17 06 05* segons la Llista Europea de Residus</t>
  </si>
  <si>
    <t>SS</t>
  </si>
  <si>
    <t>Seguretat i salut</t>
  </si>
  <si>
    <t>01.SS</t>
  </si>
  <si>
    <t>J001201</t>
  </si>
  <si>
    <t>Partida alçada d'abonament íntegre en concepte de Seguretat i Salut a l'obra</t>
  </si>
  <si>
    <t>Repicat d'enguixat, amb mitjans manuals i càrrega manual de runa sobre camió o contenidor. Inclou mitjans auxiliars per treballs  &gt;3m d'alçada.</t>
  </si>
  <si>
    <t>Enderroc de tancament de façana fins a 15 cm de gruix, amb mitjans manuals i càrrega manual de runa sobre camió o contenidor.Inclou mitjans auxiliars per treballs  &gt;3m d'alçada.</t>
  </si>
  <si>
    <t>Subministrament i col·locació de canal sandwich amb xapa inferior de 1,20 mm. de gruix, en base d’acer galvanitzat, mes aïllament  placa EUROAILLANT PIR de 60 mm. de gruix en acabat vel de vidre ambdues cares i col·locació xapa superior de 0,6 mm de gruix, en base d’acer galvanitzat i Pre-lacat  en revestiment Esmeralda Plus  de Europerfil (reacció al foc A1 segons norma EN 13501-1) en color estàndard a definir segons DF (acompleix exigències de la norma EN 10169 segons assajos fitxes tècniques del fabricant). Instal·lats segons disseny en plànols de detall.
Similar o equivalent. Inclou mitjans auxiliars i d'elevació per treballs  &gt;3m d'alçada.</t>
  </si>
  <si>
    <t>Subministrament i col·locació de panell en Policarbonat cel·lular  NOVA A 1150 de Europerfil, de 30 mm. per panell Delfos ample 1.150 mm, acabat Òpal, amb Classificació Reacció al Foc (B-s1,d0), inclòs complement d'alçada amb omega galvanitzada de 70 mm. a cada corretja suport.
Similar o equivalent. Inclou mitjans auxiliars i d'elevació per treballs  &gt;3m d'alçada.</t>
  </si>
  <si>
    <t>Baixant de tub de planxa galvanitzada amb unió plegada de DN 100 mm i 1 mm de gruix, incloses les peces especials i fixat mecànicament amb brides. Inclou mitjans auxiliars i d'elevació per treballs  &gt;3m d'alçada.</t>
  </si>
  <si>
    <t>Sobreeixidor de coberta, amb tub galvanitzat D90 col·locat amb fixacions mecàniques i segellat. Inclou mitjans auxiliars i d'elevació per treballs  &gt;3m d'alçada.</t>
  </si>
  <si>
    <t>Placa amb anella, d'alumini, per a fixació d'arnès de seguretat, fixada amb cargols d'acer inoxidable, segons UNE_EN 795/A1.Inclou mitjans auxiliars i d'elevació per treballs  &gt;3m d'alçada.</t>
  </si>
  <si>
    <t>Cable d'acer inoxidable 316, de 10 mm de diàmetre i composició 7x19+0, homologat per a línia de vida horitzontal segons UNE_EN 795/A1, fixat als terminals i als elements de suport intermig (separació &lt; 15 m) i tesat.Inclou mitjans auxiliars i d'elevació per treballs  &gt;3m d'alçada.</t>
  </si>
  <si>
    <t>Conjunt d'elements per als dos extrems d'una línia de vida horitzontal, fixa, formats per dos terminals d'acer inoxidable fixats amb cargols d'acer inoxidable, un tensor de forqueta per a regulació del cable i dos terminals de cable amb elements protectors, segons UNE_EN 795/A1.Inclou mitjans auxiliars i d'elevació per treballs  &gt;3m d'alçada.</t>
  </si>
  <si>
    <t>Element de suport intermedi per a línia de vida horitzontal fixa, d'acer inoxidable, fixat amb cargols d'acer inoxidable, segons UNE_EN 795/A1.Inclou mitjans auxiliars i d'elevació per treballs  &gt;3m d'alçada.</t>
  </si>
  <si>
    <t>Escala metàl·lica de gat, amb tubs d'acer S275JR, de 25 mm de diàmetre, treballats al taller, plegats 90º pel seus extrems, amb acabat galvanitzat, col·locats encastats en parament paredat amb morter de ciment 1:4, elaborat a l'obra.
L'escala estarà totalment protegida i serà inaccessible i no escalable per l'exterior. 
Inclou porta de xapa galvanitzada amb pany.Inclou mitjans auxiliars i d'elevació per treballs  &gt;3m d'alçada.</t>
  </si>
  <si>
    <t>Repicat d'esquerda en element estructural de formigó armat i sanejat de les armadures fins descobrir-les, amb mitjans manuals, càrrega manual de runa sobre contenidor.Inclou mitjans auxiliars i d'elevació per treballs  &gt;3m d'alçada.</t>
  </si>
  <si>
    <t>Enguixat reglejat sobre parament vertical interior, amb guix B1, acabat lliscat amb escaiola A segons la norma UNE-EN 13279-1.Inclou mitjans auxiliars i d'elevació per treballs  &gt;3m d'alçada.</t>
  </si>
  <si>
    <t>Armadura per a enguixats, amb malla de polièster, amb un pes mínim de 110 g/m2.Inclou mitjans auxiliars i d'elevació per treballs  &gt;3m d'alçada.</t>
  </si>
  <si>
    <t>Impermeabilització de paraments horitzontals amb polímer acrílic, amb una dotació de 2 kg/m2.Inclou mitjans auxiliars i d'elevació per treballs  &gt;3m d'alçada.</t>
  </si>
  <si>
    <t>Fulla exterior de façana de gruix 11,7 cm, de maó calat, HD, categoria I, similar a existent, segons la norma UNE-EN 771-1, de 238x117x50 mm, d'una cara vista, col·locat amb morter mixt 1:2:10 amb ciment CEM II.Inclou mitjans auxiliars i d'elevació per treballs  &gt;3m d'alçada.</t>
  </si>
  <si>
    <t>Llumenera estanca amb leds amb una vida útil &lt;= 50000 h, de forma rectangular, de 1200 mm de llargària, 30,5W de potència, flux lluminós de 4000 lm, amb equip elèctric no regulable, aïllament classe I, cos i difusor de policarbonat i grau de protecció IP65,grau IK-10, temperatura de color 4000 K, muntada en canal.
Model CoreLine Estanca G2 (WT120C G2 LED40S/840 PSD L1200)  de Philips o equivalent. Inclou mitjans auxiliars i d'elevació per treballs  &gt;3m d'alçada.</t>
  </si>
  <si>
    <t>Tira de llum amb sensor
Model CoreLine Trunking Gen2 (LL200E H4 7x2.5 WH)  de Philips o equivalent.
grau IK-10.Inclou mitjans auxiliars i d'elevació per treballs  &gt;3m d'alçada.</t>
  </si>
  <si>
    <t>Carril LED.
Model CoreLine Trunking Gen2 (LL200Z MB-SW 2xEP CU7 WH)  de Philips o equivalent. Inclou mitjans auxiliars i d'elevació per treballs  &gt;3m d'alçada.</t>
  </si>
  <si>
    <t>Accessori per instal.lació.
Model CoreLine Trunking G2 (LL212X 30S/840 1xSIA VWB 7x1.5)  de Philips o equivalent. Inclou mitjans auxiliars i d'elevació per treballs  &gt;3m d'alçada.</t>
  </si>
  <si>
    <t>Carril LED.
Model CoreLine Trunking G2 (LL234X 90S/840 1xSIA VWB 7x1.5)  de Philips o equivalent. grau IK-10.Inclou mitjans auxiliars i d'elevació per treballs  &gt;3m d'alçada.</t>
  </si>
  <si>
    <t>Safata metàl·lica de reixa amb separadors d'acer galvanitzat en calent, d'alçària 50 mm i amplària 300 mm, col·locada suspesa de paraments horitzontals amb elements de suport.
grau IK-10.Inclou mitjans auxiliars i d'elevació per treballs  &gt;3m d'alçada.</t>
  </si>
  <si>
    <t>Acer S275JR segons UNE-EN 10025-2, en perfils laminats en calent sèrie L, LD, T, rodó, quadrat, rectangular i planxa, amb una capa d'imprimació antioxidant, col·locat a l'obra amb soldadura.Inclou mitjans auxiliars i d'elevació per treballs  &gt;3m d'alçada.</t>
  </si>
  <si>
    <t>13% DESPESES GENERALS</t>
  </si>
  <si>
    <t xml:space="preserve">6% BENEFICI INDUSTRIAL </t>
  </si>
  <si>
    <t>IMPORT TOTAL PRESSUPOST</t>
  </si>
  <si>
    <t xml:space="preserve">IMPORT MAXIM LICITACIO </t>
  </si>
  <si>
    <t xml:space="preserve">Imports oferts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</si>
</sst>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22">
    <xf numFmtId="0" fontId="0" fillId="0" borderId="0" xfId="0" applyFill="1" applyProtection="1"/>
    <xf numFmtId="164" fontId="0" fillId="0" borderId="0" xfId="0" applyNumberFormat="1" applyFont="1" applyFill="1" applyProtection="1"/>
    <xf numFmtId="0" fontId="0" fillId="0" borderId="0" xfId="0" applyFont="1" applyFill="1" applyProtection="1"/>
    <xf numFmtId="0" fontId="0" fillId="0" borderId="0" xfId="0" applyFont="1" applyFill="1" applyAlignment="1" applyProtection="1">
      <alignment horizontal="right"/>
    </xf>
    <xf numFmtId="2" fontId="0" fillId="0" borderId="0" xfId="0" applyNumberFormat="1" applyFill="1" applyProtection="1"/>
    <xf numFmtId="0" fontId="4" fillId="0" borderId="0" xfId="0" applyFont="1" applyFill="1" applyAlignment="1" applyProtection="1">
      <alignment horizontal="right"/>
    </xf>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0" fontId="1" fillId="0" borderId="0" xfId="0" applyFont="1" applyFill="1" applyProtection="1"/>
    <xf numFmtId="164" fontId="3" fillId="0" borderId="0" xfId="0" applyNumberFormat="1" applyFont="1" applyFill="1" applyProtection="1"/>
    <xf numFmtId="164" fontId="4" fillId="0" borderId="0" xfId="0" applyNumberFormat="1" applyFont="1" applyFill="1" applyProtection="1"/>
    <xf numFmtId="0" fontId="0" fillId="0" borderId="0" xfId="0" applyFill="1" applyAlignment="1" applyProtection="1">
      <alignment horizontal="right"/>
    </xf>
    <xf numFmtId="0" fontId="1" fillId="0"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tabSelected="1" workbookViewId="0">
      <pane ySplit="8" topLeftCell="A9" activePane="bottomLeft" state="frozenSplit"/>
      <selection pane="bottomLeft" activeCell="N20" sqref="N20"/>
    </sheetView>
  </sheetViews>
  <sheetFormatPr defaultRowHeight="14.5" x14ac:dyDescent="0.35"/>
  <cols>
    <col min="1" max="1" width="18.81640625" customWidth="1"/>
    <col min="2" max="2" width="3.36328125" customWidth="1"/>
    <col min="3" max="3" width="13.81640625" customWidth="1"/>
    <col min="4" max="4" width="4.36328125" customWidth="1"/>
    <col min="5" max="5" width="48.81640625" customWidth="1"/>
    <col min="6" max="7" width="12.81640625" customWidth="1"/>
    <col min="8" max="8" width="13.81640625" customWidth="1"/>
    <col min="9" max="9" width="11.54296875" customWidth="1"/>
  </cols>
  <sheetData>
    <row r="1" spans="1:9" x14ac:dyDescent="0.35">
      <c r="E1" s="21" t="s">
        <v>0</v>
      </c>
      <c r="F1" s="21" t="s">
        <v>0</v>
      </c>
      <c r="G1" s="21" t="s">
        <v>0</v>
      </c>
      <c r="H1" s="21" t="s">
        <v>0</v>
      </c>
    </row>
    <row r="2" spans="1:9" x14ac:dyDescent="0.35">
      <c r="E2" s="21"/>
      <c r="F2" s="21"/>
      <c r="G2" s="21"/>
      <c r="H2" s="21"/>
    </row>
    <row r="3" spans="1:9" x14ac:dyDescent="0.35">
      <c r="E3" s="21"/>
      <c r="F3" s="21"/>
      <c r="G3" s="21"/>
      <c r="H3" s="21"/>
    </row>
    <row r="4" spans="1:9" x14ac:dyDescent="0.35">
      <c r="E4" s="21"/>
      <c r="F4" s="21"/>
      <c r="G4" s="21"/>
      <c r="H4" s="21"/>
    </row>
    <row r="6" spans="1:9" ht="18.5" x14ac:dyDescent="0.45">
      <c r="C6" s="7"/>
      <c r="D6" s="7"/>
      <c r="E6" s="8" t="s">
        <v>1</v>
      </c>
      <c r="F6" s="7"/>
      <c r="G6" s="7"/>
      <c r="H6" s="7"/>
    </row>
    <row r="8" spans="1:9" x14ac:dyDescent="0.35">
      <c r="F8" s="9" t="s">
        <v>2</v>
      </c>
      <c r="G8" s="9" t="s">
        <v>3</v>
      </c>
      <c r="H8" s="9" t="s">
        <v>4</v>
      </c>
      <c r="I8" s="9" t="s">
        <v>245</v>
      </c>
    </row>
    <row r="10" spans="1:9" x14ac:dyDescent="0.35">
      <c r="C10" s="10" t="s">
        <v>5</v>
      </c>
      <c r="D10" s="11" t="s">
        <v>6</v>
      </c>
      <c r="E10" s="10" t="s">
        <v>7</v>
      </c>
    </row>
    <row r="11" spans="1:9" x14ac:dyDescent="0.35">
      <c r="C11" s="10" t="s">
        <v>8</v>
      </c>
      <c r="D11" s="11" t="s">
        <v>6</v>
      </c>
      <c r="E11" s="10" t="s">
        <v>9</v>
      </c>
    </row>
    <row r="13" spans="1:9" ht="74.5" x14ac:dyDescent="0.35">
      <c r="A13" s="6" t="s">
        <v>10</v>
      </c>
      <c r="B13" s="6">
        <v>1</v>
      </c>
      <c r="C13" s="6" t="s">
        <v>11</v>
      </c>
      <c r="D13" s="12" t="s">
        <v>12</v>
      </c>
      <c r="E13" s="13" t="s">
        <v>13</v>
      </c>
      <c r="F13" s="14">
        <v>115.62</v>
      </c>
      <c r="G13" s="15">
        <v>16</v>
      </c>
      <c r="H13" s="16">
        <f>ROUND(ROUND(F13,2)*ROUND(G13,3),2)</f>
        <v>1849.92</v>
      </c>
    </row>
    <row r="14" spans="1:9" ht="32.5" x14ac:dyDescent="0.35">
      <c r="A14" s="6" t="s">
        <v>10</v>
      </c>
      <c r="B14" s="6">
        <v>2</v>
      </c>
      <c r="C14" s="6" t="s">
        <v>14</v>
      </c>
      <c r="D14" s="12" t="s">
        <v>15</v>
      </c>
      <c r="E14" s="13" t="s">
        <v>16</v>
      </c>
      <c r="F14" s="14">
        <v>4.5199999999999996</v>
      </c>
      <c r="G14" s="15">
        <v>638.4</v>
      </c>
      <c r="H14" s="16">
        <f>ROUND(ROUND(F14,2)*ROUND(G14,3),2)</f>
        <v>2885.57</v>
      </c>
    </row>
    <row r="15" spans="1:9" ht="32.5" x14ac:dyDescent="0.35">
      <c r="A15" s="6" t="s">
        <v>10</v>
      </c>
      <c r="B15" s="6">
        <v>3</v>
      </c>
      <c r="C15" s="6" t="s">
        <v>17</v>
      </c>
      <c r="D15" s="12" t="s">
        <v>12</v>
      </c>
      <c r="E15" s="13" t="s">
        <v>18</v>
      </c>
      <c r="F15" s="14">
        <v>159.75</v>
      </c>
      <c r="G15" s="15">
        <v>15</v>
      </c>
      <c r="H15" s="16">
        <f>ROUND(ROUND(F15,2)*ROUND(G15,3),2)</f>
        <v>2396.25</v>
      </c>
    </row>
    <row r="16" spans="1:9" ht="22" x14ac:dyDescent="0.35">
      <c r="A16" s="6" t="s">
        <v>10</v>
      </c>
      <c r="B16" s="6">
        <v>4</v>
      </c>
      <c r="C16" s="6" t="s">
        <v>19</v>
      </c>
      <c r="D16" s="12" t="s">
        <v>12</v>
      </c>
      <c r="E16" s="13" t="s">
        <v>20</v>
      </c>
      <c r="F16" s="14">
        <v>2014.67</v>
      </c>
      <c r="G16" s="15">
        <v>0</v>
      </c>
      <c r="H16" s="16">
        <f>ROUND(ROUND(F16,2)*ROUND(G16,3),2)</f>
        <v>0</v>
      </c>
    </row>
    <row r="17" spans="1:8" x14ac:dyDescent="0.35">
      <c r="E17" s="10" t="s">
        <v>21</v>
      </c>
      <c r="F17" s="10"/>
      <c r="G17" s="10"/>
      <c r="H17" s="18">
        <f>SUM(H13:H16)</f>
        <v>7131.74</v>
      </c>
    </row>
    <row r="19" spans="1:8" x14ac:dyDescent="0.35">
      <c r="C19" s="10" t="s">
        <v>5</v>
      </c>
      <c r="D19" s="11" t="s">
        <v>6</v>
      </c>
      <c r="E19" s="10" t="s">
        <v>7</v>
      </c>
    </row>
    <row r="20" spans="1:8" x14ac:dyDescent="0.35">
      <c r="C20" s="10" t="s">
        <v>8</v>
      </c>
      <c r="D20" s="11" t="s">
        <v>22</v>
      </c>
      <c r="E20" s="10" t="s">
        <v>23</v>
      </c>
    </row>
    <row r="22" spans="1:8" ht="53.5" x14ac:dyDescent="0.35">
      <c r="A22" s="6" t="s">
        <v>24</v>
      </c>
      <c r="B22" s="6">
        <v>1</v>
      </c>
      <c r="C22" s="6" t="s">
        <v>25</v>
      </c>
      <c r="D22" s="12" t="s">
        <v>12</v>
      </c>
      <c r="E22" s="13" t="s">
        <v>26</v>
      </c>
      <c r="F22" s="14">
        <v>13.79</v>
      </c>
      <c r="G22" s="15">
        <v>27</v>
      </c>
      <c r="H22" s="16">
        <f t="shared" ref="H22:H33" si="0">ROUND(ROUND(F22,2)*ROUND(G22,3),2)</f>
        <v>372.33</v>
      </c>
    </row>
    <row r="23" spans="1:8" ht="64" x14ac:dyDescent="0.35">
      <c r="A23" s="6" t="s">
        <v>24</v>
      </c>
      <c r="B23" s="6">
        <v>2</v>
      </c>
      <c r="C23" s="6" t="s">
        <v>27</v>
      </c>
      <c r="D23" s="12" t="s">
        <v>28</v>
      </c>
      <c r="E23" s="13" t="s">
        <v>29</v>
      </c>
      <c r="F23" s="14">
        <v>9.2899999999999991</v>
      </c>
      <c r="G23" s="15">
        <v>220</v>
      </c>
      <c r="H23" s="16">
        <f t="shared" si="0"/>
        <v>2043.8</v>
      </c>
    </row>
    <row r="24" spans="1:8" ht="43" x14ac:dyDescent="0.35">
      <c r="A24" s="6" t="s">
        <v>24</v>
      </c>
      <c r="B24" s="6">
        <v>3</v>
      </c>
      <c r="C24" s="6" t="s">
        <v>30</v>
      </c>
      <c r="D24" s="12" t="s">
        <v>28</v>
      </c>
      <c r="E24" s="13" t="s">
        <v>31</v>
      </c>
      <c r="F24" s="14">
        <v>6.74</v>
      </c>
      <c r="G24" s="15">
        <v>638.4</v>
      </c>
      <c r="H24" s="16">
        <f t="shared" si="0"/>
        <v>4302.82</v>
      </c>
    </row>
    <row r="25" spans="1:8" ht="43" x14ac:dyDescent="0.35">
      <c r="A25" s="6" t="s">
        <v>24</v>
      </c>
      <c r="B25" s="6">
        <v>4</v>
      </c>
      <c r="C25" s="6" t="s">
        <v>32</v>
      </c>
      <c r="D25" s="12" t="s">
        <v>15</v>
      </c>
      <c r="E25" s="13" t="s">
        <v>33</v>
      </c>
      <c r="F25" s="14">
        <v>11.46</v>
      </c>
      <c r="G25" s="15">
        <v>927.32</v>
      </c>
      <c r="H25" s="16">
        <f t="shared" si="0"/>
        <v>10627.09</v>
      </c>
    </row>
    <row r="26" spans="1:8" ht="53.5" x14ac:dyDescent="0.35">
      <c r="A26" s="6" t="s">
        <v>24</v>
      </c>
      <c r="B26" s="6">
        <v>5</v>
      </c>
      <c r="C26" s="6" t="s">
        <v>34</v>
      </c>
      <c r="D26" s="12" t="s">
        <v>15</v>
      </c>
      <c r="E26" s="13" t="s">
        <v>35</v>
      </c>
      <c r="F26" s="14">
        <v>70.25</v>
      </c>
      <c r="G26" s="15">
        <v>927.32</v>
      </c>
      <c r="H26" s="16">
        <f t="shared" si="0"/>
        <v>65144.23</v>
      </c>
    </row>
    <row r="27" spans="1:8" ht="32.5" x14ac:dyDescent="0.35">
      <c r="A27" s="6" t="s">
        <v>24</v>
      </c>
      <c r="B27" s="6">
        <v>6</v>
      </c>
      <c r="C27" s="6" t="s">
        <v>36</v>
      </c>
      <c r="D27" s="12" t="s">
        <v>15</v>
      </c>
      <c r="E27" s="13" t="s">
        <v>37</v>
      </c>
      <c r="F27" s="14">
        <v>9.07</v>
      </c>
      <c r="G27" s="15">
        <v>330.31</v>
      </c>
      <c r="H27" s="16">
        <f t="shared" si="0"/>
        <v>2995.91</v>
      </c>
    </row>
    <row r="28" spans="1:8" ht="32.5" x14ac:dyDescent="0.35">
      <c r="A28" s="6" t="s">
        <v>24</v>
      </c>
      <c r="B28" s="6">
        <v>7</v>
      </c>
      <c r="C28" s="6" t="s">
        <v>38</v>
      </c>
      <c r="D28" s="12" t="s">
        <v>28</v>
      </c>
      <c r="E28" s="13" t="s">
        <v>39</v>
      </c>
      <c r="F28" s="14">
        <v>4.5</v>
      </c>
      <c r="G28" s="15">
        <v>127.86</v>
      </c>
      <c r="H28" s="16">
        <f t="shared" si="0"/>
        <v>575.37</v>
      </c>
    </row>
    <row r="29" spans="1:8" ht="32.5" x14ac:dyDescent="0.35">
      <c r="A29" s="6" t="s">
        <v>24</v>
      </c>
      <c r="B29" s="6">
        <v>8</v>
      </c>
      <c r="C29" s="6" t="s">
        <v>40</v>
      </c>
      <c r="D29" s="12" t="s">
        <v>28</v>
      </c>
      <c r="E29" s="13" t="s">
        <v>41</v>
      </c>
      <c r="F29" s="14">
        <v>3.62</v>
      </c>
      <c r="G29" s="15">
        <v>32.58</v>
      </c>
      <c r="H29" s="16">
        <f t="shared" si="0"/>
        <v>117.94</v>
      </c>
    </row>
    <row r="30" spans="1:8" ht="32.5" x14ac:dyDescent="0.35">
      <c r="A30" s="6" t="s">
        <v>24</v>
      </c>
      <c r="B30" s="6">
        <v>9</v>
      </c>
      <c r="C30" s="6" t="s">
        <v>42</v>
      </c>
      <c r="D30" s="12" t="s">
        <v>28</v>
      </c>
      <c r="E30" s="13" t="s">
        <v>43</v>
      </c>
      <c r="F30" s="14">
        <v>3.62</v>
      </c>
      <c r="G30" s="15">
        <v>402.69</v>
      </c>
      <c r="H30" s="16">
        <f t="shared" si="0"/>
        <v>1457.74</v>
      </c>
    </row>
    <row r="31" spans="1:8" ht="32.5" x14ac:dyDescent="0.35">
      <c r="A31" s="6" t="s">
        <v>24</v>
      </c>
      <c r="B31" s="6">
        <v>10</v>
      </c>
      <c r="C31" s="6" t="s">
        <v>44</v>
      </c>
      <c r="D31" s="12" t="s">
        <v>15</v>
      </c>
      <c r="E31" s="13" t="s">
        <v>45</v>
      </c>
      <c r="F31" s="14">
        <v>16.52</v>
      </c>
      <c r="G31" s="15">
        <v>75</v>
      </c>
      <c r="H31" s="16">
        <f t="shared" si="0"/>
        <v>1239</v>
      </c>
    </row>
    <row r="32" spans="1:8" ht="22" x14ac:dyDescent="0.35">
      <c r="A32" s="6" t="s">
        <v>24</v>
      </c>
      <c r="B32" s="6">
        <v>11</v>
      </c>
      <c r="C32" s="6" t="s">
        <v>46</v>
      </c>
      <c r="D32" s="12" t="s">
        <v>15</v>
      </c>
      <c r="E32" s="13" t="s">
        <v>218</v>
      </c>
      <c r="F32" s="14">
        <v>10.119999999999999</v>
      </c>
      <c r="G32" s="15">
        <v>180</v>
      </c>
      <c r="H32" s="16">
        <f t="shared" si="0"/>
        <v>1821.6</v>
      </c>
    </row>
    <row r="33" spans="1:8" ht="32.5" x14ac:dyDescent="0.35">
      <c r="A33" s="6" t="s">
        <v>24</v>
      </c>
      <c r="B33" s="6">
        <v>12</v>
      </c>
      <c r="C33" s="6" t="s">
        <v>47</v>
      </c>
      <c r="D33" s="12" t="s">
        <v>15</v>
      </c>
      <c r="E33" s="13" t="s">
        <v>219</v>
      </c>
      <c r="F33" s="14">
        <v>8.85</v>
      </c>
      <c r="G33" s="15">
        <v>25</v>
      </c>
      <c r="H33" s="16">
        <f t="shared" si="0"/>
        <v>221.25</v>
      </c>
    </row>
    <row r="34" spans="1:8" x14ac:dyDescent="0.35">
      <c r="E34" s="10" t="s">
        <v>21</v>
      </c>
      <c r="F34" s="10"/>
      <c r="G34" s="10"/>
      <c r="H34" s="18">
        <f>SUM(H22:H33)</f>
        <v>90919.080000000016</v>
      </c>
    </row>
    <row r="36" spans="1:8" x14ac:dyDescent="0.35">
      <c r="C36" s="10" t="s">
        <v>5</v>
      </c>
      <c r="D36" s="11" t="s">
        <v>6</v>
      </c>
      <c r="E36" s="10" t="s">
        <v>7</v>
      </c>
    </row>
    <row r="37" spans="1:8" x14ac:dyDescent="0.35">
      <c r="C37" s="10" t="s">
        <v>8</v>
      </c>
      <c r="D37" s="11" t="s">
        <v>48</v>
      </c>
      <c r="E37" s="10" t="s">
        <v>49</v>
      </c>
    </row>
    <row r="38" spans="1:8" x14ac:dyDescent="0.35">
      <c r="C38" s="10" t="s">
        <v>50</v>
      </c>
      <c r="D38" s="11" t="s">
        <v>51</v>
      </c>
      <c r="E38" s="10" t="s">
        <v>52</v>
      </c>
    </row>
    <row r="40" spans="1:8" ht="326.5" x14ac:dyDescent="0.35">
      <c r="A40" s="6" t="s">
        <v>53</v>
      </c>
      <c r="B40" s="6">
        <v>1</v>
      </c>
      <c r="C40" s="6" t="s">
        <v>54</v>
      </c>
      <c r="D40" s="12" t="s">
        <v>15</v>
      </c>
      <c r="E40" s="13" t="s">
        <v>55</v>
      </c>
      <c r="F40" s="14">
        <v>78.150000000000006</v>
      </c>
      <c r="G40" s="15">
        <v>927.32</v>
      </c>
      <c r="H40" s="16">
        <f t="shared" ref="H40:H46" si="1">ROUND(ROUND(F40,2)*ROUND(G40,3),2)</f>
        <v>72470.06</v>
      </c>
    </row>
    <row r="41" spans="1:8" x14ac:dyDescent="0.35">
      <c r="A41" s="6" t="s">
        <v>53</v>
      </c>
      <c r="B41" s="6">
        <v>2</v>
      </c>
      <c r="C41" s="6" t="s">
        <v>56</v>
      </c>
      <c r="D41" s="12" t="s">
        <v>28</v>
      </c>
      <c r="E41" s="17" t="s">
        <v>57</v>
      </c>
      <c r="F41" s="14">
        <v>26</v>
      </c>
      <c r="G41" s="15">
        <v>402.69</v>
      </c>
      <c r="H41" s="16">
        <f t="shared" si="1"/>
        <v>10469.94</v>
      </c>
    </row>
    <row r="42" spans="1:8" ht="106" x14ac:dyDescent="0.35">
      <c r="A42" s="6" t="s">
        <v>53</v>
      </c>
      <c r="B42" s="6">
        <v>3</v>
      </c>
      <c r="C42" s="6" t="s">
        <v>58</v>
      </c>
      <c r="D42" s="12" t="s">
        <v>28</v>
      </c>
      <c r="E42" s="13" t="s">
        <v>220</v>
      </c>
      <c r="F42" s="14">
        <v>70</v>
      </c>
      <c r="G42" s="15">
        <v>127.86</v>
      </c>
      <c r="H42" s="16">
        <f t="shared" si="1"/>
        <v>8950.2000000000007</v>
      </c>
    </row>
    <row r="43" spans="1:8" ht="64" x14ac:dyDescent="0.35">
      <c r="A43" s="6" t="s">
        <v>53</v>
      </c>
      <c r="B43" s="6">
        <v>4</v>
      </c>
      <c r="C43" s="6" t="s">
        <v>59</v>
      </c>
      <c r="D43" s="12" t="s">
        <v>15</v>
      </c>
      <c r="E43" s="13" t="s">
        <v>221</v>
      </c>
      <c r="F43" s="14">
        <v>88.5</v>
      </c>
      <c r="G43" s="15">
        <v>330.31</v>
      </c>
      <c r="H43" s="16">
        <f t="shared" si="1"/>
        <v>29232.44</v>
      </c>
    </row>
    <row r="44" spans="1:8" ht="32.5" x14ac:dyDescent="0.35">
      <c r="A44" s="6" t="s">
        <v>53</v>
      </c>
      <c r="B44" s="6">
        <v>5</v>
      </c>
      <c r="C44" s="6" t="s">
        <v>60</v>
      </c>
      <c r="D44" s="12" t="s">
        <v>28</v>
      </c>
      <c r="E44" s="13" t="s">
        <v>222</v>
      </c>
      <c r="F44" s="14">
        <v>55.16</v>
      </c>
      <c r="G44" s="15">
        <v>32.58</v>
      </c>
      <c r="H44" s="16">
        <f t="shared" si="1"/>
        <v>1797.11</v>
      </c>
    </row>
    <row r="45" spans="1:8" ht="32.5" x14ac:dyDescent="0.35">
      <c r="A45" s="6" t="s">
        <v>53</v>
      </c>
      <c r="B45" s="6">
        <v>6</v>
      </c>
      <c r="C45" s="6" t="s">
        <v>61</v>
      </c>
      <c r="D45" s="12" t="s">
        <v>28</v>
      </c>
      <c r="E45" s="13" t="s">
        <v>223</v>
      </c>
      <c r="F45" s="14">
        <v>28.31</v>
      </c>
      <c r="G45" s="15">
        <v>8</v>
      </c>
      <c r="H45" s="16">
        <f t="shared" si="1"/>
        <v>226.48</v>
      </c>
    </row>
    <row r="46" spans="1:8" ht="53.5" x14ac:dyDescent="0.35">
      <c r="A46" s="6" t="s">
        <v>53</v>
      </c>
      <c r="B46" s="6">
        <v>7</v>
      </c>
      <c r="C46" s="6" t="s">
        <v>62</v>
      </c>
      <c r="D46" s="12" t="s">
        <v>63</v>
      </c>
      <c r="E46" s="13" t="s">
        <v>64</v>
      </c>
      <c r="F46" s="14">
        <v>9.09</v>
      </c>
      <c r="G46" s="15">
        <v>1800</v>
      </c>
      <c r="H46" s="16">
        <f t="shared" si="1"/>
        <v>16362</v>
      </c>
    </row>
    <row r="47" spans="1:8" x14ac:dyDescent="0.35">
      <c r="E47" s="10" t="s">
        <v>21</v>
      </c>
      <c r="F47" s="10"/>
      <c r="G47" s="10"/>
      <c r="H47" s="18">
        <f>SUM(H40:H46)</f>
        <v>139508.22999999998</v>
      </c>
    </row>
    <row r="49" spans="1:8" x14ac:dyDescent="0.35">
      <c r="C49" s="10" t="s">
        <v>5</v>
      </c>
      <c r="D49" s="11" t="s">
        <v>6</v>
      </c>
      <c r="E49" s="10" t="s">
        <v>7</v>
      </c>
    </row>
    <row r="50" spans="1:8" x14ac:dyDescent="0.35">
      <c r="C50" s="10" t="s">
        <v>8</v>
      </c>
      <c r="D50" s="11" t="s">
        <v>48</v>
      </c>
      <c r="E50" s="10" t="s">
        <v>49</v>
      </c>
    </row>
    <row r="51" spans="1:8" x14ac:dyDescent="0.35">
      <c r="C51" s="10" t="s">
        <v>50</v>
      </c>
      <c r="D51" s="11" t="s">
        <v>65</v>
      </c>
      <c r="E51" s="10" t="s">
        <v>66</v>
      </c>
    </row>
    <row r="53" spans="1:8" ht="32.5" x14ac:dyDescent="0.35">
      <c r="A53" s="6" t="s">
        <v>67</v>
      </c>
      <c r="B53" s="6">
        <v>1</v>
      </c>
      <c r="C53" s="6" t="s">
        <v>68</v>
      </c>
      <c r="D53" s="12" t="s">
        <v>12</v>
      </c>
      <c r="E53" s="13" t="s">
        <v>224</v>
      </c>
      <c r="F53" s="14">
        <v>40.14</v>
      </c>
      <c r="G53" s="15">
        <v>4</v>
      </c>
      <c r="H53" s="16">
        <f>ROUND(ROUND(F53,2)*ROUND(G53,3),2)</f>
        <v>160.56</v>
      </c>
    </row>
    <row r="54" spans="1:8" ht="43" x14ac:dyDescent="0.35">
      <c r="A54" s="6" t="s">
        <v>67</v>
      </c>
      <c r="B54" s="6">
        <v>2</v>
      </c>
      <c r="C54" s="6" t="s">
        <v>69</v>
      </c>
      <c r="D54" s="12" t="s">
        <v>28</v>
      </c>
      <c r="E54" s="13" t="s">
        <v>225</v>
      </c>
      <c r="F54" s="14">
        <v>6.79</v>
      </c>
      <c r="G54" s="15">
        <v>115.24</v>
      </c>
      <c r="H54" s="16">
        <f>ROUND(ROUND(F54,2)*ROUND(G54,3),2)</f>
        <v>782.48</v>
      </c>
    </row>
    <row r="55" spans="1:8" ht="53.5" x14ac:dyDescent="0.35">
      <c r="A55" s="6" t="s">
        <v>67</v>
      </c>
      <c r="B55" s="6">
        <v>3</v>
      </c>
      <c r="C55" s="6" t="s">
        <v>70</v>
      </c>
      <c r="D55" s="12" t="s">
        <v>12</v>
      </c>
      <c r="E55" s="13" t="s">
        <v>226</v>
      </c>
      <c r="F55" s="14">
        <v>375.26</v>
      </c>
      <c r="G55" s="15">
        <v>4</v>
      </c>
      <c r="H55" s="16">
        <f>ROUND(ROUND(F55,2)*ROUND(G55,3),2)</f>
        <v>1501.04</v>
      </c>
    </row>
    <row r="56" spans="1:8" ht="32.5" x14ac:dyDescent="0.35">
      <c r="A56" s="6" t="s">
        <v>67</v>
      </c>
      <c r="B56" s="6">
        <v>4</v>
      </c>
      <c r="C56" s="6" t="s">
        <v>71</v>
      </c>
      <c r="D56" s="12" t="s">
        <v>12</v>
      </c>
      <c r="E56" s="13" t="s">
        <v>227</v>
      </c>
      <c r="F56" s="14">
        <v>96.39</v>
      </c>
      <c r="G56" s="15">
        <v>4</v>
      </c>
      <c r="H56" s="16">
        <f>ROUND(ROUND(F56,2)*ROUND(G56,3),2)</f>
        <v>385.56</v>
      </c>
    </row>
    <row r="57" spans="1:8" ht="85" x14ac:dyDescent="0.35">
      <c r="A57" s="6" t="s">
        <v>67</v>
      </c>
      <c r="B57" s="6">
        <v>5</v>
      </c>
      <c r="C57" s="6" t="s">
        <v>72</v>
      </c>
      <c r="D57" s="12" t="s">
        <v>28</v>
      </c>
      <c r="E57" s="13" t="s">
        <v>228</v>
      </c>
      <c r="F57" s="14">
        <v>304.22000000000003</v>
      </c>
      <c r="G57" s="15">
        <v>8</v>
      </c>
      <c r="H57" s="16">
        <f>ROUND(ROUND(F57,2)*ROUND(G57,3),2)</f>
        <v>2433.7600000000002</v>
      </c>
    </row>
    <row r="58" spans="1:8" x14ac:dyDescent="0.35">
      <c r="E58" s="10" t="s">
        <v>21</v>
      </c>
      <c r="F58" s="10"/>
      <c r="G58" s="10"/>
      <c r="H58" s="18">
        <f>SUM(H53:H57)</f>
        <v>5263.4</v>
      </c>
    </row>
    <row r="60" spans="1:8" x14ac:dyDescent="0.35">
      <c r="C60" s="10" t="s">
        <v>5</v>
      </c>
      <c r="D60" s="11" t="s">
        <v>6</v>
      </c>
      <c r="E60" s="10" t="s">
        <v>7</v>
      </c>
    </row>
    <row r="61" spans="1:8" x14ac:dyDescent="0.35">
      <c r="C61" s="10" t="s">
        <v>8</v>
      </c>
      <c r="D61" s="11" t="s">
        <v>73</v>
      </c>
      <c r="E61" s="10" t="s">
        <v>74</v>
      </c>
    </row>
    <row r="62" spans="1:8" x14ac:dyDescent="0.35">
      <c r="C62" s="10" t="s">
        <v>50</v>
      </c>
      <c r="D62" s="11" t="s">
        <v>6</v>
      </c>
      <c r="E62" s="10" t="s">
        <v>75</v>
      </c>
    </row>
    <row r="64" spans="1:8" ht="32.5" x14ac:dyDescent="0.35">
      <c r="A64" s="6" t="s">
        <v>76</v>
      </c>
      <c r="B64" s="6">
        <v>1</v>
      </c>
      <c r="C64" s="6" t="s">
        <v>77</v>
      </c>
      <c r="D64" s="12" t="s">
        <v>28</v>
      </c>
      <c r="E64" s="13" t="s">
        <v>229</v>
      </c>
      <c r="F64" s="14">
        <v>10.220000000000001</v>
      </c>
      <c r="G64" s="15">
        <v>124.68</v>
      </c>
      <c r="H64" s="16">
        <f t="shared" ref="H64:H75" si="2">ROUND(ROUND(F64,2)*ROUND(G64,3),2)</f>
        <v>1274.23</v>
      </c>
    </row>
    <row r="65" spans="1:8" ht="53.5" x14ac:dyDescent="0.35">
      <c r="A65" s="6" t="s">
        <v>76</v>
      </c>
      <c r="B65" s="6">
        <v>2</v>
      </c>
      <c r="C65" s="6" t="s">
        <v>78</v>
      </c>
      <c r="D65" s="12" t="s">
        <v>28</v>
      </c>
      <c r="E65" s="13" t="s">
        <v>79</v>
      </c>
      <c r="F65" s="14">
        <v>72.28</v>
      </c>
      <c r="G65" s="15">
        <v>149.68</v>
      </c>
      <c r="H65" s="16">
        <f t="shared" si="2"/>
        <v>10818.87</v>
      </c>
    </row>
    <row r="66" spans="1:8" ht="32.5" x14ac:dyDescent="0.35">
      <c r="A66" s="6" t="s">
        <v>76</v>
      </c>
      <c r="B66" s="6">
        <v>3</v>
      </c>
      <c r="C66" s="6" t="s">
        <v>80</v>
      </c>
      <c r="D66" s="12" t="s">
        <v>15</v>
      </c>
      <c r="E66" s="13" t="s">
        <v>81</v>
      </c>
      <c r="F66" s="14">
        <v>42.24</v>
      </c>
      <c r="G66" s="15">
        <v>42</v>
      </c>
      <c r="H66" s="16">
        <f t="shared" si="2"/>
        <v>1774.08</v>
      </c>
    </row>
    <row r="67" spans="1:8" ht="32.5" x14ac:dyDescent="0.35">
      <c r="A67" s="6" t="s">
        <v>76</v>
      </c>
      <c r="B67" s="6">
        <v>4</v>
      </c>
      <c r="C67" s="6" t="s">
        <v>82</v>
      </c>
      <c r="D67" s="12" t="s">
        <v>15</v>
      </c>
      <c r="E67" s="13" t="s">
        <v>230</v>
      </c>
      <c r="F67" s="14">
        <v>11.89</v>
      </c>
      <c r="G67" s="15">
        <v>180</v>
      </c>
      <c r="H67" s="16">
        <f t="shared" si="2"/>
        <v>2140.1999999999998</v>
      </c>
    </row>
    <row r="68" spans="1:8" ht="22" x14ac:dyDescent="0.35">
      <c r="A68" s="6" t="s">
        <v>76</v>
      </c>
      <c r="B68" s="6">
        <v>5</v>
      </c>
      <c r="C68" s="6" t="s">
        <v>83</v>
      </c>
      <c r="D68" s="12" t="s">
        <v>15</v>
      </c>
      <c r="E68" s="13" t="s">
        <v>231</v>
      </c>
      <c r="F68" s="14">
        <v>2.4900000000000002</v>
      </c>
      <c r="G68" s="15">
        <v>180</v>
      </c>
      <c r="H68" s="16">
        <f t="shared" si="2"/>
        <v>448.2</v>
      </c>
    </row>
    <row r="69" spans="1:8" ht="32.5" x14ac:dyDescent="0.35">
      <c r="A69" s="6" t="s">
        <v>76</v>
      </c>
      <c r="B69" s="6">
        <v>6</v>
      </c>
      <c r="C69" s="6" t="s">
        <v>84</v>
      </c>
      <c r="D69" s="12" t="s">
        <v>15</v>
      </c>
      <c r="E69" s="13" t="s">
        <v>232</v>
      </c>
      <c r="F69" s="14">
        <v>22.89</v>
      </c>
      <c r="G69" s="15">
        <v>30</v>
      </c>
      <c r="H69" s="16">
        <f t="shared" si="2"/>
        <v>686.7</v>
      </c>
    </row>
    <row r="70" spans="1:8" ht="43" x14ac:dyDescent="0.35">
      <c r="A70" s="6" t="s">
        <v>76</v>
      </c>
      <c r="B70" s="6">
        <v>7</v>
      </c>
      <c r="C70" s="6" t="s">
        <v>85</v>
      </c>
      <c r="D70" s="12" t="s">
        <v>15</v>
      </c>
      <c r="E70" s="13" t="s">
        <v>233</v>
      </c>
      <c r="F70" s="14">
        <v>106.9</v>
      </c>
      <c r="G70" s="15">
        <v>25</v>
      </c>
      <c r="H70" s="16">
        <f t="shared" si="2"/>
        <v>2672.5</v>
      </c>
    </row>
    <row r="71" spans="1:8" ht="53.5" x14ac:dyDescent="0.35">
      <c r="A71" s="6" t="s">
        <v>76</v>
      </c>
      <c r="B71" s="6">
        <v>8</v>
      </c>
      <c r="C71" s="6" t="s">
        <v>86</v>
      </c>
      <c r="D71" s="12" t="s">
        <v>15</v>
      </c>
      <c r="E71" s="13" t="s">
        <v>87</v>
      </c>
      <c r="F71" s="14">
        <v>52.94</v>
      </c>
      <c r="G71" s="15">
        <v>72</v>
      </c>
      <c r="H71" s="16">
        <f t="shared" si="2"/>
        <v>3811.68</v>
      </c>
    </row>
    <row r="72" spans="1:8" ht="43" x14ac:dyDescent="0.35">
      <c r="A72" s="6" t="s">
        <v>76</v>
      </c>
      <c r="B72" s="6">
        <v>9</v>
      </c>
      <c r="C72" s="6" t="s">
        <v>88</v>
      </c>
      <c r="D72" s="12" t="s">
        <v>15</v>
      </c>
      <c r="E72" s="13" t="s">
        <v>89</v>
      </c>
      <c r="F72" s="14">
        <v>22.93</v>
      </c>
      <c r="G72" s="15">
        <v>144</v>
      </c>
      <c r="H72" s="16">
        <f t="shared" si="2"/>
        <v>3301.92</v>
      </c>
    </row>
    <row r="73" spans="1:8" ht="116.5" x14ac:dyDescent="0.35">
      <c r="A73" s="6" t="s">
        <v>76</v>
      </c>
      <c r="B73" s="6">
        <v>10</v>
      </c>
      <c r="C73" s="6" t="s">
        <v>90</v>
      </c>
      <c r="D73" s="12" t="s">
        <v>12</v>
      </c>
      <c r="E73" s="13" t="s">
        <v>91</v>
      </c>
      <c r="F73" s="14">
        <v>903.48</v>
      </c>
      <c r="G73" s="15">
        <v>1</v>
      </c>
      <c r="H73" s="16">
        <f t="shared" si="2"/>
        <v>903.48</v>
      </c>
    </row>
    <row r="74" spans="1:8" ht="32.5" x14ac:dyDescent="0.35">
      <c r="A74" s="6" t="s">
        <v>76</v>
      </c>
      <c r="B74" s="6">
        <v>11</v>
      </c>
      <c r="C74" s="6" t="s">
        <v>92</v>
      </c>
      <c r="D74" s="12" t="s">
        <v>28</v>
      </c>
      <c r="E74" s="13" t="s">
        <v>93</v>
      </c>
      <c r="F74" s="14">
        <v>73.36</v>
      </c>
      <c r="G74" s="15">
        <v>16</v>
      </c>
      <c r="H74" s="16">
        <f t="shared" si="2"/>
        <v>1173.76</v>
      </c>
    </row>
    <row r="75" spans="1:8" ht="32.5" x14ac:dyDescent="0.35">
      <c r="A75" s="6" t="s">
        <v>76</v>
      </c>
      <c r="B75" s="6">
        <v>12</v>
      </c>
      <c r="C75" s="6" t="s">
        <v>94</v>
      </c>
      <c r="D75" s="12" t="s">
        <v>12</v>
      </c>
      <c r="E75" s="13" t="s">
        <v>95</v>
      </c>
      <c r="F75" s="14">
        <v>375.97</v>
      </c>
      <c r="G75" s="15">
        <v>1</v>
      </c>
      <c r="H75" s="16">
        <f t="shared" si="2"/>
        <v>375.97</v>
      </c>
    </row>
    <row r="76" spans="1:8" x14ac:dyDescent="0.35">
      <c r="E76" s="10" t="s">
        <v>21</v>
      </c>
      <c r="F76" s="10"/>
      <c r="G76" s="10"/>
      <c r="H76" s="18">
        <f>SUM(H64:H75)</f>
        <v>29381.590000000004</v>
      </c>
    </row>
    <row r="78" spans="1:8" x14ac:dyDescent="0.35">
      <c r="C78" s="10" t="s">
        <v>5</v>
      </c>
      <c r="D78" s="11" t="s">
        <v>6</v>
      </c>
      <c r="E78" s="10" t="s">
        <v>7</v>
      </c>
    </row>
    <row r="79" spans="1:8" x14ac:dyDescent="0.35">
      <c r="C79" s="10" t="s">
        <v>8</v>
      </c>
      <c r="D79" s="11" t="s">
        <v>73</v>
      </c>
      <c r="E79" s="10" t="s">
        <v>74</v>
      </c>
    </row>
    <row r="80" spans="1:8" x14ac:dyDescent="0.35">
      <c r="C80" s="10" t="s">
        <v>50</v>
      </c>
      <c r="D80" s="11" t="s">
        <v>22</v>
      </c>
      <c r="E80" s="10" t="s">
        <v>96</v>
      </c>
    </row>
    <row r="82" spans="1:8" ht="85" x14ac:dyDescent="0.35">
      <c r="A82" s="6" t="s">
        <v>97</v>
      </c>
      <c r="B82" s="6">
        <v>1</v>
      </c>
      <c r="C82" s="6" t="s">
        <v>98</v>
      </c>
      <c r="D82" s="12" t="s">
        <v>15</v>
      </c>
      <c r="E82" s="13" t="s">
        <v>99</v>
      </c>
      <c r="F82" s="14">
        <v>48.91</v>
      </c>
      <c r="G82" s="15">
        <v>638.4</v>
      </c>
      <c r="H82" s="16">
        <f t="shared" ref="H82:H89" si="3">ROUND(ROUND(F82,2)*ROUND(G82,3),2)</f>
        <v>31224.14</v>
      </c>
    </row>
    <row r="83" spans="1:8" ht="53.5" x14ac:dyDescent="0.35">
      <c r="A83" s="6" t="s">
        <v>97</v>
      </c>
      <c r="B83" s="6">
        <v>2</v>
      </c>
      <c r="C83" s="6" t="s">
        <v>62</v>
      </c>
      <c r="D83" s="12" t="s">
        <v>63</v>
      </c>
      <c r="E83" s="13" t="s">
        <v>64</v>
      </c>
      <c r="F83" s="14">
        <v>9.09</v>
      </c>
      <c r="G83" s="15">
        <v>280</v>
      </c>
      <c r="H83" s="16">
        <f t="shared" si="3"/>
        <v>2545.1999999999998</v>
      </c>
    </row>
    <row r="84" spans="1:8" ht="22" x14ac:dyDescent="0.35">
      <c r="A84" s="6" t="s">
        <v>97</v>
      </c>
      <c r="B84" s="6">
        <v>3</v>
      </c>
      <c r="C84" s="6" t="s">
        <v>100</v>
      </c>
      <c r="D84" s="12" t="s">
        <v>15</v>
      </c>
      <c r="E84" s="13" t="s">
        <v>101</v>
      </c>
      <c r="F84" s="14">
        <v>78.67</v>
      </c>
      <c r="G84" s="15">
        <v>55</v>
      </c>
      <c r="H84" s="16">
        <f t="shared" si="3"/>
        <v>4326.8500000000004</v>
      </c>
    </row>
    <row r="85" spans="1:8" ht="22" x14ac:dyDescent="0.35">
      <c r="A85" s="6" t="s">
        <v>97</v>
      </c>
      <c r="B85" s="6">
        <v>4</v>
      </c>
      <c r="C85" s="6" t="s">
        <v>102</v>
      </c>
      <c r="D85" s="12" t="s">
        <v>15</v>
      </c>
      <c r="E85" s="13" t="s">
        <v>103</v>
      </c>
      <c r="F85" s="14">
        <v>29.57</v>
      </c>
      <c r="G85" s="15">
        <v>809.80499999999995</v>
      </c>
      <c r="H85" s="16">
        <f t="shared" si="3"/>
        <v>23945.93</v>
      </c>
    </row>
    <row r="86" spans="1:8" ht="32.5" x14ac:dyDescent="0.35">
      <c r="A86" s="6" t="s">
        <v>97</v>
      </c>
      <c r="B86" s="6">
        <v>5</v>
      </c>
      <c r="C86" s="6" t="s">
        <v>104</v>
      </c>
      <c r="D86" s="12" t="s">
        <v>15</v>
      </c>
      <c r="E86" s="13" t="s">
        <v>105</v>
      </c>
      <c r="F86" s="14">
        <v>30.92</v>
      </c>
      <c r="G86" s="15">
        <v>121.471</v>
      </c>
      <c r="H86" s="16">
        <f t="shared" si="3"/>
        <v>3755.88</v>
      </c>
    </row>
    <row r="87" spans="1:8" ht="22" x14ac:dyDescent="0.35">
      <c r="A87" s="6" t="s">
        <v>97</v>
      </c>
      <c r="B87" s="6">
        <v>6</v>
      </c>
      <c r="C87" s="6" t="s">
        <v>106</v>
      </c>
      <c r="D87" s="12" t="s">
        <v>15</v>
      </c>
      <c r="E87" s="13" t="s">
        <v>107</v>
      </c>
      <c r="F87" s="14">
        <v>3.83</v>
      </c>
      <c r="G87" s="15">
        <v>809.80499999999995</v>
      </c>
      <c r="H87" s="16">
        <f t="shared" si="3"/>
        <v>3101.55</v>
      </c>
    </row>
    <row r="88" spans="1:8" ht="32.5" x14ac:dyDescent="0.35">
      <c r="A88" s="6" t="s">
        <v>97</v>
      </c>
      <c r="B88" s="6">
        <v>7</v>
      </c>
      <c r="C88" s="6" t="s">
        <v>108</v>
      </c>
      <c r="D88" s="12" t="s">
        <v>15</v>
      </c>
      <c r="E88" s="13" t="s">
        <v>109</v>
      </c>
      <c r="F88" s="14">
        <v>25.14</v>
      </c>
      <c r="G88" s="15">
        <v>809.80499999999995</v>
      </c>
      <c r="H88" s="16">
        <f t="shared" si="3"/>
        <v>20358.5</v>
      </c>
    </row>
    <row r="89" spans="1:8" ht="43" x14ac:dyDescent="0.35">
      <c r="A89" s="6" t="s">
        <v>97</v>
      </c>
      <c r="B89" s="6">
        <v>8</v>
      </c>
      <c r="C89" s="6" t="s">
        <v>110</v>
      </c>
      <c r="D89" s="12" t="s">
        <v>15</v>
      </c>
      <c r="E89" s="13" t="s">
        <v>111</v>
      </c>
      <c r="F89" s="14">
        <v>13.88</v>
      </c>
      <c r="G89" s="15">
        <v>809.80499999999995</v>
      </c>
      <c r="H89" s="16">
        <f t="shared" si="3"/>
        <v>11240.09</v>
      </c>
    </row>
    <row r="90" spans="1:8" x14ac:dyDescent="0.35">
      <c r="E90" s="10" t="s">
        <v>21</v>
      </c>
      <c r="F90" s="10"/>
      <c r="G90" s="10"/>
      <c r="H90" s="18">
        <f>SUM(H82:H89)</f>
        <v>100498.14</v>
      </c>
    </row>
    <row r="92" spans="1:8" x14ac:dyDescent="0.35">
      <c r="C92" s="10" t="s">
        <v>5</v>
      </c>
      <c r="D92" s="11" t="s">
        <v>6</v>
      </c>
      <c r="E92" s="10" t="s">
        <v>7</v>
      </c>
    </row>
    <row r="93" spans="1:8" x14ac:dyDescent="0.35">
      <c r="C93" s="10" t="s">
        <v>8</v>
      </c>
      <c r="D93" s="11" t="s">
        <v>73</v>
      </c>
      <c r="E93" s="10" t="s">
        <v>74</v>
      </c>
    </row>
    <row r="94" spans="1:8" x14ac:dyDescent="0.35">
      <c r="C94" s="10" t="s">
        <v>50</v>
      </c>
      <c r="D94" s="11" t="s">
        <v>48</v>
      </c>
      <c r="E94" s="10" t="s">
        <v>112</v>
      </c>
    </row>
    <row r="96" spans="1:8" ht="64" x14ac:dyDescent="0.35">
      <c r="A96" s="6" t="s">
        <v>113</v>
      </c>
      <c r="B96" s="6">
        <v>1</v>
      </c>
      <c r="C96" s="6" t="s">
        <v>114</v>
      </c>
      <c r="D96" s="12" t="s">
        <v>15</v>
      </c>
      <c r="E96" s="13" t="s">
        <v>115</v>
      </c>
      <c r="F96" s="14">
        <v>50.29</v>
      </c>
      <c r="G96" s="15">
        <v>237.46</v>
      </c>
      <c r="H96" s="16">
        <f>ROUND(ROUND(F96,2)*ROUND(G96,3),2)</f>
        <v>11941.86</v>
      </c>
    </row>
    <row r="97" spans="1:8" ht="64" x14ac:dyDescent="0.35">
      <c r="A97" s="6" t="s">
        <v>113</v>
      </c>
      <c r="B97" s="6">
        <v>2</v>
      </c>
      <c r="C97" s="6" t="s">
        <v>116</v>
      </c>
      <c r="D97" s="12" t="s">
        <v>15</v>
      </c>
      <c r="E97" s="13" t="s">
        <v>117</v>
      </c>
      <c r="F97" s="14">
        <v>25.29</v>
      </c>
      <c r="G97" s="15">
        <v>1028.8499999999999</v>
      </c>
      <c r="H97" s="16">
        <f>ROUND(ROUND(F97,2)*ROUND(G97,3),2)</f>
        <v>26019.62</v>
      </c>
    </row>
    <row r="98" spans="1:8" x14ac:dyDescent="0.35">
      <c r="E98" s="10" t="s">
        <v>21</v>
      </c>
      <c r="F98" s="10"/>
      <c r="G98" s="10"/>
      <c r="H98" s="18">
        <f>SUM(H96:H97)</f>
        <v>37961.479999999996</v>
      </c>
    </row>
    <row r="100" spans="1:8" x14ac:dyDescent="0.35">
      <c r="C100" s="10" t="s">
        <v>5</v>
      </c>
      <c r="D100" s="11" t="s">
        <v>6</v>
      </c>
      <c r="E100" s="10" t="s">
        <v>7</v>
      </c>
    </row>
    <row r="101" spans="1:8" x14ac:dyDescent="0.35">
      <c r="C101" s="10" t="s">
        <v>8</v>
      </c>
      <c r="D101" s="11" t="s">
        <v>73</v>
      </c>
      <c r="E101" s="10" t="s">
        <v>74</v>
      </c>
    </row>
    <row r="102" spans="1:8" x14ac:dyDescent="0.35">
      <c r="C102" s="10" t="s">
        <v>50</v>
      </c>
      <c r="D102" s="11" t="s">
        <v>73</v>
      </c>
      <c r="E102" s="10" t="s">
        <v>118</v>
      </c>
    </row>
    <row r="104" spans="1:8" ht="32.5" x14ac:dyDescent="0.35">
      <c r="A104" s="6" t="s">
        <v>119</v>
      </c>
      <c r="B104" s="6">
        <v>1</v>
      </c>
      <c r="C104" s="6" t="s">
        <v>120</v>
      </c>
      <c r="D104" s="12" t="s">
        <v>15</v>
      </c>
      <c r="E104" s="13" t="s">
        <v>121</v>
      </c>
      <c r="F104" s="14">
        <v>35.51</v>
      </c>
      <c r="G104" s="15">
        <v>900</v>
      </c>
      <c r="H104" s="16">
        <f>ROUND(ROUND(F104,2)*ROUND(G104,3),2)</f>
        <v>31959</v>
      </c>
    </row>
    <row r="105" spans="1:8" ht="32.5" x14ac:dyDescent="0.35">
      <c r="A105" s="6" t="s">
        <v>119</v>
      </c>
      <c r="B105" s="6">
        <v>2</v>
      </c>
      <c r="C105" s="6" t="s">
        <v>122</v>
      </c>
      <c r="D105" s="12" t="s">
        <v>15</v>
      </c>
      <c r="E105" s="13" t="s">
        <v>123</v>
      </c>
      <c r="F105" s="14">
        <v>13.84</v>
      </c>
      <c r="G105" s="15">
        <v>905.28</v>
      </c>
      <c r="H105" s="16">
        <f>ROUND(ROUND(F105,2)*ROUND(G105,3),2)</f>
        <v>12529.08</v>
      </c>
    </row>
    <row r="106" spans="1:8" ht="32.5" x14ac:dyDescent="0.35">
      <c r="A106" s="6" t="s">
        <v>119</v>
      </c>
      <c r="B106" s="6">
        <v>3</v>
      </c>
      <c r="C106" s="6" t="s">
        <v>124</v>
      </c>
      <c r="D106" s="12" t="s">
        <v>15</v>
      </c>
      <c r="E106" s="13" t="s">
        <v>125</v>
      </c>
      <c r="F106" s="14">
        <v>29.41</v>
      </c>
      <c r="G106" s="15">
        <v>366</v>
      </c>
      <c r="H106" s="16">
        <f>ROUND(ROUND(F106,2)*ROUND(G106,3),2)</f>
        <v>10764.06</v>
      </c>
    </row>
    <row r="107" spans="1:8" ht="32.5" x14ac:dyDescent="0.35">
      <c r="A107" s="6" t="s">
        <v>119</v>
      </c>
      <c r="B107" s="6">
        <v>4</v>
      </c>
      <c r="C107" s="6" t="s">
        <v>126</v>
      </c>
      <c r="D107" s="12" t="s">
        <v>15</v>
      </c>
      <c r="E107" s="13" t="s">
        <v>127</v>
      </c>
      <c r="F107" s="14">
        <v>35.46</v>
      </c>
      <c r="G107" s="15">
        <v>260</v>
      </c>
      <c r="H107" s="16">
        <f>ROUND(ROUND(F107,2)*ROUND(G107,3),2)</f>
        <v>9219.6</v>
      </c>
    </row>
    <row r="108" spans="1:8" x14ac:dyDescent="0.35">
      <c r="E108" s="10" t="s">
        <v>21</v>
      </c>
      <c r="F108" s="10"/>
      <c r="G108" s="10"/>
      <c r="H108" s="18">
        <f>SUM(H104:H107)</f>
        <v>64471.74</v>
      </c>
    </row>
    <row r="110" spans="1:8" x14ac:dyDescent="0.35">
      <c r="C110" s="10" t="s">
        <v>5</v>
      </c>
      <c r="D110" s="11" t="s">
        <v>6</v>
      </c>
      <c r="E110" s="10" t="s">
        <v>7</v>
      </c>
    </row>
    <row r="111" spans="1:8" x14ac:dyDescent="0.35">
      <c r="C111" s="10" t="s">
        <v>8</v>
      </c>
      <c r="D111" s="11" t="s">
        <v>51</v>
      </c>
      <c r="E111" s="10" t="s">
        <v>128</v>
      </c>
    </row>
    <row r="112" spans="1:8" x14ac:dyDescent="0.35">
      <c r="C112" s="10" t="s">
        <v>50</v>
      </c>
      <c r="D112" s="11" t="s">
        <v>51</v>
      </c>
      <c r="E112" s="10" t="s">
        <v>129</v>
      </c>
    </row>
    <row r="114" spans="1:8" ht="32.5" x14ac:dyDescent="0.35">
      <c r="A114" s="6" t="s">
        <v>130</v>
      </c>
      <c r="B114" s="6">
        <v>1</v>
      </c>
      <c r="C114" s="6" t="s">
        <v>131</v>
      </c>
      <c r="D114" s="12" t="s">
        <v>12</v>
      </c>
      <c r="E114" s="13" t="s">
        <v>132</v>
      </c>
      <c r="F114" s="14">
        <v>174.63</v>
      </c>
      <c r="G114" s="15">
        <v>15</v>
      </c>
      <c r="H114" s="16">
        <f>ROUND(ROUND(F114,2)*ROUND(G114,3),2)</f>
        <v>2619.4499999999998</v>
      </c>
    </row>
    <row r="115" spans="1:8" x14ac:dyDescent="0.35">
      <c r="E115" s="10" t="s">
        <v>21</v>
      </c>
      <c r="F115" s="10"/>
      <c r="G115" s="10"/>
      <c r="H115" s="18">
        <f>SUM(H114:H114)</f>
        <v>2619.4499999999998</v>
      </c>
    </row>
    <row r="117" spans="1:8" x14ac:dyDescent="0.35">
      <c r="C117" s="10" t="s">
        <v>5</v>
      </c>
      <c r="D117" s="11" t="s">
        <v>6</v>
      </c>
      <c r="E117" s="10" t="s">
        <v>7</v>
      </c>
    </row>
    <row r="118" spans="1:8" x14ac:dyDescent="0.35">
      <c r="C118" s="10" t="s">
        <v>8</v>
      </c>
      <c r="D118" s="11" t="s">
        <v>51</v>
      </c>
      <c r="E118" s="10" t="s">
        <v>128</v>
      </c>
    </row>
    <row r="119" spans="1:8" x14ac:dyDescent="0.35">
      <c r="C119" s="10" t="s">
        <v>50</v>
      </c>
      <c r="D119" s="11" t="s">
        <v>133</v>
      </c>
      <c r="E119" s="10" t="s">
        <v>134</v>
      </c>
    </row>
    <row r="121" spans="1:8" ht="53.5" x14ac:dyDescent="0.35">
      <c r="A121" s="6" t="s">
        <v>135</v>
      </c>
      <c r="B121" s="6">
        <v>1</v>
      </c>
      <c r="C121" s="6" t="s">
        <v>136</v>
      </c>
      <c r="D121" s="12" t="s">
        <v>12</v>
      </c>
      <c r="E121" s="13" t="s">
        <v>137</v>
      </c>
      <c r="F121" s="14">
        <v>7.93</v>
      </c>
      <c r="G121" s="15">
        <v>25</v>
      </c>
      <c r="H121" s="16">
        <f t="shared" ref="H121:H129" si="4">ROUND(ROUND(F121,2)*ROUND(G121,3),2)</f>
        <v>198.25</v>
      </c>
    </row>
    <row r="122" spans="1:8" ht="95.5" x14ac:dyDescent="0.35">
      <c r="A122" s="6" t="s">
        <v>135</v>
      </c>
      <c r="B122" s="6">
        <v>2</v>
      </c>
      <c r="C122" s="6" t="s">
        <v>138</v>
      </c>
      <c r="D122" s="12" t="s">
        <v>28</v>
      </c>
      <c r="E122" s="13" t="s">
        <v>139</v>
      </c>
      <c r="F122" s="14">
        <v>1.39</v>
      </c>
      <c r="G122" s="15">
        <v>150</v>
      </c>
      <c r="H122" s="16">
        <f t="shared" si="4"/>
        <v>208.5</v>
      </c>
    </row>
    <row r="123" spans="1:8" ht="95.5" x14ac:dyDescent="0.35">
      <c r="A123" s="6" t="s">
        <v>135</v>
      </c>
      <c r="B123" s="6">
        <v>3</v>
      </c>
      <c r="C123" s="6" t="s">
        <v>140</v>
      </c>
      <c r="D123" s="12" t="s">
        <v>28</v>
      </c>
      <c r="E123" s="13" t="s">
        <v>141</v>
      </c>
      <c r="F123" s="14">
        <v>1.49</v>
      </c>
      <c r="G123" s="15">
        <v>250</v>
      </c>
      <c r="H123" s="16">
        <f t="shared" si="4"/>
        <v>372.5</v>
      </c>
    </row>
    <row r="124" spans="1:8" ht="106" x14ac:dyDescent="0.35">
      <c r="A124" s="6" t="s">
        <v>135</v>
      </c>
      <c r="B124" s="6">
        <v>4</v>
      </c>
      <c r="C124" s="6" t="s">
        <v>142</v>
      </c>
      <c r="D124" s="12" t="s">
        <v>28</v>
      </c>
      <c r="E124" s="13" t="s">
        <v>143</v>
      </c>
      <c r="F124" s="14">
        <v>2.83</v>
      </c>
      <c r="G124" s="15">
        <v>150</v>
      </c>
      <c r="H124" s="16">
        <f t="shared" si="4"/>
        <v>424.5</v>
      </c>
    </row>
    <row r="125" spans="1:8" ht="106" x14ac:dyDescent="0.35">
      <c r="A125" s="6" t="s">
        <v>135</v>
      </c>
      <c r="B125" s="6">
        <v>5</v>
      </c>
      <c r="C125" s="6" t="s">
        <v>144</v>
      </c>
      <c r="D125" s="12" t="s">
        <v>28</v>
      </c>
      <c r="E125" s="13" t="s">
        <v>145</v>
      </c>
      <c r="F125" s="14">
        <v>3.65</v>
      </c>
      <c r="G125" s="15">
        <v>250</v>
      </c>
      <c r="H125" s="16">
        <f t="shared" si="4"/>
        <v>912.5</v>
      </c>
    </row>
    <row r="126" spans="1:8" ht="43" x14ac:dyDescent="0.35">
      <c r="A126" s="6" t="s">
        <v>135</v>
      </c>
      <c r="B126" s="6">
        <v>6</v>
      </c>
      <c r="C126" s="6" t="s">
        <v>146</v>
      </c>
      <c r="D126" s="12" t="s">
        <v>12</v>
      </c>
      <c r="E126" s="13" t="s">
        <v>147</v>
      </c>
      <c r="F126" s="14">
        <v>18.55</v>
      </c>
      <c r="G126" s="15">
        <v>4</v>
      </c>
      <c r="H126" s="16">
        <f t="shared" si="4"/>
        <v>74.2</v>
      </c>
    </row>
    <row r="127" spans="1:8" ht="43" x14ac:dyDescent="0.35">
      <c r="A127" s="6" t="s">
        <v>135</v>
      </c>
      <c r="B127" s="6">
        <v>7</v>
      </c>
      <c r="C127" s="6" t="s">
        <v>148</v>
      </c>
      <c r="D127" s="12" t="s">
        <v>12</v>
      </c>
      <c r="E127" s="13" t="s">
        <v>149</v>
      </c>
      <c r="F127" s="14">
        <v>88.42</v>
      </c>
      <c r="G127" s="15">
        <v>2</v>
      </c>
      <c r="H127" s="16">
        <f t="shared" si="4"/>
        <v>176.84</v>
      </c>
    </row>
    <row r="128" spans="1:8" ht="22" x14ac:dyDescent="0.35">
      <c r="A128" s="6" t="s">
        <v>135</v>
      </c>
      <c r="B128" s="6">
        <v>8</v>
      </c>
      <c r="C128" s="6" t="s">
        <v>150</v>
      </c>
      <c r="D128" s="12" t="s">
        <v>12</v>
      </c>
      <c r="E128" s="13" t="s">
        <v>151</v>
      </c>
      <c r="F128" s="14">
        <v>508.37</v>
      </c>
      <c r="G128" s="15">
        <v>2</v>
      </c>
      <c r="H128" s="16">
        <f t="shared" si="4"/>
        <v>1016.74</v>
      </c>
    </row>
    <row r="129" spans="1:8" ht="64" x14ac:dyDescent="0.35">
      <c r="A129" s="6" t="s">
        <v>135</v>
      </c>
      <c r="B129" s="6">
        <v>9</v>
      </c>
      <c r="C129" s="6" t="s">
        <v>152</v>
      </c>
      <c r="D129" s="12" t="s">
        <v>28</v>
      </c>
      <c r="E129" s="13" t="s">
        <v>153</v>
      </c>
      <c r="F129" s="14">
        <v>24.49</v>
      </c>
      <c r="G129" s="15">
        <v>150</v>
      </c>
      <c r="H129" s="16">
        <f t="shared" si="4"/>
        <v>3673.5</v>
      </c>
    </row>
    <row r="130" spans="1:8" x14ac:dyDescent="0.35">
      <c r="E130" s="10" t="s">
        <v>21</v>
      </c>
      <c r="F130" s="10"/>
      <c r="G130" s="10"/>
      <c r="H130" s="18">
        <f>SUM(H121:H129)</f>
        <v>7057.53</v>
      </c>
    </row>
    <row r="132" spans="1:8" x14ac:dyDescent="0.35">
      <c r="C132" s="10" t="s">
        <v>5</v>
      </c>
      <c r="D132" s="11" t="s">
        <v>6</v>
      </c>
      <c r="E132" s="10" t="s">
        <v>7</v>
      </c>
    </row>
    <row r="133" spans="1:8" x14ac:dyDescent="0.35">
      <c r="C133" s="10" t="s">
        <v>8</v>
      </c>
      <c r="D133" s="11" t="s">
        <v>51</v>
      </c>
      <c r="E133" s="10" t="s">
        <v>128</v>
      </c>
    </row>
    <row r="134" spans="1:8" x14ac:dyDescent="0.35">
      <c r="C134" s="10" t="s">
        <v>50</v>
      </c>
      <c r="D134" s="11" t="s">
        <v>154</v>
      </c>
      <c r="E134" s="10" t="s">
        <v>155</v>
      </c>
    </row>
    <row r="136" spans="1:8" ht="74.5" x14ac:dyDescent="0.35">
      <c r="A136" s="6" t="s">
        <v>156</v>
      </c>
      <c r="B136" s="6">
        <v>1</v>
      </c>
      <c r="C136" s="6" t="s">
        <v>157</v>
      </c>
      <c r="D136" s="12" t="s">
        <v>12</v>
      </c>
      <c r="E136" s="13" t="s">
        <v>234</v>
      </c>
      <c r="F136" s="14">
        <v>113.97</v>
      </c>
      <c r="G136" s="15">
        <v>21</v>
      </c>
      <c r="H136" s="16">
        <f t="shared" ref="H136:H142" si="5">ROUND(ROUND(F136,2)*ROUND(G136,3),2)</f>
        <v>2393.37</v>
      </c>
    </row>
    <row r="137" spans="1:8" ht="32.5" x14ac:dyDescent="0.35">
      <c r="A137" s="6" t="s">
        <v>156</v>
      </c>
      <c r="B137" s="6">
        <v>2</v>
      </c>
      <c r="C137" s="6" t="s">
        <v>158</v>
      </c>
      <c r="D137" s="12" t="s">
        <v>12</v>
      </c>
      <c r="E137" s="13" t="s">
        <v>235</v>
      </c>
      <c r="F137" s="14">
        <v>192.27</v>
      </c>
      <c r="G137" s="15">
        <v>5</v>
      </c>
      <c r="H137" s="16">
        <f t="shared" si="5"/>
        <v>961.35</v>
      </c>
    </row>
    <row r="138" spans="1:8" ht="32.5" x14ac:dyDescent="0.35">
      <c r="A138" s="6" t="s">
        <v>156</v>
      </c>
      <c r="B138" s="6">
        <v>3</v>
      </c>
      <c r="C138" s="6" t="s">
        <v>159</v>
      </c>
      <c r="D138" s="12" t="s">
        <v>12</v>
      </c>
      <c r="E138" s="13" t="s">
        <v>236</v>
      </c>
      <c r="F138" s="14">
        <v>79.77</v>
      </c>
      <c r="G138" s="15">
        <v>5</v>
      </c>
      <c r="H138" s="16">
        <f t="shared" si="5"/>
        <v>398.85</v>
      </c>
    </row>
    <row r="139" spans="1:8" ht="32.5" x14ac:dyDescent="0.35">
      <c r="A139" s="6" t="s">
        <v>156</v>
      </c>
      <c r="B139" s="6">
        <v>4</v>
      </c>
      <c r="C139" s="6" t="s">
        <v>160</v>
      </c>
      <c r="D139" s="12" t="s">
        <v>12</v>
      </c>
      <c r="E139" s="13" t="s">
        <v>237</v>
      </c>
      <c r="F139" s="14">
        <v>197.68</v>
      </c>
      <c r="G139" s="15">
        <v>4</v>
      </c>
      <c r="H139" s="16">
        <f t="shared" si="5"/>
        <v>790.72</v>
      </c>
    </row>
    <row r="140" spans="1:8" ht="43" x14ac:dyDescent="0.35">
      <c r="A140" s="6" t="s">
        <v>156</v>
      </c>
      <c r="B140" s="6">
        <v>5</v>
      </c>
      <c r="C140" s="6" t="s">
        <v>161</v>
      </c>
      <c r="D140" s="12" t="s">
        <v>12</v>
      </c>
      <c r="E140" s="13" t="s">
        <v>238</v>
      </c>
      <c r="F140" s="14">
        <v>366.88</v>
      </c>
      <c r="G140" s="15">
        <v>25</v>
      </c>
      <c r="H140" s="16">
        <f t="shared" si="5"/>
        <v>9172</v>
      </c>
    </row>
    <row r="141" spans="1:8" ht="43" x14ac:dyDescent="0.35">
      <c r="A141" s="6" t="s">
        <v>156</v>
      </c>
      <c r="B141" s="6">
        <v>6</v>
      </c>
      <c r="C141" s="6" t="s">
        <v>162</v>
      </c>
      <c r="D141" s="12" t="s">
        <v>28</v>
      </c>
      <c r="E141" s="13" t="s">
        <v>239</v>
      </c>
      <c r="F141" s="14">
        <v>64.42</v>
      </c>
      <c r="G141" s="15">
        <v>130</v>
      </c>
      <c r="H141" s="16">
        <f t="shared" si="5"/>
        <v>8374.6</v>
      </c>
    </row>
    <row r="142" spans="1:8" ht="43" x14ac:dyDescent="0.35">
      <c r="A142" s="6" t="s">
        <v>156</v>
      </c>
      <c r="B142" s="6">
        <v>7</v>
      </c>
      <c r="C142" s="6" t="s">
        <v>163</v>
      </c>
      <c r="D142" s="12" t="s">
        <v>63</v>
      </c>
      <c r="E142" s="13" t="s">
        <v>240</v>
      </c>
      <c r="F142" s="14">
        <v>8.56</v>
      </c>
      <c r="G142" s="15">
        <v>2900</v>
      </c>
      <c r="H142" s="16">
        <f t="shared" si="5"/>
        <v>24824</v>
      </c>
    </row>
    <row r="143" spans="1:8" x14ac:dyDescent="0.35">
      <c r="E143" s="10" t="s">
        <v>21</v>
      </c>
      <c r="F143" s="10"/>
      <c r="G143" s="10"/>
      <c r="H143" s="18">
        <f>SUM(H136:H142)</f>
        <v>46914.89</v>
      </c>
    </row>
    <row r="145" spans="1:8" x14ac:dyDescent="0.35">
      <c r="C145" s="10" t="s">
        <v>5</v>
      </c>
      <c r="D145" s="11" t="s">
        <v>6</v>
      </c>
      <c r="E145" s="10" t="s">
        <v>7</v>
      </c>
    </row>
    <row r="146" spans="1:8" x14ac:dyDescent="0.35">
      <c r="C146" s="10" t="s">
        <v>8</v>
      </c>
      <c r="D146" s="11" t="s">
        <v>51</v>
      </c>
      <c r="E146" s="10" t="s">
        <v>128</v>
      </c>
    </row>
    <row r="147" spans="1:8" x14ac:dyDescent="0.35">
      <c r="C147" s="10" t="s">
        <v>50</v>
      </c>
      <c r="D147" s="11" t="s">
        <v>164</v>
      </c>
      <c r="E147" s="10" t="s">
        <v>165</v>
      </c>
    </row>
    <row r="149" spans="1:8" ht="158.5" x14ac:dyDescent="0.35">
      <c r="A149" s="6" t="s">
        <v>166</v>
      </c>
      <c r="B149" s="6">
        <v>1</v>
      </c>
      <c r="C149" s="6" t="s">
        <v>167</v>
      </c>
      <c r="D149" s="12" t="s">
        <v>12</v>
      </c>
      <c r="E149" s="13" t="s">
        <v>168</v>
      </c>
      <c r="F149" s="14">
        <v>125</v>
      </c>
      <c r="G149" s="15">
        <v>1</v>
      </c>
      <c r="H149" s="16">
        <f>ROUND(ROUND(F149,2)*ROUND(G149,3),2)</f>
        <v>125</v>
      </c>
    </row>
    <row r="150" spans="1:8" ht="85" x14ac:dyDescent="0.35">
      <c r="A150" s="6" t="s">
        <v>166</v>
      </c>
      <c r="B150" s="6">
        <v>2</v>
      </c>
      <c r="C150" s="6" t="s">
        <v>169</v>
      </c>
      <c r="D150" s="12" t="s">
        <v>12</v>
      </c>
      <c r="E150" s="13" t="s">
        <v>170</v>
      </c>
      <c r="F150" s="14">
        <v>3000</v>
      </c>
      <c r="G150" s="15">
        <v>1</v>
      </c>
      <c r="H150" s="16">
        <f>ROUND(ROUND(F150,2)*ROUND(G150,3),2)</f>
        <v>3000</v>
      </c>
    </row>
    <row r="151" spans="1:8" x14ac:dyDescent="0.35">
      <c r="E151" s="10" t="s">
        <v>21</v>
      </c>
      <c r="F151" s="10"/>
      <c r="G151" s="10"/>
      <c r="H151" s="18">
        <f>SUM(H149:H150)</f>
        <v>3125</v>
      </c>
    </row>
    <row r="153" spans="1:8" x14ac:dyDescent="0.35">
      <c r="C153" s="10" t="s">
        <v>5</v>
      </c>
      <c r="D153" s="11" t="s">
        <v>6</v>
      </c>
      <c r="E153" s="10" t="s">
        <v>7</v>
      </c>
    </row>
    <row r="154" spans="1:8" x14ac:dyDescent="0.35">
      <c r="C154" s="10" t="s">
        <v>8</v>
      </c>
      <c r="D154" s="11" t="s">
        <v>65</v>
      </c>
      <c r="E154" s="10" t="s">
        <v>171</v>
      </c>
    </row>
    <row r="156" spans="1:8" x14ac:dyDescent="0.35">
      <c r="A156" s="6" t="s">
        <v>172</v>
      </c>
      <c r="B156" s="6">
        <v>1</v>
      </c>
      <c r="C156" s="6" t="s">
        <v>173</v>
      </c>
      <c r="D156" s="12" t="s">
        <v>12</v>
      </c>
      <c r="E156" s="17" t="s">
        <v>174</v>
      </c>
      <c r="F156" s="14">
        <v>57.05</v>
      </c>
      <c r="G156" s="15">
        <v>20</v>
      </c>
      <c r="H156" s="16">
        <f>ROUND(ROUND(F156,2)*ROUND(G156,3),2)</f>
        <v>1141</v>
      </c>
    </row>
    <row r="157" spans="1:8" x14ac:dyDescent="0.35">
      <c r="A157" s="6" t="s">
        <v>172</v>
      </c>
      <c r="B157" s="6">
        <v>2</v>
      </c>
      <c r="C157" s="6" t="s">
        <v>175</v>
      </c>
      <c r="D157" s="12" t="s">
        <v>12</v>
      </c>
      <c r="E157" s="17" t="s">
        <v>174</v>
      </c>
      <c r="F157" s="14">
        <v>57.05</v>
      </c>
      <c r="G157" s="15">
        <v>42</v>
      </c>
      <c r="H157" s="16">
        <f>ROUND(ROUND(F157,2)*ROUND(G157,3),2)</f>
        <v>2396.1</v>
      </c>
    </row>
    <row r="158" spans="1:8" x14ac:dyDescent="0.35">
      <c r="E158" s="10" t="s">
        <v>21</v>
      </c>
      <c r="F158" s="10"/>
      <c r="G158" s="10"/>
      <c r="H158" s="18">
        <f>SUM(H156:H157)</f>
        <v>3537.1</v>
      </c>
    </row>
    <row r="160" spans="1:8" x14ac:dyDescent="0.35">
      <c r="C160" s="10" t="s">
        <v>5</v>
      </c>
      <c r="D160" s="11" t="s">
        <v>6</v>
      </c>
      <c r="E160" s="10" t="s">
        <v>7</v>
      </c>
    </row>
    <row r="161" spans="1:8" x14ac:dyDescent="0.35">
      <c r="C161" s="10" t="s">
        <v>8</v>
      </c>
      <c r="D161" s="11" t="s">
        <v>176</v>
      </c>
      <c r="E161" s="10" t="s">
        <v>177</v>
      </c>
    </row>
    <row r="163" spans="1:8" x14ac:dyDescent="0.35">
      <c r="A163" s="6" t="s">
        <v>178</v>
      </c>
      <c r="B163" s="6">
        <v>1</v>
      </c>
      <c r="C163" s="6" t="s">
        <v>179</v>
      </c>
      <c r="D163" s="12" t="s">
        <v>180</v>
      </c>
      <c r="E163" s="17" t="s">
        <v>181</v>
      </c>
      <c r="F163" s="14">
        <v>1739.13</v>
      </c>
      <c r="G163" s="15">
        <v>1</v>
      </c>
      <c r="H163" s="16">
        <f>ROUND(ROUND(F163,2)*ROUND(G163,3),2)</f>
        <v>1739.13</v>
      </c>
    </row>
    <row r="164" spans="1:8" x14ac:dyDescent="0.35">
      <c r="E164" s="10" t="s">
        <v>21</v>
      </c>
      <c r="F164" s="10"/>
      <c r="G164" s="10"/>
      <c r="H164" s="18">
        <f>SUM(H163:H163)</f>
        <v>1739.13</v>
      </c>
    </row>
    <row r="166" spans="1:8" x14ac:dyDescent="0.35">
      <c r="C166" s="10" t="s">
        <v>5</v>
      </c>
      <c r="D166" s="11" t="s">
        <v>6</v>
      </c>
      <c r="E166" s="10" t="s">
        <v>7</v>
      </c>
    </row>
    <row r="167" spans="1:8" x14ac:dyDescent="0.35">
      <c r="C167" s="10" t="s">
        <v>8</v>
      </c>
      <c r="D167" s="11" t="s">
        <v>182</v>
      </c>
      <c r="E167" s="10" t="s">
        <v>183</v>
      </c>
    </row>
    <row r="168" spans="1:8" x14ac:dyDescent="0.35">
      <c r="C168" s="10" t="s">
        <v>50</v>
      </c>
      <c r="D168" s="11" t="s">
        <v>6</v>
      </c>
      <c r="E168" s="10" t="s">
        <v>184</v>
      </c>
    </row>
    <row r="170" spans="1:8" ht="53.5" x14ac:dyDescent="0.35">
      <c r="A170" s="6" t="s">
        <v>185</v>
      </c>
      <c r="B170" s="6">
        <v>1</v>
      </c>
      <c r="C170" s="6" t="s">
        <v>186</v>
      </c>
      <c r="D170" s="12" t="s">
        <v>187</v>
      </c>
      <c r="E170" s="13" t="s">
        <v>188</v>
      </c>
      <c r="F170" s="14">
        <v>25.29</v>
      </c>
      <c r="G170" s="15">
        <v>259.08</v>
      </c>
      <c r="H170" s="16">
        <f>ROUND(ROUND(F170,2)*ROUND(G170,3),2)</f>
        <v>6552.13</v>
      </c>
    </row>
    <row r="171" spans="1:8" ht="22" x14ac:dyDescent="0.35">
      <c r="A171" s="6" t="s">
        <v>185</v>
      </c>
      <c r="B171" s="6">
        <v>2</v>
      </c>
      <c r="C171" s="6" t="s">
        <v>189</v>
      </c>
      <c r="D171" s="12" t="s">
        <v>28</v>
      </c>
      <c r="E171" s="13" t="s">
        <v>190</v>
      </c>
      <c r="F171" s="14">
        <v>6.67</v>
      </c>
      <c r="G171" s="15">
        <v>100</v>
      </c>
      <c r="H171" s="16">
        <f>ROUND(ROUND(F171,2)*ROUND(G171,3),2)</f>
        <v>667</v>
      </c>
    </row>
    <row r="172" spans="1:8" x14ac:dyDescent="0.35">
      <c r="E172" s="10" t="s">
        <v>21</v>
      </c>
      <c r="F172" s="10"/>
      <c r="G172" s="10"/>
      <c r="H172" s="18">
        <f>SUM(H170:H171)</f>
        <v>7219.13</v>
      </c>
    </row>
    <row r="174" spans="1:8" x14ac:dyDescent="0.35">
      <c r="C174" s="10" t="s">
        <v>5</v>
      </c>
      <c r="D174" s="11" t="s">
        <v>6</v>
      </c>
      <c r="E174" s="10" t="s">
        <v>7</v>
      </c>
    </row>
    <row r="175" spans="1:8" x14ac:dyDescent="0.35">
      <c r="C175" s="10" t="s">
        <v>8</v>
      </c>
      <c r="D175" s="11" t="s">
        <v>182</v>
      </c>
      <c r="E175" s="10" t="s">
        <v>183</v>
      </c>
    </row>
    <row r="176" spans="1:8" x14ac:dyDescent="0.35">
      <c r="C176" s="10" t="s">
        <v>50</v>
      </c>
      <c r="D176" s="11" t="s">
        <v>22</v>
      </c>
      <c r="E176" s="10" t="s">
        <v>191</v>
      </c>
    </row>
    <row r="178" spans="1:8" ht="32.5" x14ac:dyDescent="0.35">
      <c r="A178" s="6" t="s">
        <v>192</v>
      </c>
      <c r="B178" s="6">
        <v>1</v>
      </c>
      <c r="C178" s="6" t="s">
        <v>193</v>
      </c>
      <c r="D178" s="12" t="s">
        <v>187</v>
      </c>
      <c r="E178" s="13" t="s">
        <v>194</v>
      </c>
      <c r="F178" s="14">
        <v>11.08</v>
      </c>
      <c r="G178" s="15">
        <v>145.08000000000001</v>
      </c>
      <c r="H178" s="16">
        <f>ROUND(ROUND(F178,2)*ROUND(G178,3),2)</f>
        <v>1607.49</v>
      </c>
    </row>
    <row r="179" spans="1:8" ht="32.5" x14ac:dyDescent="0.35">
      <c r="A179" s="6" t="s">
        <v>192</v>
      </c>
      <c r="B179" s="6">
        <v>2</v>
      </c>
      <c r="C179" s="6" t="s">
        <v>195</v>
      </c>
      <c r="D179" s="12" t="s">
        <v>187</v>
      </c>
      <c r="E179" s="13" t="s">
        <v>196</v>
      </c>
      <c r="F179" s="14">
        <v>105.38</v>
      </c>
      <c r="G179" s="15">
        <v>114</v>
      </c>
      <c r="H179" s="16">
        <f>ROUND(ROUND(F179,2)*ROUND(G179,3),2)</f>
        <v>12013.32</v>
      </c>
    </row>
    <row r="180" spans="1:8" ht="22" x14ac:dyDescent="0.35">
      <c r="A180" s="6" t="s">
        <v>192</v>
      </c>
      <c r="B180" s="6">
        <v>3</v>
      </c>
      <c r="C180" s="6" t="s">
        <v>197</v>
      </c>
      <c r="D180" s="12" t="s">
        <v>187</v>
      </c>
      <c r="E180" s="13" t="s">
        <v>198</v>
      </c>
      <c r="F180" s="14">
        <v>32.15</v>
      </c>
      <c r="G180" s="15">
        <v>260</v>
      </c>
      <c r="H180" s="16">
        <f>ROUND(ROUND(F180,2)*ROUND(G180,3),2)</f>
        <v>8359</v>
      </c>
    </row>
    <row r="181" spans="1:8" x14ac:dyDescent="0.35">
      <c r="E181" s="10" t="s">
        <v>21</v>
      </c>
      <c r="F181" s="10"/>
      <c r="G181" s="10"/>
      <c r="H181" s="18">
        <f>SUM(H178:H180)</f>
        <v>21979.809999999998</v>
      </c>
    </row>
    <row r="183" spans="1:8" x14ac:dyDescent="0.35">
      <c r="C183" s="10" t="s">
        <v>5</v>
      </c>
      <c r="D183" s="11" t="s">
        <v>6</v>
      </c>
      <c r="E183" s="10" t="s">
        <v>7</v>
      </c>
    </row>
    <row r="184" spans="1:8" x14ac:dyDescent="0.35">
      <c r="C184" s="10" t="s">
        <v>8</v>
      </c>
      <c r="D184" s="11" t="s">
        <v>182</v>
      </c>
      <c r="E184" s="10" t="s">
        <v>183</v>
      </c>
    </row>
    <row r="185" spans="1:8" x14ac:dyDescent="0.35">
      <c r="C185" s="10" t="s">
        <v>50</v>
      </c>
      <c r="D185" s="11" t="s">
        <v>48</v>
      </c>
      <c r="E185" s="10" t="s">
        <v>199</v>
      </c>
    </row>
    <row r="187" spans="1:8" ht="32.5" x14ac:dyDescent="0.35">
      <c r="A187" s="6" t="s">
        <v>200</v>
      </c>
      <c r="B187" s="6">
        <v>1</v>
      </c>
      <c r="C187" s="6" t="s">
        <v>201</v>
      </c>
      <c r="D187" s="12" t="s">
        <v>187</v>
      </c>
      <c r="E187" s="13" t="s">
        <v>202</v>
      </c>
      <c r="F187" s="14">
        <v>-17</v>
      </c>
      <c r="G187" s="15">
        <v>38.4</v>
      </c>
      <c r="H187" s="16">
        <f t="shared" ref="H187:H192" si="6">ROUND(ROUND(F187,2)*ROUND(G187,3),2)</f>
        <v>-652.79999999999995</v>
      </c>
    </row>
    <row r="188" spans="1:8" ht="32.5" x14ac:dyDescent="0.35">
      <c r="A188" s="6" t="s">
        <v>200</v>
      </c>
      <c r="B188" s="6">
        <v>2</v>
      </c>
      <c r="C188" s="6" t="s">
        <v>203</v>
      </c>
      <c r="D188" s="12" t="s">
        <v>187</v>
      </c>
      <c r="E188" s="13" t="s">
        <v>204</v>
      </c>
      <c r="F188" s="14">
        <v>19.36</v>
      </c>
      <c r="G188" s="15">
        <v>9</v>
      </c>
      <c r="H188" s="16">
        <f t="shared" si="6"/>
        <v>174.24</v>
      </c>
    </row>
    <row r="189" spans="1:8" ht="158.5" x14ac:dyDescent="0.35">
      <c r="A189" s="6" t="s">
        <v>200</v>
      </c>
      <c r="B189" s="6">
        <v>3</v>
      </c>
      <c r="C189" s="6" t="s">
        <v>205</v>
      </c>
      <c r="D189" s="12" t="s">
        <v>187</v>
      </c>
      <c r="E189" s="13" t="s">
        <v>206</v>
      </c>
      <c r="F189" s="14">
        <v>0</v>
      </c>
      <c r="G189" s="15">
        <v>39.6</v>
      </c>
      <c r="H189" s="16">
        <f t="shared" si="6"/>
        <v>0</v>
      </c>
    </row>
    <row r="190" spans="1:8" ht="158.5" x14ac:dyDescent="0.35">
      <c r="A190" s="6" t="s">
        <v>200</v>
      </c>
      <c r="B190" s="6">
        <v>4</v>
      </c>
      <c r="C190" s="6" t="s">
        <v>207</v>
      </c>
      <c r="D190" s="12" t="s">
        <v>187</v>
      </c>
      <c r="E190" s="13" t="s">
        <v>208</v>
      </c>
      <c r="F190" s="14">
        <v>0</v>
      </c>
      <c r="G190" s="15">
        <v>0</v>
      </c>
      <c r="H190" s="16">
        <f t="shared" si="6"/>
        <v>0</v>
      </c>
    </row>
    <row r="191" spans="1:8" ht="158.5" x14ac:dyDescent="0.35">
      <c r="A191" s="6" t="s">
        <v>200</v>
      </c>
      <c r="B191" s="6">
        <v>5</v>
      </c>
      <c r="C191" s="6" t="s">
        <v>209</v>
      </c>
      <c r="D191" s="12" t="s">
        <v>187</v>
      </c>
      <c r="E191" s="13" t="s">
        <v>210</v>
      </c>
      <c r="F191" s="14">
        <v>0.18</v>
      </c>
      <c r="G191" s="15">
        <v>55.08</v>
      </c>
      <c r="H191" s="16">
        <f t="shared" si="6"/>
        <v>9.91</v>
      </c>
    </row>
    <row r="192" spans="1:8" ht="43" x14ac:dyDescent="0.35">
      <c r="A192" s="6" t="s">
        <v>200</v>
      </c>
      <c r="B192" s="6">
        <v>6</v>
      </c>
      <c r="C192" s="6" t="s">
        <v>211</v>
      </c>
      <c r="D192" s="12" t="s">
        <v>63</v>
      </c>
      <c r="E192" s="13" t="s">
        <v>212</v>
      </c>
      <c r="F192" s="14">
        <v>0.26</v>
      </c>
      <c r="G192" s="15">
        <v>13300</v>
      </c>
      <c r="H192" s="16">
        <f t="shared" si="6"/>
        <v>3458</v>
      </c>
    </row>
    <row r="193" spans="1:8" x14ac:dyDescent="0.35">
      <c r="E193" s="10" t="s">
        <v>21</v>
      </c>
      <c r="F193" s="10"/>
      <c r="G193" s="10"/>
      <c r="H193" s="18">
        <f>SUM(H187:H192)</f>
        <v>2989.35</v>
      </c>
    </row>
    <row r="195" spans="1:8" x14ac:dyDescent="0.35">
      <c r="C195" s="10" t="s">
        <v>5</v>
      </c>
      <c r="D195" s="11" t="s">
        <v>6</v>
      </c>
      <c r="E195" s="10" t="s">
        <v>7</v>
      </c>
    </row>
    <row r="196" spans="1:8" x14ac:dyDescent="0.35">
      <c r="C196" s="10" t="s">
        <v>8</v>
      </c>
      <c r="D196" s="11" t="s">
        <v>213</v>
      </c>
      <c r="E196" s="10" t="s">
        <v>214</v>
      </c>
    </row>
    <row r="198" spans="1:8" x14ac:dyDescent="0.35">
      <c r="A198" s="6" t="s">
        <v>215</v>
      </c>
      <c r="B198" s="6">
        <v>1</v>
      </c>
      <c r="C198" s="6" t="s">
        <v>216</v>
      </c>
      <c r="D198" s="12" t="s">
        <v>180</v>
      </c>
      <c r="E198" s="17" t="s">
        <v>217</v>
      </c>
      <c r="F198" s="14">
        <v>3478.26</v>
      </c>
      <c r="G198" s="15">
        <v>1</v>
      </c>
      <c r="H198" s="16">
        <f>ROUND(ROUND(F198,2)*ROUND(G198,3),2)</f>
        <v>3478.26</v>
      </c>
    </row>
    <row r="199" spans="1:8" x14ac:dyDescent="0.35">
      <c r="E199" s="10" t="s">
        <v>21</v>
      </c>
      <c r="F199" s="10"/>
      <c r="G199" s="10"/>
      <c r="H199" s="18">
        <f>SUM(H198:H198)</f>
        <v>3478.26</v>
      </c>
    </row>
    <row r="201" spans="1:8" x14ac:dyDescent="0.35">
      <c r="E201" s="3" t="s">
        <v>243</v>
      </c>
      <c r="F201" s="2"/>
      <c r="G201" s="2"/>
      <c r="H201" s="1">
        <f>SUM(H9:H200)/2</f>
        <v>575795.0499999997</v>
      </c>
    </row>
    <row r="202" spans="1:8" x14ac:dyDescent="0.35">
      <c r="E202" s="3"/>
      <c r="F202" s="2"/>
      <c r="G202" s="2"/>
      <c r="H202" s="1"/>
    </row>
    <row r="203" spans="1:8" x14ac:dyDescent="0.35">
      <c r="E203" s="20" t="s">
        <v>241</v>
      </c>
      <c r="H203" s="4">
        <f>H201*0.13</f>
        <v>74853.356499999965</v>
      </c>
    </row>
    <row r="204" spans="1:8" x14ac:dyDescent="0.35">
      <c r="E204" s="20" t="s">
        <v>242</v>
      </c>
      <c r="H204" s="4">
        <f>H201*0.06</f>
        <v>34547.70299999998</v>
      </c>
    </row>
    <row r="206" spans="1:8" x14ac:dyDescent="0.35">
      <c r="E206" s="5" t="s">
        <v>244</v>
      </c>
      <c r="H206" s="19">
        <f>SUM(H201:H204)</f>
        <v>685196.10949999967</v>
      </c>
    </row>
  </sheetData>
  <mergeCells count="4">
    <mergeCell ref="E1:H1"/>
    <mergeCell ref="E2:H2"/>
    <mergeCell ref="E3:H3"/>
    <mergeCell ref="E4:H4"/>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Escribano, Susana</dc:creator>
  <cp:lastModifiedBy>Pobla Gros, Anna</cp:lastModifiedBy>
  <dcterms:created xsi:type="dcterms:W3CDTF">2025-04-15T08:35:25Z</dcterms:created>
  <dcterms:modified xsi:type="dcterms:W3CDTF">2025-05-27T10:53:11Z</dcterms:modified>
</cp:coreProperties>
</file>