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tgna05nt\GestioEconomica\Contractacio_de_Serveis\ANY 2025\EXPEDIENTS 2025\393.25 G626 Telecos Ajuntament i OO.AA\SOBRE DIGITAL\"/>
    </mc:Choice>
  </mc:AlternateContent>
  <xr:revisionPtr revIDLastSave="0" documentId="13_ncr:1_{67E5D95F-84EB-49F0-B07F-35FBD1979757}" xr6:coauthVersionLast="47" xr6:coauthVersionMax="47" xr10:uidLastSave="{00000000-0000-0000-0000-000000000000}"/>
  <bookViews>
    <workbookView xWindow="28680" yWindow="555" windowWidth="29040" windowHeight="15720" activeTab="1" xr2:uid="{5E4D75F9-D563-4877-8377-FF1C15F47CBE}"/>
  </bookViews>
  <sheets>
    <sheet name="a) Criteri 1 " sheetId="1" r:id="rId1"/>
    <sheet name="b) Criteri 2 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2" l="1"/>
  <c r="E11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2" i="2"/>
  <c r="E33" i="2"/>
  <c r="E34" i="2"/>
  <c r="E35" i="2"/>
  <c r="E36" i="2"/>
  <c r="E9" i="2"/>
  <c r="D81" i="1"/>
  <c r="D82" i="1"/>
  <c r="D80" i="1"/>
  <c r="D74" i="1"/>
  <c r="D75" i="1"/>
  <c r="D76" i="1"/>
  <c r="D77" i="1"/>
  <c r="D78" i="1"/>
  <c r="D73" i="1"/>
  <c r="F61" i="1"/>
  <c r="F62" i="1"/>
  <c r="F63" i="1"/>
  <c r="F64" i="1"/>
  <c r="F65" i="1"/>
  <c r="F66" i="1"/>
  <c r="F67" i="1"/>
  <c r="F60" i="1"/>
  <c r="D48" i="1"/>
  <c r="D49" i="1"/>
  <c r="D50" i="1"/>
  <c r="D51" i="1"/>
  <c r="D52" i="1"/>
  <c r="D53" i="1"/>
  <c r="D47" i="1"/>
  <c r="F35" i="1"/>
  <c r="F36" i="1"/>
  <c r="F37" i="1"/>
  <c r="F38" i="1"/>
  <c r="F39" i="1"/>
  <c r="F40" i="1"/>
  <c r="F41" i="1"/>
  <c r="F42" i="1"/>
  <c r="F34" i="1"/>
  <c r="D20" i="1"/>
  <c r="D21" i="1" s="1"/>
  <c r="D25" i="1"/>
  <c r="D26" i="1"/>
  <c r="D27" i="1"/>
  <c r="D28" i="1"/>
  <c r="D9" i="1"/>
  <c r="D10" i="1"/>
  <c r="D11" i="1"/>
  <c r="D12" i="1"/>
  <c r="D13" i="1"/>
  <c r="D14" i="1"/>
  <c r="D8" i="1"/>
  <c r="E37" i="2" l="1"/>
  <c r="D54" i="1"/>
  <c r="F68" i="1"/>
  <c r="D83" i="1"/>
  <c r="F43" i="1"/>
  <c r="D29" i="1"/>
  <c r="D15" i="1"/>
  <c r="B87" i="1" l="1"/>
  <c r="B88" i="1" s="1"/>
  <c r="B91" i="1" s="1"/>
</calcChain>
</file>

<file path=xl/sharedStrings.xml><?xml version="1.0" encoding="utf-8"?>
<sst xmlns="http://schemas.openxmlformats.org/spreadsheetml/2006/main" count="145" uniqueCount="120">
  <si>
    <t>Sistemes de comunicacions de veu fixa (inversió)</t>
  </si>
  <si>
    <t>Unitats</t>
  </si>
  <si>
    <t>Preu unitari (€)</t>
  </si>
  <si>
    <t>Preu total (€)</t>
  </si>
  <si>
    <t>Actualització i virtualització dels sistemes de comunicacions</t>
  </si>
  <si>
    <t>Operadora automàtica</t>
  </si>
  <si>
    <t>Sistema ACD</t>
  </si>
  <si>
    <t>Actualització del sistema d’enregistrament de trucades</t>
  </si>
  <si>
    <t>Terminals IP de gamma bàsica</t>
  </si>
  <si>
    <t>Terminals IP per a la guàrdia urbana amb mòdul d’expansió de tecles</t>
  </si>
  <si>
    <t>Softphone per a la posició d’operadora</t>
  </si>
  <si>
    <t>INVERSIÓ: TOTAL SISTEMES DE COMUNICACIONS CORPORATIVES</t>
  </si>
  <si>
    <t>Serveis i sistemes de comunicacions corporatives</t>
  </si>
  <si>
    <t>Preu unitari (€/mes)</t>
  </si>
  <si>
    <t>Preu total (€/mes)</t>
  </si>
  <si>
    <t>Serveis d’operació i manteniment i serveis de formació</t>
  </si>
  <si>
    <t>A. TOTAL MENSUAL SISTEMES DE COMUNICACIONS CORPORATIVES</t>
  </si>
  <si>
    <t>Serveis i sistemes de comunicacions de veu fixa</t>
  </si>
  <si>
    <t>DDI</t>
  </si>
  <si>
    <t>Línia individual</t>
  </si>
  <si>
    <t>Servei 0XY</t>
  </si>
  <si>
    <t>Troncal SIP diversificat, 50 canals a la xarxa fixa i 60 canals a la xarxa mòbil</t>
  </si>
  <si>
    <t>B. TOTAL MENSUAL SERVEIS DE COMUNICACIONS DE VEU FIXA</t>
  </si>
  <si>
    <t>Trànsit dels serveis de comunicacions de veu fixa</t>
  </si>
  <si>
    <t>Trucades/</t>
  </si>
  <si>
    <t>Minuts/MB</t>
  </si>
  <si>
    <t>Preu establiment (€/trucada) / Preu unitari (€/unitat)</t>
  </si>
  <si>
    <t>Preu minut (€/minut) / Preu MB (€/MB)</t>
  </si>
  <si>
    <t>A mòbils</t>
  </si>
  <si>
    <t>A números 800/900</t>
  </si>
  <si>
    <t>A serveis d'informació i emergència</t>
  </si>
  <si>
    <t>Internacionals UE</t>
  </si>
  <si>
    <t>Nacionals</t>
  </si>
  <si>
    <t>Servei d'informació d'altres operadors</t>
  </si>
  <si>
    <t>Trucades a numeracions 901</t>
  </si>
  <si>
    <t>Trucades a numeracions 902</t>
  </si>
  <si>
    <t>Trucades al servei contestador</t>
  </si>
  <si>
    <t>C. TOTAL MENSUAL TRÀNSIT SERVEIS DE VEU FIXA</t>
  </si>
  <si>
    <t>Serveis de comunicacions mòbils</t>
  </si>
  <si>
    <t>Abonament 250 SMS</t>
  </si>
  <si>
    <t>IP fixa</t>
  </si>
  <si>
    <t>Multisim</t>
  </si>
  <si>
    <t>SMS missatgeria massiva</t>
  </si>
  <si>
    <t>Tarifa plana de dades amb, com a mínim, 20 GB</t>
  </si>
  <si>
    <t>Tarifa plana de dades amb, com a mínim, 5 GB</t>
  </si>
  <si>
    <t>Tarifa plana de dades amb, com a mínim, 50 GB</t>
  </si>
  <si>
    <t>D. TOTAL MENSUAL SERVEIS DE COMUNICACIONS MÒBILS</t>
  </si>
  <si>
    <t>Trànsit dels serveis de comunicacions de veu mòbil</t>
  </si>
  <si>
    <t>Intern</t>
  </si>
  <si>
    <t>A fixos nacionals</t>
  </si>
  <si>
    <t>A mòbils nacionals</t>
  </si>
  <si>
    <t>A números 901/902</t>
  </si>
  <si>
    <t>Bústia</t>
  </si>
  <si>
    <t>Dades en roaming a Z2 (*)</t>
  </si>
  <si>
    <t>Especials</t>
  </si>
  <si>
    <t>Internacionals</t>
  </si>
  <si>
    <t>SMS</t>
  </si>
  <si>
    <t>E. TOTAL MENSUAL TRÀNSIT SERVEIS DE VEU MÒBIL</t>
  </si>
  <si>
    <t>Serveis de comunicacions multiservei i d’accés a Internet</t>
  </si>
  <si>
    <t>Accés a la xarxa multiservei</t>
  </si>
  <si>
    <t>Accés 1 Gbps amb cabal simètric i garantit de dades 900 Mbps, multimèdia 10 Mbps i Internet 600 Mbps</t>
  </si>
  <si>
    <t>Accés 100 Mbps amb cabal simètric i garantit de dades 20 Mbps</t>
  </si>
  <si>
    <t>Accés 100 Mbps amb cabal simètric i garantit de dades 50 Mbps</t>
  </si>
  <si>
    <t>Accés amb cabal simètric i garantit de Internet 300 Mbps</t>
  </si>
  <si>
    <t>Accés VPN IP GPON de màxima velocitat 75% dades i 25% multimèdia</t>
  </si>
  <si>
    <t>Accés VPN IP 4G/5G de contingència</t>
  </si>
  <si>
    <t>Accés a Internet descentralitzat</t>
  </si>
  <si>
    <t>Accés 4G/5G a màxima velocitat</t>
  </si>
  <si>
    <t>Accés a Internet GPON màxima velocitat</t>
  </si>
  <si>
    <t>Adreçament IP estàtic (1 adreça)</t>
  </si>
  <si>
    <t>F. TOTAL MENSUAL SERVEIS D'ACCÉS A INTERNET</t>
  </si>
  <si>
    <t>Total serveis</t>
  </si>
  <si>
    <t>Import (€ sense IVA)</t>
  </si>
  <si>
    <r>
      <t>G.</t>
    </r>
    <r>
      <rPr>
        <sz val="10"/>
        <color rgb="FF000000"/>
        <rFont val="Arial"/>
        <family val="2"/>
      </rPr>
      <t xml:space="preserve"> Total mensual serveis requerits (A+B+C+D+E+F)</t>
    </r>
  </si>
  <si>
    <r>
      <t>H.</t>
    </r>
    <r>
      <rPr>
        <sz val="10"/>
        <color rgb="FF000000"/>
        <rFont val="Arial"/>
        <family val="2"/>
      </rPr>
      <t xml:space="preserve"> Total serveis anuals (G x 12 mesos)</t>
    </r>
  </si>
  <si>
    <t>(*) Zona 2 inclou països europeus fora de la UE.</t>
  </si>
  <si>
    <t xml:space="preserve">Servei (Element complementari) </t>
  </si>
  <si>
    <t>Ponderació Valoració (Pi)</t>
  </si>
  <si>
    <t xml:space="preserve"> Unitats </t>
  </si>
  <si>
    <t>Troncal SIP amb 10 canals</t>
  </si>
  <si>
    <t>Ampliació de 10 canals a la xarxa fixa addicionals sobre troncal SIP existent</t>
  </si>
  <si>
    <t>Configuració de VAA en alta disponibilitat (actiu – passiu)</t>
  </si>
  <si>
    <t>Serveis de comunicacions de dades i accés a Internet</t>
  </si>
  <si>
    <t>Accés a xarxa multiservei 100 Mbps</t>
  </si>
  <si>
    <t>Accés a xarxa multiservei 300 Mbps</t>
  </si>
  <si>
    <t>Accés a xarxa multiservei 1 Gbps</t>
  </si>
  <si>
    <t>Accés a xarxa multiservei 2 Gbps</t>
  </si>
  <si>
    <t>Accés a xarxa multiservei 10 Gbps</t>
  </si>
  <si>
    <t>Cabal Internet simètric garantit 80 Mbps</t>
  </si>
  <si>
    <t>Cabal Internet simètric garantit 90 Mbps</t>
  </si>
  <si>
    <t>Cabal Internet simètric garantit  300 Mbps</t>
  </si>
  <si>
    <t>Cabal Internet simètric garantit  500 Mbps</t>
  </si>
  <si>
    <t>Cabal Internet simètric garantit  700 Mbps</t>
  </si>
  <si>
    <t>Cabal Internet simètric garantit  1000 Mbps</t>
  </si>
  <si>
    <t>Cabal de dades simètric garantit 50 Mbps</t>
  </si>
  <si>
    <t>Cabal de dades simètric garantit 100 Mbps</t>
  </si>
  <si>
    <t>Cabal de dades simètric garantit 500 Mbps</t>
  </si>
  <si>
    <t>Cabal de dades simètric garantit 700 Mbps</t>
  </si>
  <si>
    <t>Cabal de veu simètric garantit 1 Mbps</t>
  </si>
  <si>
    <t>Cabal de veu simètric garantit 2 Mbps</t>
  </si>
  <si>
    <t>Cabal de veu simètric garantit 3 Mbps</t>
  </si>
  <si>
    <t>Serveis de comunicacions mòbils d’operador</t>
  </si>
  <si>
    <t>Abonament de dades, mínim 1 GB, per roaming a Europa no EU i USA</t>
  </si>
  <si>
    <t> 1</t>
  </si>
  <si>
    <t>Abonament de dades, mínim 1 GB, per roaming a resta del món</t>
  </si>
  <si>
    <t>Servei de missatgeria massiva (inclou accés a plataforma i 1.000 SMS/mes)</t>
  </si>
  <si>
    <t>Servei de missatgeria massiva (inclou accés a plataforma i 1.500 SMS/mes)</t>
  </si>
  <si>
    <t>Servei de missatgeria massiva (inclou accés a plataforma i 2.000 SMS/mes)</t>
  </si>
  <si>
    <t>TOTAL</t>
  </si>
  <si>
    <t>A) OFERTA ECONÒMICA</t>
  </si>
  <si>
    <t>B) CRITERI 2 - PREUS COMPLEMENTARIS UNITARIS</t>
  </si>
  <si>
    <t>IEC</t>
  </si>
  <si>
    <t>l'import anual per als serveis no pot superar el pressupost màxim de 297.000,00 €/any, sense IVA</t>
  </si>
  <si>
    <t>l'import per la inversió no pot superar el pressupost màxim de 163.680,00 €, sense IVA</t>
  </si>
  <si>
    <t xml:space="preserve">IMPORT TOTAL ANUAL: Inversió 1r any + Total serveis </t>
  </si>
  <si>
    <t>Introduir imports IVA no inclòs</t>
  </si>
  <si>
    <t>Import Inversió primer any</t>
  </si>
  <si>
    <t xml:space="preserve">Import anual serveis </t>
  </si>
  <si>
    <t>OMPLIR NOMÉS LES CASELLES EN COLOR VERD</t>
  </si>
  <si>
    <t>S'han d'indicar tots el preus, en el cas que no s'indiqui algun, s'entendrà que l'oferta d'aquell preu unitari és de 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</si>
</sst>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#,##0\ &quot;€&quot;;[Red]\-#,##0\ &quot;€&quot;"/>
    <numFmt numFmtId="164" formatCode="#,##0_ ;[Red]\-#,##0\ 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FFFFFF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70C0"/>
      <name val="Arial"/>
      <family val="2"/>
    </font>
    <font>
      <b/>
      <sz val="11"/>
      <color rgb="FF0070C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70C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597D7D"/>
        <bgColor indexed="64"/>
      </patternFill>
    </fill>
    <fill>
      <patternFill patternType="solid">
        <fgColor rgb="FFA6A6A6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4BC96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25">
    <border>
      <left/>
      <right/>
      <top/>
      <bottom/>
      <diagonal/>
    </border>
    <border>
      <left style="medium">
        <color rgb="FFA6A6A6"/>
      </left>
      <right style="medium">
        <color rgb="FFA6A6A6"/>
      </right>
      <top style="medium">
        <color rgb="FFA6A6A6"/>
      </top>
      <bottom style="medium">
        <color rgb="FFA6A6A6"/>
      </bottom>
      <diagonal/>
    </border>
    <border>
      <left/>
      <right style="medium">
        <color rgb="FFA6A6A6"/>
      </right>
      <top style="medium">
        <color rgb="FFA6A6A6"/>
      </top>
      <bottom style="medium">
        <color rgb="FFA6A6A6"/>
      </bottom>
      <diagonal/>
    </border>
    <border>
      <left style="medium">
        <color rgb="FFA6A6A6"/>
      </left>
      <right style="medium">
        <color rgb="FFA6A6A6"/>
      </right>
      <top/>
      <bottom style="medium">
        <color rgb="FFA6A6A6"/>
      </bottom>
      <diagonal/>
    </border>
    <border>
      <left/>
      <right style="medium">
        <color rgb="FFA6A6A6"/>
      </right>
      <top/>
      <bottom style="medium">
        <color rgb="FFA6A6A6"/>
      </bottom>
      <diagonal/>
    </border>
    <border>
      <left style="medium">
        <color rgb="FFA6A6A6"/>
      </left>
      <right/>
      <top style="medium">
        <color rgb="FFA6A6A6"/>
      </top>
      <bottom style="medium">
        <color rgb="FFA6A6A6"/>
      </bottom>
      <diagonal/>
    </border>
    <border>
      <left/>
      <right/>
      <top style="medium">
        <color rgb="FFA6A6A6"/>
      </top>
      <bottom style="medium">
        <color rgb="FFA6A6A6"/>
      </bottom>
      <diagonal/>
    </border>
    <border>
      <left style="medium">
        <color rgb="FFA6A6A6"/>
      </left>
      <right style="medium">
        <color rgb="FFA6A6A6"/>
      </right>
      <top style="medium">
        <color rgb="FFA6A6A6"/>
      </top>
      <bottom/>
      <diagonal/>
    </border>
    <border>
      <left/>
      <right style="medium">
        <color rgb="FFA6A6A6"/>
      </right>
      <top style="medium">
        <color rgb="FFA6A6A6"/>
      </top>
      <bottom/>
      <diagonal/>
    </border>
    <border>
      <left style="medium">
        <color rgb="FFAEAAAA"/>
      </left>
      <right style="medium">
        <color rgb="FFAEAAAA"/>
      </right>
      <top style="medium">
        <color rgb="FFAEAAAA"/>
      </top>
      <bottom style="medium">
        <color rgb="FFAEAAAA"/>
      </bottom>
      <diagonal/>
    </border>
    <border>
      <left/>
      <right style="medium">
        <color rgb="FFAEAAAA"/>
      </right>
      <top style="medium">
        <color rgb="FFAEAAAA"/>
      </top>
      <bottom style="medium">
        <color rgb="FFAEAAAA"/>
      </bottom>
      <diagonal/>
    </border>
    <border>
      <left style="medium">
        <color rgb="FFAEAAAA"/>
      </left>
      <right style="medium">
        <color rgb="FFAEAAAA"/>
      </right>
      <top/>
      <bottom style="medium">
        <color rgb="FFAEAAAA"/>
      </bottom>
      <diagonal/>
    </border>
    <border>
      <left/>
      <right style="medium">
        <color rgb="FFAEAAAA"/>
      </right>
      <top/>
      <bottom style="medium">
        <color rgb="FFAEAAAA"/>
      </bottom>
      <diagonal/>
    </border>
    <border>
      <left/>
      <right/>
      <top style="medium">
        <color rgb="FFFF0000"/>
      </top>
      <bottom/>
      <diagonal/>
    </border>
    <border>
      <left style="medium">
        <color rgb="FFAEAAAA"/>
      </left>
      <right style="medium">
        <color rgb="FFFF0000"/>
      </right>
      <top style="medium">
        <color rgb="FFAEAAAA"/>
      </top>
      <bottom style="medium">
        <color rgb="FFAEAAAA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/>
      <right style="medium">
        <color rgb="FFAEAAAA"/>
      </right>
      <top/>
      <bottom/>
      <diagonal/>
    </border>
    <border>
      <left style="medium">
        <color rgb="FFA6A6A6"/>
      </left>
      <right style="medium">
        <color rgb="FFA6A6A6"/>
      </right>
      <top style="medium">
        <color rgb="FFA6A6A6"/>
      </top>
      <bottom style="thick">
        <color rgb="FF0070C0"/>
      </bottom>
      <diagonal/>
    </border>
    <border>
      <left/>
      <right/>
      <top style="thick">
        <color rgb="FF0070C0"/>
      </top>
      <bottom/>
      <diagonal/>
    </border>
    <border>
      <left style="thick">
        <color rgb="FF0070C0"/>
      </left>
      <right/>
      <top/>
      <bottom/>
      <diagonal/>
    </border>
    <border>
      <left style="thick">
        <color rgb="FF0070C0"/>
      </left>
      <right/>
      <top style="thick">
        <color rgb="FF0070C0"/>
      </top>
      <bottom/>
      <diagonal/>
    </border>
    <border>
      <left/>
      <right style="medium">
        <color rgb="FFA6A6A6"/>
      </right>
      <top/>
      <bottom/>
      <diagonal/>
    </border>
    <border>
      <left style="medium">
        <color rgb="FFA6A6A6"/>
      </left>
      <right style="thick">
        <color rgb="FF0070C0"/>
      </right>
      <top style="medium">
        <color rgb="FFA6A6A6"/>
      </top>
      <bottom style="medium">
        <color rgb="FFA6A6A6"/>
      </bottom>
      <diagonal/>
    </border>
    <border>
      <left style="thick">
        <color rgb="FF0070C0"/>
      </left>
      <right style="thick">
        <color rgb="FF0070C0"/>
      </right>
      <top style="thick">
        <color rgb="FF0070C0"/>
      </top>
      <bottom style="thick">
        <color rgb="FF0070C0"/>
      </bottom>
      <diagonal/>
    </border>
    <border>
      <left style="thick">
        <color rgb="FFC00000"/>
      </left>
      <right style="thick">
        <color rgb="FFC00000"/>
      </right>
      <top style="thick">
        <color rgb="FFC00000"/>
      </top>
      <bottom style="thick">
        <color rgb="FFC00000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3" fillId="4" borderId="4" xfId="0" applyFont="1" applyFill="1" applyBorder="1" applyAlignment="1">
      <alignment vertical="center"/>
    </xf>
    <xf numFmtId="0" fontId="3" fillId="5" borderId="4" xfId="0" applyFont="1" applyFill="1" applyBorder="1" applyAlignment="1">
      <alignment vertical="center"/>
    </xf>
    <xf numFmtId="0" fontId="2" fillId="2" borderId="8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vertical="center" wrapText="1"/>
    </xf>
    <xf numFmtId="0" fontId="2" fillId="6" borderId="3" xfId="0" applyFont="1" applyFill="1" applyBorder="1" applyAlignment="1">
      <alignment vertical="center" wrapText="1"/>
    </xf>
    <xf numFmtId="0" fontId="2" fillId="6" borderId="4" xfId="0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vertical="center" wrapText="1"/>
    </xf>
    <xf numFmtId="0" fontId="4" fillId="0" borderId="3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3" fillId="5" borderId="4" xfId="0" applyFont="1" applyFill="1" applyBorder="1" applyAlignment="1">
      <alignment horizontal="right" vertical="center"/>
    </xf>
    <xf numFmtId="0" fontId="3" fillId="0" borderId="4" xfId="0" applyFont="1" applyBorder="1" applyAlignment="1">
      <alignment horizontal="right" vertical="center"/>
    </xf>
    <xf numFmtId="164" fontId="3" fillId="4" borderId="4" xfId="0" applyNumberFormat="1" applyFont="1" applyFill="1" applyBorder="1" applyAlignment="1">
      <alignment vertical="center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vertical="center"/>
    </xf>
    <xf numFmtId="0" fontId="3" fillId="4" borderId="12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/>
    </xf>
    <xf numFmtId="0" fontId="3" fillId="0" borderId="11" xfId="0" applyFont="1" applyBorder="1" applyAlignment="1">
      <alignment vertical="center"/>
    </xf>
    <xf numFmtId="0" fontId="3" fillId="0" borderId="12" xfId="0" applyFont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1" fillId="0" borderId="0" xfId="0" applyFont="1"/>
    <xf numFmtId="0" fontId="0" fillId="0" borderId="0" xfId="0" applyAlignment="1">
      <alignment horizontal="center"/>
    </xf>
    <xf numFmtId="9" fontId="3" fillId="0" borderId="12" xfId="0" applyNumberFormat="1" applyFont="1" applyBorder="1" applyAlignment="1">
      <alignment horizontal="center" vertical="center"/>
    </xf>
    <xf numFmtId="9" fontId="4" fillId="4" borderId="12" xfId="0" applyNumberFormat="1" applyFont="1" applyFill="1" applyBorder="1" applyAlignment="1">
      <alignment horizontal="center" vertical="center"/>
    </xf>
    <xf numFmtId="0" fontId="0" fillId="5" borderId="0" xfId="0" applyFill="1" applyAlignment="1">
      <alignment horizontal="center"/>
    </xf>
    <xf numFmtId="0" fontId="0" fillId="5" borderId="0" xfId="0" applyFill="1"/>
    <xf numFmtId="0" fontId="0" fillId="8" borderId="0" xfId="0" applyFill="1" applyAlignment="1">
      <alignment horizontal="center"/>
    </xf>
    <xf numFmtId="0" fontId="0" fillId="0" borderId="13" xfId="0" applyBorder="1"/>
    <xf numFmtId="0" fontId="4" fillId="4" borderId="14" xfId="0" applyFont="1" applyFill="1" applyBorder="1" applyAlignment="1">
      <alignment horizontal="center" vertical="center"/>
    </xf>
    <xf numFmtId="0" fontId="0" fillId="5" borderId="15" xfId="0" applyFill="1" applyBorder="1" applyAlignment="1">
      <alignment horizontal="center"/>
    </xf>
    <xf numFmtId="0" fontId="2" fillId="2" borderId="16" xfId="0" applyFont="1" applyFill="1" applyBorder="1" applyAlignment="1">
      <alignment horizontal="center" vertical="center" wrapText="1"/>
    </xf>
    <xf numFmtId="0" fontId="7" fillId="0" borderId="0" xfId="0" applyFont="1"/>
    <xf numFmtId="0" fontId="3" fillId="5" borderId="17" xfId="0" applyFont="1" applyFill="1" applyBorder="1" applyAlignment="1">
      <alignment vertical="center"/>
    </xf>
    <xf numFmtId="0" fontId="0" fillId="0" borderId="18" xfId="0" applyBorder="1"/>
    <xf numFmtId="0" fontId="3" fillId="4" borderId="20" xfId="0" applyFont="1" applyFill="1" applyBorder="1" applyAlignment="1">
      <alignment vertical="center"/>
    </xf>
    <xf numFmtId="6" fontId="3" fillId="5" borderId="21" xfId="0" applyNumberFormat="1" applyFont="1" applyFill="1" applyBorder="1" applyAlignment="1">
      <alignment horizontal="right" vertical="center"/>
    </xf>
    <xf numFmtId="0" fontId="4" fillId="0" borderId="22" xfId="0" applyFont="1" applyBorder="1" applyAlignment="1">
      <alignment vertical="center"/>
    </xf>
    <xf numFmtId="6" fontId="3" fillId="5" borderId="23" xfId="0" applyNumberFormat="1" applyFont="1" applyFill="1" applyBorder="1" applyAlignment="1">
      <alignment horizontal="right" vertical="center"/>
    </xf>
    <xf numFmtId="6" fontId="0" fillId="0" borderId="24" xfId="0" applyNumberFormat="1" applyBorder="1"/>
    <xf numFmtId="0" fontId="6" fillId="0" borderId="19" xfId="0" applyFont="1" applyBorder="1" applyAlignment="1">
      <alignment horizontal="left"/>
    </xf>
    <xf numFmtId="0" fontId="8" fillId="0" borderId="0" xfId="0" applyFont="1"/>
    <xf numFmtId="0" fontId="3" fillId="7" borderId="4" xfId="0" applyFont="1" applyFill="1" applyBorder="1" applyAlignment="1" applyProtection="1">
      <alignment vertical="center"/>
      <protection locked="0"/>
    </xf>
    <xf numFmtId="0" fontId="3" fillId="7" borderId="4" xfId="0" applyFont="1" applyFill="1" applyBorder="1" applyAlignment="1" applyProtection="1">
      <alignment horizontal="right" vertical="center"/>
      <protection locked="0"/>
    </xf>
    <xf numFmtId="0" fontId="2" fillId="6" borderId="4" xfId="0" applyFont="1" applyFill="1" applyBorder="1" applyAlignment="1" applyProtection="1">
      <alignment vertical="center" wrapText="1"/>
      <protection locked="0"/>
    </xf>
    <xf numFmtId="0" fontId="3" fillId="7" borderId="12" xfId="0" applyFont="1" applyFill="1" applyBorder="1" applyAlignment="1" applyProtection="1">
      <alignment horizontal="center" vertical="center"/>
      <protection locked="0"/>
    </xf>
    <xf numFmtId="0" fontId="4" fillId="0" borderId="5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B184E8-4CEC-4A5F-AF2E-A601328BFBDF}">
  <dimension ref="A1:F92"/>
  <sheetViews>
    <sheetView topLeftCell="A73" workbookViewId="0">
      <selection activeCell="B91" sqref="B91"/>
    </sheetView>
  </sheetViews>
  <sheetFormatPr baseColWidth="10" defaultRowHeight="15" x14ac:dyDescent="0.25"/>
  <cols>
    <col min="1" max="1" width="90.140625" bestFit="1" customWidth="1"/>
    <col min="2" max="2" width="17.140625" customWidth="1"/>
    <col min="3" max="3" width="23" customWidth="1"/>
    <col min="4" max="4" width="20.85546875" customWidth="1"/>
    <col min="5" max="5" width="16.42578125" customWidth="1"/>
    <col min="6" max="6" width="15" customWidth="1"/>
  </cols>
  <sheetData>
    <row r="1" spans="1:5" x14ac:dyDescent="0.25">
      <c r="A1" s="42" t="s">
        <v>118</v>
      </c>
    </row>
    <row r="2" spans="1:5" x14ac:dyDescent="0.25">
      <c r="A2" s="42" t="s">
        <v>115</v>
      </c>
    </row>
    <row r="3" spans="1:5" x14ac:dyDescent="0.25">
      <c r="A3" s="42" t="s">
        <v>119</v>
      </c>
    </row>
    <row r="5" spans="1:5" x14ac:dyDescent="0.25">
      <c r="A5" s="31" t="s">
        <v>109</v>
      </c>
    </row>
    <row r="6" spans="1:5" ht="15.75" thickBot="1" x14ac:dyDescent="0.3"/>
    <row r="7" spans="1:5" ht="15.75" thickBot="1" x14ac:dyDescent="0.3">
      <c r="A7" s="1" t="s">
        <v>0</v>
      </c>
      <c r="B7" s="2" t="s">
        <v>1</v>
      </c>
      <c r="C7" s="3" t="s">
        <v>2</v>
      </c>
      <c r="D7" s="3" t="s">
        <v>3</v>
      </c>
    </row>
    <row r="8" spans="1:5" ht="15.75" thickBot="1" x14ac:dyDescent="0.3">
      <c r="A8" s="4" t="s">
        <v>4</v>
      </c>
      <c r="B8" s="5">
        <v>1</v>
      </c>
      <c r="C8" s="52"/>
      <c r="D8" s="7">
        <f t="shared" ref="D8:D14" si="0">C8*B8</f>
        <v>0</v>
      </c>
    </row>
    <row r="9" spans="1:5" ht="15.75" thickBot="1" x14ac:dyDescent="0.3">
      <c r="A9" s="4" t="s">
        <v>5</v>
      </c>
      <c r="B9" s="5">
        <v>1</v>
      </c>
      <c r="C9" s="52"/>
      <c r="D9" s="7">
        <f t="shared" si="0"/>
        <v>0</v>
      </c>
    </row>
    <row r="10" spans="1:5" ht="15.75" thickBot="1" x14ac:dyDescent="0.3">
      <c r="A10" s="4" t="s">
        <v>6</v>
      </c>
      <c r="B10" s="5">
        <v>1</v>
      </c>
      <c r="C10" s="52"/>
      <c r="D10" s="7">
        <f t="shared" si="0"/>
        <v>0</v>
      </c>
    </row>
    <row r="11" spans="1:5" ht="15.75" thickBot="1" x14ac:dyDescent="0.3">
      <c r="A11" s="4" t="s">
        <v>7</v>
      </c>
      <c r="B11" s="5">
        <v>1</v>
      </c>
      <c r="C11" s="52"/>
      <c r="D11" s="7">
        <f t="shared" si="0"/>
        <v>0</v>
      </c>
    </row>
    <row r="12" spans="1:5" ht="15.75" thickBot="1" x14ac:dyDescent="0.3">
      <c r="A12" s="4" t="s">
        <v>8</v>
      </c>
      <c r="B12" s="5">
        <v>80</v>
      </c>
      <c r="C12" s="52"/>
      <c r="D12" s="7">
        <f t="shared" si="0"/>
        <v>0</v>
      </c>
    </row>
    <row r="13" spans="1:5" ht="15.75" thickBot="1" x14ac:dyDescent="0.3">
      <c r="A13" s="4" t="s">
        <v>9</v>
      </c>
      <c r="B13" s="5">
        <v>4</v>
      </c>
      <c r="C13" s="52"/>
      <c r="D13" s="7">
        <f t="shared" si="0"/>
        <v>0</v>
      </c>
    </row>
    <row r="14" spans="1:5" ht="15.75" thickBot="1" x14ac:dyDescent="0.3">
      <c r="A14" s="4" t="s">
        <v>10</v>
      </c>
      <c r="B14" s="5">
        <v>1</v>
      </c>
      <c r="C14" s="52"/>
      <c r="D14" s="43">
        <f t="shared" si="0"/>
        <v>0</v>
      </c>
    </row>
    <row r="15" spans="1:5" ht="16.5" thickTop="1" thickBot="1" x14ac:dyDescent="0.3">
      <c r="A15" s="56" t="s">
        <v>11</v>
      </c>
      <c r="B15" s="57"/>
      <c r="C15" s="57"/>
      <c r="D15" s="45">
        <f>SUM(D8:D14)</f>
        <v>0</v>
      </c>
      <c r="E15" s="50" t="s">
        <v>116</v>
      </c>
    </row>
    <row r="16" spans="1:5" ht="15.75" thickTop="1" x14ac:dyDescent="0.25">
      <c r="A16" s="18" t="s">
        <v>113</v>
      </c>
      <c r="D16" s="44"/>
    </row>
    <row r="18" spans="1:6" ht="15.75" thickBot="1" x14ac:dyDescent="0.3"/>
    <row r="19" spans="1:6" ht="15.75" thickBot="1" x14ac:dyDescent="0.3">
      <c r="A19" s="1" t="s">
        <v>12</v>
      </c>
      <c r="B19" s="2" t="s">
        <v>1</v>
      </c>
      <c r="C19" s="3" t="s">
        <v>13</v>
      </c>
      <c r="D19" s="3" t="s">
        <v>14</v>
      </c>
    </row>
    <row r="20" spans="1:6" ht="15.75" thickBot="1" x14ac:dyDescent="0.3">
      <c r="A20" s="4" t="s">
        <v>15</v>
      </c>
      <c r="B20" s="5">
        <v>1</v>
      </c>
      <c r="C20" s="52"/>
      <c r="D20" s="7">
        <f>C20*B20</f>
        <v>0</v>
      </c>
    </row>
    <row r="21" spans="1:6" ht="15.75" thickBot="1" x14ac:dyDescent="0.3">
      <c r="A21" s="56" t="s">
        <v>16</v>
      </c>
      <c r="B21" s="57"/>
      <c r="C21" s="58"/>
      <c r="D21" s="6">
        <f>SUM(D20)</f>
        <v>0</v>
      </c>
    </row>
    <row r="23" spans="1:6" ht="15.75" thickBot="1" x14ac:dyDescent="0.3"/>
    <row r="24" spans="1:6" ht="15.75" thickBot="1" x14ac:dyDescent="0.3">
      <c r="A24" s="1" t="s">
        <v>17</v>
      </c>
      <c r="B24" s="2" t="s">
        <v>1</v>
      </c>
      <c r="C24" s="3" t="s">
        <v>13</v>
      </c>
      <c r="D24" s="3" t="s">
        <v>14</v>
      </c>
    </row>
    <row r="25" spans="1:6" ht="15.75" thickBot="1" x14ac:dyDescent="0.3">
      <c r="A25" s="4" t="s">
        <v>18</v>
      </c>
      <c r="B25" s="5">
        <v>298</v>
      </c>
      <c r="C25" s="52"/>
      <c r="D25" s="7">
        <f>B25*C25</f>
        <v>0</v>
      </c>
    </row>
    <row r="26" spans="1:6" ht="15.75" thickBot="1" x14ac:dyDescent="0.3">
      <c r="A26" s="4" t="s">
        <v>19</v>
      </c>
      <c r="B26" s="5">
        <v>104</v>
      </c>
      <c r="C26" s="52"/>
      <c r="D26" s="7">
        <f>B26*C26</f>
        <v>0</v>
      </c>
    </row>
    <row r="27" spans="1:6" ht="15.75" thickBot="1" x14ac:dyDescent="0.3">
      <c r="A27" s="4" t="s">
        <v>20</v>
      </c>
      <c r="B27" s="5">
        <v>2</v>
      </c>
      <c r="C27" s="52"/>
      <c r="D27" s="7">
        <f>B27*C27</f>
        <v>0</v>
      </c>
    </row>
    <row r="28" spans="1:6" ht="15.75" thickBot="1" x14ac:dyDescent="0.3">
      <c r="A28" s="4" t="s">
        <v>21</v>
      </c>
      <c r="B28" s="5">
        <v>1</v>
      </c>
      <c r="C28" s="52"/>
      <c r="D28" s="7">
        <f>B28*C28</f>
        <v>0</v>
      </c>
    </row>
    <row r="29" spans="1:6" ht="15.75" thickBot="1" x14ac:dyDescent="0.3">
      <c r="A29" s="56" t="s">
        <v>22</v>
      </c>
      <c r="B29" s="57"/>
      <c r="C29" s="58"/>
      <c r="D29" s="6">
        <f>SUM(D25:D28)</f>
        <v>0</v>
      </c>
    </row>
    <row r="31" spans="1:6" ht="15.75" thickBot="1" x14ac:dyDescent="0.3"/>
    <row r="32" spans="1:6" ht="35.25" customHeight="1" x14ac:dyDescent="0.25">
      <c r="A32" s="59" t="s">
        <v>23</v>
      </c>
      <c r="B32" s="8" t="s">
        <v>24</v>
      </c>
      <c r="C32" s="59" t="s">
        <v>25</v>
      </c>
      <c r="D32" s="61" t="s">
        <v>26</v>
      </c>
      <c r="E32" s="61" t="s">
        <v>27</v>
      </c>
      <c r="F32" s="61" t="s">
        <v>14</v>
      </c>
    </row>
    <row r="33" spans="1:6" ht="15.75" thickBot="1" x14ac:dyDescent="0.3">
      <c r="A33" s="60"/>
      <c r="B33" s="9" t="s">
        <v>1</v>
      </c>
      <c r="C33" s="60"/>
      <c r="D33" s="62"/>
      <c r="E33" s="62"/>
      <c r="F33" s="62"/>
    </row>
    <row r="34" spans="1:6" ht="15.75" thickBot="1" x14ac:dyDescent="0.3">
      <c r="A34" s="4" t="s">
        <v>28</v>
      </c>
      <c r="B34" s="5">
        <v>1085</v>
      </c>
      <c r="C34" s="5">
        <v>1547</v>
      </c>
      <c r="D34" s="53"/>
      <c r="E34" s="53"/>
      <c r="F34" s="19">
        <f>(D34*B34)+(C34*E34)</f>
        <v>0</v>
      </c>
    </row>
    <row r="35" spans="1:6" ht="15.75" thickBot="1" x14ac:dyDescent="0.3">
      <c r="A35" s="4" t="s">
        <v>29</v>
      </c>
      <c r="B35" s="5">
        <v>782</v>
      </c>
      <c r="C35" s="5">
        <v>545</v>
      </c>
      <c r="D35" s="53"/>
      <c r="E35" s="53"/>
      <c r="F35" s="19">
        <f t="shared" ref="F35:F42" si="1">(D35*B35)+(C35*E35)</f>
        <v>0</v>
      </c>
    </row>
    <row r="36" spans="1:6" ht="15.75" thickBot="1" x14ac:dyDescent="0.3">
      <c r="A36" s="4" t="s">
        <v>30</v>
      </c>
      <c r="B36" s="5">
        <v>109</v>
      </c>
      <c r="C36" s="5">
        <v>192</v>
      </c>
      <c r="D36" s="53"/>
      <c r="E36" s="53"/>
      <c r="F36" s="19">
        <f t="shared" si="1"/>
        <v>0</v>
      </c>
    </row>
    <row r="37" spans="1:6" ht="15.75" thickBot="1" x14ac:dyDescent="0.3">
      <c r="A37" s="4" t="s">
        <v>31</v>
      </c>
      <c r="B37" s="5">
        <v>4</v>
      </c>
      <c r="C37" s="5">
        <v>4</v>
      </c>
      <c r="D37" s="53"/>
      <c r="E37" s="53"/>
      <c r="F37" s="19">
        <f t="shared" si="1"/>
        <v>0</v>
      </c>
    </row>
    <row r="38" spans="1:6" ht="15.75" thickBot="1" x14ac:dyDescent="0.3">
      <c r="A38" s="4" t="s">
        <v>32</v>
      </c>
      <c r="B38" s="5">
        <v>4689</v>
      </c>
      <c r="C38" s="5">
        <v>8433</v>
      </c>
      <c r="D38" s="53"/>
      <c r="E38" s="53"/>
      <c r="F38" s="19">
        <f t="shared" si="1"/>
        <v>0</v>
      </c>
    </row>
    <row r="39" spans="1:6" ht="15.75" thickBot="1" x14ac:dyDescent="0.3">
      <c r="A39" s="4" t="s">
        <v>33</v>
      </c>
      <c r="B39" s="5">
        <v>1</v>
      </c>
      <c r="C39" s="5">
        <v>8</v>
      </c>
      <c r="D39" s="53"/>
      <c r="E39" s="53"/>
      <c r="F39" s="19">
        <f t="shared" si="1"/>
        <v>0</v>
      </c>
    </row>
    <row r="40" spans="1:6" ht="15.75" thickBot="1" x14ac:dyDescent="0.3">
      <c r="A40" s="4" t="s">
        <v>34</v>
      </c>
      <c r="B40" s="5">
        <v>2</v>
      </c>
      <c r="C40" s="5">
        <v>4</v>
      </c>
      <c r="D40" s="53"/>
      <c r="E40" s="53"/>
      <c r="F40" s="19">
        <f t="shared" si="1"/>
        <v>0</v>
      </c>
    </row>
    <row r="41" spans="1:6" ht="15.75" thickBot="1" x14ac:dyDescent="0.3">
      <c r="A41" s="4" t="s">
        <v>35</v>
      </c>
      <c r="B41" s="5">
        <v>197</v>
      </c>
      <c r="C41" s="5">
        <v>764</v>
      </c>
      <c r="D41" s="53"/>
      <c r="E41" s="53"/>
      <c r="F41" s="19">
        <f t="shared" si="1"/>
        <v>0</v>
      </c>
    </row>
    <row r="42" spans="1:6" ht="15.75" thickBot="1" x14ac:dyDescent="0.3">
      <c r="A42" s="4" t="s">
        <v>36</v>
      </c>
      <c r="B42" s="5">
        <v>7</v>
      </c>
      <c r="C42" s="5">
        <v>4</v>
      </c>
      <c r="D42" s="53"/>
      <c r="E42" s="53"/>
      <c r="F42" s="19">
        <f t="shared" si="1"/>
        <v>0</v>
      </c>
    </row>
    <row r="43" spans="1:6" ht="15.75" thickBot="1" x14ac:dyDescent="0.3">
      <c r="A43" s="56" t="s">
        <v>37</v>
      </c>
      <c r="B43" s="57"/>
      <c r="C43" s="57"/>
      <c r="D43" s="57"/>
      <c r="E43" s="58"/>
      <c r="F43" s="6">
        <f>SUM(F34:F42)</f>
        <v>0</v>
      </c>
    </row>
    <row r="45" spans="1:6" ht="15.75" thickBot="1" x14ac:dyDescent="0.3"/>
    <row r="46" spans="1:6" ht="15.75" thickBot="1" x14ac:dyDescent="0.3">
      <c r="A46" s="1" t="s">
        <v>38</v>
      </c>
      <c r="B46" s="2" t="s">
        <v>1</v>
      </c>
      <c r="C46" s="3" t="s">
        <v>13</v>
      </c>
      <c r="D46" s="3" t="s">
        <v>14</v>
      </c>
    </row>
    <row r="47" spans="1:6" ht="15.75" thickBot="1" x14ac:dyDescent="0.3">
      <c r="A47" s="4" t="s">
        <v>39</v>
      </c>
      <c r="B47" s="5">
        <v>1</v>
      </c>
      <c r="C47" s="52"/>
      <c r="D47" s="7">
        <f>C47*B47</f>
        <v>0</v>
      </c>
    </row>
    <row r="48" spans="1:6" ht="15.75" thickBot="1" x14ac:dyDescent="0.3">
      <c r="A48" s="4" t="s">
        <v>40</v>
      </c>
      <c r="B48" s="5">
        <v>5</v>
      </c>
      <c r="C48" s="52"/>
      <c r="D48" s="7">
        <f t="shared" ref="D48:D53" si="2">C48*B48</f>
        <v>0</v>
      </c>
    </row>
    <row r="49" spans="1:6" ht="15.75" thickBot="1" x14ac:dyDescent="0.3">
      <c r="A49" s="4" t="s">
        <v>41</v>
      </c>
      <c r="B49" s="5">
        <v>14</v>
      </c>
      <c r="C49" s="52"/>
      <c r="D49" s="7">
        <f t="shared" si="2"/>
        <v>0</v>
      </c>
    </row>
    <row r="50" spans="1:6" ht="15.75" thickBot="1" x14ac:dyDescent="0.3">
      <c r="A50" s="4" t="s">
        <v>42</v>
      </c>
      <c r="B50" s="5">
        <v>3</v>
      </c>
      <c r="C50" s="52"/>
      <c r="D50" s="7">
        <f t="shared" si="2"/>
        <v>0</v>
      </c>
    </row>
    <row r="51" spans="1:6" ht="15.75" thickBot="1" x14ac:dyDescent="0.3">
      <c r="A51" s="4" t="s">
        <v>43</v>
      </c>
      <c r="B51" s="5">
        <v>1</v>
      </c>
      <c r="C51" s="52"/>
      <c r="D51" s="7">
        <f t="shared" si="2"/>
        <v>0</v>
      </c>
    </row>
    <row r="52" spans="1:6" ht="15.75" thickBot="1" x14ac:dyDescent="0.3">
      <c r="A52" s="4" t="s">
        <v>44</v>
      </c>
      <c r="B52" s="5">
        <v>511</v>
      </c>
      <c r="C52" s="52"/>
      <c r="D52" s="7">
        <f t="shared" si="2"/>
        <v>0</v>
      </c>
    </row>
    <row r="53" spans="1:6" ht="15.75" thickBot="1" x14ac:dyDescent="0.3">
      <c r="A53" s="4" t="s">
        <v>45</v>
      </c>
      <c r="B53" s="5">
        <v>15</v>
      </c>
      <c r="C53" s="52"/>
      <c r="D53" s="7">
        <f t="shared" si="2"/>
        <v>0</v>
      </c>
    </row>
    <row r="54" spans="1:6" ht="15.75" thickBot="1" x14ac:dyDescent="0.3">
      <c r="A54" s="56" t="s">
        <v>46</v>
      </c>
      <c r="B54" s="57"/>
      <c r="C54" s="58"/>
      <c r="D54" s="6">
        <f>SUM(D47:D53)</f>
        <v>0</v>
      </c>
    </row>
    <row r="56" spans="1:6" ht="15.75" thickBot="1" x14ac:dyDescent="0.3"/>
    <row r="57" spans="1:6" ht="35.25" customHeight="1" x14ac:dyDescent="0.25">
      <c r="A57" s="59" t="s">
        <v>47</v>
      </c>
      <c r="B57" s="8" t="s">
        <v>24</v>
      </c>
      <c r="C57" s="59" t="s">
        <v>25</v>
      </c>
      <c r="D57" s="61" t="s">
        <v>26</v>
      </c>
      <c r="E57" s="61" t="s">
        <v>27</v>
      </c>
      <c r="F57" s="61" t="s">
        <v>14</v>
      </c>
    </row>
    <row r="58" spans="1:6" ht="15.75" thickBot="1" x14ac:dyDescent="0.3">
      <c r="A58" s="60"/>
      <c r="B58" s="9" t="s">
        <v>1</v>
      </c>
      <c r="C58" s="60"/>
      <c r="D58" s="62"/>
      <c r="E58" s="62"/>
      <c r="F58" s="62"/>
    </row>
    <row r="59" spans="1:6" ht="15.75" thickBot="1" x14ac:dyDescent="0.3">
      <c r="A59" s="4" t="s">
        <v>48</v>
      </c>
      <c r="B59" s="5">
        <v>5623</v>
      </c>
      <c r="C59" s="5">
        <v>13603</v>
      </c>
      <c r="D59" s="20">
        <v>0</v>
      </c>
      <c r="E59" s="20">
        <v>0</v>
      </c>
      <c r="F59" s="20">
        <v>0</v>
      </c>
    </row>
    <row r="60" spans="1:6" ht="15.75" thickBot="1" x14ac:dyDescent="0.3">
      <c r="A60" s="4" t="s">
        <v>49</v>
      </c>
      <c r="B60" s="5">
        <v>817</v>
      </c>
      <c r="C60" s="5">
        <v>2139</v>
      </c>
      <c r="D60" s="53"/>
      <c r="E60" s="53"/>
      <c r="F60" s="19">
        <f>(D60*B60)+(E60*C60)</f>
        <v>0</v>
      </c>
    </row>
    <row r="61" spans="1:6" ht="15.75" thickBot="1" x14ac:dyDescent="0.3">
      <c r="A61" s="4" t="s">
        <v>50</v>
      </c>
      <c r="B61" s="5">
        <v>12283</v>
      </c>
      <c r="C61" s="5">
        <v>29643</v>
      </c>
      <c r="D61" s="53"/>
      <c r="E61" s="53"/>
      <c r="F61" s="19">
        <f t="shared" ref="F61:F67" si="3">(D61*B61)+(E61*C61)</f>
        <v>0</v>
      </c>
    </row>
    <row r="62" spans="1:6" ht="15.75" thickBot="1" x14ac:dyDescent="0.3">
      <c r="A62" s="4" t="s">
        <v>51</v>
      </c>
      <c r="B62" s="5">
        <v>40</v>
      </c>
      <c r="C62" s="5">
        <v>28</v>
      </c>
      <c r="D62" s="53"/>
      <c r="E62" s="53"/>
      <c r="F62" s="19">
        <f t="shared" si="3"/>
        <v>0</v>
      </c>
    </row>
    <row r="63" spans="1:6" ht="15.75" thickBot="1" x14ac:dyDescent="0.3">
      <c r="A63" s="4" t="s">
        <v>52</v>
      </c>
      <c r="B63" s="5">
        <v>465</v>
      </c>
      <c r="C63" s="5">
        <v>85</v>
      </c>
      <c r="D63" s="53"/>
      <c r="E63" s="53"/>
      <c r="F63" s="19">
        <f t="shared" si="3"/>
        <v>0</v>
      </c>
    </row>
    <row r="64" spans="1:6" ht="15.75" thickBot="1" x14ac:dyDescent="0.3">
      <c r="A64" s="4" t="s">
        <v>53</v>
      </c>
      <c r="B64" s="5">
        <v>18</v>
      </c>
      <c r="C64" s="5">
        <v>37</v>
      </c>
      <c r="D64" s="53"/>
      <c r="E64" s="53"/>
      <c r="F64" s="19">
        <f t="shared" si="3"/>
        <v>0</v>
      </c>
    </row>
    <row r="65" spans="1:6" ht="15.75" thickBot="1" x14ac:dyDescent="0.3">
      <c r="A65" s="4" t="s">
        <v>54</v>
      </c>
      <c r="B65" s="5">
        <v>13</v>
      </c>
      <c r="C65" s="5">
        <v>54</v>
      </c>
      <c r="D65" s="53"/>
      <c r="E65" s="53"/>
      <c r="F65" s="19">
        <f t="shared" si="3"/>
        <v>0</v>
      </c>
    </row>
    <row r="66" spans="1:6" ht="15.75" thickBot="1" x14ac:dyDescent="0.3">
      <c r="A66" s="4" t="s">
        <v>55</v>
      </c>
      <c r="B66" s="5">
        <v>2</v>
      </c>
      <c r="C66" s="5">
        <v>2</v>
      </c>
      <c r="D66" s="53"/>
      <c r="E66" s="53"/>
      <c r="F66" s="19">
        <f t="shared" si="3"/>
        <v>0</v>
      </c>
    </row>
    <row r="67" spans="1:6" ht="15.75" thickBot="1" x14ac:dyDescent="0.3">
      <c r="A67" s="4" t="s">
        <v>56</v>
      </c>
      <c r="B67" s="5">
        <v>161</v>
      </c>
      <c r="C67" s="5">
        <v>0</v>
      </c>
      <c r="D67" s="53"/>
      <c r="E67" s="53"/>
      <c r="F67" s="19">
        <f t="shared" si="3"/>
        <v>0</v>
      </c>
    </row>
    <row r="68" spans="1:6" ht="15.75" thickBot="1" x14ac:dyDescent="0.3">
      <c r="A68" s="56" t="s">
        <v>57</v>
      </c>
      <c r="B68" s="57"/>
      <c r="C68" s="57"/>
      <c r="D68" s="57"/>
      <c r="E68" s="58"/>
      <c r="F68" s="21">
        <f>SUM(F59:F67)</f>
        <v>0</v>
      </c>
    </row>
    <row r="69" spans="1:6" x14ac:dyDescent="0.25">
      <c r="A69" s="17" t="s">
        <v>75</v>
      </c>
    </row>
    <row r="70" spans="1:6" ht="15.75" thickBot="1" x14ac:dyDescent="0.3"/>
    <row r="71" spans="1:6" ht="15.75" thickBot="1" x14ac:dyDescent="0.3">
      <c r="A71" s="1" t="s">
        <v>58</v>
      </c>
      <c r="B71" s="2" t="s">
        <v>1</v>
      </c>
      <c r="C71" s="3" t="s">
        <v>13</v>
      </c>
      <c r="D71" s="3" t="s">
        <v>14</v>
      </c>
    </row>
    <row r="72" spans="1:6" ht="15.75" thickBot="1" x14ac:dyDescent="0.3">
      <c r="A72" s="10" t="s">
        <v>59</v>
      </c>
      <c r="B72" s="11"/>
      <c r="C72" s="12"/>
      <c r="D72" s="12"/>
    </row>
    <row r="73" spans="1:6" ht="15.75" thickBot="1" x14ac:dyDescent="0.3">
      <c r="A73" s="4" t="s">
        <v>60</v>
      </c>
      <c r="B73" s="5">
        <v>2</v>
      </c>
      <c r="C73" s="52"/>
      <c r="D73" s="7">
        <f>C73*B73</f>
        <v>0</v>
      </c>
    </row>
    <row r="74" spans="1:6" ht="15.75" thickBot="1" x14ac:dyDescent="0.3">
      <c r="A74" s="4" t="s">
        <v>61</v>
      </c>
      <c r="B74" s="5">
        <v>1</v>
      </c>
      <c r="C74" s="52"/>
      <c r="D74" s="7">
        <f t="shared" ref="D74:D78" si="4">C74*B74</f>
        <v>0</v>
      </c>
    </row>
    <row r="75" spans="1:6" ht="15.75" thickBot="1" x14ac:dyDescent="0.3">
      <c r="A75" s="4" t="s">
        <v>62</v>
      </c>
      <c r="B75" s="5">
        <v>1</v>
      </c>
      <c r="C75" s="52"/>
      <c r="D75" s="7">
        <f t="shared" si="4"/>
        <v>0</v>
      </c>
    </row>
    <row r="76" spans="1:6" ht="15.75" thickBot="1" x14ac:dyDescent="0.3">
      <c r="A76" s="4" t="s">
        <v>63</v>
      </c>
      <c r="B76" s="5">
        <v>1</v>
      </c>
      <c r="C76" s="52"/>
      <c r="D76" s="7">
        <f t="shared" si="4"/>
        <v>0</v>
      </c>
    </row>
    <row r="77" spans="1:6" ht="15.75" thickBot="1" x14ac:dyDescent="0.3">
      <c r="A77" s="4" t="s">
        <v>64</v>
      </c>
      <c r="B77" s="5">
        <v>14</v>
      </c>
      <c r="C77" s="52"/>
      <c r="D77" s="7">
        <f t="shared" si="4"/>
        <v>0</v>
      </c>
    </row>
    <row r="78" spans="1:6" ht="15.75" thickBot="1" x14ac:dyDescent="0.3">
      <c r="A78" s="4" t="s">
        <v>65</v>
      </c>
      <c r="B78" s="5">
        <v>14</v>
      </c>
      <c r="C78" s="52"/>
      <c r="D78" s="7">
        <f t="shared" si="4"/>
        <v>0</v>
      </c>
    </row>
    <row r="79" spans="1:6" ht="15.75" thickBot="1" x14ac:dyDescent="0.3">
      <c r="A79" s="13" t="s">
        <v>66</v>
      </c>
      <c r="B79" s="14"/>
      <c r="C79" s="54"/>
      <c r="D79" s="15"/>
    </row>
    <row r="80" spans="1:6" ht="15.75" thickBot="1" x14ac:dyDescent="0.3">
      <c r="A80" s="4" t="s">
        <v>67</v>
      </c>
      <c r="B80" s="5">
        <v>7</v>
      </c>
      <c r="C80" s="52"/>
      <c r="D80" s="7">
        <f>B80*C80</f>
        <v>0</v>
      </c>
    </row>
    <row r="81" spans="1:4" ht="15.75" thickBot="1" x14ac:dyDescent="0.3">
      <c r="A81" s="4" t="s">
        <v>68</v>
      </c>
      <c r="B81" s="5">
        <v>47</v>
      </c>
      <c r="C81" s="52"/>
      <c r="D81" s="7">
        <f t="shared" ref="D81:D82" si="5">B81*C81</f>
        <v>0</v>
      </c>
    </row>
    <row r="82" spans="1:4" ht="15.75" thickBot="1" x14ac:dyDescent="0.3">
      <c r="A82" s="4" t="s">
        <v>69</v>
      </c>
      <c r="B82" s="5">
        <v>10</v>
      </c>
      <c r="C82" s="52"/>
      <c r="D82" s="7">
        <f t="shared" si="5"/>
        <v>0</v>
      </c>
    </row>
    <row r="83" spans="1:4" ht="15.75" thickBot="1" x14ac:dyDescent="0.3">
      <c r="A83" s="56" t="s">
        <v>70</v>
      </c>
      <c r="B83" s="57"/>
      <c r="C83" s="58"/>
      <c r="D83" s="6">
        <f>SUM(D73:D82)</f>
        <v>0</v>
      </c>
    </row>
    <row r="85" spans="1:4" ht="15.75" thickBot="1" x14ac:dyDescent="0.3"/>
    <row r="86" spans="1:4" ht="26.25" thickBot="1" x14ac:dyDescent="0.3">
      <c r="A86" s="1" t="s">
        <v>71</v>
      </c>
      <c r="B86" s="3" t="s">
        <v>72</v>
      </c>
    </row>
    <row r="87" spans="1:4" ht="15.75" thickBot="1" x14ac:dyDescent="0.3">
      <c r="A87" s="16" t="s">
        <v>73</v>
      </c>
      <c r="B87" s="46">
        <f>D83+F68+D54+F43+D29+D21</f>
        <v>0</v>
      </c>
    </row>
    <row r="88" spans="1:4" ht="16.5" thickTop="1" thickBot="1" x14ac:dyDescent="0.3">
      <c r="A88" s="47" t="s">
        <v>74</v>
      </c>
      <c r="B88" s="48">
        <f>B87*12</f>
        <v>0</v>
      </c>
      <c r="C88" s="51" t="s">
        <v>117</v>
      </c>
    </row>
    <row r="89" spans="1:4" ht="15.75" thickTop="1" x14ac:dyDescent="0.25">
      <c r="A89" s="18" t="s">
        <v>112</v>
      </c>
      <c r="B89" s="44"/>
    </row>
    <row r="90" spans="1:4" ht="15.75" thickBot="1" x14ac:dyDescent="0.3"/>
    <row r="91" spans="1:4" ht="16.5" thickTop="1" thickBot="1" x14ac:dyDescent="0.3">
      <c r="A91" s="31" t="s">
        <v>114</v>
      </c>
      <c r="B91" s="49">
        <f>B88+D15</f>
        <v>0</v>
      </c>
    </row>
    <row r="92" spans="1:4" ht="15.75" thickTop="1" x14ac:dyDescent="0.25"/>
  </sheetData>
  <sheetProtection algorithmName="SHA-512" hashValue="sIot4s36vPOu2PAtlT5TQBUTUdg+6uNUC5Lv0dSs8ldo5wUgaIuzcjxFtG03O2EtRa4u32dSLLMkew94jRGDJw==" saltValue="RQDXX/cCxheCHQmxI5pS7w==" spinCount="100000" sheet="1" objects="1" scenarios="1"/>
  <mergeCells count="17">
    <mergeCell ref="D32:D33"/>
    <mergeCell ref="A83:C83"/>
    <mergeCell ref="E32:E33"/>
    <mergeCell ref="F32:F33"/>
    <mergeCell ref="A43:E43"/>
    <mergeCell ref="A54:C54"/>
    <mergeCell ref="A57:A58"/>
    <mergeCell ref="C57:C58"/>
    <mergeCell ref="D57:D58"/>
    <mergeCell ref="E57:E58"/>
    <mergeCell ref="F57:F58"/>
    <mergeCell ref="A68:E68"/>
    <mergeCell ref="A15:C15"/>
    <mergeCell ref="A21:C21"/>
    <mergeCell ref="A29:C29"/>
    <mergeCell ref="A32:A33"/>
    <mergeCell ref="C32:C3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7B4567-5AD1-4A4A-8A75-92F67C18386A}">
  <dimension ref="A1:F38"/>
  <sheetViews>
    <sheetView tabSelected="1" workbookViewId="0">
      <selection activeCell="E37" sqref="E37"/>
    </sheetView>
  </sheetViews>
  <sheetFormatPr baseColWidth="10" defaultRowHeight="15" x14ac:dyDescent="0.25"/>
  <cols>
    <col min="1" max="1" width="90.140625" bestFit="1" customWidth="1"/>
    <col min="2" max="2" width="15.5703125" style="32" customWidth="1"/>
    <col min="3" max="3" width="11" customWidth="1"/>
    <col min="4" max="4" width="21.7109375" customWidth="1"/>
    <col min="5" max="5" width="13.7109375" customWidth="1"/>
    <col min="6" max="6" width="17.42578125" customWidth="1"/>
  </cols>
  <sheetData>
    <row r="1" spans="1:5" x14ac:dyDescent="0.25">
      <c r="A1" s="42" t="s">
        <v>118</v>
      </c>
      <c r="B1"/>
    </row>
    <row r="2" spans="1:5" x14ac:dyDescent="0.25">
      <c r="A2" s="42" t="s">
        <v>115</v>
      </c>
      <c r="B2"/>
    </row>
    <row r="3" spans="1:5" x14ac:dyDescent="0.25">
      <c r="A3" s="42" t="s">
        <v>119</v>
      </c>
      <c r="B3"/>
    </row>
    <row r="5" spans="1:5" x14ac:dyDescent="0.25">
      <c r="A5" s="31" t="s">
        <v>110</v>
      </c>
    </row>
    <row r="6" spans="1:5" ht="15.75" thickBot="1" x14ac:dyDescent="0.3">
      <c r="E6" s="32"/>
    </row>
    <row r="7" spans="1:5" ht="26.25" thickBot="1" x14ac:dyDescent="0.3">
      <c r="A7" s="22" t="s">
        <v>76</v>
      </c>
      <c r="B7" s="23" t="s">
        <v>77</v>
      </c>
      <c r="C7" s="23" t="s">
        <v>78</v>
      </c>
      <c r="D7" s="24" t="s">
        <v>13</v>
      </c>
      <c r="E7" s="41" t="s">
        <v>111</v>
      </c>
    </row>
    <row r="8" spans="1:5" ht="15.75" thickBot="1" x14ac:dyDescent="0.3">
      <c r="A8" s="25" t="s">
        <v>17</v>
      </c>
      <c r="B8" s="27"/>
      <c r="C8" s="26"/>
      <c r="D8" s="27"/>
      <c r="E8" s="36"/>
    </row>
    <row r="9" spans="1:5" ht="15.75" thickBot="1" x14ac:dyDescent="0.3">
      <c r="A9" s="28" t="s">
        <v>79</v>
      </c>
      <c r="B9" s="33">
        <v>0.02</v>
      </c>
      <c r="C9" s="29">
        <v>1</v>
      </c>
      <c r="D9" s="55"/>
      <c r="E9" s="37">
        <f>D9*B9</f>
        <v>0</v>
      </c>
    </row>
    <row r="10" spans="1:5" ht="15.75" thickBot="1" x14ac:dyDescent="0.3">
      <c r="A10" s="28" t="s">
        <v>80</v>
      </c>
      <c r="B10" s="33">
        <v>0.02</v>
      </c>
      <c r="C10" s="29">
        <v>1</v>
      </c>
      <c r="D10" s="55"/>
      <c r="E10" s="37">
        <f t="shared" ref="E10:E36" si="0">D10*B10</f>
        <v>0</v>
      </c>
    </row>
    <row r="11" spans="1:5" ht="15.75" thickBot="1" x14ac:dyDescent="0.3">
      <c r="A11" s="28" t="s">
        <v>81</v>
      </c>
      <c r="B11" s="33">
        <v>0.03</v>
      </c>
      <c r="C11" s="29">
        <v>1</v>
      </c>
      <c r="D11" s="55"/>
      <c r="E11" s="37">
        <f t="shared" si="0"/>
        <v>0</v>
      </c>
    </row>
    <row r="12" spans="1:5" ht="15.75" thickBot="1" x14ac:dyDescent="0.3">
      <c r="A12" s="25" t="s">
        <v>82</v>
      </c>
      <c r="B12" s="27"/>
      <c r="C12" s="26"/>
      <c r="D12" s="27"/>
      <c r="E12" s="35"/>
    </row>
    <row r="13" spans="1:5" ht="15.75" thickBot="1" x14ac:dyDescent="0.3">
      <c r="A13" s="28" t="s">
        <v>83</v>
      </c>
      <c r="B13" s="33">
        <v>0.05</v>
      </c>
      <c r="C13" s="29">
        <v>1</v>
      </c>
      <c r="D13" s="55"/>
      <c r="E13" s="37">
        <f t="shared" si="0"/>
        <v>0</v>
      </c>
    </row>
    <row r="14" spans="1:5" ht="15.75" thickBot="1" x14ac:dyDescent="0.3">
      <c r="A14" s="28" t="s">
        <v>84</v>
      </c>
      <c r="B14" s="33">
        <v>0.06</v>
      </c>
      <c r="C14" s="29">
        <v>1</v>
      </c>
      <c r="D14" s="55"/>
      <c r="E14" s="37">
        <f t="shared" si="0"/>
        <v>0</v>
      </c>
    </row>
    <row r="15" spans="1:5" ht="15.75" thickBot="1" x14ac:dyDescent="0.3">
      <c r="A15" s="28" t="s">
        <v>85</v>
      </c>
      <c r="B15" s="33">
        <v>7.0000000000000007E-2</v>
      </c>
      <c r="C15" s="29">
        <v>1</v>
      </c>
      <c r="D15" s="55"/>
      <c r="E15" s="37">
        <f t="shared" si="0"/>
        <v>0</v>
      </c>
    </row>
    <row r="16" spans="1:5" ht="15.75" thickBot="1" x14ac:dyDescent="0.3">
      <c r="A16" s="28" t="s">
        <v>86</v>
      </c>
      <c r="B16" s="33">
        <v>0.09</v>
      </c>
      <c r="C16" s="29">
        <v>1</v>
      </c>
      <c r="D16" s="55"/>
      <c r="E16" s="37">
        <f t="shared" si="0"/>
        <v>0</v>
      </c>
    </row>
    <row r="17" spans="1:5" ht="15.75" thickBot="1" x14ac:dyDescent="0.3">
      <c r="A17" s="28" t="s">
        <v>87</v>
      </c>
      <c r="B17" s="33">
        <v>0.15</v>
      </c>
      <c r="C17" s="29">
        <v>1</v>
      </c>
      <c r="D17" s="55"/>
      <c r="E17" s="37">
        <f t="shared" si="0"/>
        <v>0</v>
      </c>
    </row>
    <row r="18" spans="1:5" ht="15.75" thickBot="1" x14ac:dyDescent="0.3">
      <c r="A18" s="28" t="s">
        <v>88</v>
      </c>
      <c r="B18" s="33">
        <v>0.02</v>
      </c>
      <c r="C18" s="29">
        <v>1</v>
      </c>
      <c r="D18" s="55"/>
      <c r="E18" s="37">
        <f t="shared" si="0"/>
        <v>0</v>
      </c>
    </row>
    <row r="19" spans="1:5" ht="15.75" thickBot="1" x14ac:dyDescent="0.3">
      <c r="A19" s="28" t="s">
        <v>89</v>
      </c>
      <c r="B19" s="33">
        <v>0.02</v>
      </c>
      <c r="C19" s="29">
        <v>1</v>
      </c>
      <c r="D19" s="55"/>
      <c r="E19" s="37">
        <f t="shared" si="0"/>
        <v>0</v>
      </c>
    </row>
    <row r="20" spans="1:5" ht="15.75" thickBot="1" x14ac:dyDescent="0.3">
      <c r="A20" s="28" t="s">
        <v>90</v>
      </c>
      <c r="B20" s="33">
        <v>0.03</v>
      </c>
      <c r="C20" s="29">
        <v>1</v>
      </c>
      <c r="D20" s="55"/>
      <c r="E20" s="37">
        <f t="shared" si="0"/>
        <v>0</v>
      </c>
    </row>
    <row r="21" spans="1:5" ht="15.75" thickBot="1" x14ac:dyDescent="0.3">
      <c r="A21" s="28" t="s">
        <v>91</v>
      </c>
      <c r="B21" s="33">
        <v>0.04</v>
      </c>
      <c r="C21" s="29">
        <v>1</v>
      </c>
      <c r="D21" s="55"/>
      <c r="E21" s="37">
        <f t="shared" si="0"/>
        <v>0</v>
      </c>
    </row>
    <row r="22" spans="1:5" ht="15.75" thickBot="1" x14ac:dyDescent="0.3">
      <c r="A22" s="28" t="s">
        <v>92</v>
      </c>
      <c r="B22" s="33">
        <v>0.04</v>
      </c>
      <c r="C22" s="29">
        <v>1</v>
      </c>
      <c r="D22" s="55"/>
      <c r="E22" s="37">
        <f t="shared" si="0"/>
        <v>0</v>
      </c>
    </row>
    <row r="23" spans="1:5" ht="15.75" thickBot="1" x14ac:dyDescent="0.3">
      <c r="A23" s="28" t="s">
        <v>93</v>
      </c>
      <c r="B23" s="33">
        <v>0.04</v>
      </c>
      <c r="C23" s="29">
        <v>1</v>
      </c>
      <c r="D23" s="55"/>
      <c r="E23" s="37">
        <f t="shared" si="0"/>
        <v>0</v>
      </c>
    </row>
    <row r="24" spans="1:5" ht="15.75" thickBot="1" x14ac:dyDescent="0.3">
      <c r="A24" s="28" t="s">
        <v>94</v>
      </c>
      <c r="B24" s="33">
        <v>0.02</v>
      </c>
      <c r="C24" s="29">
        <v>1</v>
      </c>
      <c r="D24" s="55"/>
      <c r="E24" s="37">
        <f t="shared" si="0"/>
        <v>0</v>
      </c>
    </row>
    <row r="25" spans="1:5" ht="15.75" thickBot="1" x14ac:dyDescent="0.3">
      <c r="A25" s="28" t="s">
        <v>95</v>
      </c>
      <c r="B25" s="33">
        <v>0.02</v>
      </c>
      <c r="C25" s="29">
        <v>1</v>
      </c>
      <c r="D25" s="55"/>
      <c r="E25" s="37">
        <f t="shared" si="0"/>
        <v>0</v>
      </c>
    </row>
    <row r="26" spans="1:5" ht="15.75" thickBot="1" x14ac:dyDescent="0.3">
      <c r="A26" s="28" t="s">
        <v>96</v>
      </c>
      <c r="B26" s="33">
        <v>0.02</v>
      </c>
      <c r="C26" s="29">
        <v>1</v>
      </c>
      <c r="D26" s="55"/>
      <c r="E26" s="37">
        <f t="shared" si="0"/>
        <v>0</v>
      </c>
    </row>
    <row r="27" spans="1:5" ht="15.75" thickBot="1" x14ac:dyDescent="0.3">
      <c r="A27" s="28" t="s">
        <v>97</v>
      </c>
      <c r="B27" s="33">
        <v>0.02</v>
      </c>
      <c r="C27" s="29">
        <v>1</v>
      </c>
      <c r="D27" s="55"/>
      <c r="E27" s="37">
        <f t="shared" si="0"/>
        <v>0</v>
      </c>
    </row>
    <row r="28" spans="1:5" ht="15.75" thickBot="1" x14ac:dyDescent="0.3">
      <c r="A28" s="28" t="s">
        <v>98</v>
      </c>
      <c r="B28" s="33">
        <v>0.02</v>
      </c>
      <c r="C28" s="29">
        <v>1</v>
      </c>
      <c r="D28" s="55"/>
      <c r="E28" s="37">
        <f t="shared" si="0"/>
        <v>0</v>
      </c>
    </row>
    <row r="29" spans="1:5" ht="15.75" thickBot="1" x14ac:dyDescent="0.3">
      <c r="A29" s="28" t="s">
        <v>99</v>
      </c>
      <c r="B29" s="33">
        <v>0.02</v>
      </c>
      <c r="C29" s="29">
        <v>1</v>
      </c>
      <c r="D29" s="55"/>
      <c r="E29" s="37">
        <f t="shared" si="0"/>
        <v>0</v>
      </c>
    </row>
    <row r="30" spans="1:5" ht="15.75" thickBot="1" x14ac:dyDescent="0.3">
      <c r="A30" s="28" t="s">
        <v>100</v>
      </c>
      <c r="B30" s="33">
        <v>0.02</v>
      </c>
      <c r="C30" s="29">
        <v>1</v>
      </c>
      <c r="D30" s="55"/>
      <c r="E30" s="37">
        <f t="shared" si="0"/>
        <v>0</v>
      </c>
    </row>
    <row r="31" spans="1:5" ht="15.75" thickBot="1" x14ac:dyDescent="0.3">
      <c r="A31" s="25" t="s">
        <v>101</v>
      </c>
      <c r="B31" s="27"/>
      <c r="C31" s="26"/>
      <c r="D31" s="27"/>
      <c r="E31" s="35"/>
    </row>
    <row r="32" spans="1:5" ht="15.75" thickBot="1" x14ac:dyDescent="0.3">
      <c r="A32" s="28" t="s">
        <v>102</v>
      </c>
      <c r="B32" s="33">
        <v>0.04</v>
      </c>
      <c r="C32" s="29" t="s">
        <v>103</v>
      </c>
      <c r="D32" s="55"/>
      <c r="E32" s="37">
        <f t="shared" si="0"/>
        <v>0</v>
      </c>
    </row>
    <row r="33" spans="1:6" ht="15.75" thickBot="1" x14ac:dyDescent="0.3">
      <c r="A33" s="28" t="s">
        <v>104</v>
      </c>
      <c r="B33" s="33">
        <v>0.04</v>
      </c>
      <c r="C33" s="29" t="s">
        <v>103</v>
      </c>
      <c r="D33" s="55"/>
      <c r="E33" s="37">
        <f t="shared" si="0"/>
        <v>0</v>
      </c>
    </row>
    <row r="34" spans="1:6" ht="15.75" thickBot="1" x14ac:dyDescent="0.3">
      <c r="A34" s="28" t="s">
        <v>105</v>
      </c>
      <c r="B34" s="33">
        <v>0.04</v>
      </c>
      <c r="C34" s="29">
        <v>1</v>
      </c>
      <c r="D34" s="55"/>
      <c r="E34" s="37">
        <f t="shared" si="0"/>
        <v>0</v>
      </c>
    </row>
    <row r="35" spans="1:6" ht="15.75" thickBot="1" x14ac:dyDescent="0.3">
      <c r="A35" s="28" t="s">
        <v>106</v>
      </c>
      <c r="B35" s="33">
        <v>0.03</v>
      </c>
      <c r="C35" s="29">
        <v>1</v>
      </c>
      <c r="D35" s="55"/>
      <c r="E35" s="37">
        <f t="shared" si="0"/>
        <v>0</v>
      </c>
    </row>
    <row r="36" spans="1:6" ht="15.75" thickBot="1" x14ac:dyDescent="0.3">
      <c r="A36" s="28" t="s">
        <v>107</v>
      </c>
      <c r="B36" s="33">
        <v>0.03</v>
      </c>
      <c r="C36" s="29">
        <v>1</v>
      </c>
      <c r="D36" s="55"/>
      <c r="E36" s="37">
        <f t="shared" si="0"/>
        <v>0</v>
      </c>
    </row>
    <row r="37" spans="1:6" ht="15.75" thickBot="1" x14ac:dyDescent="0.3">
      <c r="A37" s="25" t="s">
        <v>108</v>
      </c>
      <c r="B37" s="34">
        <v>1</v>
      </c>
      <c r="C37" s="30"/>
      <c r="D37" s="39"/>
      <c r="E37" s="40">
        <f>SUM(E9:E36)</f>
        <v>0</v>
      </c>
      <c r="F37" s="31" t="s">
        <v>111</v>
      </c>
    </row>
    <row r="38" spans="1:6" x14ac:dyDescent="0.25">
      <c r="E38" s="38"/>
    </row>
  </sheetData>
  <sheetProtection algorithmName="SHA-512" hashValue="XtLgZJjpc3roBVwZZG6vgTR5mr9KBfHCZykLJW1s9KWRrLy7JoVbYHP3kJbYQu7fDMudjJvehPVO3z4WIdWUJQ==" saltValue="dMKS6y5WJOfx98VRwdiedw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a) Criteri 1 </vt:lpstr>
      <vt:lpstr>b) Criteri 2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Yolanda Rovira Ambros</dc:creator>
  <cp:lastModifiedBy>Yolanda Rovira Ambros</cp:lastModifiedBy>
  <dcterms:created xsi:type="dcterms:W3CDTF">2025-04-11T07:02:53Z</dcterms:created>
  <dcterms:modified xsi:type="dcterms:W3CDTF">2025-05-29T12:27:25Z</dcterms:modified>
</cp:coreProperties>
</file>