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 MANTENIMENT I INFRAESTRUCTURES\ELECTROMEDICINA\REVISIONS PREVENTIVES\preventiva 2025\BÀSCULES\CONCURS\ANNEXES\"/>
    </mc:Choice>
  </mc:AlternateContent>
  <bookViews>
    <workbookView xWindow="0" yWindow="0" windowWidth="28800" windowHeight="12300"/>
  </bookViews>
  <sheets>
    <sheet name="Full1" sheetId="1" r:id="rId1"/>
  </sheets>
  <definedNames>
    <definedName name="_Toc515954896" localSheetId="0">Full1!$A$6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O29" i="1" l="1"/>
  <c r="P29" i="1" s="1"/>
  <c r="G29" i="1"/>
  <c r="H29" i="1" s="1"/>
  <c r="O20" i="1"/>
  <c r="P20" i="1" s="1"/>
  <c r="G20" i="1"/>
  <c r="H20" i="1" s="1"/>
  <c r="M23" i="1" l="1"/>
  <c r="O23" i="1" s="1"/>
  <c r="M32" i="1"/>
  <c r="O32" i="1" s="1"/>
  <c r="M14" i="1"/>
  <c r="O14" i="1" s="1"/>
  <c r="P14" i="1" s="1"/>
  <c r="E23" i="1"/>
  <c r="E24" i="1" s="1"/>
  <c r="E32" i="1"/>
  <c r="E33" i="1" s="1"/>
  <c r="E14" i="1"/>
  <c r="E15" i="1" s="1"/>
  <c r="O31" i="1"/>
  <c r="P31" i="1" s="1"/>
  <c r="O30" i="1"/>
  <c r="P30" i="1" s="1"/>
  <c r="O28" i="1"/>
  <c r="P28" i="1" s="1"/>
  <c r="G31" i="1"/>
  <c r="H31" i="1" s="1"/>
  <c r="G30" i="1"/>
  <c r="H30" i="1" s="1"/>
  <c r="G28" i="1"/>
  <c r="H28" i="1" s="1"/>
  <c r="O22" i="1"/>
  <c r="P22" i="1" s="1"/>
  <c r="O21" i="1"/>
  <c r="P21" i="1" s="1"/>
  <c r="O19" i="1"/>
  <c r="P19" i="1" s="1"/>
  <c r="O13" i="1"/>
  <c r="P13" i="1" s="1"/>
  <c r="O12" i="1"/>
  <c r="G22" i="1"/>
  <c r="H22" i="1" s="1"/>
  <c r="G19" i="1"/>
  <c r="H19" i="1" s="1"/>
  <c r="G21" i="1"/>
  <c r="H21" i="1" s="1"/>
  <c r="G13" i="1"/>
  <c r="G12" i="1"/>
  <c r="H12" i="1" s="1"/>
  <c r="O33" i="1" l="1"/>
  <c r="G23" i="1"/>
  <c r="H23" i="1" s="1"/>
  <c r="H24" i="1" s="1"/>
  <c r="M24" i="1"/>
  <c r="O15" i="1"/>
  <c r="G14" i="1"/>
  <c r="H15" i="1" s="1"/>
  <c r="M33" i="1"/>
  <c r="P12" i="1"/>
  <c r="P15" i="1" s="1"/>
  <c r="M15" i="1"/>
  <c r="G32" i="1"/>
  <c r="O24" i="1"/>
  <c r="P23" i="1"/>
  <c r="P24" i="1" s="1"/>
  <c r="P32" i="1"/>
  <c r="P33" i="1" s="1"/>
  <c r="G24" i="1" l="1"/>
  <c r="G15" i="1"/>
  <c r="H32" i="1"/>
  <c r="H33" i="1" s="1"/>
  <c r="G33" i="1"/>
</calcChain>
</file>

<file path=xl/sharedStrings.xml><?xml version="1.0" encoding="utf-8"?>
<sst xmlns="http://schemas.openxmlformats.org/spreadsheetml/2006/main" count="115" uniqueCount="43">
  <si>
    <t>GAPiC</t>
  </si>
  <si>
    <t>Grup</t>
  </si>
  <si>
    <t>Codi Material</t>
  </si>
  <si>
    <t>Descripció objecte del contracte</t>
  </si>
  <si>
    <t>Nombre de bàscules</t>
  </si>
  <si>
    <t>Import unitari màxim (s/IVA)</t>
  </si>
  <si>
    <t>import màxim total (s/IVA)</t>
  </si>
  <si>
    <t>import màxim total (amb/IVA)</t>
  </si>
  <si>
    <t>AP57</t>
  </si>
  <si>
    <t>Z77</t>
  </si>
  <si>
    <t xml:space="preserve">Control metrològic bàscules adult </t>
  </si>
  <si>
    <t>Control metrològic bàscules pesa-nadons</t>
  </si>
  <si>
    <t>Taxes</t>
  </si>
  <si>
    <t>Z70</t>
  </si>
  <si>
    <t>AP61</t>
  </si>
  <si>
    <t>Z75</t>
  </si>
  <si>
    <t>Z71</t>
  </si>
  <si>
    <t>AP63</t>
  </si>
  <si>
    <t>Z74</t>
  </si>
  <si>
    <t>ZX1</t>
  </si>
  <si>
    <t>--</t>
  </si>
  <si>
    <t>---</t>
  </si>
  <si>
    <t>TOTAL</t>
  </si>
  <si>
    <t xml:space="preserve">IMPORT MÀXIM DE LICITACIÓ </t>
  </si>
  <si>
    <t xml:space="preserve">OFERTA ECONÒMICA </t>
  </si>
  <si>
    <t>Àmbits d’Atenció Primària de Metropolitana Sud i Penedès
Infraestructures i Serveis Tècnics</t>
  </si>
  <si>
    <t xml:space="preserve">ANNEX 22:  FITXA D’OFERTA ECONÒMICA PER VALORACIÓ AUTOMÀTICA. Fins a 60 punts: </t>
  </si>
  <si>
    <t xml:space="preserve">CONTROL METROLÒGIC DE 810 BÀSCULES D’ADULT I 183 BÀSCULES PESA-NADONS: </t>
  </si>
  <si>
    <t>Oferta econòmica : fins a 60 punts</t>
  </si>
  <si>
    <t xml:space="preserve">a on: </t>
  </si>
  <si>
    <t>L’oferta més econòmica, sempre i quan compleixi els requeriments tècnics mínims indicats en el plec de prescripcions tècniques rebrà la màxima puntuació (60 punts) i la resta d’ofertes rebran una puntuació proporcional, d’acord amb el diferencial de percentatges respecte a l’oferta amb més puntuació, segons resulti de l’aplicació de la fórmula</t>
  </si>
  <si>
    <t xml:space="preserve">Cal presentar pressupost on es desglossi per SAP l’import del control metrològic. </t>
  </si>
  <si>
    <t xml:space="preserve">En el pressupost ha d’aparèixer, la data,  el CIF de l’empresa i ha d’estar signat electrònicament. Els imports han d’aparèixer desglossats amb IVA i sense IVA i també han de reflectir les taxes, amb un import total. </t>
  </si>
  <si>
    <t xml:space="preserve">L’IVA no es podrà aplicar sobre les taxes, ja que aquestes ja constitueixen un impost. </t>
  </si>
  <si>
    <r>
      <t xml:space="preserve">La puntuació màxima d’aquest criteri és de </t>
    </r>
    <r>
      <rPr>
        <b/>
        <sz val="11"/>
        <color theme="1"/>
        <rFont val="Calibri"/>
        <family val="2"/>
        <scheme val="minor"/>
      </rPr>
      <t>60 punts</t>
    </r>
    <r>
      <rPr>
        <sz val="11"/>
        <color theme="1"/>
        <rFont val="Calibri"/>
        <family val="2"/>
        <scheme val="minor"/>
      </rPr>
      <t xml:space="preserve">. Aquests 60 punts es calcularan fent servir la següent fórmula: </t>
    </r>
  </si>
  <si>
    <r>
      <t>P</t>
    </r>
    <r>
      <rPr>
        <vertAlign val="subscript"/>
        <sz val="10"/>
        <color theme="1"/>
        <rFont val="Calibri"/>
        <family val="2"/>
        <scheme val="minor"/>
      </rPr>
      <t>V</t>
    </r>
    <r>
      <rPr>
        <sz val="10"/>
        <color theme="1"/>
        <rFont val="Calibri"/>
        <family val="2"/>
        <scheme val="minor"/>
      </rPr>
      <t xml:space="preserve"> = </t>
    </r>
    <r>
      <rPr>
        <b/>
        <sz val="10"/>
        <color theme="1"/>
        <rFont val="Calibri"/>
        <family val="2"/>
        <scheme val="minor"/>
      </rPr>
      <t>P</t>
    </r>
    <r>
      <rPr>
        <sz val="10"/>
        <color theme="1"/>
        <rFont val="Calibri"/>
        <family val="2"/>
        <scheme val="minor"/>
      </rPr>
      <t xml:space="preserve">untuació oferta a </t>
    </r>
    <r>
      <rPr>
        <b/>
        <sz val="10"/>
        <color theme="1"/>
        <rFont val="Calibri"/>
        <family val="2"/>
        <scheme val="minor"/>
      </rPr>
      <t>V</t>
    </r>
    <r>
      <rPr>
        <sz val="10"/>
        <color theme="1"/>
        <rFont val="Calibri"/>
        <family val="2"/>
        <scheme val="minor"/>
      </rPr>
      <t>alorar</t>
    </r>
  </si>
  <si>
    <r>
      <t xml:space="preserve">P = </t>
    </r>
    <r>
      <rPr>
        <b/>
        <sz val="10"/>
        <color theme="1"/>
        <rFont val="Calibri"/>
        <family val="2"/>
        <scheme val="minor"/>
      </rPr>
      <t>P</t>
    </r>
    <r>
      <rPr>
        <sz val="10"/>
        <color theme="1"/>
        <rFont val="Calibri"/>
        <family val="2"/>
        <scheme val="minor"/>
      </rPr>
      <t>unts criteri econòmic</t>
    </r>
  </si>
  <si>
    <r>
      <t>O</t>
    </r>
    <r>
      <rPr>
        <vertAlign val="subscript"/>
        <sz val="10"/>
        <color theme="1"/>
        <rFont val="Calibri"/>
        <family val="2"/>
        <scheme val="minor"/>
      </rPr>
      <t>m</t>
    </r>
    <r>
      <rPr>
        <sz val="10"/>
        <color theme="1"/>
        <rFont val="Calibri"/>
        <family val="2"/>
        <scheme val="minor"/>
      </rPr>
      <t xml:space="preserve"> = </t>
    </r>
    <r>
      <rPr>
        <b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ferta </t>
    </r>
    <r>
      <rPr>
        <b/>
        <sz val="10"/>
        <color theme="1"/>
        <rFont val="Calibri"/>
        <family val="2"/>
        <scheme val="minor"/>
      </rPr>
      <t>M</t>
    </r>
    <r>
      <rPr>
        <sz val="10"/>
        <color theme="1"/>
        <rFont val="Calibri"/>
        <family val="2"/>
        <scheme val="minor"/>
      </rPr>
      <t xml:space="preserve">illor                       </t>
    </r>
  </si>
  <si>
    <r>
      <t>O</t>
    </r>
    <r>
      <rPr>
        <vertAlign val="subscript"/>
        <sz val="10"/>
        <color theme="1"/>
        <rFont val="Calibri"/>
        <family val="2"/>
        <scheme val="minor"/>
      </rPr>
      <t>V</t>
    </r>
    <r>
      <rPr>
        <sz val="10"/>
        <color theme="1"/>
        <rFont val="Calibri"/>
        <family val="2"/>
        <scheme val="minor"/>
      </rPr>
      <t xml:space="preserve"> = </t>
    </r>
    <r>
      <rPr>
        <b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ferta a </t>
    </r>
    <r>
      <rPr>
        <b/>
        <sz val="10"/>
        <color theme="1"/>
        <rFont val="Calibri"/>
        <family val="2"/>
        <scheme val="minor"/>
      </rPr>
      <t>V</t>
    </r>
    <r>
      <rPr>
        <sz val="10"/>
        <color theme="1"/>
        <rFont val="Calibri"/>
        <family val="2"/>
        <scheme val="minor"/>
      </rPr>
      <t>alorar</t>
    </r>
  </si>
  <si>
    <r>
      <t xml:space="preserve">IL = </t>
    </r>
    <r>
      <rPr>
        <b/>
        <sz val="10"/>
        <color theme="1"/>
        <rFont val="Calibri"/>
        <family val="2"/>
        <scheme val="minor"/>
      </rPr>
      <t>I</t>
    </r>
    <r>
      <rPr>
        <sz val="10"/>
        <color theme="1"/>
        <rFont val="Calibri"/>
        <family val="2"/>
        <scheme val="minor"/>
      </rPr>
      <t xml:space="preserve">mport de </t>
    </r>
    <r>
      <rPr>
        <b/>
        <sz val="10"/>
        <color theme="1"/>
        <rFont val="Calibri"/>
        <family val="2"/>
        <scheme val="minor"/>
      </rPr>
      <t>L</t>
    </r>
    <r>
      <rPr>
        <sz val="10"/>
        <color theme="1"/>
        <rFont val="Calibri"/>
        <family val="2"/>
        <scheme val="minor"/>
      </rPr>
      <t>icitació</t>
    </r>
  </si>
  <si>
    <r>
      <t xml:space="preserve">VP = </t>
    </r>
    <r>
      <rPr>
        <b/>
        <sz val="10"/>
        <color theme="1"/>
        <rFont val="Calibri"/>
        <family val="2"/>
        <scheme val="minor"/>
      </rPr>
      <t>V</t>
    </r>
    <r>
      <rPr>
        <sz val="10"/>
        <color theme="1"/>
        <rFont val="Calibri"/>
        <family val="2"/>
        <scheme val="minor"/>
      </rPr>
      <t xml:space="preserve">alor de </t>
    </r>
    <r>
      <rPr>
        <b/>
        <sz val="10"/>
        <color theme="1"/>
        <rFont val="Calibri"/>
        <family val="2"/>
        <scheme val="minor"/>
      </rPr>
      <t>P</t>
    </r>
    <r>
      <rPr>
        <sz val="10"/>
        <color theme="1"/>
        <rFont val="Calibri"/>
        <family val="2"/>
        <scheme val="minor"/>
      </rPr>
      <t>onderació = 1  (VP ordinari)</t>
    </r>
  </si>
  <si>
    <r>
      <t>NOTA</t>
    </r>
    <r>
      <rPr>
        <b/>
        <sz val="11"/>
        <color theme="1"/>
        <rFont val="Calibri"/>
        <family val="2"/>
        <scheme val="minor"/>
      </rPr>
      <t xml:space="preserve">: El licitador haurà d’incloure la documentació acreditativa: </t>
    </r>
  </si>
  <si>
    <t xml:space="preserve"> Z98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</si>
</sst>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008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C6E0B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/>
    <xf numFmtId="1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left" vertical="center" wrapText="1" indent="1"/>
    </xf>
    <xf numFmtId="2" fontId="4" fillId="0" borderId="3" xfId="0" applyNumberFormat="1" applyFont="1" applyBorder="1" applyAlignment="1">
      <alignment horizontal="left" vertical="center" wrapText="1" indent="1"/>
    </xf>
    <xf numFmtId="0" fontId="4" fillId="0" borderId="3" xfId="0" applyFont="1" applyBorder="1" applyAlignment="1">
      <alignment vertical="center"/>
    </xf>
    <xf numFmtId="2" fontId="4" fillId="0" borderId="3" xfId="0" quotePrefix="1" applyNumberFormat="1" applyFont="1" applyFill="1" applyBorder="1" applyAlignment="1">
      <alignment horizontal="left" vertical="center" wrapText="1" indent="1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/>
    <xf numFmtId="0" fontId="11" fillId="2" borderId="3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left" vertical="center" wrapText="1" indent="1"/>
    </xf>
    <xf numFmtId="1" fontId="4" fillId="4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1" fillId="0" borderId="0" xfId="0" applyNumberFormat="1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EBF7"/>
      <color rgb="FFF2F8FC"/>
      <color rgb="FFECF4FA"/>
      <color rgb="FFB8D6EE"/>
      <color rgb="FFABCEEB"/>
      <color rgb="FFC6E0B4"/>
      <color rgb="FF000080"/>
      <color rgb="FFDDF5E3"/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5</xdr:col>
      <xdr:colOff>361950</xdr:colOff>
      <xdr:row>1</xdr:row>
      <xdr:rowOff>142875</xdr:rowOff>
    </xdr:to>
    <xdr:pic>
      <xdr:nvPicPr>
        <xdr:cNvPr id="2" name="Imatge 2" descr="Salut-ICS-AP-GC-colo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200025"/>
          <a:ext cx="3714750" cy="266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76200</xdr:colOff>
      <xdr:row>39</xdr:row>
      <xdr:rowOff>66675</xdr:rowOff>
    </xdr:from>
    <xdr:to>
      <xdr:col>4</xdr:col>
      <xdr:colOff>523875</xdr:colOff>
      <xdr:row>41</xdr:row>
      <xdr:rowOff>123825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0725150"/>
          <a:ext cx="24003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tabSelected="1" showWhiteSpace="0" view="pageLayout" topLeftCell="A19" zoomScaleNormal="100" workbookViewId="0">
      <selection activeCell="M28" sqref="M28:P33"/>
    </sheetView>
  </sheetViews>
  <sheetFormatPr baseColWidth="10" defaultColWidth="9.140625" defaultRowHeight="12.75" x14ac:dyDescent="0.2"/>
  <cols>
    <col min="1" max="1" width="5.28515625" style="1" bestFit="1" customWidth="1"/>
    <col min="2" max="2" width="4.42578125" style="1" bestFit="1" customWidth="1"/>
    <col min="3" max="3" width="10.42578125" style="1" bestFit="1" customWidth="1"/>
    <col min="4" max="4" width="18.7109375" style="1" customWidth="1"/>
    <col min="5" max="5" width="8.28515625" style="1" customWidth="1"/>
    <col min="6" max="6" width="10.42578125" style="1" customWidth="1"/>
    <col min="7" max="7" width="11" style="1" customWidth="1"/>
    <col min="8" max="8" width="10.7109375" style="1" customWidth="1"/>
    <col min="9" max="9" width="11.28515625" style="1" customWidth="1"/>
    <col min="10" max="11" width="11.7109375" style="1" customWidth="1"/>
    <col min="12" max="12" width="1.28515625" style="1" customWidth="1"/>
    <col min="13" max="13" width="8.28515625" style="1" customWidth="1"/>
    <col min="14" max="14" width="10.5703125" style="1" customWidth="1"/>
    <col min="15" max="15" width="10.85546875" style="1" customWidth="1"/>
    <col min="16" max="16" width="10.5703125" style="1" customWidth="1"/>
    <col min="17" max="17" width="11.28515625" style="1" customWidth="1"/>
    <col min="18" max="18" width="11.7109375" style="1" customWidth="1"/>
    <col min="19" max="19" width="10.85546875" style="1" customWidth="1"/>
    <col min="20" max="16384" width="9.140625" style="1"/>
  </cols>
  <sheetData>
    <row r="1" spans="1:19" x14ac:dyDescent="0.2">
      <c r="A1" s="33"/>
      <c r="B1" s="33"/>
      <c r="C1" s="33"/>
      <c r="D1" s="33"/>
      <c r="E1" s="33"/>
      <c r="F1" s="33"/>
    </row>
    <row r="2" spans="1:19" ht="16.5" customHeight="1" x14ac:dyDescent="0.2">
      <c r="A2" s="33"/>
      <c r="B2" s="33"/>
      <c r="C2" s="33"/>
      <c r="D2" s="33"/>
      <c r="E2" s="33"/>
      <c r="F2" s="33"/>
    </row>
    <row r="3" spans="1:19" ht="26.25" customHeight="1" x14ac:dyDescent="0.2">
      <c r="A3" s="34" t="s">
        <v>25</v>
      </c>
      <c r="B3" s="34"/>
      <c r="C3" s="34"/>
      <c r="D3" s="34"/>
      <c r="E3" s="34"/>
      <c r="F3" s="34"/>
    </row>
    <row r="4" spans="1:19" x14ac:dyDescent="0.2">
      <c r="A4" s="3"/>
      <c r="B4" s="4"/>
      <c r="C4" s="4"/>
      <c r="D4" s="4"/>
      <c r="E4" s="4"/>
    </row>
    <row r="5" spans="1:19" x14ac:dyDescent="0.2">
      <c r="A5" s="3"/>
      <c r="B5" s="4"/>
      <c r="C5" s="4"/>
      <c r="D5" s="4"/>
      <c r="E5" s="4"/>
    </row>
    <row r="6" spans="1:19" ht="23.25" customHeight="1" x14ac:dyDescent="0.2">
      <c r="A6" s="35" t="s">
        <v>26</v>
      </c>
      <c r="B6" s="35"/>
      <c r="C6" s="35"/>
      <c r="D6" s="35"/>
      <c r="E6" s="35"/>
      <c r="F6" s="35"/>
      <c r="G6" s="35"/>
      <c r="H6" s="35"/>
      <c r="I6" s="35"/>
      <c r="J6" s="35"/>
    </row>
    <row r="7" spans="1:19" ht="15.75" x14ac:dyDescent="0.2">
      <c r="A7" s="36" t="s">
        <v>27</v>
      </c>
      <c r="B7" s="36"/>
      <c r="C7" s="36"/>
      <c r="D7" s="36"/>
      <c r="E7" s="36"/>
      <c r="F7" s="36"/>
      <c r="G7" s="36"/>
      <c r="H7" s="36"/>
      <c r="I7" s="16"/>
      <c r="J7" s="16"/>
    </row>
    <row r="9" spans="1:19" s="5" customFormat="1" ht="15" customHeight="1" x14ac:dyDescent="0.2">
      <c r="E9" s="28">
        <v>2025</v>
      </c>
      <c r="F9" s="28"/>
      <c r="G9" s="28"/>
      <c r="H9" s="28"/>
      <c r="I9" s="28"/>
      <c r="J9" s="28"/>
      <c r="K9" s="28"/>
      <c r="M9" s="28">
        <v>2026</v>
      </c>
      <c r="N9" s="28"/>
      <c r="O9" s="28"/>
      <c r="P9" s="28"/>
      <c r="Q9" s="28"/>
      <c r="R9" s="28"/>
      <c r="S9" s="28"/>
    </row>
    <row r="10" spans="1:19" s="5" customFormat="1" ht="15" customHeight="1" x14ac:dyDescent="0.2">
      <c r="E10" s="26" t="s">
        <v>23</v>
      </c>
      <c r="F10" s="27"/>
      <c r="G10" s="27"/>
      <c r="H10" s="27"/>
      <c r="I10" s="25" t="s">
        <v>24</v>
      </c>
      <c r="J10" s="25"/>
      <c r="K10" s="25"/>
      <c r="M10" s="26" t="s">
        <v>23</v>
      </c>
      <c r="N10" s="27"/>
      <c r="O10" s="27"/>
      <c r="P10" s="27"/>
      <c r="Q10" s="25" t="s">
        <v>24</v>
      </c>
      <c r="R10" s="25"/>
      <c r="S10" s="25"/>
    </row>
    <row r="11" spans="1:19" s="5" customFormat="1" ht="35.1" customHeight="1" x14ac:dyDescent="0.2">
      <c r="A11" s="19" t="s">
        <v>0</v>
      </c>
      <c r="B11" s="19" t="s">
        <v>1</v>
      </c>
      <c r="C11" s="19" t="s">
        <v>2</v>
      </c>
      <c r="D11" s="19" t="s">
        <v>3</v>
      </c>
      <c r="E11" s="19" t="s">
        <v>4</v>
      </c>
      <c r="F11" s="19" t="s">
        <v>5</v>
      </c>
      <c r="G11" s="19" t="s">
        <v>6</v>
      </c>
      <c r="H11" s="19" t="s">
        <v>7</v>
      </c>
      <c r="I11" s="19" t="s">
        <v>5</v>
      </c>
      <c r="J11" s="19" t="s">
        <v>6</v>
      </c>
      <c r="K11" s="19" t="s">
        <v>7</v>
      </c>
      <c r="M11" s="19" t="s">
        <v>4</v>
      </c>
      <c r="N11" s="19" t="s">
        <v>5</v>
      </c>
      <c r="O11" s="19" t="s">
        <v>6</v>
      </c>
      <c r="P11" s="19" t="s">
        <v>7</v>
      </c>
      <c r="Q11" s="19" t="s">
        <v>5</v>
      </c>
      <c r="R11" s="19" t="s">
        <v>6</v>
      </c>
      <c r="S11" s="19" t="s">
        <v>7</v>
      </c>
    </row>
    <row r="12" spans="1:19" s="5" customFormat="1" ht="24" customHeight="1" x14ac:dyDescent="0.2">
      <c r="A12" s="38" t="s">
        <v>8</v>
      </c>
      <c r="B12" s="38" t="s">
        <v>9</v>
      </c>
      <c r="C12" s="6">
        <v>901000600</v>
      </c>
      <c r="D12" s="7" t="s">
        <v>10</v>
      </c>
      <c r="E12" s="21">
        <v>170</v>
      </c>
      <c r="F12" s="20">
        <v>70.38</v>
      </c>
      <c r="G12" s="20">
        <f>E12*F12</f>
        <v>11964.599999999999</v>
      </c>
      <c r="H12" s="20">
        <f>G12*1.21</f>
        <v>14477.165999999997</v>
      </c>
      <c r="I12" s="8"/>
      <c r="J12" s="8"/>
      <c r="K12" s="8"/>
      <c r="M12" s="21">
        <v>28</v>
      </c>
      <c r="N12" s="20">
        <v>70.38</v>
      </c>
      <c r="O12" s="20">
        <f>M12*N12</f>
        <v>1970.6399999999999</v>
      </c>
      <c r="P12" s="20">
        <f>O12*1.21</f>
        <v>2384.4743999999996</v>
      </c>
      <c r="Q12" s="8"/>
      <c r="R12" s="8"/>
      <c r="S12" s="8"/>
    </row>
    <row r="13" spans="1:19" s="5" customFormat="1" ht="24" customHeight="1" x14ac:dyDescent="0.2">
      <c r="A13" s="38"/>
      <c r="B13" s="38"/>
      <c r="C13" s="6">
        <v>901000630</v>
      </c>
      <c r="D13" s="7" t="s">
        <v>11</v>
      </c>
      <c r="E13" s="21">
        <v>31</v>
      </c>
      <c r="F13" s="20">
        <v>41.71</v>
      </c>
      <c r="G13" s="20">
        <f>E13*F13</f>
        <v>1293.01</v>
      </c>
      <c r="H13" s="20">
        <f>G13*1.21</f>
        <v>1564.5420999999999</v>
      </c>
      <c r="I13" s="8"/>
      <c r="J13" s="8"/>
      <c r="K13" s="8"/>
      <c r="M13" s="21">
        <v>18</v>
      </c>
      <c r="N13" s="20">
        <v>41.71</v>
      </c>
      <c r="O13" s="20">
        <f>M13*N13</f>
        <v>750.78</v>
      </c>
      <c r="P13" s="20">
        <f>O13*1.21</f>
        <v>908.4437999999999</v>
      </c>
      <c r="Q13" s="8"/>
      <c r="R13" s="8"/>
      <c r="S13" s="8"/>
    </row>
    <row r="14" spans="1:19" s="5" customFormat="1" ht="24" customHeight="1" x14ac:dyDescent="0.2">
      <c r="A14" s="38"/>
      <c r="B14" s="38"/>
      <c r="C14" s="6">
        <v>904000006</v>
      </c>
      <c r="D14" s="7" t="s">
        <v>12</v>
      </c>
      <c r="E14" s="21">
        <f>SUM(E12:E13)</f>
        <v>201</v>
      </c>
      <c r="F14" s="20">
        <v>2.35</v>
      </c>
      <c r="G14" s="20">
        <f>E14*F14</f>
        <v>472.35</v>
      </c>
      <c r="H14" s="20">
        <f>G14</f>
        <v>472.35</v>
      </c>
      <c r="I14" s="8"/>
      <c r="J14" s="8"/>
      <c r="K14" s="8"/>
      <c r="M14" s="21">
        <f>SUM(M12:M13)</f>
        <v>46</v>
      </c>
      <c r="N14" s="20">
        <v>2.35</v>
      </c>
      <c r="O14" s="20">
        <f>M14*N14</f>
        <v>108.10000000000001</v>
      </c>
      <c r="P14" s="20">
        <f>O14</f>
        <v>108.10000000000001</v>
      </c>
      <c r="Q14" s="8"/>
      <c r="R14" s="8"/>
      <c r="S14" s="8"/>
    </row>
    <row r="15" spans="1:19" s="5" customFormat="1" ht="24" customHeight="1" x14ac:dyDescent="0.2">
      <c r="C15" s="9"/>
      <c r="D15" s="10" t="s">
        <v>22</v>
      </c>
      <c r="E15" s="21">
        <f>E14</f>
        <v>201</v>
      </c>
      <c r="F15" s="11" t="s">
        <v>21</v>
      </c>
      <c r="G15" s="20">
        <f>SUM(G12:G14)</f>
        <v>13729.96</v>
      </c>
      <c r="H15" s="20">
        <f>SUM(H12:H14)</f>
        <v>16514.058099999998</v>
      </c>
      <c r="I15" s="12"/>
      <c r="J15" s="8"/>
      <c r="K15" s="8"/>
      <c r="M15" s="21">
        <f>M14</f>
        <v>46</v>
      </c>
      <c r="N15" s="11" t="s">
        <v>21</v>
      </c>
      <c r="O15" s="20">
        <f>SUM(O12:O14)</f>
        <v>2829.52</v>
      </c>
      <c r="P15" s="20">
        <f>SUM(P12:P14)</f>
        <v>3401.0181999999995</v>
      </c>
      <c r="Q15" s="12"/>
      <c r="R15" s="12"/>
      <c r="S15" s="8"/>
    </row>
    <row r="16" spans="1:19" s="5" customFormat="1" ht="19.5" customHeight="1" x14ac:dyDescent="0.2"/>
    <row r="17" spans="1:23" s="5" customFormat="1" ht="15" customHeight="1" x14ac:dyDescent="0.2">
      <c r="E17" s="26" t="s">
        <v>23</v>
      </c>
      <c r="F17" s="27"/>
      <c r="G17" s="27"/>
      <c r="H17" s="27"/>
      <c r="I17" s="25" t="s">
        <v>24</v>
      </c>
      <c r="J17" s="25"/>
      <c r="K17" s="25"/>
      <c r="M17" s="26" t="s">
        <v>23</v>
      </c>
      <c r="N17" s="27"/>
      <c r="O17" s="27"/>
      <c r="P17" s="27"/>
      <c r="Q17" s="25" t="s">
        <v>24</v>
      </c>
      <c r="R17" s="25"/>
      <c r="S17" s="25"/>
    </row>
    <row r="18" spans="1:23" s="5" customFormat="1" ht="35.1" customHeight="1" x14ac:dyDescent="0.2">
      <c r="A18" s="19" t="s">
        <v>0</v>
      </c>
      <c r="B18" s="19" t="s">
        <v>1</v>
      </c>
      <c r="C18" s="19" t="s">
        <v>2</v>
      </c>
      <c r="D18" s="19" t="s">
        <v>3</v>
      </c>
      <c r="E18" s="19" t="s">
        <v>4</v>
      </c>
      <c r="F18" s="19" t="s">
        <v>5</v>
      </c>
      <c r="G18" s="19" t="s">
        <v>6</v>
      </c>
      <c r="H18" s="19" t="s">
        <v>7</v>
      </c>
      <c r="I18" s="19" t="s">
        <v>5</v>
      </c>
      <c r="J18" s="19" t="s">
        <v>6</v>
      </c>
      <c r="K18" s="19" t="s">
        <v>7</v>
      </c>
      <c r="M18" s="19" t="s">
        <v>4</v>
      </c>
      <c r="N18" s="19" t="s">
        <v>5</v>
      </c>
      <c r="O18" s="19" t="s">
        <v>6</v>
      </c>
      <c r="P18" s="19" t="s">
        <v>7</v>
      </c>
      <c r="Q18" s="19" t="s">
        <v>5</v>
      </c>
      <c r="R18" s="19" t="s">
        <v>6</v>
      </c>
      <c r="S18" s="19" t="s">
        <v>7</v>
      </c>
    </row>
    <row r="19" spans="1:23" s="5" customFormat="1" ht="24" customHeight="1" x14ac:dyDescent="0.2">
      <c r="A19" s="23" t="s">
        <v>14</v>
      </c>
      <c r="B19" s="23" t="s">
        <v>13</v>
      </c>
      <c r="C19" s="6">
        <v>901000600</v>
      </c>
      <c r="D19" s="7" t="s">
        <v>10</v>
      </c>
      <c r="E19" s="21">
        <v>32</v>
      </c>
      <c r="F19" s="20">
        <v>70.38</v>
      </c>
      <c r="G19" s="20">
        <f>E19*F19</f>
        <v>2252.16</v>
      </c>
      <c r="H19" s="20">
        <f>G19*1.21</f>
        <v>2725.1135999999997</v>
      </c>
      <c r="I19" s="8"/>
      <c r="J19" s="8"/>
      <c r="K19" s="8"/>
      <c r="M19" s="21">
        <v>53</v>
      </c>
      <c r="N19" s="20">
        <v>70.38</v>
      </c>
      <c r="O19" s="20">
        <f>M19*N19</f>
        <v>3730.14</v>
      </c>
      <c r="P19" s="20">
        <f>O19*1.21</f>
        <v>4513.4694</v>
      </c>
      <c r="Q19" s="8"/>
      <c r="R19" s="8"/>
      <c r="S19" s="8"/>
    </row>
    <row r="20" spans="1:23" s="5" customFormat="1" ht="24" customHeight="1" x14ac:dyDescent="0.2">
      <c r="A20" s="37"/>
      <c r="B20" s="24"/>
      <c r="C20" s="6">
        <v>901000630</v>
      </c>
      <c r="D20" s="7" t="s">
        <v>11</v>
      </c>
      <c r="E20" s="21">
        <v>21</v>
      </c>
      <c r="F20" s="20">
        <v>41.71</v>
      </c>
      <c r="G20" s="20">
        <f>E20*F20</f>
        <v>875.91</v>
      </c>
      <c r="H20" s="20">
        <f>G20*1.21</f>
        <v>1059.8510999999999</v>
      </c>
      <c r="I20" s="8"/>
      <c r="J20" s="8"/>
      <c r="K20" s="8"/>
      <c r="M20" s="21">
        <v>6</v>
      </c>
      <c r="N20" s="20">
        <v>41.71</v>
      </c>
      <c r="O20" s="20">
        <f>M20*N20</f>
        <v>250.26</v>
      </c>
      <c r="P20" s="20">
        <f t="shared" ref="P20" si="0">O20*1.21</f>
        <v>302.81459999999998</v>
      </c>
      <c r="Q20" s="8"/>
      <c r="R20" s="8"/>
      <c r="S20" s="8"/>
    </row>
    <row r="21" spans="1:23" s="5" customFormat="1" ht="24" customHeight="1" x14ac:dyDescent="0.2">
      <c r="A21" s="37"/>
      <c r="B21" s="23" t="s">
        <v>15</v>
      </c>
      <c r="C21" s="6">
        <v>901000600</v>
      </c>
      <c r="D21" s="7" t="s">
        <v>10</v>
      </c>
      <c r="E21" s="21">
        <v>78</v>
      </c>
      <c r="F21" s="20">
        <v>70.38</v>
      </c>
      <c r="G21" s="20">
        <f>E21*F21</f>
        <v>5489.6399999999994</v>
      </c>
      <c r="H21" s="20">
        <f>G21*1.21</f>
        <v>6642.4643999999989</v>
      </c>
      <c r="I21" s="8"/>
      <c r="J21" s="8"/>
      <c r="K21" s="8"/>
      <c r="M21" s="21">
        <v>109</v>
      </c>
      <c r="N21" s="20">
        <v>70.38</v>
      </c>
      <c r="O21" s="20">
        <f>M21*N21</f>
        <v>7671.4199999999992</v>
      </c>
      <c r="P21" s="20">
        <f t="shared" ref="P21:P22" si="1">O21*1.21</f>
        <v>9282.4181999999983</v>
      </c>
      <c r="Q21" s="8"/>
      <c r="R21" s="8"/>
      <c r="S21" s="8"/>
    </row>
    <row r="22" spans="1:23" s="5" customFormat="1" ht="24" customHeight="1" x14ac:dyDescent="0.2">
      <c r="A22" s="37"/>
      <c r="B22" s="24"/>
      <c r="C22" s="6">
        <v>901000630</v>
      </c>
      <c r="D22" s="7" t="s">
        <v>11</v>
      </c>
      <c r="E22" s="21">
        <v>6</v>
      </c>
      <c r="F22" s="20">
        <v>41.71</v>
      </c>
      <c r="G22" s="20">
        <f>E22*F22</f>
        <v>250.26</v>
      </c>
      <c r="H22" s="20">
        <f>G22*1.21</f>
        <v>302.81459999999998</v>
      </c>
      <c r="I22" s="8"/>
      <c r="J22" s="8"/>
      <c r="K22" s="8"/>
      <c r="M22" s="21">
        <v>35</v>
      </c>
      <c r="N22" s="20">
        <v>41.71</v>
      </c>
      <c r="O22" s="20">
        <f>M22*N22</f>
        <v>1459.8500000000001</v>
      </c>
      <c r="P22" s="20">
        <f t="shared" si="1"/>
        <v>1766.4185000000002</v>
      </c>
      <c r="Q22" s="8"/>
      <c r="R22" s="8"/>
      <c r="S22" s="8"/>
    </row>
    <row r="23" spans="1:23" s="5" customFormat="1" ht="24" customHeight="1" x14ac:dyDescent="0.2">
      <c r="A23" s="24"/>
      <c r="B23" s="13" t="s">
        <v>42</v>
      </c>
      <c r="C23" s="6">
        <v>904000006</v>
      </c>
      <c r="D23" s="7" t="s">
        <v>12</v>
      </c>
      <c r="E23" s="21">
        <f>SUM(E19:E22)</f>
        <v>137</v>
      </c>
      <c r="F23" s="20">
        <v>2.35</v>
      </c>
      <c r="G23" s="20">
        <f>E23*F23</f>
        <v>321.95</v>
      </c>
      <c r="H23" s="20">
        <f>G23</f>
        <v>321.95</v>
      </c>
      <c r="I23" s="8"/>
      <c r="J23" s="8"/>
      <c r="K23" s="8"/>
      <c r="M23" s="21">
        <f>SUM(M19:M22)</f>
        <v>203</v>
      </c>
      <c r="N23" s="20">
        <v>2.35</v>
      </c>
      <c r="O23" s="20">
        <f>M23*N23</f>
        <v>477.05</v>
      </c>
      <c r="P23" s="20">
        <f>O23</f>
        <v>477.05</v>
      </c>
      <c r="Q23" s="8"/>
      <c r="R23" s="8"/>
      <c r="S23" s="8"/>
    </row>
    <row r="24" spans="1:23" s="5" customFormat="1" ht="24" customHeight="1" x14ac:dyDescent="0.2">
      <c r="C24" s="9"/>
      <c r="D24" s="10" t="s">
        <v>22</v>
      </c>
      <c r="E24" s="21">
        <f>E23</f>
        <v>137</v>
      </c>
      <c r="F24" s="11" t="s">
        <v>21</v>
      </c>
      <c r="G24" s="20">
        <f>SUM(G19:G23)</f>
        <v>9189.92</v>
      </c>
      <c r="H24" s="20">
        <f>SUM(H19:H23)</f>
        <v>11052.193699999998</v>
      </c>
      <c r="I24" s="12"/>
      <c r="J24" s="8"/>
      <c r="K24" s="8"/>
      <c r="M24" s="21">
        <f>M23</f>
        <v>203</v>
      </c>
      <c r="N24" s="14" t="s">
        <v>20</v>
      </c>
      <c r="O24" s="20">
        <f>SUM(O19:O23)</f>
        <v>13588.72</v>
      </c>
      <c r="P24" s="20">
        <f>SUM(P19:P23)</f>
        <v>16342.170699999997</v>
      </c>
      <c r="Q24" s="12"/>
      <c r="R24" s="8"/>
      <c r="S24" s="8"/>
    </row>
    <row r="25" spans="1:23" s="5" customFormat="1" ht="19.5" customHeight="1" x14ac:dyDescent="0.2"/>
    <row r="26" spans="1:23" s="5" customFormat="1" ht="15" customHeight="1" x14ac:dyDescent="0.2">
      <c r="E26" s="26" t="s">
        <v>23</v>
      </c>
      <c r="F26" s="27"/>
      <c r="G26" s="27"/>
      <c r="H26" s="27"/>
      <c r="I26" s="25" t="s">
        <v>24</v>
      </c>
      <c r="J26" s="25"/>
      <c r="K26" s="25"/>
      <c r="M26" s="26" t="s">
        <v>23</v>
      </c>
      <c r="N26" s="27"/>
      <c r="O26" s="27"/>
      <c r="P26" s="27"/>
      <c r="Q26" s="25" t="s">
        <v>24</v>
      </c>
      <c r="R26" s="25"/>
      <c r="S26" s="25"/>
    </row>
    <row r="27" spans="1:23" s="5" customFormat="1" ht="35.1" customHeight="1" x14ac:dyDescent="0.2">
      <c r="A27" s="19" t="s">
        <v>0</v>
      </c>
      <c r="B27" s="19" t="s">
        <v>1</v>
      </c>
      <c r="C27" s="19" t="s">
        <v>2</v>
      </c>
      <c r="D27" s="19" t="s">
        <v>3</v>
      </c>
      <c r="E27" s="19" t="s">
        <v>4</v>
      </c>
      <c r="F27" s="19" t="s">
        <v>5</v>
      </c>
      <c r="G27" s="19" t="s">
        <v>6</v>
      </c>
      <c r="H27" s="19" t="s">
        <v>7</v>
      </c>
      <c r="I27" s="19" t="s">
        <v>5</v>
      </c>
      <c r="J27" s="19" t="s">
        <v>6</v>
      </c>
      <c r="K27" s="19" t="s">
        <v>7</v>
      </c>
      <c r="M27" s="19" t="s">
        <v>4</v>
      </c>
      <c r="N27" s="19" t="s">
        <v>5</v>
      </c>
      <c r="O27" s="19" t="s">
        <v>6</v>
      </c>
      <c r="P27" s="19" t="s">
        <v>7</v>
      </c>
      <c r="Q27" s="19" t="s">
        <v>5</v>
      </c>
      <c r="R27" s="19" t="s">
        <v>6</v>
      </c>
      <c r="S27" s="19" t="s">
        <v>7</v>
      </c>
    </row>
    <row r="28" spans="1:23" s="5" customFormat="1" ht="24" customHeight="1" x14ac:dyDescent="0.2">
      <c r="A28" s="23" t="s">
        <v>17</v>
      </c>
      <c r="B28" s="23" t="s">
        <v>16</v>
      </c>
      <c r="C28" s="6">
        <v>901000600</v>
      </c>
      <c r="D28" s="7" t="s">
        <v>10</v>
      </c>
      <c r="E28" s="21">
        <v>129</v>
      </c>
      <c r="F28" s="20">
        <v>70.38</v>
      </c>
      <c r="G28" s="20">
        <f>E28*F28</f>
        <v>9079.0199999999986</v>
      </c>
      <c r="H28" s="20">
        <f>G28*1.21</f>
        <v>10985.614199999998</v>
      </c>
      <c r="I28" s="8"/>
      <c r="J28" s="8"/>
      <c r="K28" s="8"/>
      <c r="M28" s="21">
        <v>94</v>
      </c>
      <c r="N28" s="20">
        <v>70.38</v>
      </c>
      <c r="O28" s="20">
        <f>M28*N28</f>
        <v>6615.7199999999993</v>
      </c>
      <c r="P28" s="20">
        <f>O28*1.21</f>
        <v>8005.0211999999992</v>
      </c>
      <c r="Q28" s="8"/>
      <c r="R28" s="8"/>
      <c r="S28" s="8"/>
      <c r="T28" s="22"/>
      <c r="U28" s="22"/>
      <c r="W28" s="22"/>
    </row>
    <row r="29" spans="1:23" s="5" customFormat="1" ht="24" customHeight="1" x14ac:dyDescent="0.2">
      <c r="A29" s="37"/>
      <c r="B29" s="24"/>
      <c r="C29" s="6">
        <v>901000630</v>
      </c>
      <c r="D29" s="7" t="s">
        <v>11</v>
      </c>
      <c r="E29" s="21">
        <v>21</v>
      </c>
      <c r="F29" s="20">
        <v>41.71</v>
      </c>
      <c r="G29" s="20">
        <f>E29*F29</f>
        <v>875.91</v>
      </c>
      <c r="H29" s="20">
        <f>G29*1.21</f>
        <v>1059.8510999999999</v>
      </c>
      <c r="I29" s="8"/>
      <c r="J29" s="8"/>
      <c r="K29" s="8"/>
      <c r="M29" s="21">
        <v>16</v>
      </c>
      <c r="N29" s="20">
        <v>41.71</v>
      </c>
      <c r="O29" s="20">
        <f>M29*N29</f>
        <v>667.36</v>
      </c>
      <c r="P29" s="20">
        <f t="shared" ref="P29" si="2">O29*1.21</f>
        <v>807.50559999999996</v>
      </c>
      <c r="Q29" s="8"/>
      <c r="R29" s="8"/>
      <c r="S29" s="8"/>
    </row>
    <row r="30" spans="1:23" s="5" customFormat="1" ht="24" customHeight="1" x14ac:dyDescent="0.2">
      <c r="A30" s="37"/>
      <c r="B30" s="23" t="s">
        <v>18</v>
      </c>
      <c r="C30" s="6">
        <v>901000600</v>
      </c>
      <c r="D30" s="7" t="s">
        <v>10</v>
      </c>
      <c r="E30" s="21">
        <v>51</v>
      </c>
      <c r="F30" s="20">
        <v>70.38</v>
      </c>
      <c r="G30" s="20">
        <f>E30*F30</f>
        <v>3589.3799999999997</v>
      </c>
      <c r="H30" s="20">
        <f>G30*1.21</f>
        <v>4343.1497999999992</v>
      </c>
      <c r="I30" s="8"/>
      <c r="J30" s="8"/>
      <c r="K30" s="8"/>
      <c r="M30" s="21">
        <v>66</v>
      </c>
      <c r="N30" s="20">
        <v>70.38</v>
      </c>
      <c r="O30" s="20">
        <f>M30*N30</f>
        <v>4645.08</v>
      </c>
      <c r="P30" s="20">
        <f t="shared" ref="P30:P31" si="3">O30*1.21</f>
        <v>5620.5468000000001</v>
      </c>
      <c r="Q30" s="8"/>
      <c r="R30" s="8"/>
      <c r="S30" s="8"/>
      <c r="T30" s="22"/>
      <c r="U30" s="22"/>
    </row>
    <row r="31" spans="1:23" s="5" customFormat="1" ht="24" customHeight="1" x14ac:dyDescent="0.2">
      <c r="A31" s="37"/>
      <c r="B31" s="24"/>
      <c r="C31" s="6">
        <v>901000630</v>
      </c>
      <c r="D31" s="7" t="s">
        <v>11</v>
      </c>
      <c r="E31" s="21">
        <v>24</v>
      </c>
      <c r="F31" s="20">
        <v>41.71</v>
      </c>
      <c r="G31" s="20">
        <f>E31*F31</f>
        <v>1001.04</v>
      </c>
      <c r="H31" s="20">
        <f>G31*1.21</f>
        <v>1211.2583999999999</v>
      </c>
      <c r="I31" s="8"/>
      <c r="J31" s="8"/>
      <c r="K31" s="8"/>
      <c r="M31" s="21">
        <v>5</v>
      </c>
      <c r="N31" s="20">
        <v>41.71</v>
      </c>
      <c r="O31" s="20">
        <f>M31*N31</f>
        <v>208.55</v>
      </c>
      <c r="P31" s="20">
        <f t="shared" si="3"/>
        <v>252.34550000000002</v>
      </c>
      <c r="Q31" s="8"/>
      <c r="R31" s="8"/>
      <c r="S31" s="8"/>
    </row>
    <row r="32" spans="1:23" s="5" customFormat="1" ht="24" customHeight="1" x14ac:dyDescent="0.2">
      <c r="A32" s="24"/>
      <c r="B32" s="15" t="s">
        <v>19</v>
      </c>
      <c r="C32" s="6">
        <v>904000006</v>
      </c>
      <c r="D32" s="7" t="s">
        <v>12</v>
      </c>
      <c r="E32" s="21">
        <f>SUM(E28:E31)</f>
        <v>225</v>
      </c>
      <c r="F32" s="20">
        <v>2.35</v>
      </c>
      <c r="G32" s="20">
        <f>E32*F32</f>
        <v>528.75</v>
      </c>
      <c r="H32" s="20">
        <f>G32</f>
        <v>528.75</v>
      </c>
      <c r="I32" s="8"/>
      <c r="J32" s="8"/>
      <c r="K32" s="8"/>
      <c r="M32" s="21">
        <f>SUM(M28:M31)</f>
        <v>181</v>
      </c>
      <c r="N32" s="20">
        <v>2.35</v>
      </c>
      <c r="O32" s="20">
        <f>M32*N32</f>
        <v>425.35</v>
      </c>
      <c r="P32" s="20">
        <f>O32</f>
        <v>425.35</v>
      </c>
      <c r="Q32" s="8"/>
      <c r="R32" s="8"/>
      <c r="S32" s="8"/>
    </row>
    <row r="33" spans="1:19" s="5" customFormat="1" ht="24" customHeight="1" x14ac:dyDescent="0.2">
      <c r="C33" s="9"/>
      <c r="D33" s="10" t="s">
        <v>22</v>
      </c>
      <c r="E33" s="21">
        <f>E32</f>
        <v>225</v>
      </c>
      <c r="F33" s="11" t="s">
        <v>21</v>
      </c>
      <c r="G33" s="20">
        <f>SUM(G28:G32)</f>
        <v>15074.099999999999</v>
      </c>
      <c r="H33" s="20">
        <f>SUM(H28:H32)</f>
        <v>18128.623499999994</v>
      </c>
      <c r="I33" s="12"/>
      <c r="J33" s="8"/>
      <c r="K33" s="8"/>
      <c r="M33" s="21">
        <f>M32</f>
        <v>181</v>
      </c>
      <c r="N33" s="14" t="s">
        <v>20</v>
      </c>
      <c r="O33" s="20">
        <f>SUM(O28:O32)</f>
        <v>12562.06</v>
      </c>
      <c r="P33" s="20">
        <f>SUM(P28:P32)</f>
        <v>15110.7691</v>
      </c>
      <c r="Q33" s="12"/>
      <c r="R33" s="8"/>
      <c r="S33" s="8"/>
    </row>
    <row r="36" spans="1:19" ht="15.75" x14ac:dyDescent="0.25">
      <c r="A36" s="18" t="s">
        <v>28</v>
      </c>
      <c r="G36" s="39"/>
    </row>
    <row r="38" spans="1:19" ht="15" x14ac:dyDescent="0.25">
      <c r="A38" s="32" t="s">
        <v>34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40" spans="1:19" x14ac:dyDescent="0.2">
      <c r="C40" s="33"/>
      <c r="D40" s="33"/>
      <c r="E40" s="33"/>
      <c r="M40" s="40"/>
    </row>
    <row r="41" spans="1:19" ht="15" customHeight="1" x14ac:dyDescent="0.2">
      <c r="B41" s="2"/>
      <c r="C41" s="33"/>
      <c r="D41" s="33"/>
      <c r="E41" s="33"/>
    </row>
    <row r="42" spans="1:19" x14ac:dyDescent="0.2">
      <c r="B42" s="2"/>
      <c r="C42" s="33"/>
      <c r="D42" s="33"/>
      <c r="E42" s="33"/>
    </row>
    <row r="44" spans="1:19" ht="15" x14ac:dyDescent="0.2">
      <c r="A44" s="17" t="s">
        <v>29</v>
      </c>
    </row>
    <row r="45" spans="1:19" ht="14.25" x14ac:dyDescent="0.2">
      <c r="C45" s="31" t="s">
        <v>35</v>
      </c>
      <c r="D45" s="31"/>
      <c r="E45" s="31" t="s">
        <v>36</v>
      </c>
      <c r="F45" s="31"/>
      <c r="G45" s="31"/>
      <c r="H45" s="31"/>
    </row>
    <row r="46" spans="1:19" ht="14.25" x14ac:dyDescent="0.2">
      <c r="C46" s="31" t="s">
        <v>37</v>
      </c>
      <c r="D46" s="31"/>
      <c r="E46" s="31" t="s">
        <v>38</v>
      </c>
      <c r="F46" s="31"/>
      <c r="G46" s="31"/>
      <c r="H46" s="31"/>
    </row>
    <row r="47" spans="1:19" ht="15" customHeight="1" x14ac:dyDescent="0.2">
      <c r="C47" s="31" t="s">
        <v>39</v>
      </c>
      <c r="D47" s="31"/>
      <c r="E47" s="31" t="s">
        <v>40</v>
      </c>
      <c r="F47" s="31"/>
      <c r="G47" s="31"/>
      <c r="H47" s="31"/>
    </row>
    <row r="50" spans="1:17" ht="37.5" customHeight="1" x14ac:dyDescent="0.2">
      <c r="A50" s="29" t="s">
        <v>30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2" spans="1:17" ht="15" x14ac:dyDescent="0.2">
      <c r="A52" s="30" t="s">
        <v>41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4" spans="1:17" ht="15" x14ac:dyDescent="0.2">
      <c r="A54" s="29" t="s">
        <v>31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</row>
    <row r="55" spans="1:17" ht="30.75" customHeight="1" x14ac:dyDescent="0.2">
      <c r="A55" s="29" t="s">
        <v>32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</row>
    <row r="56" spans="1:17" ht="15" x14ac:dyDescent="0.2">
      <c r="A56" s="29" t="s">
        <v>33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</row>
  </sheetData>
  <mergeCells count="39">
    <mergeCell ref="A38:Q38"/>
    <mergeCell ref="C40:E42"/>
    <mergeCell ref="A1:F2"/>
    <mergeCell ref="A3:F3"/>
    <mergeCell ref="C45:D45"/>
    <mergeCell ref="A6:J6"/>
    <mergeCell ref="A7:H7"/>
    <mergeCell ref="A28:A32"/>
    <mergeCell ref="A12:A14"/>
    <mergeCell ref="B12:B14"/>
    <mergeCell ref="I26:K26"/>
    <mergeCell ref="E9:K9"/>
    <mergeCell ref="E10:H10"/>
    <mergeCell ref="I10:K10"/>
    <mergeCell ref="A19:A23"/>
    <mergeCell ref="Q10:S10"/>
    <mergeCell ref="C46:D46"/>
    <mergeCell ref="C47:D47"/>
    <mergeCell ref="E47:H47"/>
    <mergeCell ref="E45:H45"/>
    <mergeCell ref="E46:H46"/>
    <mergeCell ref="A50:Q50"/>
    <mergeCell ref="A52:Q52"/>
    <mergeCell ref="A54:Q54"/>
    <mergeCell ref="A55:Q55"/>
    <mergeCell ref="A56:Q56"/>
    <mergeCell ref="M9:S9"/>
    <mergeCell ref="E17:H17"/>
    <mergeCell ref="I17:K17"/>
    <mergeCell ref="M10:P10"/>
    <mergeCell ref="M17:P17"/>
    <mergeCell ref="Q17:S17"/>
    <mergeCell ref="B19:B20"/>
    <mergeCell ref="B21:B22"/>
    <mergeCell ref="B28:B29"/>
    <mergeCell ref="B30:B31"/>
    <mergeCell ref="Q26:S26"/>
    <mergeCell ref="E26:H26"/>
    <mergeCell ref="M26:P26"/>
  </mergeCells>
  <pageMargins left="0.7" right="0.7" top="0.875" bottom="0.75" header="0.3" footer="0.3"/>
  <pageSetup paperSize="8" orientation="landscape" r:id="rId1"/>
  <headerFooter>
    <oddHeader xml:space="preserve">&amp;L&amp;"-,Negrita"&amp;10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Full1</vt:lpstr>
      <vt:lpstr>Full1!_Toc515954896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Agost Hortelano, Daniel</dc:creator>
  <cp:lastModifiedBy>Ubach Granados, Miriam</cp:lastModifiedBy>
  <dcterms:created xsi:type="dcterms:W3CDTF">2025-02-25T07:25:55Z</dcterms:created>
  <dcterms:modified xsi:type="dcterms:W3CDTF">2025-04-07T11:57:02Z</dcterms:modified>
</cp:coreProperties>
</file>