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32 Obra arxiu\"/>
    </mc:Choice>
  </mc:AlternateContent>
  <xr:revisionPtr revIDLastSave="0" documentId="8_{1E0A2634-A01B-4546-8021-9B0A685F9BB4}" xr6:coauthVersionLast="36" xr6:coauthVersionMax="36" xr10:uidLastSave="{00000000-0000-0000-0000-000000000000}"/>
  <bookViews>
    <workbookView xWindow="0" yWindow="0" windowWidth="23040" windowHeight="9060" xr2:uid="{84C657D3-D34B-44F0-A3CA-6885A482C5CF}"/>
  </bookViews>
  <sheets>
    <sheet name="Full1" sheetId="1" r:id="rId1"/>
  </sheets>
  <definedNames>
    <definedName name="Print_Titles" localSheetId="0">Full1!$1:$5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63" i="1" s="1"/>
  <c r="F78" i="1" s="1"/>
  <c r="F62" i="1"/>
  <c r="F53" i="1"/>
  <c r="F54" i="1"/>
  <c r="F55" i="1"/>
  <c r="F56" i="1"/>
  <c r="F52" i="1"/>
  <c r="F51" i="1"/>
  <c r="F49" i="1"/>
  <c r="F50" i="1"/>
  <c r="F48" i="1"/>
  <c r="F45" i="1"/>
  <c r="F46" i="1"/>
  <c r="F41" i="1"/>
  <c r="F42" i="1"/>
  <c r="F43" i="1"/>
  <c r="F38" i="1"/>
  <c r="F39" i="1"/>
  <c r="F31" i="1"/>
  <c r="F32" i="1"/>
  <c r="F33" i="1"/>
  <c r="F35" i="1"/>
  <c r="F36" i="1"/>
  <c r="F30" i="1"/>
  <c r="F9" i="1"/>
  <c r="F10" i="1"/>
  <c r="F11" i="1"/>
  <c r="F12" i="1"/>
  <c r="F13" i="1"/>
  <c r="F14" i="1"/>
  <c r="F8" i="1"/>
  <c r="F61" i="1"/>
  <c r="F59" i="1"/>
  <c r="F60" i="1"/>
  <c r="F58" i="1"/>
  <c r="F27" i="1"/>
  <c r="F26" i="1"/>
  <c r="F17" i="1"/>
  <c r="F18" i="1"/>
  <c r="F19" i="1"/>
  <c r="F20" i="1"/>
  <c r="F21" i="1"/>
  <c r="F16" i="1"/>
  <c r="F24" i="1"/>
  <c r="F25" i="1"/>
  <c r="F23" i="1"/>
  <c r="F57" i="1" l="1"/>
  <c r="F77" i="1" s="1"/>
  <c r="F15" i="1"/>
  <c r="F74" i="1" s="1"/>
  <c r="F7" i="1"/>
  <c r="F73" i="1" s="1"/>
  <c r="F22" i="1"/>
  <c r="F75" i="1" s="1"/>
  <c r="F40" i="1"/>
  <c r="F28" i="1" s="1"/>
  <c r="F76" i="1" s="1"/>
  <c r="F80" i="1" l="1"/>
  <c r="D85" i="1"/>
  <c r="D86" i="1" l="1"/>
  <c r="D87" i="1"/>
  <c r="D88" i="1" l="1"/>
  <c r="D89" i="1" s="1"/>
  <c r="D90" i="1" s="1"/>
</calcChain>
</file>

<file path=xl/sharedStrings.xml><?xml version="1.0" encoding="utf-8"?>
<sst xmlns="http://schemas.openxmlformats.org/spreadsheetml/2006/main" count="202" uniqueCount="136">
  <si>
    <t/>
  </si>
  <si>
    <t>Código</t>
  </si>
  <si>
    <t>Resumen</t>
  </si>
  <si>
    <t>ImpPres</t>
  </si>
  <si>
    <t>Ut</t>
  </si>
  <si>
    <t>CanPres</t>
  </si>
  <si>
    <t>PrPres</t>
  </si>
  <si>
    <t xml:space="preserve">Seguridad, salud e higiene en las obras, incluye protecciones colectivas, EPI's, señalización y demas elementos de protección
incluye limpieza e higiene de la zona de afectación
</t>
  </si>
  <si>
    <t xml:space="preserve">ED           </t>
  </si>
  <si>
    <t>ENDERROCS I DESMUNTATGE</t>
  </si>
  <si>
    <t>u</t>
  </si>
  <si>
    <t>m</t>
  </si>
  <si>
    <t xml:space="preserve">ED2          </t>
  </si>
  <si>
    <t xml:space="preserve">ED3          </t>
  </si>
  <si>
    <t>m²</t>
  </si>
  <si>
    <t xml:space="preserve">ED4          </t>
  </si>
  <si>
    <t xml:space="preserve">ED5          </t>
  </si>
  <si>
    <t xml:space="preserve">ED6          </t>
  </si>
  <si>
    <t xml:space="preserve">TD           </t>
  </si>
  <si>
    <t>TANCAMENTS I DISTRIBUCIÓ</t>
  </si>
  <si>
    <t xml:space="preserve">TD1          </t>
  </si>
  <si>
    <t xml:space="preserve">TD2          </t>
  </si>
  <si>
    <t>m2</t>
  </si>
  <si>
    <t xml:space="preserve">TD3          </t>
  </si>
  <si>
    <t xml:space="preserve">TD4          </t>
  </si>
  <si>
    <t xml:space="preserve">TD5          </t>
  </si>
  <si>
    <t xml:space="preserve">TD6          </t>
  </si>
  <si>
    <t xml:space="preserve">PR           </t>
  </si>
  <si>
    <t>PAVIMENTS I REVESTIMENTS</t>
  </si>
  <si>
    <t xml:space="preserve">PR1          </t>
  </si>
  <si>
    <t>PR2</t>
  </si>
  <si>
    <t>PR3</t>
  </si>
  <si>
    <t>PR4</t>
  </si>
  <si>
    <t>PR5</t>
  </si>
  <si>
    <t xml:space="preserve">V            </t>
  </si>
  <si>
    <t>VARIS</t>
  </si>
  <si>
    <t>V1</t>
  </si>
  <si>
    <t>V2</t>
  </si>
  <si>
    <t>V3</t>
  </si>
  <si>
    <t>V4</t>
  </si>
  <si>
    <t>V5</t>
  </si>
  <si>
    <t xml:space="preserve">C            </t>
  </si>
  <si>
    <t>CLIMATITZACIÓ</t>
  </si>
  <si>
    <t xml:space="preserve">CR2          </t>
  </si>
  <si>
    <t xml:space="preserve">CR3          </t>
  </si>
  <si>
    <t xml:space="preserve">CR4          </t>
  </si>
  <si>
    <t>CONTROL DE PRECISIÓ PER A CENTRES SENSE CALOR SENSIBLE</t>
  </si>
  <si>
    <t>DISTRIBUCIÓ AIRE</t>
  </si>
  <si>
    <t xml:space="preserve">C4           </t>
  </si>
  <si>
    <t>DISTRIBUCIO FLUIDS</t>
  </si>
  <si>
    <t xml:space="preserve">C4DF1        </t>
  </si>
  <si>
    <t xml:space="preserve">C4DF2        </t>
  </si>
  <si>
    <t xml:space="preserve">C5           </t>
  </si>
  <si>
    <t>VARIS CLIMA</t>
  </si>
  <si>
    <t xml:space="preserve">C5V4         </t>
  </si>
  <si>
    <t xml:space="preserve">C5V5         </t>
  </si>
  <si>
    <t xml:space="preserve">5CV6         </t>
  </si>
  <si>
    <t xml:space="preserve">5CV7         </t>
  </si>
  <si>
    <t xml:space="preserve">C5V8         </t>
  </si>
  <si>
    <t xml:space="preserve">C5V9         </t>
  </si>
  <si>
    <t>Subministrament i col·locació de paviment de terratzo, similar a l'existent, de 40x40 cms. Pres a truc de maceta amb morter 5,5 sobre llit de sorra de 2 cm de gruix. Inclou p.p. rejuntat amb lletada de ciment.</t>
  </si>
  <si>
    <t>ED7</t>
  </si>
  <si>
    <t xml:space="preserve">CR1           </t>
  </si>
  <si>
    <t>CR</t>
  </si>
  <si>
    <t>CP</t>
  </si>
  <si>
    <t xml:space="preserve">CP1           </t>
  </si>
  <si>
    <t>CP2</t>
  </si>
  <si>
    <t xml:space="preserve">CD          </t>
  </si>
  <si>
    <t>CD1</t>
  </si>
  <si>
    <t>CD2</t>
  </si>
  <si>
    <t>CD3</t>
  </si>
  <si>
    <t>CD4</t>
  </si>
  <si>
    <t>CD5</t>
  </si>
  <si>
    <t>CD6</t>
  </si>
  <si>
    <t>C51</t>
  </si>
  <si>
    <t>C52</t>
  </si>
  <si>
    <t>C53</t>
  </si>
  <si>
    <t>SE</t>
  </si>
  <si>
    <t xml:space="preserve">SEGURETAT I SALUT
</t>
  </si>
  <si>
    <t>TOTAL AMB IVA</t>
  </si>
  <si>
    <t xml:space="preserve">TOTAL PEM </t>
  </si>
  <si>
    <t xml:space="preserve">IVA 21% </t>
  </si>
  <si>
    <t xml:space="preserve">TOTAL PEC </t>
  </si>
  <si>
    <t>RESUM DE PRESSUPOST</t>
  </si>
  <si>
    <t>PRESSUPOST</t>
  </si>
  <si>
    <t>Ajuda de paleteria per a les instal.lacions de clima, forats a parets i posterior reparació.</t>
  </si>
  <si>
    <t>Desmuntatge i posterior muntatge d'aigüera i armaris, al costat esquerre de la situació actual, inclosos tots els element auxiliars per al seu perfecte funcionament i muntatge, a sala auxiliar de microoneS</t>
  </si>
  <si>
    <t>Adaptació d'elements existents, fusteria, vidres, noves ubicacions i necessitats</t>
  </si>
  <si>
    <t>Substitució de tubs fluorescents existents per tubs de tecnologia Led de les pantalles actuals.</t>
  </si>
  <si>
    <t>Ampliació Detector óptico de humos certificado LPCB según norma EN 54-7.</t>
  </si>
  <si>
    <t>Precàrrega de nitrogen a 25 atm.  i proves d'estanqueitat mínim 48 hores.</t>
  </si>
  <si>
    <t>Càrrega de refrigerant R410A, neteja interior circuit frigorífic fer el uit amb bomba i proves necessàries.</t>
  </si>
  <si>
    <t>Safata de 300x200 mm amb tapa: Safata metàl.lica o de PVC, amb separador de instal·lacions de 300x200 mm amb tapa i muntada directament sobre paraments verticals o terra, fins i tot material de fixació i accessoris.</t>
  </si>
  <si>
    <t>Linia d'alimentació a la unitat exterior Linia RV-K 0,6/1 kV,4x10mm2,inst: Linia d'alimentació a la unitat exterior des del quadre de protecció del local, instal·lada amb conductor de designació UNE RV-K 0,6/1 kV, de 3x10 mm2 , sota tub, pp. accessoris. Totalment instal·lat i funcionant</t>
  </si>
  <si>
    <t>Linia RV-K 0,6/1 kV,3x4mm2, instal·lada: Linia de interconnexió entre unitat interior i exterior, instal·lada amb conductor de designació UNE RV-K 0,6/1 kV, de 3x4 mm2 , pp. accessoris. Totalment instal·lat i funcionant</t>
  </si>
  <si>
    <t>Instal.lació de bancada pel suport dels dos modulatges interns segons indica instruccions de muntage</t>
  </si>
  <si>
    <t>Comporta tallafocs: Suministre i instal.lació de comporta tallafocs tal com indica en plànol en els conductes que trenquen la sectorització</t>
  </si>
  <si>
    <t>Alimentació i modificació del quadre elèctric de les unitats de climatització</t>
  </si>
  <si>
    <t>Proteccions magnetotèrmiques i difernecials. Ampliació en quadre existent
Es cumplimentarà el quadre existent amb les proteccions independents de les màquines exteriors, recuperador i compressor. Aquests seràn d'amperatge segons indica la poència de fitxa de cada màquina. 20 A.</t>
  </si>
  <si>
    <t>Línea frigorífica entre unitat exterior i interior: Línia frigorífica doble realitzada amb canonada per a gas mitjançant tub de coure sense soldadura, amb conquilla d'escuma elastomèrica, a base de cautxú sintètic flexible, d'estructura cel·lular tancada i canonada per a líquid mitjançant tub de coure sense soldadura, amb coquilla d'escuma elastomèrica, a base de cautxú sintètic flexible, destructura cel·lular tancada, instal·lada</t>
  </si>
  <si>
    <t>Desguàs tub PE-R,d=32mm,maq. cond+evap. conn: Ud. de desguàs amb de polietilè reticulat (PE-R) de 32 mm de diàmetre nominal, serie 5 segons norma UNE 53-381, connectat a pressió, formació de sifó, amb grau de dificultat mitjà recollida a bunera mes propera per maquina exterior i interior fins a baixant més proper, instal·lat</t>
  </si>
  <si>
    <t>Reixeta de retorn en conducte metàl·lic circular 1225x225. Potència sonora -40.12 dB. Pèrdua de càrrega 0.07 Pa.</t>
  </si>
  <si>
    <t>Reixeta impulsió de 1225x225. Potència sonora -30,25 dB. Pèrdua de càrrega 0,27 Pa.</t>
  </si>
  <si>
    <t>Reixeta de presa d'aire d'intempèrie  d'acer galvanitzat 600x330. Potencia sonora 41,56 dB. Pèrdua de càrrega 14,85 Pa.</t>
  </si>
  <si>
    <t>Reixeta d'extracció d'intempèrie d'acer galvanitzat 600x330. Potència sonora 35,77 dB. Pèrdua de càrrega 21,08 Pa.</t>
  </si>
  <si>
    <t>Conducte circular de paret simple helicoidal d'acer galvanitzat de 300 mm. de diàmetre, inclou curves, colzes i accessoris</t>
  </si>
  <si>
    <t>Conducte circular de paret simple helicoidal d'acer galvanitzat de 200 mm. de diàmetre, inclou curves, colzes i accessoris</t>
  </si>
  <si>
    <t>I-MTR2 PRECISE ME 18 (11PRECISE2ME18). i-MTR2 PRECISE ME 18 Conjunt partit, perimetral, per a aplicacions de precisió en Sales de Metrologia, Arxius, Magatzems d'obres d'art o similar, sense càrrega tèrmica, impulsió superior (OVER), retorn frontal, Mitsubishi Electric, de 15,5 kW en refrigeració i 6,55 kw en calefacció. Incorpora sistema d'humectació, funció de deshumidificació, resistencies elèctriques de recolzament i bateria de gas calent, sensors de seguretat de filtres obstruits i sensor de detecció de fuites d'aigua. Control Touch Graphic Display de 7'' i KPlink amb consexió Wi-Fi i APP dedicada, LAN. Condensador exterior amb microcanal a/a Mitsubishi Electric i suports per flux d'aire vertical. Modelo unidat interior: i-MTR2-G02-M0 0 018 E2-E2.  Modelo unitat exterior: MEGR-MC-024-A  o similar.</t>
  </si>
  <si>
    <t>I-MTR2 PRECISE ME 12 (11PRECISE2ME12). i-MTR2 PRECISE ME 12 Conjunt partit, perimetral, per a aplicacions de precisió en Sales de Metrologia, Arxius, Magatzems d'obres d'art o similar, sense càrrega tèrmica, impulsió superior (OVER), retorn frontal, Mitsubishi Electric, de 10,9 kW en refrigeració i 6,41 kw en calefacció. Incorpora sistema d'humectació, funció de deshumidificació, resistencies elèctriques de recolzament i bateria de gas calent, sensors de seguretat de filtres obstruits i sensor de detecció de fuites d'aigua. Control Touch Graphic Display de 7'' i KPlink amb consexió Wi-Fi i APP dedicada, LAN. Condensador exterior amb microcanal a/a Mitsubishi Electric i suports per flux d'aire vertical. Modelo unidat interior: i-MTR2-G02-M0 0 012 E2-E2.  Modelo unitat exterior: MEGR-MC-015-A  o similar.</t>
  </si>
  <si>
    <t>Filtre F8 (LGH-150-250RVXT). PZ-M8RTFM-E. Filtre F8 per a Lossnay LGH-150/200/250RVXT-E</t>
  </si>
  <si>
    <t>Filtre M6 (LGH-150-250RVXT).PZ-M6RTFM-E. Filtre M6 per a Lossnay LGH-150/200/250RVXT-E. (LGH-150-250RVXT-E</t>
  </si>
  <si>
    <t>Comandament amb programador setmanal (RVX/RVXT). PZ-61DR-E. Control remot amb programador setmanal, gama LOSSNAY de MITSUBISHI ELECTRIC,  o similar,  per a 1 grup de fins a 16 unitats, funcionant</t>
  </si>
  <si>
    <t>Recuperador Entàlpic. Model LGH-200RVXT-E. Recuperador entàlpic, gama LOSSNAY de MITSUBISHI ELECTRIC, de 2000/1500/1000/500 m3/h o similar amb disposició horitzontal</t>
  </si>
  <si>
    <t>RECUPERADOR ENTALPIC</t>
  </si>
  <si>
    <t>Aplicació de dos mans de pintura plástica, acabat mate, de textura llisa, previa aplicació d'emprimació acrilica sobre parament de guix vertical.</t>
  </si>
  <si>
    <t>Esmaltat de portes Metàl·liques EI2C560. Inclou una mà d'emprimació antioxidant i dos mans d'esmalt sintètic. Mides aproximades porta 90x205 cm.</t>
  </si>
  <si>
    <t>Subministrament  i  col·locació  de  sòcol  de  terratzo,  mateix  model  i format que l'existent.</t>
  </si>
  <si>
    <t>Rebaixat, polit i abrillantat de paviment de terratzo.</t>
  </si>
  <si>
    <t>Tapetejat i aristat de forats de porta a envans de pladur.</t>
  </si>
  <si>
    <t>Subministrament  i  col·locació  d'estructura  metàl·lica  tipus  H,  per  a suportació de portes RF a envans de pladur. Formada per muntants.  Mides aproximades Marc 100 x 425 cm</t>
  </si>
  <si>
    <t>Subministrament i col·locació de porta metàl·lica EI2C5 60, d'una fulla practicable,   de   mides   estándar   805x2035   mm.   Inclou   maneta estándar, molla tancaporta i pany de cop i clau.</t>
  </si>
  <si>
    <t>Tancament RF120 de cartró guix tipus pladur, de paviment a forjat, format per estructura de xapa d'acer galvanitzat i plaques de cartró guix  ignifug  a  ambdos  cares  d'envà,  en  la  compossició  i  gruixos necessàris segons fabricant per certificar una resistència al foc de 120 minuts en les dos direccions. Inclou p.p. d'encintat i masillat  de juntes i caps de cargol, inclús llana de roca mineral en l'interior.</t>
  </si>
  <si>
    <t>Envà de cartró guix tipus pladur o similar tipus N, de paviment a cel ras existent, format per estructura de xapa d'acer galvanitzat de 46 mm de gruix, amb muntatnts cada  40 cm i dos plaques de pladur N de 13mm de gruix a cada costat, i p.p. d'encintat i masillat  de juntes i caps de cargol, inclús llana de roca mineral en l'interior.</t>
  </si>
  <si>
    <t>Recol·locació de tancament de vidre i fusta exitent, format per mòdul fixe i porte practicable. Mides aproximades conjunt 380 x 300 cm</t>
  </si>
  <si>
    <t>Gestió de residus generats en els enderrocs. Inclou redacció de plà de Gestió de residus.</t>
  </si>
  <si>
    <t>Perforació per a pas d'instal·lacions, de parament de mamposteria, de 300 mm de diàmetre i més de 100 cm de longitud, realitzat amb maquina  perforadora  amb  corona  diamantada.  Inclou  p.p.  de proteccions de paviments i paraments a banda i banda de perforació i recollida de runes generades i càrrega sobre camió o contenidor a peu de carrer.</t>
  </si>
  <si>
    <t>Extracció de porta d´una fulla de fusta existent. Inclou extracció de fulla, bastiment, tapetes i ferratges. Inclús  càrrega de drunes sobre camió o contenidor a peu de carrer.</t>
  </si>
  <si>
    <t>Formació de pas, sobre parament d'obra existent, de fins a 15 cm de gruix revestit a dos cares, per a comunicació de nova sala arxiu amb sala SF01. Inclou Tall de parament amb maquina de regates provista d'aspirador, enderroc de parament, i càrrega de runes sobre  camió o contenidor  a  peu  de  carrer.  Inclús  protecció  de  paraments  i paviments existents a banda i banda del pas a formar. Mides aproximades pas 100x300 cm</t>
  </si>
  <si>
    <t>Enderroc d'envà de cartró guix existent. Inclou càrrega de runes sobre camió o contenidor a peu de carrer.</t>
  </si>
  <si>
    <t>Desmuntatge amb cura per a posterior recol·locació de tancament de vidre i fusta exitent, format per mòdul fixe i porte practicable. Mides aproximades conjunt 380 x 300 cm</t>
  </si>
  <si>
    <t>Tancat provisional zona de gestió i acopiament de residus, format per tanques metàl·liques tipus rivisa i peus de formigó. Inclou protecció amb tires de secció circular de poliestiré color groc, malla d'ocultació i senyalització  provisional  d'obres.  Inclús  muntatge  i  desmuntatge  un cop finalitzats els treballs.</t>
  </si>
  <si>
    <t>PRESSUPOST D'EXECUCIÓ PER CONTRACTE</t>
  </si>
  <si>
    <t>PROJECTE PER A LA REFORMA DE L'ARXIU</t>
  </si>
  <si>
    <t>A L’EDIFICI ROGER DE LLURIA DEL CAMPUS DE LA CIUTADELLA</t>
  </si>
  <si>
    <t xml:space="preserve">BENEFICI INDUSTRIAL 6% </t>
  </si>
  <si>
    <t>DESPESES GENERALS 13%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</si>
</sst>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_€"/>
  </numFmts>
  <fonts count="8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i/>
      <sz val="10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65" fontId="1" fillId="0" borderId="0" xfId="0" applyNumberFormat="1" applyFont="1"/>
    <xf numFmtId="165" fontId="2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165" fontId="0" fillId="0" borderId="0" xfId="0" applyNumberFormat="1"/>
    <xf numFmtId="0" fontId="4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 wrapText="1"/>
    </xf>
    <xf numFmtId="4" fontId="4" fillId="2" borderId="0" xfId="0" applyNumberFormat="1" applyFont="1" applyFill="1" applyAlignment="1">
      <alignment vertical="top"/>
    </xf>
    <xf numFmtId="165" fontId="4" fillId="2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right" vertical="top" wrapText="1"/>
    </xf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371C-9650-47B1-9061-57A43516B143}">
  <sheetPr>
    <pageSetUpPr fitToPage="1"/>
  </sheetPr>
  <dimension ref="A1:F90"/>
  <sheetViews>
    <sheetView tabSelected="1" zoomScale="120" zoomScaleNormal="120" workbookViewId="0">
      <pane xSplit="3" ySplit="5" topLeftCell="D63" activePane="bottomRight" state="frozen"/>
      <selection pane="topRight" activeCell="E1" sqref="E1"/>
      <selection pane="bottomLeft" activeCell="A4" sqref="A4"/>
      <selection pane="bottomRight" activeCell="C95" sqref="C95"/>
    </sheetView>
  </sheetViews>
  <sheetFormatPr defaultRowHeight="13.8" x14ac:dyDescent="0.3"/>
  <cols>
    <col min="1" max="1" width="6.6640625" customWidth="1"/>
    <col min="2" max="2" width="3.5546875" bestFit="1" customWidth="1"/>
    <col min="3" max="3" width="65.33203125" style="1" customWidth="1"/>
    <col min="4" max="4" width="9.33203125" customWidth="1"/>
    <col min="5" max="5" width="9.109375" style="22" customWidth="1"/>
    <col min="6" max="6" width="10.33203125" style="22" bestFit="1" customWidth="1"/>
  </cols>
  <sheetData>
    <row r="1" spans="1:6" ht="15.6" x14ac:dyDescent="0.3">
      <c r="A1" s="31" t="s">
        <v>132</v>
      </c>
      <c r="B1" s="3"/>
      <c r="C1" s="14"/>
      <c r="D1" s="3"/>
      <c r="E1" s="17"/>
      <c r="F1" s="17"/>
    </row>
    <row r="2" spans="1:6" ht="15.6" x14ac:dyDescent="0.3">
      <c r="A2" s="31" t="s">
        <v>133</v>
      </c>
      <c r="B2" s="3"/>
      <c r="C2" s="14"/>
      <c r="D2" s="3"/>
      <c r="E2" s="17"/>
      <c r="F2" s="17"/>
    </row>
    <row r="3" spans="1:6" x14ac:dyDescent="0.3">
      <c r="A3" s="2"/>
      <c r="B3" s="3"/>
      <c r="C3" s="14"/>
      <c r="D3" s="3"/>
      <c r="E3" s="17"/>
      <c r="F3" s="17"/>
    </row>
    <row r="4" spans="1:6" ht="18" x14ac:dyDescent="0.3">
      <c r="A4" s="4" t="s">
        <v>84</v>
      </c>
      <c r="B4" s="5"/>
      <c r="C4" s="15"/>
      <c r="D4" s="5"/>
      <c r="E4" s="18"/>
      <c r="F4" s="18"/>
    </row>
    <row r="5" spans="1:6" x14ac:dyDescent="0.3">
      <c r="A5" s="6" t="s">
        <v>1</v>
      </c>
      <c r="B5" s="6" t="s">
        <v>4</v>
      </c>
      <c r="C5" s="12" t="s">
        <v>2</v>
      </c>
      <c r="D5" s="7" t="s">
        <v>5</v>
      </c>
      <c r="E5" s="19" t="s">
        <v>6</v>
      </c>
      <c r="F5" s="19" t="s">
        <v>3</v>
      </c>
    </row>
    <row r="6" spans="1:6" x14ac:dyDescent="0.3">
      <c r="A6" s="8"/>
      <c r="B6" s="8"/>
      <c r="D6" s="8"/>
      <c r="E6" s="20"/>
      <c r="F6" s="20"/>
    </row>
    <row r="7" spans="1:6" x14ac:dyDescent="0.3">
      <c r="A7" s="25" t="s">
        <v>8</v>
      </c>
      <c r="B7" s="25" t="s">
        <v>0</v>
      </c>
      <c r="C7" s="26" t="s">
        <v>9</v>
      </c>
      <c r="D7" s="27"/>
      <c r="E7" s="28"/>
      <c r="F7" s="28">
        <f>SUM(F8:F14)</f>
        <v>3039.3123999999998</v>
      </c>
    </row>
    <row r="8" spans="1:6" ht="34.950000000000003" customHeight="1" x14ac:dyDescent="0.3">
      <c r="A8" s="8"/>
      <c r="B8" s="8"/>
      <c r="C8" s="9" t="s">
        <v>130</v>
      </c>
      <c r="D8" s="11">
        <v>1</v>
      </c>
      <c r="E8" s="20">
        <v>282.43</v>
      </c>
      <c r="F8" s="21">
        <f>E8*D8</f>
        <v>282.43</v>
      </c>
    </row>
    <row r="9" spans="1:6" ht="20.399999999999999" x14ac:dyDescent="0.3">
      <c r="A9" s="10" t="s">
        <v>12</v>
      </c>
      <c r="B9" s="10" t="s">
        <v>10</v>
      </c>
      <c r="C9" s="9" t="s">
        <v>129</v>
      </c>
      <c r="D9" s="11">
        <v>1</v>
      </c>
      <c r="E9" s="20">
        <v>519.48</v>
      </c>
      <c r="F9" s="21">
        <f t="shared" ref="F9:F14" si="0">E9*D9</f>
        <v>519.48</v>
      </c>
    </row>
    <row r="10" spans="1:6" ht="13.95" customHeight="1" x14ac:dyDescent="0.3">
      <c r="A10" s="10" t="s">
        <v>13</v>
      </c>
      <c r="B10" s="10" t="s">
        <v>14</v>
      </c>
      <c r="C10" s="9" t="s">
        <v>128</v>
      </c>
      <c r="D10" s="11">
        <v>52.48</v>
      </c>
      <c r="E10" s="20">
        <v>13.129999999999999</v>
      </c>
      <c r="F10" s="21">
        <f t="shared" si="0"/>
        <v>689.06239999999991</v>
      </c>
    </row>
    <row r="11" spans="1:6" ht="51" x14ac:dyDescent="0.3">
      <c r="A11" s="10" t="s">
        <v>15</v>
      </c>
      <c r="B11" s="10" t="s">
        <v>10</v>
      </c>
      <c r="C11" s="9" t="s">
        <v>127</v>
      </c>
      <c r="D11" s="11">
        <v>1</v>
      </c>
      <c r="E11" s="20">
        <v>294.06</v>
      </c>
      <c r="F11" s="21">
        <f t="shared" si="0"/>
        <v>294.06</v>
      </c>
    </row>
    <row r="12" spans="1:6" ht="20.399999999999999" x14ac:dyDescent="0.3">
      <c r="A12" s="10" t="s">
        <v>16</v>
      </c>
      <c r="B12" s="10" t="s">
        <v>10</v>
      </c>
      <c r="C12" s="9" t="s">
        <v>126</v>
      </c>
      <c r="D12" s="11">
        <v>1</v>
      </c>
      <c r="E12" s="20">
        <v>31.48</v>
      </c>
      <c r="F12" s="21">
        <f t="shared" si="0"/>
        <v>31.48</v>
      </c>
    </row>
    <row r="13" spans="1:6" ht="40.799999999999997" x14ac:dyDescent="0.3">
      <c r="A13" s="10" t="s">
        <v>17</v>
      </c>
      <c r="B13" s="10" t="s">
        <v>10</v>
      </c>
      <c r="C13" s="9" t="s">
        <v>125</v>
      </c>
      <c r="D13" s="11">
        <v>2</v>
      </c>
      <c r="E13" s="20">
        <v>327.76</v>
      </c>
      <c r="F13" s="21">
        <f t="shared" si="0"/>
        <v>655.52</v>
      </c>
    </row>
    <row r="14" spans="1:6" x14ac:dyDescent="0.3">
      <c r="A14" s="10" t="s">
        <v>61</v>
      </c>
      <c r="B14" s="10" t="s">
        <v>10</v>
      </c>
      <c r="C14" s="9" t="s">
        <v>124</v>
      </c>
      <c r="D14" s="11">
        <v>1</v>
      </c>
      <c r="E14" s="20">
        <v>567.28</v>
      </c>
      <c r="F14" s="21">
        <f t="shared" si="0"/>
        <v>567.28</v>
      </c>
    </row>
    <row r="15" spans="1:6" x14ac:dyDescent="0.3">
      <c r="A15" s="25" t="s">
        <v>18</v>
      </c>
      <c r="B15" s="25" t="s">
        <v>0</v>
      </c>
      <c r="C15" s="26" t="s">
        <v>19</v>
      </c>
      <c r="D15" s="27"/>
      <c r="E15" s="28"/>
      <c r="F15" s="28">
        <f>SUM(F16:F21)</f>
        <v>12286.4476</v>
      </c>
    </row>
    <row r="16" spans="1:6" ht="20.399999999999999" x14ac:dyDescent="0.3">
      <c r="A16" s="10" t="s">
        <v>20</v>
      </c>
      <c r="B16" s="10" t="s">
        <v>10</v>
      </c>
      <c r="C16" s="9" t="s">
        <v>123</v>
      </c>
      <c r="D16" s="8">
        <v>1</v>
      </c>
      <c r="E16" s="20">
        <v>1405.83</v>
      </c>
      <c r="F16" s="21">
        <f>E16*D16</f>
        <v>1405.83</v>
      </c>
    </row>
    <row r="17" spans="1:6" ht="40.799999999999997" x14ac:dyDescent="0.3">
      <c r="A17" s="10" t="s">
        <v>21</v>
      </c>
      <c r="B17" s="10" t="s">
        <v>14</v>
      </c>
      <c r="C17" s="9" t="s">
        <v>122</v>
      </c>
      <c r="D17" s="8">
        <v>2.75</v>
      </c>
      <c r="E17" s="20">
        <v>72.400000000000006</v>
      </c>
      <c r="F17" s="21">
        <f t="shared" ref="F17:F21" si="1">E17*D17</f>
        <v>199.10000000000002</v>
      </c>
    </row>
    <row r="18" spans="1:6" ht="51" x14ac:dyDescent="0.3">
      <c r="A18" s="10" t="s">
        <v>23</v>
      </c>
      <c r="B18" s="10" t="s">
        <v>14</v>
      </c>
      <c r="C18" s="9" t="s">
        <v>121</v>
      </c>
      <c r="D18" s="8">
        <v>93.08</v>
      </c>
      <c r="E18" s="20">
        <v>84.22</v>
      </c>
      <c r="F18" s="21">
        <f t="shared" si="1"/>
        <v>7839.1975999999995</v>
      </c>
    </row>
    <row r="19" spans="1:6" ht="20.399999999999999" x14ac:dyDescent="0.3">
      <c r="A19" s="10" t="s">
        <v>24</v>
      </c>
      <c r="B19" s="10" t="s">
        <v>10</v>
      </c>
      <c r="C19" s="9" t="s">
        <v>120</v>
      </c>
      <c r="D19" s="8">
        <v>4</v>
      </c>
      <c r="E19" s="20">
        <v>415.10999999999996</v>
      </c>
      <c r="F19" s="21">
        <f t="shared" si="1"/>
        <v>1660.4399999999998</v>
      </c>
    </row>
    <row r="20" spans="1:6" ht="20.399999999999999" x14ac:dyDescent="0.3">
      <c r="A20" s="10" t="s">
        <v>25</v>
      </c>
      <c r="B20" s="10" t="s">
        <v>10</v>
      </c>
      <c r="C20" s="9" t="s">
        <v>119</v>
      </c>
      <c r="D20" s="8">
        <v>4</v>
      </c>
      <c r="E20" s="20">
        <v>133.83000000000001</v>
      </c>
      <c r="F20" s="21">
        <f t="shared" si="1"/>
        <v>535.32000000000005</v>
      </c>
    </row>
    <row r="21" spans="1:6" x14ac:dyDescent="0.3">
      <c r="A21" s="10" t="s">
        <v>26</v>
      </c>
      <c r="B21" s="10" t="s">
        <v>10</v>
      </c>
      <c r="C21" s="9" t="s">
        <v>118</v>
      </c>
      <c r="D21" s="8">
        <v>4</v>
      </c>
      <c r="E21" s="20">
        <v>161.64000000000001</v>
      </c>
      <c r="F21" s="21">
        <f t="shared" si="1"/>
        <v>646.56000000000006</v>
      </c>
    </row>
    <row r="22" spans="1:6" x14ac:dyDescent="0.3">
      <c r="A22" s="25" t="s">
        <v>27</v>
      </c>
      <c r="B22" s="25" t="s">
        <v>0</v>
      </c>
      <c r="C22" s="26" t="s">
        <v>28</v>
      </c>
      <c r="D22" s="27"/>
      <c r="E22" s="28"/>
      <c r="F22" s="28">
        <f>SUM(F23:F27)</f>
        <v>5665.6044999999995</v>
      </c>
    </row>
    <row r="23" spans="1:6" ht="20.399999999999999" x14ac:dyDescent="0.3">
      <c r="A23" s="10" t="s">
        <v>29</v>
      </c>
      <c r="B23" s="10" t="s">
        <v>22</v>
      </c>
      <c r="C23" s="9" t="s">
        <v>60</v>
      </c>
      <c r="D23" s="8">
        <v>34.85</v>
      </c>
      <c r="E23" s="20">
        <v>40.929999999999993</v>
      </c>
      <c r="F23" s="21">
        <f>D23*E23</f>
        <v>1426.4104999999997</v>
      </c>
    </row>
    <row r="24" spans="1:6" x14ac:dyDescent="0.3">
      <c r="A24" s="10" t="s">
        <v>30</v>
      </c>
      <c r="B24" s="10" t="s">
        <v>22</v>
      </c>
      <c r="C24" s="9" t="s">
        <v>117</v>
      </c>
      <c r="D24" s="8">
        <v>34.85</v>
      </c>
      <c r="E24" s="20">
        <v>20.47</v>
      </c>
      <c r="F24" s="21">
        <f t="shared" ref="F24:F27" si="2">D24*E24</f>
        <v>713.37950000000001</v>
      </c>
    </row>
    <row r="25" spans="1:6" x14ac:dyDescent="0.3">
      <c r="A25" s="10" t="s">
        <v>31</v>
      </c>
      <c r="B25" s="10" t="s">
        <v>22</v>
      </c>
      <c r="C25" s="9" t="s">
        <v>116</v>
      </c>
      <c r="D25" s="8">
        <v>53.95</v>
      </c>
      <c r="E25" s="20">
        <v>14.51</v>
      </c>
      <c r="F25" s="21">
        <f t="shared" si="2"/>
        <v>782.81450000000007</v>
      </c>
    </row>
    <row r="26" spans="1:6" ht="20.399999999999999" x14ac:dyDescent="0.3">
      <c r="A26" s="10" t="s">
        <v>32</v>
      </c>
      <c r="B26" s="10" t="s">
        <v>10</v>
      </c>
      <c r="C26" s="9" t="s">
        <v>115</v>
      </c>
      <c r="D26" s="8">
        <v>4</v>
      </c>
      <c r="E26" s="20">
        <v>94.5</v>
      </c>
      <c r="F26" s="21">
        <f t="shared" si="2"/>
        <v>378</v>
      </c>
    </row>
    <row r="27" spans="1:6" ht="20.399999999999999" x14ac:dyDescent="0.3">
      <c r="A27" s="10" t="s">
        <v>33</v>
      </c>
      <c r="B27" s="10" t="s">
        <v>10</v>
      </c>
      <c r="C27" s="9" t="s">
        <v>114</v>
      </c>
      <c r="D27" s="8">
        <v>500</v>
      </c>
      <c r="E27" s="20">
        <v>4.7300000000000004</v>
      </c>
      <c r="F27" s="21">
        <f t="shared" si="2"/>
        <v>2365</v>
      </c>
    </row>
    <row r="28" spans="1:6" x14ac:dyDescent="0.3">
      <c r="A28" s="25" t="s">
        <v>41</v>
      </c>
      <c r="B28" s="25" t="s">
        <v>0</v>
      </c>
      <c r="C28" s="26" t="s">
        <v>42</v>
      </c>
      <c r="D28" s="27"/>
      <c r="E28" s="28"/>
      <c r="F28" s="28">
        <f>SUM(F30:F56)</f>
        <v>70094.8</v>
      </c>
    </row>
    <row r="29" spans="1:6" x14ac:dyDescent="0.3">
      <c r="A29" s="16" t="s">
        <v>63</v>
      </c>
      <c r="B29" s="10"/>
      <c r="C29" s="23" t="s">
        <v>113</v>
      </c>
      <c r="D29" s="11"/>
      <c r="E29" s="20"/>
      <c r="F29" s="20"/>
    </row>
    <row r="30" spans="1:6" ht="20.399999999999999" x14ac:dyDescent="0.3">
      <c r="A30" s="10" t="s">
        <v>62</v>
      </c>
      <c r="B30" s="10" t="s">
        <v>10</v>
      </c>
      <c r="C30" s="9" t="s">
        <v>112</v>
      </c>
      <c r="D30" s="8">
        <v>1</v>
      </c>
      <c r="E30" s="20">
        <v>7751.4600000000009</v>
      </c>
      <c r="F30" s="21">
        <f t="shared" ref="F30:F56" si="3">D30*E30</f>
        <v>7751.4600000000009</v>
      </c>
    </row>
    <row r="31" spans="1:6" ht="24.6" customHeight="1" x14ac:dyDescent="0.3">
      <c r="A31" s="10" t="s">
        <v>43</v>
      </c>
      <c r="B31" s="10" t="s">
        <v>10</v>
      </c>
      <c r="C31" s="9" t="s">
        <v>111</v>
      </c>
      <c r="D31" s="8">
        <v>1</v>
      </c>
      <c r="E31" s="20">
        <v>166.64</v>
      </c>
      <c r="F31" s="21">
        <f t="shared" si="3"/>
        <v>166.64</v>
      </c>
    </row>
    <row r="32" spans="1:6" ht="20.399999999999999" x14ac:dyDescent="0.3">
      <c r="A32" s="10" t="s">
        <v>44</v>
      </c>
      <c r="B32" s="10" t="s">
        <v>10</v>
      </c>
      <c r="C32" s="9" t="s">
        <v>110</v>
      </c>
      <c r="D32" s="8">
        <v>1</v>
      </c>
      <c r="E32" s="20">
        <v>574.46</v>
      </c>
      <c r="F32" s="21">
        <f t="shared" si="3"/>
        <v>574.46</v>
      </c>
    </row>
    <row r="33" spans="1:6" x14ac:dyDescent="0.3">
      <c r="A33" s="10" t="s">
        <v>45</v>
      </c>
      <c r="B33" s="10" t="s">
        <v>10</v>
      </c>
      <c r="C33" s="9" t="s">
        <v>109</v>
      </c>
      <c r="D33" s="8">
        <v>1</v>
      </c>
      <c r="E33" s="20">
        <v>619.64999999999986</v>
      </c>
      <c r="F33" s="21">
        <f t="shared" si="3"/>
        <v>619.64999999999986</v>
      </c>
    </row>
    <row r="34" spans="1:6" x14ac:dyDescent="0.3">
      <c r="A34" s="29" t="s">
        <v>64</v>
      </c>
      <c r="B34" s="29"/>
      <c r="C34" s="13" t="s">
        <v>46</v>
      </c>
      <c r="D34" s="8"/>
      <c r="E34" s="20"/>
      <c r="F34" s="21"/>
    </row>
    <row r="35" spans="1:6" ht="91.8" x14ac:dyDescent="0.3">
      <c r="A35" s="10" t="s">
        <v>65</v>
      </c>
      <c r="B35" s="10" t="s">
        <v>0</v>
      </c>
      <c r="C35" s="9" t="s">
        <v>108</v>
      </c>
      <c r="D35" s="8">
        <v>1</v>
      </c>
      <c r="E35" s="20">
        <v>16614.04</v>
      </c>
      <c r="F35" s="21">
        <f t="shared" si="3"/>
        <v>16614.04</v>
      </c>
    </row>
    <row r="36" spans="1:6" ht="91.8" x14ac:dyDescent="0.3">
      <c r="A36" s="10" t="s">
        <v>66</v>
      </c>
      <c r="B36" s="10" t="s">
        <v>10</v>
      </c>
      <c r="C36" s="9" t="s">
        <v>107</v>
      </c>
      <c r="D36" s="8">
        <v>1</v>
      </c>
      <c r="E36" s="20">
        <v>17737.59</v>
      </c>
      <c r="F36" s="21">
        <f t="shared" si="3"/>
        <v>17737.59</v>
      </c>
    </row>
    <row r="37" spans="1:6" x14ac:dyDescent="0.3">
      <c r="A37" s="16" t="s">
        <v>67</v>
      </c>
      <c r="B37" s="16" t="s">
        <v>0</v>
      </c>
      <c r="C37" s="13" t="s">
        <v>47</v>
      </c>
      <c r="D37" s="11"/>
      <c r="E37" s="20"/>
      <c r="F37" s="21"/>
    </row>
    <row r="38" spans="1:6" ht="20.399999999999999" x14ac:dyDescent="0.3">
      <c r="A38" s="10" t="s">
        <v>68</v>
      </c>
      <c r="B38" s="10" t="s">
        <v>11</v>
      </c>
      <c r="C38" s="9" t="s">
        <v>106</v>
      </c>
      <c r="D38" s="24">
        <v>35</v>
      </c>
      <c r="E38" s="20">
        <v>28.360000000000003</v>
      </c>
      <c r="F38" s="21">
        <f t="shared" si="3"/>
        <v>992.60000000000014</v>
      </c>
    </row>
    <row r="39" spans="1:6" ht="20.399999999999999" x14ac:dyDescent="0.3">
      <c r="A39" s="10" t="s">
        <v>69</v>
      </c>
      <c r="B39" s="10" t="s">
        <v>11</v>
      </c>
      <c r="C39" s="9" t="s">
        <v>105</v>
      </c>
      <c r="D39" s="24">
        <v>175</v>
      </c>
      <c r="E39" s="20">
        <v>36.450000000000003</v>
      </c>
      <c r="F39" s="21">
        <f t="shared" si="3"/>
        <v>6378.7500000000009</v>
      </c>
    </row>
    <row r="40" spans="1:6" ht="20.399999999999999" x14ac:dyDescent="0.3">
      <c r="A40" s="10" t="s">
        <v>70</v>
      </c>
      <c r="B40" s="10" t="s">
        <v>10</v>
      </c>
      <c r="C40" s="9" t="s">
        <v>104</v>
      </c>
      <c r="D40" s="24">
        <v>1</v>
      </c>
      <c r="E40" s="20">
        <v>76.94</v>
      </c>
      <c r="F40" s="21">
        <f t="shared" si="3"/>
        <v>76.94</v>
      </c>
    </row>
    <row r="41" spans="1:6" ht="20.399999999999999" x14ac:dyDescent="0.3">
      <c r="A41" s="10" t="s">
        <v>71</v>
      </c>
      <c r="B41" s="10" t="s">
        <v>10</v>
      </c>
      <c r="C41" s="9" t="s">
        <v>103</v>
      </c>
      <c r="D41" s="24">
        <v>1</v>
      </c>
      <c r="E41" s="20">
        <v>76.94</v>
      </c>
      <c r="F41" s="21">
        <f t="shared" si="3"/>
        <v>76.94</v>
      </c>
    </row>
    <row r="42" spans="1:6" x14ac:dyDescent="0.3">
      <c r="A42" s="10" t="s">
        <v>72</v>
      </c>
      <c r="B42" s="10" t="s">
        <v>10</v>
      </c>
      <c r="C42" s="9" t="s">
        <v>102</v>
      </c>
      <c r="D42" s="24">
        <v>8</v>
      </c>
      <c r="E42" s="20">
        <v>56.7</v>
      </c>
      <c r="F42" s="21">
        <f t="shared" si="3"/>
        <v>453.6</v>
      </c>
    </row>
    <row r="43" spans="1:6" ht="20.399999999999999" x14ac:dyDescent="0.3">
      <c r="A43" s="10" t="s">
        <v>73</v>
      </c>
      <c r="B43" s="10" t="s">
        <v>10</v>
      </c>
      <c r="C43" s="9" t="s">
        <v>101</v>
      </c>
      <c r="D43" s="24">
        <v>11</v>
      </c>
      <c r="E43" s="20">
        <v>56.7</v>
      </c>
      <c r="F43" s="21">
        <f t="shared" si="3"/>
        <v>623.70000000000005</v>
      </c>
    </row>
    <row r="44" spans="1:6" x14ac:dyDescent="0.3">
      <c r="A44" s="16" t="s">
        <v>48</v>
      </c>
      <c r="B44" s="16" t="s">
        <v>0</v>
      </c>
      <c r="C44" s="13" t="s">
        <v>49</v>
      </c>
      <c r="D44" s="11"/>
      <c r="E44" s="20"/>
      <c r="F44" s="21"/>
    </row>
    <row r="45" spans="1:6" ht="40.799999999999997" x14ac:dyDescent="0.3">
      <c r="A45" s="10" t="s">
        <v>50</v>
      </c>
      <c r="B45" s="10" t="s">
        <v>10</v>
      </c>
      <c r="C45" s="9" t="s">
        <v>100</v>
      </c>
      <c r="D45" s="24">
        <v>1</v>
      </c>
      <c r="E45" s="20">
        <v>721.82999999999993</v>
      </c>
      <c r="F45" s="21">
        <f t="shared" si="3"/>
        <v>721.82999999999993</v>
      </c>
    </row>
    <row r="46" spans="1:6" ht="51" x14ac:dyDescent="0.3">
      <c r="A46" s="10" t="s">
        <v>51</v>
      </c>
      <c r="B46" s="10" t="s">
        <v>11</v>
      </c>
      <c r="C46" s="9" t="s">
        <v>99</v>
      </c>
      <c r="D46" s="24">
        <v>90</v>
      </c>
      <c r="E46" s="20">
        <v>20.570000000000004</v>
      </c>
      <c r="F46" s="21">
        <f t="shared" si="3"/>
        <v>1851.3000000000004</v>
      </c>
    </row>
    <row r="47" spans="1:6" x14ac:dyDescent="0.3">
      <c r="A47" s="16" t="s">
        <v>52</v>
      </c>
      <c r="B47" s="16" t="s">
        <v>0</v>
      </c>
      <c r="C47" s="13" t="s">
        <v>53</v>
      </c>
      <c r="D47" s="11"/>
      <c r="E47" s="20"/>
      <c r="F47" s="21"/>
    </row>
    <row r="48" spans="1:6" ht="40.799999999999997" x14ac:dyDescent="0.3">
      <c r="A48" s="8" t="s">
        <v>74</v>
      </c>
      <c r="B48" s="8"/>
      <c r="C48" s="9" t="s">
        <v>98</v>
      </c>
      <c r="D48" s="8">
        <v>1</v>
      </c>
      <c r="E48" s="20">
        <v>7926.1</v>
      </c>
      <c r="F48" s="21">
        <f t="shared" si="3"/>
        <v>7926.1</v>
      </c>
    </row>
    <row r="49" spans="1:6" x14ac:dyDescent="0.3">
      <c r="A49" s="8" t="s">
        <v>75</v>
      </c>
      <c r="B49" s="10" t="s">
        <v>10</v>
      </c>
      <c r="C49" s="9" t="s">
        <v>97</v>
      </c>
      <c r="D49" s="24">
        <v>1</v>
      </c>
      <c r="E49" s="20">
        <v>500.2</v>
      </c>
      <c r="F49" s="21">
        <f t="shared" si="3"/>
        <v>500.2</v>
      </c>
    </row>
    <row r="50" spans="1:6" ht="20.399999999999999" x14ac:dyDescent="0.3">
      <c r="A50" s="8" t="s">
        <v>76</v>
      </c>
      <c r="B50" s="8"/>
      <c r="C50" s="9" t="s">
        <v>96</v>
      </c>
      <c r="D50" s="8">
        <v>4</v>
      </c>
      <c r="E50" s="20">
        <v>202.4</v>
      </c>
      <c r="F50" s="21">
        <f t="shared" si="3"/>
        <v>809.6</v>
      </c>
    </row>
    <row r="51" spans="1:6" x14ac:dyDescent="0.3">
      <c r="A51" s="10" t="s">
        <v>54</v>
      </c>
      <c r="B51" s="10" t="s">
        <v>10</v>
      </c>
      <c r="C51" s="9" t="s">
        <v>95</v>
      </c>
      <c r="D51" s="24">
        <v>1</v>
      </c>
      <c r="E51" s="20">
        <v>364.40000000000003</v>
      </c>
      <c r="F51" s="21">
        <f t="shared" si="3"/>
        <v>364.40000000000003</v>
      </c>
    </row>
    <row r="52" spans="1:6" ht="30.6" x14ac:dyDescent="0.3">
      <c r="A52" s="10" t="s">
        <v>55</v>
      </c>
      <c r="B52" s="10" t="s">
        <v>11</v>
      </c>
      <c r="C52" s="9" t="s">
        <v>94</v>
      </c>
      <c r="D52" s="24">
        <v>80</v>
      </c>
      <c r="E52" s="20">
        <v>8.9499999999999993</v>
      </c>
      <c r="F52" s="21">
        <f t="shared" si="3"/>
        <v>716</v>
      </c>
    </row>
    <row r="53" spans="1:6" ht="30.6" x14ac:dyDescent="0.3">
      <c r="A53" s="10" t="s">
        <v>56</v>
      </c>
      <c r="B53" s="10" t="s">
        <v>11</v>
      </c>
      <c r="C53" s="9" t="s">
        <v>93</v>
      </c>
      <c r="D53" s="24">
        <v>120</v>
      </c>
      <c r="E53" s="20">
        <v>11.37</v>
      </c>
      <c r="F53" s="21">
        <f t="shared" si="3"/>
        <v>1364.3999999999999</v>
      </c>
    </row>
    <row r="54" spans="1:6" ht="30.6" x14ac:dyDescent="0.3">
      <c r="A54" s="10" t="s">
        <v>57</v>
      </c>
      <c r="B54" s="10" t="s">
        <v>11</v>
      </c>
      <c r="C54" s="9" t="s">
        <v>92</v>
      </c>
      <c r="D54" s="24">
        <v>70</v>
      </c>
      <c r="E54" s="20">
        <v>30.779999999999998</v>
      </c>
      <c r="F54" s="21">
        <f t="shared" si="3"/>
        <v>2154.6</v>
      </c>
    </row>
    <row r="55" spans="1:6" x14ac:dyDescent="0.3">
      <c r="A55" s="10" t="s">
        <v>58</v>
      </c>
      <c r="B55" s="10" t="s">
        <v>10</v>
      </c>
      <c r="C55" s="9" t="s">
        <v>90</v>
      </c>
      <c r="D55" s="24">
        <v>2</v>
      </c>
      <c r="E55" s="20">
        <v>404.99999999999994</v>
      </c>
      <c r="F55" s="21">
        <f t="shared" si="3"/>
        <v>809.99999999999989</v>
      </c>
    </row>
    <row r="56" spans="1:6" x14ac:dyDescent="0.3">
      <c r="A56" s="10" t="s">
        <v>59</v>
      </c>
      <c r="B56" s="10" t="s">
        <v>10</v>
      </c>
      <c r="C56" s="9" t="s">
        <v>91</v>
      </c>
      <c r="D56" s="24">
        <v>2</v>
      </c>
      <c r="E56" s="20">
        <v>404.99999999999994</v>
      </c>
      <c r="F56" s="21">
        <f t="shared" si="3"/>
        <v>809.99999999999989</v>
      </c>
    </row>
    <row r="57" spans="1:6" x14ac:dyDescent="0.3">
      <c r="A57" s="25" t="s">
        <v>34</v>
      </c>
      <c r="B57" s="25" t="s">
        <v>0</v>
      </c>
      <c r="C57" s="26" t="s">
        <v>35</v>
      </c>
      <c r="D57" s="27"/>
      <c r="E57" s="28"/>
      <c r="F57" s="28">
        <f>SUM(F58:F62)</f>
        <v>5700.64</v>
      </c>
    </row>
    <row r="58" spans="1:6" x14ac:dyDescent="0.3">
      <c r="A58" s="8" t="s">
        <v>36</v>
      </c>
      <c r="B58" s="10" t="s">
        <v>10</v>
      </c>
      <c r="C58" s="9" t="s">
        <v>89</v>
      </c>
      <c r="D58" s="8">
        <v>1</v>
      </c>
      <c r="E58" s="20">
        <v>950</v>
      </c>
      <c r="F58" s="21">
        <f t="shared" ref="F58:F61" si="4">D58*E58</f>
        <v>950</v>
      </c>
    </row>
    <row r="59" spans="1:6" x14ac:dyDescent="0.3">
      <c r="A59" s="8" t="s">
        <v>37</v>
      </c>
      <c r="B59" s="10" t="s">
        <v>10</v>
      </c>
      <c r="C59" s="9" t="s">
        <v>85</v>
      </c>
      <c r="D59" s="8">
        <v>1</v>
      </c>
      <c r="E59" s="20">
        <v>1200</v>
      </c>
      <c r="F59" s="21">
        <f t="shared" si="4"/>
        <v>1200</v>
      </c>
    </row>
    <row r="60" spans="1:6" ht="20.399999999999999" x14ac:dyDescent="0.3">
      <c r="A60" s="8" t="s">
        <v>38</v>
      </c>
      <c r="B60" s="10" t="s">
        <v>10</v>
      </c>
      <c r="C60" s="9" t="s">
        <v>86</v>
      </c>
      <c r="D60" s="8">
        <v>1</v>
      </c>
      <c r="E60" s="20">
        <v>650.01</v>
      </c>
      <c r="F60" s="21">
        <f t="shared" si="4"/>
        <v>650.01</v>
      </c>
    </row>
    <row r="61" spans="1:6" x14ac:dyDescent="0.3">
      <c r="A61" s="8" t="s">
        <v>39</v>
      </c>
      <c r="B61" s="10" t="s">
        <v>10</v>
      </c>
      <c r="C61" s="9" t="s">
        <v>87</v>
      </c>
      <c r="D61" s="8">
        <v>1</v>
      </c>
      <c r="E61" s="20">
        <v>1500</v>
      </c>
      <c r="F61" s="21">
        <f t="shared" si="4"/>
        <v>1500</v>
      </c>
    </row>
    <row r="62" spans="1:6" x14ac:dyDescent="0.3">
      <c r="A62" s="8" t="s">
        <v>40</v>
      </c>
      <c r="B62" s="10" t="s">
        <v>10</v>
      </c>
      <c r="C62" s="9" t="s">
        <v>88</v>
      </c>
      <c r="D62" s="11">
        <v>1</v>
      </c>
      <c r="E62" s="20">
        <v>1400.63</v>
      </c>
      <c r="F62" s="21">
        <f>D62*E62</f>
        <v>1400.63</v>
      </c>
    </row>
    <row r="63" spans="1:6" ht="20.399999999999999" x14ac:dyDescent="0.3">
      <c r="A63" s="25" t="s">
        <v>77</v>
      </c>
      <c r="B63" s="25"/>
      <c r="C63" s="26" t="s">
        <v>78</v>
      </c>
      <c r="D63" s="27"/>
      <c r="E63" s="28"/>
      <c r="F63" s="28">
        <f>SUM(F64)</f>
        <v>1500</v>
      </c>
    </row>
    <row r="64" spans="1:6" ht="40.799999999999997" x14ac:dyDescent="0.3">
      <c r="A64" s="10" t="s">
        <v>77</v>
      </c>
      <c r="B64" s="10" t="s">
        <v>10</v>
      </c>
      <c r="C64" s="9" t="s">
        <v>7</v>
      </c>
      <c r="D64" s="8">
        <v>1</v>
      </c>
      <c r="E64" s="20">
        <v>1500</v>
      </c>
      <c r="F64" s="21">
        <f t="shared" ref="F64" si="5">D64*E64</f>
        <v>1500</v>
      </c>
    </row>
    <row r="65" spans="1:6" x14ac:dyDescent="0.3">
      <c r="A65" s="10"/>
      <c r="B65" s="10"/>
      <c r="C65" s="9"/>
      <c r="D65" s="8"/>
      <c r="E65" s="20"/>
      <c r="F65" s="21"/>
    </row>
    <row r="66" spans="1:6" x14ac:dyDescent="0.3">
      <c r="A66" s="10"/>
      <c r="B66" s="10"/>
      <c r="C66" s="9"/>
      <c r="D66" s="8"/>
      <c r="E66" s="20"/>
      <c r="F66" s="21"/>
    </row>
    <row r="67" spans="1:6" x14ac:dyDescent="0.3">
      <c r="A67" s="10"/>
      <c r="B67" s="10"/>
      <c r="C67" s="9"/>
      <c r="D67" s="8"/>
      <c r="E67" s="20"/>
      <c r="F67" s="21"/>
    </row>
    <row r="68" spans="1:6" x14ac:dyDescent="0.3">
      <c r="A68" s="10"/>
      <c r="B68" s="10"/>
      <c r="C68" s="9"/>
      <c r="D68" s="8"/>
      <c r="E68" s="20"/>
      <c r="F68" s="21"/>
    </row>
    <row r="69" spans="1:6" x14ac:dyDescent="0.3">
      <c r="A69" s="10"/>
      <c r="B69" s="10"/>
      <c r="C69" s="9"/>
      <c r="D69" s="8"/>
      <c r="E69" s="20"/>
      <c r="F69" s="21"/>
    </row>
    <row r="70" spans="1:6" x14ac:dyDescent="0.3">
      <c r="A70" s="10"/>
      <c r="B70" s="10"/>
      <c r="C70" s="9"/>
      <c r="D70" s="8"/>
      <c r="E70" s="20"/>
      <c r="F70" s="21"/>
    </row>
    <row r="71" spans="1:6" ht="25.2" customHeight="1" x14ac:dyDescent="0.3">
      <c r="A71" s="4" t="s">
        <v>83</v>
      </c>
      <c r="B71" s="10"/>
      <c r="C71" s="9"/>
      <c r="D71" s="8"/>
      <c r="E71" s="20"/>
      <c r="F71" s="21"/>
    </row>
    <row r="72" spans="1:6" x14ac:dyDescent="0.3">
      <c r="A72" s="8"/>
      <c r="B72" s="8"/>
      <c r="D72" s="8"/>
      <c r="E72" s="20"/>
      <c r="F72" s="20"/>
    </row>
    <row r="73" spans="1:6" x14ac:dyDescent="0.3">
      <c r="A73" s="16" t="s">
        <v>8</v>
      </c>
      <c r="B73" s="16" t="s">
        <v>0</v>
      </c>
      <c r="C73" s="13" t="s">
        <v>9</v>
      </c>
      <c r="F73" s="21">
        <f>F7</f>
        <v>3039.3123999999998</v>
      </c>
    </row>
    <row r="74" spans="1:6" x14ac:dyDescent="0.3">
      <c r="A74" s="16" t="s">
        <v>18</v>
      </c>
      <c r="B74" s="16" t="s">
        <v>0</v>
      </c>
      <c r="C74" s="13" t="s">
        <v>19</v>
      </c>
      <c r="F74" s="21">
        <f>F15</f>
        <v>12286.4476</v>
      </c>
    </row>
    <row r="75" spans="1:6" x14ac:dyDescent="0.3">
      <c r="A75" s="16" t="s">
        <v>27</v>
      </c>
      <c r="B75" s="16" t="s">
        <v>0</v>
      </c>
      <c r="C75" s="13" t="s">
        <v>28</v>
      </c>
      <c r="F75" s="21">
        <f>F22</f>
        <v>5665.6044999999995</v>
      </c>
    </row>
    <row r="76" spans="1:6" x14ac:dyDescent="0.3">
      <c r="A76" s="16" t="s">
        <v>41</v>
      </c>
      <c r="B76" s="16" t="s">
        <v>0</v>
      </c>
      <c r="C76" s="13" t="s">
        <v>42</v>
      </c>
      <c r="F76" s="21">
        <f>F28</f>
        <v>70094.8</v>
      </c>
    </row>
    <row r="77" spans="1:6" x14ac:dyDescent="0.3">
      <c r="A77" s="16" t="s">
        <v>34</v>
      </c>
      <c r="B77" s="16" t="s">
        <v>0</v>
      </c>
      <c r="C77" s="13" t="s">
        <v>35</v>
      </c>
      <c r="F77" s="21">
        <f>F57</f>
        <v>5700.64</v>
      </c>
    </row>
    <row r="78" spans="1:6" ht="13.2" customHeight="1" x14ac:dyDescent="0.3">
      <c r="A78" s="16" t="s">
        <v>77</v>
      </c>
      <c r="B78" s="16"/>
      <c r="C78" s="13" t="s">
        <v>78</v>
      </c>
      <c r="F78" s="21">
        <f>F63</f>
        <v>1500</v>
      </c>
    </row>
    <row r="80" spans="1:6" x14ac:dyDescent="0.3">
      <c r="C80" s="30" t="s">
        <v>80</v>
      </c>
      <c r="F80" s="21">
        <f>SUM(F73:F79)</f>
        <v>98286.804499999998</v>
      </c>
    </row>
    <row r="82" spans="1:4" ht="18" x14ac:dyDescent="0.3">
      <c r="A82" s="4" t="s">
        <v>131</v>
      </c>
    </row>
    <row r="85" spans="1:4" x14ac:dyDescent="0.3">
      <c r="C85" s="30" t="s">
        <v>80</v>
      </c>
      <c r="D85" s="21">
        <f>SUM(F73:F79)</f>
        <v>98286.804499999998</v>
      </c>
    </row>
    <row r="86" spans="1:4" x14ac:dyDescent="0.3">
      <c r="C86" s="30" t="s">
        <v>135</v>
      </c>
      <c r="D86" s="21">
        <f>D85*13%</f>
        <v>12777.284584999999</v>
      </c>
    </row>
    <row r="87" spans="1:4" x14ac:dyDescent="0.3">
      <c r="C87" s="30" t="s">
        <v>134</v>
      </c>
      <c r="D87" s="21">
        <f>D85*6%</f>
        <v>5897.2082700000001</v>
      </c>
    </row>
    <row r="88" spans="1:4" x14ac:dyDescent="0.3">
      <c r="C88" s="30" t="s">
        <v>82</v>
      </c>
      <c r="D88" s="21">
        <f>SUM(D85:D87)</f>
        <v>116961.297355</v>
      </c>
    </row>
    <row r="89" spans="1:4" x14ac:dyDescent="0.3">
      <c r="C89" s="30" t="s">
        <v>81</v>
      </c>
      <c r="D89" s="21">
        <f>D88*21%</f>
        <v>24561.872444550001</v>
      </c>
    </row>
    <row r="90" spans="1:4" x14ac:dyDescent="0.3">
      <c r="C90" s="30" t="s">
        <v>79</v>
      </c>
      <c r="D90" s="21">
        <f>D88+D89</f>
        <v>141523.16979955</v>
      </c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2" fitToHeight="0" orientation="portrait" horizontalDpi="1200" verticalDpi="1200" r:id="rId1"/>
  <ignoredErrors>
    <ignoredError sqref="F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GRAU NOGUERA</dc:creator>
  <cp:lastModifiedBy>u167762</cp:lastModifiedBy>
  <cp:lastPrinted>2025-05-09T06:18:20Z</cp:lastPrinted>
  <dcterms:created xsi:type="dcterms:W3CDTF">2025-04-05T11:45:15Z</dcterms:created>
  <dcterms:modified xsi:type="dcterms:W3CDTF">2025-05-14T07:32:59Z</dcterms:modified>
</cp:coreProperties>
</file>