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U00002_2025 Mobiliari de oficina\02. Plecs\"/>
    </mc:Choice>
  </mc:AlternateContent>
  <bookViews>
    <workbookView xWindow="0" yWindow="0" windowWidth="25125" windowHeight="12435"/>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2" l="1"/>
  <c r="G43" i="2"/>
  <c r="G25" i="2" l="1"/>
  <c r="G26" i="2"/>
  <c r="G28" i="2"/>
  <c r="G29" i="2"/>
  <c r="G30" i="2"/>
  <c r="G31" i="2"/>
  <c r="G33" i="2"/>
  <c r="G34" i="2"/>
  <c r="G35" i="2"/>
  <c r="G37" i="2"/>
  <c r="G39" i="2"/>
  <c r="J25" i="2"/>
  <c r="J26" i="2"/>
  <c r="J28" i="2"/>
  <c r="J29" i="2"/>
  <c r="J30" i="2"/>
  <c r="J31" i="2"/>
  <c r="J33" i="2"/>
  <c r="J34" i="2"/>
  <c r="J35" i="2"/>
  <c r="J37" i="2"/>
  <c r="J39" i="2"/>
  <c r="J41" i="2"/>
  <c r="J24" i="2" l="1"/>
  <c r="G24" i="2"/>
  <c r="D46" i="2"/>
  <c r="J23" i="2"/>
  <c r="G23" i="2"/>
  <c r="D11" i="2"/>
  <c r="D10" i="2"/>
  <c r="D9" i="2"/>
  <c r="D8" i="2"/>
  <c r="D7" i="2"/>
</calcChain>
</file>

<file path=xl/sharedStrings.xml><?xml version="1.0" encoding="utf-8"?>
<sst xmlns="http://schemas.openxmlformats.org/spreadsheetml/2006/main" count="87" uniqueCount="58">
  <si>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</si>
  <si>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</si>
  <si>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</si>
  <si>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</si>
  <si>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</si>
  <si>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</si>
  <si>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</si>
  <si>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</si>
  <si>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</si>
  <si>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</si>
  <si>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</si>
  <si>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</si>
  <si>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</si>
  <si>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</si>
  <si>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</si>
  <si>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</si>
  <si>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</si>
  <si>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</si>
  <si>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</si>
  <si>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</si>
  <si>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</si>
  <si>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</si>
  <si>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</si>
  <si>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</si>
  <si>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</si>
  <si>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</si>
  <si>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</si>
  <si>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</si>
  <si>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</si>
  <si>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Subministrament i muntatge de mobiliari d’oficina a les dependències de la Universitat Oberta de Catalunya</t>
  </si>
  <si>
    <t>HSU00002/2025</t>
  </si>
  <si>
    <t>Cadira operativa de color blanc model Actiu TNK FLEX 30 o Model Royal De la Oliva o similar</t>
  </si>
  <si>
    <t>Cadira operativa de color blanc model Actiu TNK FLEX 30, o Model Royal De la Oliva amb capçal o similar </t>
  </si>
  <si>
    <t>Cadira confident de color blanc model Actiu Wing o similar</t>
  </si>
  <si>
    <t>Cadira confident entapissada model Actiu UMA, Glove de Forma 5 o similar</t>
  </si>
  <si>
    <t>Armaris metàl·lics color blanc + 3 prestatges blanc de 160cm d'alçada, Model Bellow Guialmi, o similar</t>
  </si>
  <si>
    <t>Armaris metàl·lics color blanc + 5 prestatges blanc de 200cm d'alçada, Model Bellow Guialmi, o similar</t>
  </si>
  <si>
    <t>Armaris  modular melamina color blanc + 3 prestatges blanc de 150 cm d'alçada, Model Oh System de Mobel Linea o similar</t>
  </si>
  <si>
    <t>Armaris  modular melamina color blanc + 5 prestatges blanc de 185 cm d'alçada, Model Oh System de Mobel Linea o similar</t>
  </si>
  <si>
    <t>CADIRES</t>
  </si>
  <si>
    <t>ARMARIS</t>
  </si>
  <si>
    <t>1- LLISTA MOBILIARI</t>
  </si>
  <si>
    <t>TAULES</t>
  </si>
  <si>
    <t>Taula operativa mode Actiu Vital o Tempo de Mobel Linea o similar de color blanc de 140x80 cm regulable en alçada i safata electrificació</t>
  </si>
  <si>
    <t>Taula plegable de color blanc Actiu Trama o, Travel Forma 5 o similar de mida 160 x 80 cm</t>
  </si>
  <si>
    <t>Taula de reunions rodona de 100 cm de diámetre, model Rol de Mobel Línea o similar</t>
  </si>
  <si>
    <t>ARMARIETS</t>
  </si>
  <si>
    <t>Armariets de color blanc de 80 x 50 x 180 cm amb 8 portes i panys, Model Mas o similar </t>
  </si>
  <si>
    <t>PRESTATGERIES</t>
  </si>
  <si>
    <t>Prestatgeria (tipus marcia V2) amb 3 prestatges inclosos de planxa d’acer. Mides 105x33x204 cm</t>
  </si>
  <si>
    <t>Percentatge (%) de descompte</t>
  </si>
  <si>
    <t>N/A</t>
  </si>
  <si>
    <t>%</t>
  </si>
  <si>
    <t>Descompte volum de compra, cadires, armaris metàl·lics, armaris modulars de melamina, taula operativa, taula plegable i armariet. % de desplegament per a 20 o més unitats del mateix producte en una mateixa comanda</t>
  </si>
  <si>
    <t>Descompte per preu unitari dels productes de la “Llista B – Mobiliari o elements addicionals”</t>
  </si>
  <si>
    <t>2- DESCOMPTE VOLUM COMPRA</t>
  </si>
  <si>
    <t>3- DESCOMPTE PREU UNITARI</t>
  </si>
  <si>
    <t>Reducció del termini de lliurament ( a Catalunya, Espanya i Illes Balears) – que inclou el subministrament i muntatge - de tots els productes previstos en la documentació contractual en vint (20) dies naturals a partir de la data de la comanda feta per part de la UOC.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</si>
</sst>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
      <b/>
      <u/>
      <sz val="10"/>
      <color theme="1"/>
      <name val="Arial"/>
      <family val="2"/>
      <scheme val="minor"/>
    </font>
  </fonts>
  <fills count="8">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0" tint="-0.14999847407452621"/>
        <bgColor rgb="FFB7B7B7"/>
      </patternFill>
    </fill>
    <fill>
      <patternFill patternType="solid">
        <fgColor theme="0"/>
        <bgColor rgb="FFD9EAD3"/>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1" fillId="6" borderId="1" xfId="0" applyFont="1" applyFill="1" applyBorder="1" applyAlignment="1">
      <alignment horizontal="left" vertical="center" indent="1"/>
    </xf>
    <xf numFmtId="0" fontId="9" fillId="2" borderId="1" xfId="0" applyFont="1" applyFill="1" applyBorder="1" applyAlignment="1">
      <alignment horizontal="left" vertical="center"/>
    </xf>
    <xf numFmtId="0" fontId="2" fillId="7" borderId="1" xfId="0" applyFont="1" applyFill="1" applyBorder="1" applyAlignment="1" applyProtection="1">
      <alignment horizontal="center" vertical="center"/>
      <protection locked="0"/>
    </xf>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cellXfs>
  <cellStyles count="1">
    <cellStyle name="Normal" xfId="0" builtinId="0"/>
  </cellStyles>
  <dxfs count="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93"/>
  <sheetViews>
    <sheetView tabSelected="1" topLeftCell="A10" zoomScale="110" zoomScaleNormal="110" workbookViewId="0">
      <selection activeCell="D26" sqref="D26"/>
    </sheetView>
  </sheetViews>
  <sheetFormatPr defaultColWidth="12.5703125" defaultRowHeight="15.75" customHeight="1"/>
  <cols>
    <col min="1" max="1" width="2.42578125" customWidth="1"/>
    <col min="2" max="2" width="36.140625" customWidth="1"/>
    <col min="3" max="3" width="26.42578125" bestFit="1" customWidth="1"/>
    <col min="4" max="5" width="16.42578125" customWidth="1"/>
    <col min="6" max="6" width="20.85546875" customWidth="1"/>
    <col min="7" max="7" width="16.5703125" customWidth="1"/>
    <col min="8" max="8" width="11.140625" customWidth="1"/>
    <col min="9" max="9" width="22" customWidth="1"/>
    <col min="10" max="10" width="35.42578125" customWidth="1"/>
  </cols>
  <sheetData>
    <row r="3" spans="2:10" ht="12.75">
      <c r="B3" s="36" t="s">
        <v>0</v>
      </c>
      <c r="C3" s="37"/>
      <c r="D3" s="37"/>
      <c r="E3" s="37"/>
      <c r="F3" s="37"/>
      <c r="G3" s="37"/>
      <c r="H3" s="37"/>
      <c r="I3" s="37"/>
      <c r="J3" s="37"/>
    </row>
    <row r="4" spans="2:10" ht="12.75">
      <c r="B4" s="36" t="s">
        <v>1</v>
      </c>
      <c r="C4" s="37"/>
      <c r="D4" s="37"/>
      <c r="E4" s="37"/>
      <c r="F4" s="37"/>
      <c r="G4" s="37"/>
      <c r="H4" s="37"/>
      <c r="I4" s="37"/>
      <c r="J4" s="37"/>
    </row>
    <row r="5" spans="2:10" ht="15.75" customHeight="1">
      <c r="B5" s="1"/>
    </row>
    <row r="6" spans="2:10" ht="12.75">
      <c r="B6" s="4" t="s">
        <v>6</v>
      </c>
      <c r="C6" s="5" t="s">
        <v>7</v>
      </c>
      <c r="D6" s="5" t="s">
        <v>8</v>
      </c>
    </row>
    <row r="7" spans="2:10" ht="25.5">
      <c r="B7" s="11" t="s">
        <v>9</v>
      </c>
      <c r="C7" s="22"/>
      <c r="D7" s="12" t="str">
        <f t="shared" ref="D7:D9" si="0">IF(C7="","Pendent incloure informació","")</f>
        <v>Pendent incloure informació</v>
      </c>
    </row>
    <row r="8" spans="2:10" ht="25.5">
      <c r="B8" s="11" t="s">
        <v>10</v>
      </c>
      <c r="C8" s="22"/>
      <c r="D8" s="12" t="str">
        <f t="shared" si="0"/>
        <v>Pendent incloure informació</v>
      </c>
    </row>
    <row r="9" spans="2:10" ht="25.5">
      <c r="B9" s="13" t="s">
        <v>11</v>
      </c>
      <c r="C9" s="23"/>
      <c r="D9" s="12" t="str">
        <f t="shared" si="0"/>
        <v>Pendent incloure informació</v>
      </c>
      <c r="I9" s="1"/>
    </row>
    <row r="10" spans="2:10" ht="12.75">
      <c r="B10" s="13" t="s">
        <v>12</v>
      </c>
      <c r="C10" s="23"/>
      <c r="D10" s="12" t="str">
        <f t="shared" ref="D10:D11" si="1">IF(AND(C10="",$C$9="representació de l' empresa"),"Pendent incloure informació","")</f>
        <v/>
      </c>
      <c r="I10" s="1"/>
    </row>
    <row r="11" spans="2:10" ht="12.75">
      <c r="B11" s="13" t="s">
        <v>13</v>
      </c>
      <c r="C11" s="23"/>
      <c r="D11" s="12" t="str">
        <f t="shared" si="1"/>
        <v/>
      </c>
      <c r="I11" s="1"/>
    </row>
    <row r="12" spans="2:10" ht="54" customHeight="1">
      <c r="B12" s="13" t="s">
        <v>14</v>
      </c>
      <c r="C12" s="24" t="s">
        <v>29</v>
      </c>
      <c r="D12" s="14"/>
      <c r="E12" s="2"/>
      <c r="F12" s="2"/>
      <c r="G12" s="2"/>
      <c r="H12" s="2"/>
      <c r="I12" s="1"/>
    </row>
    <row r="13" spans="2:10" ht="12.75">
      <c r="B13" s="13" t="s">
        <v>15</v>
      </c>
      <c r="C13" s="24" t="s">
        <v>30</v>
      </c>
      <c r="D13" s="14"/>
      <c r="E13" s="2"/>
      <c r="F13" s="2"/>
      <c r="G13" s="2"/>
      <c r="H13" s="2"/>
      <c r="I13" s="1"/>
    </row>
    <row r="14" spans="2:10" ht="15.75" customHeight="1">
      <c r="B14" s="2"/>
      <c r="C14" s="2"/>
      <c r="D14" s="2"/>
      <c r="E14" s="2"/>
      <c r="F14" s="2"/>
      <c r="G14" s="2"/>
      <c r="H14" s="2"/>
      <c r="I14" s="1"/>
    </row>
    <row r="15" spans="2:10" ht="53.1" customHeight="1">
      <c r="B15" s="38" t="s">
        <v>26</v>
      </c>
      <c r="C15" s="38"/>
      <c r="D15" s="38"/>
      <c r="E15" s="38"/>
      <c r="F15" s="38"/>
      <c r="G15" s="38"/>
      <c r="H15" s="38"/>
    </row>
    <row r="16" spans="2:10" ht="12.75">
      <c r="B16" s="3"/>
    </row>
    <row r="17" spans="2:10" ht="14.25">
      <c r="B17" s="15"/>
    </row>
    <row r="18" spans="2:10" ht="12.75">
      <c r="B18" s="3"/>
    </row>
    <row r="19" spans="2:10" ht="12.75">
      <c r="B19" s="3"/>
      <c r="C19" s="39" t="s">
        <v>16</v>
      </c>
      <c r="D19" s="40"/>
      <c r="E19" s="41"/>
      <c r="F19" s="42" t="s">
        <v>17</v>
      </c>
      <c r="G19" s="40"/>
      <c r="H19" s="40"/>
      <c r="I19" s="41"/>
    </row>
    <row r="20" spans="2:10" ht="41.1" customHeight="1">
      <c r="B20" s="16" t="s">
        <v>2</v>
      </c>
      <c r="C20" s="16" t="s">
        <v>18</v>
      </c>
      <c r="D20" s="26" t="s">
        <v>19</v>
      </c>
      <c r="E20" s="16" t="s">
        <v>20</v>
      </c>
      <c r="F20" s="16" t="s">
        <v>21</v>
      </c>
      <c r="G20" s="16" t="s">
        <v>20</v>
      </c>
      <c r="H20" s="16" t="s">
        <v>22</v>
      </c>
      <c r="I20" s="16" t="s">
        <v>23</v>
      </c>
      <c r="J20" s="16" t="s">
        <v>3</v>
      </c>
    </row>
    <row r="21" spans="2:10" ht="34.5" customHeight="1">
      <c r="B21" s="32" t="s">
        <v>41</v>
      </c>
      <c r="C21" s="16"/>
      <c r="D21" s="26"/>
      <c r="E21" s="16"/>
      <c r="F21" s="16"/>
      <c r="G21" s="16"/>
      <c r="H21" s="16"/>
      <c r="I21" s="16"/>
      <c r="J21" s="16"/>
    </row>
    <row r="22" spans="2:10" s="30" customFormat="1" ht="34.5" customHeight="1">
      <c r="B22" s="31" t="s">
        <v>39</v>
      </c>
      <c r="C22" s="43"/>
      <c r="D22" s="44"/>
      <c r="E22" s="44"/>
      <c r="F22" s="44"/>
      <c r="G22" s="44"/>
      <c r="H22" s="44"/>
      <c r="I22" s="44"/>
      <c r="J22" s="45"/>
    </row>
    <row r="23" spans="2:10" ht="38.25">
      <c r="B23" s="27" t="s">
        <v>31</v>
      </c>
      <c r="C23" s="6" t="s">
        <v>27</v>
      </c>
      <c r="D23" s="17">
        <v>382.94</v>
      </c>
      <c r="E23" s="18" t="s">
        <v>28</v>
      </c>
      <c r="F23" s="21"/>
      <c r="G23" s="18" t="str">
        <f t="shared" ref="G23:G41" si="2">E23</f>
        <v>€</v>
      </c>
      <c r="H23" s="21"/>
      <c r="I23" s="21"/>
      <c r="J23" s="7" t="str">
        <f t="shared" ref="J23:J31" si="3">IF(F23="","Pendent incloure import ofertat.S'han d'informar tots els conceptes que componen l'oferta",IF(C23="Preu (€)",IF(F23&gt;D23,"L'import indicat supera el preu màxim admès. Aquest fet suposarà l'exclusió del procediment de licitació",""),IF(C23="Percentatge (%) de recàrrec",IF(F23&gt;D23,"El percentatge indicat supera el percentatge màxim admès. Aquest fet suposarà l'exclusió del procediment de licitació",""),(IF(C23="Percentatge (%) de descompte",IF(F23&lt;D23,"El percentatge indicat és inferior al percentatge mínim admès. Aquest fet suposarà l'exclusió del procediment de licitació",""),IF(F23="","Pendent incloure import ofertat.S'han d'informar tots els conceptes que componen l'oferta",IF(C23="Preu ($)",IF(F23&gt;D23,"L'import indicat supera el preu màxim admès. Aquest fet suposarà l'exclusió del procediment de licitació",""))))))))</f>
        <v>Pendent incloure import ofertat.S'han d'informar tots els conceptes que componen l'oferta</v>
      </c>
    </row>
    <row r="24" spans="2:10" ht="38.25">
      <c r="B24" s="27" t="s">
        <v>32</v>
      </c>
      <c r="C24" s="6" t="s">
        <v>27</v>
      </c>
      <c r="D24" s="17">
        <v>453.14</v>
      </c>
      <c r="E24" s="18" t="s">
        <v>28</v>
      </c>
      <c r="F24" s="21"/>
      <c r="G24" s="18" t="str">
        <f t="shared" si="2"/>
        <v>€</v>
      </c>
      <c r="H24" s="21"/>
      <c r="I24" s="21"/>
      <c r="J24" s="7" t="str">
        <f t="shared" si="3"/>
        <v>Pendent incloure import ofertat.S'han d'informar tots els conceptes que componen l'oferta</v>
      </c>
    </row>
    <row r="25" spans="2:10" s="28" customFormat="1" ht="36.6" customHeight="1">
      <c r="B25" s="27" t="s">
        <v>33</v>
      </c>
      <c r="C25" s="6" t="s">
        <v>27</v>
      </c>
      <c r="D25" s="17">
        <v>97.23</v>
      </c>
      <c r="E25" s="18" t="s">
        <v>28</v>
      </c>
      <c r="F25" s="21"/>
      <c r="G25" s="18" t="str">
        <f t="shared" si="2"/>
        <v>€</v>
      </c>
      <c r="H25" s="21"/>
      <c r="I25" s="21"/>
      <c r="J25" s="7" t="str">
        <f t="shared" si="3"/>
        <v>Pendent incloure import ofertat.S'han d'informar tots els conceptes que componen l'oferta</v>
      </c>
    </row>
    <row r="26" spans="2:10" s="28" customFormat="1" ht="36.950000000000003" customHeight="1">
      <c r="B26" s="27" t="s">
        <v>34</v>
      </c>
      <c r="C26" s="6" t="s">
        <v>27</v>
      </c>
      <c r="D26" s="17">
        <v>145.25</v>
      </c>
      <c r="E26" s="18" t="s">
        <v>28</v>
      </c>
      <c r="F26" s="21"/>
      <c r="G26" s="18" t="str">
        <f t="shared" si="2"/>
        <v>€</v>
      </c>
      <c r="H26" s="21"/>
      <c r="I26" s="21"/>
      <c r="J26" s="7" t="str">
        <f t="shared" si="3"/>
        <v>Pendent incloure import ofertat.S'han d'informar tots els conceptes que componen l'oferta</v>
      </c>
    </row>
    <row r="27" spans="2:10" s="30" customFormat="1" ht="34.5" customHeight="1">
      <c r="B27" s="31" t="s">
        <v>40</v>
      </c>
      <c r="C27" s="43"/>
      <c r="D27" s="44"/>
      <c r="E27" s="44"/>
      <c r="F27" s="44"/>
      <c r="G27" s="44"/>
      <c r="H27" s="44"/>
      <c r="I27" s="44"/>
      <c r="J27" s="45"/>
    </row>
    <row r="28" spans="2:10" s="28" customFormat="1" ht="38.25">
      <c r="B28" s="27" t="s">
        <v>35</v>
      </c>
      <c r="C28" s="6" t="s">
        <v>27</v>
      </c>
      <c r="D28" s="17">
        <v>172.07</v>
      </c>
      <c r="E28" s="18" t="s">
        <v>28</v>
      </c>
      <c r="F28" s="21"/>
      <c r="G28" s="18" t="str">
        <f t="shared" si="2"/>
        <v>€</v>
      </c>
      <c r="H28" s="21"/>
      <c r="I28" s="21"/>
      <c r="J28" s="7" t="str">
        <f t="shared" si="3"/>
        <v>Pendent incloure import ofertat.S'han d'informar tots els conceptes que componen l'oferta</v>
      </c>
    </row>
    <row r="29" spans="2:10" s="28" customFormat="1" ht="38.25">
      <c r="B29" s="27" t="s">
        <v>36</v>
      </c>
      <c r="C29" s="6" t="s">
        <v>27</v>
      </c>
      <c r="D29" s="17">
        <v>471.61</v>
      </c>
      <c r="E29" s="18" t="s">
        <v>28</v>
      </c>
      <c r="F29" s="21"/>
      <c r="G29" s="18" t="str">
        <f t="shared" si="2"/>
        <v>€</v>
      </c>
      <c r="H29" s="21"/>
      <c r="I29" s="21"/>
      <c r="J29" s="7" t="str">
        <f t="shared" si="3"/>
        <v>Pendent incloure import ofertat.S'han d'informar tots els conceptes que componen l'oferta</v>
      </c>
    </row>
    <row r="30" spans="2:10" s="28" customFormat="1" ht="51">
      <c r="B30" s="27" t="s">
        <v>37</v>
      </c>
      <c r="C30" s="6" t="s">
        <v>27</v>
      </c>
      <c r="D30" s="17">
        <v>256.43</v>
      </c>
      <c r="E30" s="18" t="s">
        <v>28</v>
      </c>
      <c r="F30" s="21"/>
      <c r="G30" s="18" t="str">
        <f t="shared" si="2"/>
        <v>€</v>
      </c>
      <c r="H30" s="21"/>
      <c r="I30" s="21"/>
      <c r="J30" s="7" t="str">
        <f t="shared" si="3"/>
        <v>Pendent incloure import ofertat.S'han d'informar tots els conceptes que componen l'oferta</v>
      </c>
    </row>
    <row r="31" spans="2:10" s="28" customFormat="1" ht="51">
      <c r="B31" s="27" t="s">
        <v>38</v>
      </c>
      <c r="C31" s="6" t="s">
        <v>27</v>
      </c>
      <c r="D31" s="17">
        <v>307.79000000000002</v>
      </c>
      <c r="E31" s="18" t="s">
        <v>28</v>
      </c>
      <c r="F31" s="21"/>
      <c r="G31" s="18" t="str">
        <f t="shared" si="2"/>
        <v>€</v>
      </c>
      <c r="H31" s="21"/>
      <c r="I31" s="21"/>
      <c r="J31" s="7" t="str">
        <f t="shared" si="3"/>
        <v>Pendent incloure import ofertat.S'han d'informar tots els conceptes que componen l'oferta</v>
      </c>
    </row>
    <row r="32" spans="2:10" s="30" customFormat="1" ht="34.5" customHeight="1">
      <c r="B32" s="31" t="s">
        <v>42</v>
      </c>
      <c r="C32" s="43"/>
      <c r="D32" s="44"/>
      <c r="E32" s="44"/>
      <c r="F32" s="44"/>
      <c r="G32" s="44"/>
      <c r="H32" s="44"/>
      <c r="I32" s="44"/>
      <c r="J32" s="45"/>
    </row>
    <row r="33" spans="2:10" s="28" customFormat="1" ht="51">
      <c r="B33" s="27" t="s">
        <v>43</v>
      </c>
      <c r="C33" s="6" t="s">
        <v>27</v>
      </c>
      <c r="D33" s="17">
        <v>306.60000000000002</v>
      </c>
      <c r="E33" s="18" t="s">
        <v>28</v>
      </c>
      <c r="F33" s="21"/>
      <c r="G33" s="18" t="str">
        <f t="shared" si="2"/>
        <v>€</v>
      </c>
      <c r="H33" s="21"/>
      <c r="I33" s="21"/>
      <c r="J33" s="7" t="str">
        <f t="shared" ref="J33:J41" si="4">IF(F33="","Pendent incloure import ofertat.S'han d'informar tots els conceptes que componen l'oferta",IF(C33="Preu (€)",IF(F33&gt;D33,"L'import indicat supera el preu màxim admès. Aquest fet suposarà l'exclusió del procediment de licitació",""),IF(C33="Percentatge (%) de recàrrec",IF(F33&gt;D33,"El percentatge indicat supera el percentatge màxim admès. Aquest fet suposarà l'exclusió del procediment de licitació",""),(IF(C33="Percentatge (%) de descompte",IF(F33&lt;D33,"El percentatge indicat és inferior al percentatge mínim admès. Aquest fet suposarà l'exclusió del procediment de licitació",""),IF(F33="","Pendent incloure import ofertat.S'han d'informar tots els conceptes que componen l'oferta",IF(C33="Preu ($)",IF(F33&gt;D33,"L'import indicat supera el preu màxim admès. Aquest fet suposarà l'exclusió del procediment de licitació",""))))))))</f>
        <v>Pendent incloure import ofertat.S'han d'informar tots els conceptes que componen l'oferta</v>
      </c>
    </row>
    <row r="34" spans="2:10" s="28" customFormat="1" ht="38.25">
      <c r="B34" s="27" t="s">
        <v>44</v>
      </c>
      <c r="C34" s="6" t="s">
        <v>27</v>
      </c>
      <c r="D34" s="17">
        <v>329.47</v>
      </c>
      <c r="E34" s="18" t="s">
        <v>28</v>
      </c>
      <c r="F34" s="21"/>
      <c r="G34" s="18" t="str">
        <f t="shared" si="2"/>
        <v>€</v>
      </c>
      <c r="H34" s="21"/>
      <c r="I34" s="21"/>
      <c r="J34" s="7" t="str">
        <f t="shared" si="4"/>
        <v>Pendent incloure import ofertat.S'han d'informar tots els conceptes que componen l'oferta</v>
      </c>
    </row>
    <row r="35" spans="2:10" s="28" customFormat="1" ht="38.25">
      <c r="B35" s="27" t="s">
        <v>45</v>
      </c>
      <c r="C35" s="6" t="s">
        <v>27</v>
      </c>
      <c r="D35" s="17">
        <v>189.68</v>
      </c>
      <c r="E35" s="18" t="s">
        <v>28</v>
      </c>
      <c r="F35" s="21"/>
      <c r="G35" s="18" t="str">
        <f t="shared" si="2"/>
        <v>€</v>
      </c>
      <c r="H35" s="21"/>
      <c r="I35" s="21"/>
      <c r="J35" s="7" t="str">
        <f t="shared" si="4"/>
        <v>Pendent incloure import ofertat.S'han d'informar tots els conceptes que componen l'oferta</v>
      </c>
    </row>
    <row r="36" spans="2:10" s="30" customFormat="1" ht="34.5" customHeight="1">
      <c r="B36" s="31" t="s">
        <v>46</v>
      </c>
      <c r="C36" s="43"/>
      <c r="D36" s="44"/>
      <c r="E36" s="44"/>
      <c r="F36" s="44"/>
      <c r="G36" s="44"/>
      <c r="H36" s="44"/>
      <c r="I36" s="44"/>
      <c r="J36" s="45"/>
    </row>
    <row r="37" spans="2:10" s="28" customFormat="1" ht="38.25">
      <c r="B37" s="27" t="s">
        <v>47</v>
      </c>
      <c r="C37" s="6" t="s">
        <v>27</v>
      </c>
      <c r="D37" s="17">
        <v>845.6</v>
      </c>
      <c r="E37" s="18" t="s">
        <v>28</v>
      </c>
      <c r="F37" s="21"/>
      <c r="G37" s="18" t="str">
        <f t="shared" si="2"/>
        <v>€</v>
      </c>
      <c r="H37" s="21"/>
      <c r="I37" s="21"/>
      <c r="J37" s="7" t="str">
        <f t="shared" si="4"/>
        <v>Pendent incloure import ofertat.S'han d'informar tots els conceptes que componen l'oferta</v>
      </c>
    </row>
    <row r="38" spans="2:10" s="30" customFormat="1" ht="34.5" customHeight="1">
      <c r="B38" s="31" t="s">
        <v>48</v>
      </c>
      <c r="C38" s="43"/>
      <c r="D38" s="44"/>
      <c r="E38" s="44"/>
      <c r="F38" s="44"/>
      <c r="G38" s="44"/>
      <c r="H38" s="44"/>
      <c r="I38" s="44"/>
      <c r="J38" s="45"/>
    </row>
    <row r="39" spans="2:10" s="28" customFormat="1" ht="38.25">
      <c r="B39" s="27" t="s">
        <v>49</v>
      </c>
      <c r="C39" s="6" t="s">
        <v>27</v>
      </c>
      <c r="D39" s="17">
        <v>372.65</v>
      </c>
      <c r="E39" s="18" t="s">
        <v>28</v>
      </c>
      <c r="F39" s="21"/>
      <c r="G39" s="18" t="str">
        <f t="shared" si="2"/>
        <v>€</v>
      </c>
      <c r="H39" s="21"/>
      <c r="I39" s="21"/>
      <c r="J39" s="7" t="str">
        <f t="shared" si="4"/>
        <v>Pendent incloure import ofertat.S'han d'informar tots els conceptes que componen l'oferta</v>
      </c>
    </row>
    <row r="40" spans="2:10" s="30" customFormat="1" ht="34.5" customHeight="1">
      <c r="B40" s="32" t="s">
        <v>55</v>
      </c>
      <c r="C40" s="16"/>
      <c r="D40" s="26"/>
      <c r="E40" s="16"/>
      <c r="F40" s="16"/>
      <c r="G40" s="16"/>
      <c r="H40" s="16"/>
      <c r="I40" s="16"/>
      <c r="J40" s="16"/>
    </row>
    <row r="41" spans="2:10" s="28" customFormat="1" ht="89.25">
      <c r="B41" s="27" t="s">
        <v>53</v>
      </c>
      <c r="C41" s="6" t="s">
        <v>50</v>
      </c>
      <c r="D41" s="17">
        <v>0</v>
      </c>
      <c r="E41" s="18" t="s">
        <v>52</v>
      </c>
      <c r="F41" s="21"/>
      <c r="G41" s="18"/>
      <c r="H41" s="33" t="s">
        <v>51</v>
      </c>
      <c r="I41" s="21"/>
      <c r="J41" s="7" t="str">
        <f t="shared" si="4"/>
        <v>Pendent incloure import ofertat.S'han d'informar tots els conceptes que componen l'oferta</v>
      </c>
    </row>
    <row r="42" spans="2:10" s="30" customFormat="1" ht="34.5" customHeight="1">
      <c r="B42" s="32" t="s">
        <v>56</v>
      </c>
      <c r="C42" s="16"/>
      <c r="D42" s="26"/>
      <c r="E42" s="16"/>
      <c r="F42" s="16"/>
      <c r="G42" s="16"/>
      <c r="H42" s="16"/>
      <c r="I42" s="16"/>
      <c r="J42" s="16"/>
    </row>
    <row r="43" spans="2:10" s="30" customFormat="1" ht="56.1" customHeight="1">
      <c r="B43" s="27" t="s">
        <v>54</v>
      </c>
      <c r="C43" s="6" t="s">
        <v>50</v>
      </c>
      <c r="D43" s="17">
        <v>0</v>
      </c>
      <c r="E43" s="18" t="s">
        <v>52</v>
      </c>
      <c r="F43" s="21"/>
      <c r="G43" s="18" t="str">
        <f t="shared" ref="G43" si="5">E43</f>
        <v>%</v>
      </c>
      <c r="H43" s="33" t="s">
        <v>51</v>
      </c>
      <c r="I43" s="21"/>
      <c r="J43" s="7" t="str">
        <f t="shared" ref="J43" si="6">IF(F43="","Pendent incloure import ofertat.S'han d'informar tots els conceptes que componen l'oferta",IF(C43="Preu (€)",IF(F43&gt;D43,"L'import indicat supera el preu màxim admès. Aquest fet suposarà l'exclusió del procediment de licitació",""),IF(C43="Percentatge (%) de recàrrec",IF(F43&gt;D43,"El percentatge indicat supera el percentatge màxim admès. Aquest fet suposarà l'exclusió del procediment de licitació",""),(IF(C43="Percentatge (%) de descompte",IF(F43&lt;D43,"El percentatge indicat és inferior al percentatge mínim admès. Aquest fet suposarà l'exclusió del procediment de licitació",""),IF(F43="","Pendent incloure import ofertat.S'han d'informar tots els conceptes que componen l'oferta",IF(C43="Preu ($)",IF(F43&gt;D43,"L'import indicat supera el preu màxim admès. Aquest fet suposarà l'exclusió del procediment de licitació",""))))))))</f>
        <v>Pendent incloure import ofertat.S'han d'informar tots els conceptes que componen l'oferta</v>
      </c>
    </row>
    <row r="44" spans="2:10" s="30" customFormat="1" ht="34.5" customHeight="1">
      <c r="B44"/>
      <c r="C44"/>
      <c r="D44"/>
      <c r="E44"/>
      <c r="F44"/>
      <c r="G44"/>
      <c r="H44"/>
      <c r="I44"/>
      <c r="J44"/>
    </row>
    <row r="45" spans="2:10" s="28" customFormat="1" ht="19.5" customHeight="1">
      <c r="B45" s="4" t="s">
        <v>24</v>
      </c>
      <c r="C45" s="5" t="s">
        <v>25</v>
      </c>
      <c r="D45" s="5" t="s">
        <v>8</v>
      </c>
      <c r="E45"/>
      <c r="F45"/>
      <c r="G45"/>
      <c r="H45"/>
      <c r="I45"/>
      <c r="J45"/>
    </row>
    <row r="46" spans="2:10" s="28" customFormat="1" ht="94.5" customHeight="1">
      <c r="B46" s="29" t="s">
        <v>57</v>
      </c>
      <c r="C46" s="25"/>
      <c r="D46" s="19" t="str">
        <f t="shared" ref="D46" si="7">IF(C46="","Pendent resposta","")</f>
        <v>Pendent resposta</v>
      </c>
      <c r="E46"/>
      <c r="F46"/>
      <c r="G46"/>
      <c r="H46"/>
      <c r="I46"/>
      <c r="J46"/>
    </row>
    <row r="47" spans="2:10" s="28" customFormat="1" ht="28.5" customHeight="1">
      <c r="B47" s="8"/>
      <c r="C47"/>
      <c r="D47"/>
      <c r="E47"/>
      <c r="F47"/>
      <c r="G47"/>
      <c r="H47"/>
      <c r="I47"/>
      <c r="J47"/>
    </row>
    <row r="48" spans="2:10" s="28" customFormat="1" ht="20.100000000000001" customHeight="1">
      <c r="B48" s="20" t="s">
        <v>4</v>
      </c>
      <c r="C48"/>
      <c r="D48"/>
      <c r="E48"/>
      <c r="F48"/>
      <c r="G48"/>
      <c r="H48"/>
      <c r="I48"/>
      <c r="J48"/>
    </row>
    <row r="49" spans="2:10" s="28" customFormat="1" ht="21.95" customHeight="1">
      <c r="B49" s="8"/>
      <c r="C49"/>
      <c r="D49"/>
      <c r="E49"/>
      <c r="F49"/>
      <c r="G49"/>
      <c r="H49"/>
      <c r="I49"/>
      <c r="J49"/>
    </row>
    <row r="50" spans="2:10" s="28" customFormat="1" ht="26.1" customHeight="1">
      <c r="B50" s="34" t="s">
        <v>5</v>
      </c>
      <c r="C50" s="35"/>
      <c r="D50" s="35"/>
      <c r="E50" s="35"/>
      <c r="F50" s="35"/>
      <c r="G50" s="35"/>
      <c r="H50" s="35"/>
      <c r="I50"/>
      <c r="J50"/>
    </row>
    <row r="51" spans="2:10" s="28" customFormat="1" ht="19.5" customHeight="1">
      <c r="B51"/>
      <c r="C51"/>
      <c r="D51"/>
      <c r="E51"/>
      <c r="F51"/>
      <c r="G51"/>
      <c r="H51"/>
      <c r="I51"/>
      <c r="J51"/>
    </row>
    <row r="52" spans="2:10" s="28" customFormat="1" ht="18.600000000000001" customHeight="1">
      <c r="B52"/>
      <c r="C52"/>
      <c r="D52"/>
      <c r="E52"/>
      <c r="F52"/>
      <c r="G52"/>
      <c r="H52"/>
      <c r="I52"/>
      <c r="J52"/>
    </row>
    <row r="53" spans="2:10" s="28" customFormat="1" ht="24.6" customHeight="1">
      <c r="B53" s="9"/>
      <c r="C53"/>
      <c r="D53"/>
      <c r="E53"/>
      <c r="F53"/>
      <c r="G53"/>
      <c r="H53"/>
      <c r="I53"/>
      <c r="J53"/>
    </row>
    <row r="54" spans="2:10" s="28" customFormat="1" ht="19.5" customHeight="1">
      <c r="B54" s="10"/>
      <c r="C54"/>
      <c r="D54"/>
      <c r="E54"/>
      <c r="F54"/>
      <c r="G54"/>
      <c r="H54"/>
      <c r="I54"/>
      <c r="J54"/>
    </row>
    <row r="55" spans="2:10" s="28" customFormat="1" ht="20.45" customHeight="1">
      <c r="B55" s="9"/>
      <c r="C55"/>
      <c r="D55"/>
      <c r="E55"/>
      <c r="F55"/>
      <c r="G55"/>
      <c r="H55"/>
      <c r="I55"/>
      <c r="J55"/>
    </row>
    <row r="56" spans="2:10" s="28" customFormat="1" ht="24.6" customHeight="1">
      <c r="B56"/>
      <c r="C56"/>
      <c r="D56"/>
      <c r="E56"/>
      <c r="F56"/>
      <c r="G56"/>
      <c r="H56"/>
      <c r="I56"/>
      <c r="J56"/>
    </row>
    <row r="57" spans="2:10" s="28" customFormat="1" ht="14.45" customHeight="1">
      <c r="B57"/>
      <c r="C57"/>
      <c r="D57"/>
      <c r="E57"/>
      <c r="F57"/>
      <c r="G57"/>
      <c r="H57"/>
      <c r="I57"/>
      <c r="J57"/>
    </row>
    <row r="58" spans="2:10" s="28" customFormat="1" ht="24" customHeight="1">
      <c r="B58"/>
      <c r="C58"/>
      <c r="D58"/>
      <c r="E58"/>
      <c r="F58"/>
      <c r="G58"/>
      <c r="H58"/>
      <c r="I58"/>
      <c r="J58"/>
    </row>
    <row r="59" spans="2:10" s="28" customFormat="1" ht="27" customHeight="1">
      <c r="B59"/>
      <c r="C59"/>
      <c r="D59"/>
      <c r="E59"/>
      <c r="F59"/>
      <c r="G59"/>
      <c r="H59"/>
      <c r="I59"/>
      <c r="J59"/>
    </row>
    <row r="60" spans="2:10" s="28" customFormat="1" ht="18.600000000000001" customHeight="1">
      <c r="B60"/>
      <c r="C60"/>
      <c r="D60"/>
      <c r="E60"/>
      <c r="F60"/>
      <c r="G60"/>
      <c r="H60"/>
      <c r="I60"/>
      <c r="J60"/>
    </row>
    <row r="61" spans="2:10" s="28" customFormat="1" ht="17.100000000000001" customHeight="1">
      <c r="B61"/>
      <c r="C61"/>
      <c r="D61"/>
      <c r="E61"/>
      <c r="F61"/>
      <c r="G61"/>
      <c r="H61"/>
      <c r="I61"/>
      <c r="J61"/>
    </row>
    <row r="62" spans="2:10" s="28" customFormat="1" ht="30.95" customHeight="1">
      <c r="B62"/>
      <c r="C62"/>
      <c r="D62"/>
      <c r="E62"/>
      <c r="F62"/>
      <c r="G62"/>
      <c r="H62"/>
      <c r="I62"/>
      <c r="J62"/>
    </row>
    <row r="63" spans="2:10" s="28" customFormat="1" ht="26.45" customHeight="1">
      <c r="B63"/>
      <c r="C63"/>
      <c r="D63"/>
      <c r="E63"/>
      <c r="F63"/>
      <c r="G63"/>
      <c r="H63"/>
      <c r="I63"/>
      <c r="J63"/>
    </row>
    <row r="64" spans="2:10" s="28" customFormat="1" ht="28.5" customHeight="1">
      <c r="B64"/>
      <c r="C64"/>
      <c r="D64"/>
      <c r="E64"/>
      <c r="F64"/>
      <c r="G64"/>
      <c r="H64"/>
      <c r="I64"/>
      <c r="J64"/>
    </row>
    <row r="65" spans="2:10" s="28" customFormat="1" ht="27" customHeight="1">
      <c r="B65"/>
      <c r="C65"/>
      <c r="D65"/>
      <c r="E65"/>
      <c r="F65"/>
      <c r="G65"/>
      <c r="H65"/>
      <c r="I65"/>
      <c r="J65"/>
    </row>
    <row r="66" spans="2:10" s="28" customFormat="1" ht="27.6" customHeight="1">
      <c r="B66"/>
      <c r="C66"/>
      <c r="D66"/>
      <c r="E66"/>
      <c r="F66"/>
      <c r="G66"/>
      <c r="H66"/>
      <c r="I66"/>
      <c r="J66"/>
    </row>
    <row r="67" spans="2:10" ht="18.600000000000001" customHeight="1"/>
    <row r="68" spans="2:10" ht="25.5" customHeight="1"/>
    <row r="69" spans="2:10" ht="22.5" customHeight="1"/>
    <row r="70" spans="2:10" ht="36.6" customHeight="1"/>
    <row r="71" spans="2:10" ht="28.5" customHeight="1"/>
    <row r="72" spans="2:10" s="28" customFormat="1" ht="30.95" customHeight="1">
      <c r="B72"/>
      <c r="C72"/>
      <c r="D72"/>
      <c r="E72"/>
      <c r="F72"/>
      <c r="G72"/>
      <c r="H72"/>
      <c r="I72"/>
      <c r="J72"/>
    </row>
    <row r="73" spans="2:10" s="28" customFormat="1" ht="26.45" customHeight="1">
      <c r="B73"/>
      <c r="C73"/>
      <c r="D73"/>
      <c r="E73"/>
      <c r="F73"/>
      <c r="G73"/>
      <c r="H73"/>
      <c r="I73"/>
      <c r="J73"/>
    </row>
    <row r="74" spans="2:10" s="28" customFormat="1" ht="26.1" customHeight="1">
      <c r="B74"/>
      <c r="C74"/>
      <c r="D74"/>
      <c r="E74"/>
      <c r="F74"/>
      <c r="G74"/>
      <c r="H74"/>
      <c r="I74"/>
      <c r="J74"/>
    </row>
    <row r="75" spans="2:10" ht="12.75"/>
    <row r="76" spans="2:10" ht="12.75"/>
    <row r="77" spans="2:10" ht="12.75"/>
    <row r="78" spans="2:10" ht="12.75"/>
    <row r="79" spans="2:10" ht="63.6" customHeight="1"/>
    <row r="80" spans="2:10" ht="60.95" customHeight="1"/>
    <row r="81" ht="12.75"/>
    <row r="82" ht="12.75"/>
    <row r="83" ht="21" customHeight="1"/>
    <row r="84" ht="60" customHeight="1"/>
    <row r="85" ht="12.75"/>
    <row r="86" ht="37.5" customHeight="1"/>
    <row r="87" ht="12.75"/>
    <row r="88" ht="50.1" customHeight="1"/>
    <row r="91" ht="12.75"/>
    <row r="92" ht="12.75"/>
    <row r="93" ht="12.75"/>
  </sheetData>
  <sheetProtection algorithmName="SHA-512" hashValue="Md0vV3vDWIEcTl2joN6Ga4VVC5FiZHiv5VJZdmFjatApnmeVUKzpRYAWXdBdCxL6KnMDzYzrj2EgjDo1HSX+LA==" saltValue="Ubk9ALL165zeDDWpLpDjUg==" spinCount="100000" sheet="1" objects="1" scenarios="1"/>
  <mergeCells count="11">
    <mergeCell ref="B50:H50"/>
    <mergeCell ref="B3:J3"/>
    <mergeCell ref="B4:J4"/>
    <mergeCell ref="B15:H15"/>
    <mergeCell ref="C19:E19"/>
    <mergeCell ref="F19:I19"/>
    <mergeCell ref="C22:J22"/>
    <mergeCell ref="C27:J27"/>
    <mergeCell ref="C32:J32"/>
    <mergeCell ref="C36:J36"/>
    <mergeCell ref="C38:J38"/>
  </mergeCells>
  <conditionalFormatting sqref="D7:F11 D46 F46">
    <cfRule type="cellIs" dxfId="7" priority="7" operator="equal">
      <formula>"Correcte"</formula>
    </cfRule>
    <cfRule type="cellIs" dxfId="6" priority="8" operator="equal">
      <formula>"Pendent incloure informació"</formula>
    </cfRule>
  </conditionalFormatting>
  <conditionalFormatting sqref="J23:J24">
    <cfRule type="cellIs" dxfId="5" priority="9" operator="equal">
      <formula>"Correcte"</formula>
    </cfRule>
    <cfRule type="notContainsBlanks" dxfId="4" priority="10">
      <formula>LEN(TRIM(J23))&gt;0</formula>
    </cfRule>
  </conditionalFormatting>
  <conditionalFormatting sqref="J25:J26 J28:J31 J33:J35 J37 J39 J41">
    <cfRule type="cellIs" dxfId="3" priority="5" operator="equal">
      <formula>"Correcte"</formula>
    </cfRule>
    <cfRule type="notContainsBlanks" dxfId="2" priority="6">
      <formula>LEN(TRIM(J25))&gt;0</formula>
    </cfRule>
  </conditionalFormatting>
  <conditionalFormatting sqref="J43">
    <cfRule type="cellIs" dxfId="1" priority="1" operator="equal">
      <formula>"Correcte"</formula>
    </cfRule>
    <cfRule type="notContainsBlanks" dxfId="0" priority="2">
      <formula>LEN(TRIM(J43))&gt;0</formula>
    </cfRule>
  </conditionalFormatting>
  <dataValidations xWindow="668" yWindow="723" count="4">
    <dataValidation type="list" allowBlank="1" showErrorMessage="1" sqref="C23:C26 C28:C31 C33:C35 C37 C39 C41 C43">
      <formula1>"Preu (€),Percentatge (%) de recàrrec,Percentatge (%) de descompte,Preu ($)"</formula1>
    </dataValidation>
    <dataValidation type="list" allowBlank="1" showErrorMessage="1" sqref="C46">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3:F26 H23:I26 H28:I31 F28:F31 F33:F35 H33:I35 H37:I37 F37 F39 H39:I39 F41 H41:I41 F43 H43:I43">
      <formula1>AND(F23&lt;&gt;"",LEN(RIGHT(F23,LEN(F23)-IFERROR(FIND(",",F23),LEN(F23))))&lt;=2)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Andrea Teruel Moreno</cp:lastModifiedBy>
  <dcterms:created xsi:type="dcterms:W3CDTF">2024-06-26T14:18:40Z</dcterms:created>
  <dcterms:modified xsi:type="dcterms:W3CDTF">2025-05-22T16:12:51Z</dcterms:modified>
</cp:coreProperties>
</file>