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420" windowHeight="11020"/>
  </bookViews>
  <sheets>
    <sheet name="OFERTA" sheetId="1" r:id="rId1"/>
    <sheet name="Estudi de Costos" sheetId="2" r:id="rId2"/>
  </sheets>
  <calcPr calcId="145621"/>
</workbook>
</file>

<file path=xl/calcChain.xml><?xml version="1.0" encoding="utf-8"?>
<calcChain xmlns="http://schemas.openxmlformats.org/spreadsheetml/2006/main">
  <c r="G35" i="1" l="1"/>
  <c r="F35" i="1"/>
  <c r="F33" i="1"/>
  <c r="F34" i="1"/>
  <c r="F32" i="1"/>
  <c r="F11" i="1"/>
  <c r="G11" i="1" s="1"/>
  <c r="F10" i="1"/>
  <c r="G10" i="1" s="1"/>
  <c r="F17" i="1"/>
  <c r="G17" i="1" s="1"/>
  <c r="F18" i="1"/>
  <c r="G18" i="1" s="1"/>
  <c r="F16" i="1"/>
  <c r="G16" i="1" s="1"/>
  <c r="F4" i="1"/>
  <c r="F5" i="1"/>
  <c r="G5" i="1" s="1"/>
  <c r="F6" i="1"/>
  <c r="G6" i="1" s="1"/>
  <c r="F7" i="1"/>
  <c r="G7" i="1" s="1"/>
  <c r="F8" i="1"/>
  <c r="G8" i="1" s="1"/>
  <c r="F9" i="1"/>
  <c r="G9" i="1" s="1"/>
  <c r="G4" i="1" l="1"/>
  <c r="G28" i="1" l="1"/>
  <c r="F28" i="1"/>
  <c r="B25" i="2"/>
  <c r="B35" i="2"/>
  <c r="B15" i="2"/>
  <c r="B20" i="2"/>
  <c r="G12" i="1" l="1"/>
  <c r="F12" i="1"/>
  <c r="B4" i="2"/>
  <c r="B29" i="2" s="1"/>
  <c r="B37" i="2" s="1"/>
  <c r="F15" i="1" l="1"/>
  <c r="F19" i="1" s="1"/>
  <c r="F36" i="1" s="1"/>
  <c r="F40" i="1" s="1"/>
  <c r="G15" i="1"/>
  <c r="G19" i="1" s="1"/>
  <c r="G36" i="1" s="1"/>
  <c r="G40" i="1" s="1"/>
  <c r="F41" i="1" l="1"/>
  <c r="F42" i="1" s="1"/>
  <c r="B39" i="2"/>
  <c r="G41" i="1"/>
  <c r="G42" i="1" s="1"/>
</calcChain>
</file>

<file path=xl/sharedStrings.xml><?xml version="1.0" encoding="utf-8"?>
<sst xmlns="http://schemas.openxmlformats.org/spreadsheetml/2006/main" count="81" uniqueCount="62">
  <si>
    <t>PERSONAL</t>
  </si>
  <si>
    <t>Tècnic</t>
  </si>
  <si>
    <t>Encarregat</t>
  </si>
  <si>
    <t>Administratiu</t>
  </si>
  <si>
    <t>Delineant SIG</t>
  </si>
  <si>
    <t>Oficial jardiner</t>
  </si>
  <si>
    <t>Auxiliar Jardiner</t>
  </si>
  <si>
    <t>Vacances i absentisme</t>
  </si>
  <si>
    <t>Altres</t>
  </si>
  <si>
    <t>TOTAL DESPESES DE PERSONAL</t>
  </si>
  <si>
    <t>MATERIALS</t>
  </si>
  <si>
    <t>Materials(*)</t>
  </si>
  <si>
    <t>Sistema gestió incidències</t>
  </si>
  <si>
    <t>Treballs especials</t>
  </si>
  <si>
    <t>TOTAL MATERIALS</t>
  </si>
  <si>
    <t>MAQUINÀRIA I VEHICLES</t>
  </si>
  <si>
    <t>Marca/model</t>
  </si>
  <si>
    <t>Unitats</t>
  </si>
  <si>
    <t>Preu  unitari €/any</t>
  </si>
  <si>
    <t>Vehicle furgoneta</t>
  </si>
  <si>
    <t xml:space="preserve">Maquinària </t>
  </si>
  <si>
    <t>Sistema geolocalització vehicles</t>
  </si>
  <si>
    <t>Mini excavadora</t>
  </si>
  <si>
    <t xml:space="preserve">TOTAL MAQUINÀRIA I VEHICLES </t>
  </si>
  <si>
    <t>ALTRES CONCEPTES</t>
  </si>
  <si>
    <t>.....</t>
  </si>
  <si>
    <t>TOTAL ALTRES CONCEPTES</t>
  </si>
  <si>
    <t>TOTAL EXECUCIÓ MATERIAL (1+2+3+4)</t>
  </si>
  <si>
    <t>DESPESES GENERALS</t>
  </si>
  <si>
    <t>BENEFICI INDUSTRIAL</t>
  </si>
  <si>
    <t>TOTAL (IVA NO INLCÒS)</t>
  </si>
  <si>
    <t>IVA</t>
  </si>
  <si>
    <t>TOTAL CONTRACTE (IVA INCLÒS)</t>
  </si>
  <si>
    <t xml:space="preserve">Import brut anual </t>
  </si>
  <si>
    <t>Import brut  bianual</t>
  </si>
  <si>
    <t>Preu unitari €/any</t>
  </si>
  <si>
    <t>Costos directes</t>
  </si>
  <si>
    <t>Import €</t>
  </si>
  <si>
    <t>Costos salarials (desglossar per categories)</t>
  </si>
  <si>
    <t>TOTAL</t>
  </si>
  <si>
    <t>Suma costos directes:</t>
  </si>
  <si>
    <t>Costos indirectes</t>
  </si>
  <si>
    <t>Despeses generals d’estructura</t>
  </si>
  <si>
    <t>Suma costos indirectes:</t>
  </si>
  <si>
    <t xml:space="preserve">Benefici industrial </t>
  </si>
  <si>
    <t>PREU NET (sense IVA) (Inclou costos directes+indirectes+ benefici industrial)</t>
  </si>
  <si>
    <t>COMPROVACIÓ</t>
  </si>
  <si>
    <t>Materials</t>
  </si>
  <si>
    <t>Maquinària i vehicles</t>
  </si>
  <si>
    <t>Altres conceptes</t>
  </si>
  <si>
    <t>Tècnic Diplomat</t>
  </si>
  <si>
    <t>Jardiner</t>
  </si>
  <si>
    <t>Delineant</t>
  </si>
  <si>
    <t>Maquinària</t>
  </si>
  <si>
    <t>LOT XXX</t>
  </si>
  <si>
    <t>Lot XX</t>
  </si>
  <si>
    <t>Seguretat i salut</t>
  </si>
  <si>
    <t>Cotitzacions Seguretat Social</t>
  </si>
  <si>
    <t>Dedicació %</t>
  </si>
  <si>
    <t>Persones Núm.</t>
  </si>
  <si>
    <t>Preu   €/any</t>
  </si>
  <si>
    <t>Preu €/any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</si>
</sst>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3]_-;\-* #,##0.00\ [$€-403]_-;_-* &quot;-&quot;??\ [$€-403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Times New Roman"/>
      <family val="1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FFFFFF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FFFFFF"/>
      </right>
      <top style="medium">
        <color indexed="64"/>
      </top>
      <bottom style="medium">
        <color indexed="64"/>
      </bottom>
      <diagonal/>
    </border>
    <border>
      <left style="medium">
        <color rgb="FFFFFFFF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5" fillId="0" borderId="9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horizontal="justify" vertical="center"/>
    </xf>
    <xf numFmtId="0" fontId="7" fillId="0" borderId="2" xfId="0" applyFont="1" applyBorder="1" applyAlignment="1" applyProtection="1">
      <alignment horizontal="justify" vertical="center" wrapText="1"/>
      <protection locked="0"/>
    </xf>
    <xf numFmtId="0" fontId="7" fillId="0" borderId="4" xfId="0" applyFont="1" applyBorder="1" applyAlignment="1" applyProtection="1">
      <alignment horizontal="justify" vertical="center" wrapText="1"/>
      <protection locked="0"/>
    </xf>
    <xf numFmtId="0" fontId="7" fillId="0" borderId="8" xfId="0" applyFont="1" applyBorder="1" applyAlignment="1" applyProtection="1">
      <alignment horizontal="justify" vertical="center" wrapText="1"/>
      <protection locked="0"/>
    </xf>
    <xf numFmtId="0" fontId="8" fillId="0" borderId="17" xfId="0" applyFont="1" applyBorder="1" applyAlignment="1">
      <alignment horizontal="justify" vertical="center" wrapText="1"/>
    </xf>
    <xf numFmtId="44" fontId="8" fillId="0" borderId="6" xfId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4" borderId="8" xfId="0" applyFont="1" applyFill="1" applyBorder="1" applyAlignment="1">
      <alignment horizontal="justify" vertical="center" wrapText="1"/>
    </xf>
    <xf numFmtId="44" fontId="8" fillId="4" borderId="6" xfId="1" applyFont="1" applyFill="1" applyBorder="1" applyAlignment="1">
      <alignment horizontal="justify" vertical="center" wrapText="1"/>
    </xf>
    <xf numFmtId="0" fontId="2" fillId="5" borderId="0" xfId="0" applyFont="1" applyFill="1" applyAlignment="1"/>
    <xf numFmtId="0" fontId="2" fillId="5" borderId="0" xfId="0" applyFont="1" applyFill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horizontal="left" vertical="center" wrapText="1" indent="3"/>
    </xf>
    <xf numFmtId="0" fontId="8" fillId="0" borderId="0" xfId="0" applyFont="1"/>
    <xf numFmtId="44" fontId="7" fillId="0" borderId="6" xfId="1" applyFont="1" applyBorder="1" applyAlignment="1" applyProtection="1">
      <alignment horizontal="right" vertical="center" wrapText="1"/>
      <protection locked="0"/>
    </xf>
    <xf numFmtId="0" fontId="8" fillId="0" borderId="2" xfId="0" applyFont="1" applyBorder="1" applyAlignment="1" applyProtection="1">
      <alignment horizontal="justify" vertical="center" wrapText="1"/>
      <protection locked="0"/>
    </xf>
    <xf numFmtId="0" fontId="8" fillId="0" borderId="15" xfId="0" applyFont="1" applyBorder="1" applyAlignment="1">
      <alignment horizontal="left" vertical="center" wrapText="1" indent="3"/>
    </xf>
    <xf numFmtId="0" fontId="5" fillId="0" borderId="18" xfId="0" applyFont="1" applyBorder="1" applyAlignment="1">
      <alignment vertical="center"/>
    </xf>
    <xf numFmtId="44" fontId="7" fillId="0" borderId="2" xfId="1" applyFont="1" applyBorder="1" applyAlignment="1" applyProtection="1">
      <alignment horizontal="right" vertical="center" wrapText="1"/>
      <protection locked="0"/>
    </xf>
    <xf numFmtId="0" fontId="5" fillId="6" borderId="3" xfId="0" applyFont="1" applyFill="1" applyBorder="1" applyAlignment="1">
      <alignment horizontal="justify" vertical="center"/>
    </xf>
    <xf numFmtId="0" fontId="8" fillId="6" borderId="4" xfId="0" applyFont="1" applyFill="1" applyBorder="1" applyAlignment="1" applyProtection="1">
      <alignment horizontal="right" vertical="center" wrapText="1"/>
      <protection locked="0"/>
    </xf>
    <xf numFmtId="0" fontId="8" fillId="0" borderId="15" xfId="0" applyFont="1" applyBorder="1" applyAlignment="1">
      <alignment vertical="center"/>
    </xf>
    <xf numFmtId="0" fontId="5" fillId="0" borderId="17" xfId="0" applyFont="1" applyBorder="1" applyAlignment="1">
      <alignment horizontal="justify" vertical="center"/>
    </xf>
    <xf numFmtId="0" fontId="8" fillId="6" borderId="3" xfId="0" applyFont="1" applyFill="1" applyBorder="1" applyAlignment="1">
      <alignment vertical="center"/>
    </xf>
    <xf numFmtId="0" fontId="8" fillId="6" borderId="9" xfId="0" applyFont="1" applyFill="1" applyBorder="1" applyAlignment="1">
      <alignment horizontal="left" vertical="center" wrapText="1" indent="3"/>
    </xf>
    <xf numFmtId="0" fontId="8" fillId="6" borderId="6" xfId="0" applyFont="1" applyFill="1" applyBorder="1" applyAlignment="1" applyProtection="1">
      <alignment horizontal="right" vertical="center" wrapText="1"/>
      <protection locked="0"/>
    </xf>
    <xf numFmtId="44" fontId="7" fillId="0" borderId="8" xfId="1" applyFont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>
      <alignment horizontal="left" vertical="center" wrapText="1" indent="3"/>
    </xf>
    <xf numFmtId="0" fontId="5" fillId="6" borderId="3" xfId="0" applyFont="1" applyFill="1" applyBorder="1" applyAlignment="1">
      <alignment vertical="center"/>
    </xf>
    <xf numFmtId="165" fontId="8" fillId="0" borderId="6" xfId="0" applyNumberFormat="1" applyFont="1" applyBorder="1" applyAlignment="1" applyProtection="1">
      <alignment horizontal="right" vertical="center" wrapText="1"/>
      <protection locked="0"/>
    </xf>
    <xf numFmtId="165" fontId="8" fillId="0" borderId="17" xfId="0" applyNumberFormat="1" applyFont="1" applyBorder="1" applyAlignment="1" applyProtection="1">
      <alignment horizontal="right" vertical="center" wrapText="1"/>
      <protection locked="0"/>
    </xf>
    <xf numFmtId="44" fontId="8" fillId="0" borderId="6" xfId="1" applyFont="1" applyBorder="1" applyAlignment="1" applyProtection="1">
      <alignment horizontal="right" vertical="center" wrapText="1"/>
      <protection locked="0"/>
    </xf>
    <xf numFmtId="0" fontId="8" fillId="0" borderId="15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justify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justify" vertical="center"/>
      <protection locked="0"/>
    </xf>
    <xf numFmtId="0" fontId="4" fillId="0" borderId="3" xfId="0" applyFont="1" applyBorder="1" applyAlignment="1" applyProtection="1">
      <alignment horizontal="justify" vertical="center"/>
      <protection locked="0"/>
    </xf>
    <xf numFmtId="0" fontId="4" fillId="0" borderId="4" xfId="0" applyFont="1" applyBorder="1" applyAlignment="1" applyProtection="1">
      <alignment horizontal="justify" vertical="center"/>
      <protection locked="0"/>
    </xf>
    <xf numFmtId="0" fontId="4" fillId="0" borderId="3" xfId="0" applyFont="1" applyBorder="1" applyAlignment="1" applyProtection="1">
      <alignment horizontal="justify" vertical="center"/>
      <protection locked="0"/>
    </xf>
    <xf numFmtId="0" fontId="4" fillId="0" borderId="4" xfId="0" applyFont="1" applyBorder="1" applyAlignment="1" applyProtection="1">
      <alignment horizontal="justify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4" fillId="0" borderId="1" xfId="0" applyFont="1" applyBorder="1" applyAlignment="1" applyProtection="1">
      <alignment horizontal="justify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justify" vertical="center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5" fillId="0" borderId="4" xfId="0" applyFont="1" applyBorder="1" applyAlignment="1" applyProtection="1">
      <alignment horizontal="justify" vertical="center"/>
      <protection locked="0"/>
    </xf>
    <xf numFmtId="0" fontId="4" fillId="0" borderId="7" xfId="0" applyFont="1" applyBorder="1" applyAlignment="1" applyProtection="1">
      <alignment horizontal="justify" vertical="center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5" fillId="0" borderId="7" xfId="0" applyFont="1" applyBorder="1" applyAlignment="1" applyProtection="1">
      <alignment horizontal="justify"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justify" vertical="center"/>
      <protection locked="0"/>
    </xf>
    <xf numFmtId="0" fontId="4" fillId="0" borderId="0" xfId="0" applyFont="1" applyBorder="1" applyAlignment="1" applyProtection="1">
      <alignment horizontal="justify" vertical="center" wrapText="1"/>
      <protection locked="0"/>
    </xf>
    <xf numFmtId="0" fontId="4" fillId="2" borderId="8" xfId="0" applyFont="1" applyFill="1" applyBorder="1" applyAlignment="1" applyProtection="1">
      <alignment horizontal="justify" vertical="center"/>
      <protection locked="0"/>
    </xf>
    <xf numFmtId="0" fontId="4" fillId="2" borderId="6" xfId="0" applyFont="1" applyFill="1" applyBorder="1" applyAlignment="1" applyProtection="1">
      <alignment horizontal="justify" vertical="center"/>
      <protection locked="0"/>
    </xf>
    <xf numFmtId="0" fontId="4" fillId="2" borderId="3" xfId="0" applyFont="1" applyFill="1" applyBorder="1" applyAlignment="1" applyProtection="1">
      <alignment vertical="center"/>
      <protection locked="0"/>
    </xf>
    <xf numFmtId="0" fontId="4" fillId="2" borderId="9" xfId="0" applyFont="1" applyFill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right" vertical="center" wrapText="1"/>
      <protection locked="0"/>
    </xf>
    <xf numFmtId="0" fontId="4" fillId="0" borderId="11" xfId="0" applyFont="1" applyBorder="1" applyAlignment="1" applyProtection="1">
      <alignment horizontal="justify" vertical="center"/>
      <protection locked="0"/>
    </xf>
    <xf numFmtId="0" fontId="4" fillId="0" borderId="12" xfId="0" applyFont="1" applyBorder="1" applyAlignment="1" applyProtection="1">
      <alignment horizontal="justify" vertical="center"/>
      <protection locked="0"/>
    </xf>
    <xf numFmtId="0" fontId="4" fillId="0" borderId="5" xfId="0" applyFont="1" applyBorder="1" applyAlignment="1" applyProtection="1">
      <alignment horizontal="justify"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justify" vertical="center"/>
      <protection locked="0"/>
    </xf>
    <xf numFmtId="0" fontId="5" fillId="0" borderId="4" xfId="0" applyFont="1" applyBorder="1" applyAlignment="1" applyProtection="1">
      <alignment horizontal="justify"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3" xfId="0" applyFont="1" applyBorder="1" applyAlignment="1" applyProtection="1">
      <alignment horizontal="justify" vertical="center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right" vertical="center"/>
      <protection locked="0"/>
    </xf>
    <xf numFmtId="0" fontId="5" fillId="0" borderId="8" xfId="0" applyFont="1" applyBorder="1" applyAlignment="1" applyProtection="1">
      <alignment horizontal="right" vertical="center"/>
      <protection locked="0"/>
    </xf>
    <xf numFmtId="9" fontId="5" fillId="0" borderId="6" xfId="0" applyNumberFormat="1" applyFont="1" applyBorder="1" applyAlignment="1" applyProtection="1">
      <alignment horizontal="center" vertical="center"/>
      <protection locked="0"/>
    </xf>
    <xf numFmtId="44" fontId="8" fillId="0" borderId="6" xfId="1" applyFont="1" applyBorder="1" applyAlignment="1" applyProtection="1">
      <alignment horizontal="right" vertical="center" wrapText="1"/>
    </xf>
    <xf numFmtId="44" fontId="5" fillId="0" borderId="6" xfId="1" applyFont="1" applyBorder="1" applyAlignment="1" applyProtection="1">
      <alignment horizontal="right" vertical="center"/>
    </xf>
    <xf numFmtId="44" fontId="5" fillId="0" borderId="6" xfId="1" applyFont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vertical="center"/>
    </xf>
    <xf numFmtId="0" fontId="4" fillId="0" borderId="6" xfId="0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horizontal="justify" vertical="center"/>
    </xf>
    <xf numFmtId="0" fontId="5" fillId="0" borderId="6" xfId="0" applyFont="1" applyBorder="1" applyAlignment="1" applyProtection="1">
      <alignment horizontal="right" vertical="center" wrapText="1"/>
    </xf>
    <xf numFmtId="8" fontId="4" fillId="2" borderId="8" xfId="0" applyNumberFormat="1" applyFont="1" applyFill="1" applyBorder="1" applyAlignment="1" applyProtection="1">
      <alignment horizontal="right" vertical="center"/>
    </xf>
    <xf numFmtId="164" fontId="4" fillId="3" borderId="6" xfId="0" applyNumberFormat="1" applyFont="1" applyFill="1" applyBorder="1" applyAlignment="1" applyProtection="1">
      <alignment horizontal="right" vertical="center" wrapText="1"/>
    </xf>
    <xf numFmtId="44" fontId="5" fillId="0" borderId="8" xfId="1" applyFont="1" applyBorder="1" applyAlignment="1" applyProtection="1">
      <alignment horizontal="right" vertical="center"/>
    </xf>
    <xf numFmtId="8" fontId="5" fillId="0" borderId="6" xfId="0" applyNumberFormat="1" applyFont="1" applyBorder="1" applyAlignment="1" applyProtection="1">
      <alignment horizontal="right" vertical="center" wrapText="1"/>
    </xf>
    <xf numFmtId="0" fontId="4" fillId="0" borderId="11" xfId="0" applyFont="1" applyBorder="1" applyAlignment="1" applyProtection="1">
      <alignment horizontal="justify" vertical="center"/>
    </xf>
    <xf numFmtId="0" fontId="4" fillId="0" borderId="16" xfId="0" applyFont="1" applyBorder="1" applyAlignment="1" applyProtection="1">
      <alignment horizontal="justify" vertical="center"/>
    </xf>
    <xf numFmtId="0" fontId="5" fillId="0" borderId="5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horizontal="justify" vertical="center" wrapText="1"/>
    </xf>
    <xf numFmtId="0" fontId="4" fillId="0" borderId="12" xfId="0" applyFont="1" applyBorder="1" applyAlignment="1" applyProtection="1">
      <alignment horizontal="justify" vertical="center"/>
    </xf>
    <xf numFmtId="0" fontId="5" fillId="0" borderId="4" xfId="0" applyFont="1" applyBorder="1" applyAlignment="1" applyProtection="1">
      <alignment horizontal="right" vertical="center"/>
    </xf>
    <xf numFmtId="0" fontId="5" fillId="0" borderId="4" xfId="0" applyFont="1" applyBorder="1" applyAlignment="1" applyProtection="1">
      <alignment horizontal="right" vertical="center" wrapText="1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44" fontId="5" fillId="0" borderId="6" xfId="0" applyNumberFormat="1" applyFont="1" applyBorder="1" applyAlignment="1" applyProtection="1">
      <alignment horizontal="right" vertical="center" wrapText="1"/>
    </xf>
    <xf numFmtId="44" fontId="7" fillId="0" borderId="6" xfId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vertical="center"/>
      <protection locked="0"/>
    </xf>
    <xf numFmtId="165" fontId="4" fillId="0" borderId="8" xfId="0" applyNumberFormat="1" applyFont="1" applyBorder="1" applyAlignment="1" applyProtection="1">
      <alignment horizontal="center" vertical="center"/>
      <protection locked="0"/>
    </xf>
    <xf numFmtId="44" fontId="4" fillId="0" borderId="6" xfId="1" applyFont="1" applyBorder="1" applyAlignment="1" applyProtection="1">
      <alignment horizontal="right" vertical="center" wrapText="1"/>
    </xf>
    <xf numFmtId="44" fontId="4" fillId="0" borderId="2" xfId="1" applyFont="1" applyBorder="1" applyAlignment="1" applyProtection="1">
      <alignment vertical="center"/>
      <protection locked="0"/>
    </xf>
    <xf numFmtId="44" fontId="4" fillId="0" borderId="8" xfId="1" applyFont="1" applyBorder="1" applyAlignment="1" applyProtection="1">
      <alignment vertical="center"/>
      <protection locked="0"/>
    </xf>
    <xf numFmtId="44" fontId="4" fillId="0" borderId="6" xfId="1" applyFont="1" applyBorder="1" applyAlignment="1" applyProtection="1">
      <alignment horizontal="right" vertical="center" wrapText="1"/>
      <protection locked="0"/>
    </xf>
    <xf numFmtId="0" fontId="5" fillId="0" borderId="6" xfId="0" applyFont="1" applyBorder="1" applyAlignment="1" applyProtection="1">
      <alignment horizontal="right" vertical="center"/>
    </xf>
    <xf numFmtId="9" fontId="5" fillId="0" borderId="3" xfId="2" applyFont="1" applyBorder="1" applyAlignment="1" applyProtection="1">
      <alignment vertical="center"/>
      <protection locked="0"/>
    </xf>
    <xf numFmtId="9" fontId="4" fillId="0" borderId="3" xfId="2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10" fontId="4" fillId="0" borderId="4" xfId="0" applyNumberFormat="1" applyFont="1" applyBorder="1" applyAlignment="1" applyProtection="1">
      <alignment horizontal="center" vertical="center"/>
      <protection locked="0"/>
    </xf>
    <xf numFmtId="10" fontId="4" fillId="0" borderId="6" xfId="2" applyNumberFormat="1" applyFont="1" applyBorder="1" applyAlignment="1" applyProtection="1">
      <alignment horizontal="center" vertical="center"/>
      <protection locked="0"/>
    </xf>
    <xf numFmtId="49" fontId="4" fillId="0" borderId="3" xfId="2" applyNumberFormat="1" applyFont="1" applyBorder="1" applyAlignment="1" applyProtection="1">
      <alignment horizontal="center" vertical="center"/>
      <protection locked="0"/>
    </xf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workbookViewId="0">
      <selection activeCell="B37" sqref="B37"/>
    </sheetView>
  </sheetViews>
  <sheetFormatPr defaultRowHeight="14.5" x14ac:dyDescent="0.35"/>
  <cols>
    <col min="1" max="1" width="8.7265625" style="53"/>
    <col min="2" max="2" width="26.54296875" style="53" customWidth="1"/>
    <col min="3" max="3" width="25.453125" style="53" customWidth="1"/>
    <col min="4" max="4" width="15.7265625" style="53" customWidth="1"/>
    <col min="5" max="5" width="20.1796875" style="53" customWidth="1"/>
    <col min="6" max="6" width="23.7265625" style="53" customWidth="1"/>
    <col min="7" max="7" width="25.1796875" style="53" customWidth="1"/>
    <col min="8" max="8" width="16.54296875" style="53" customWidth="1"/>
    <col min="9" max="9" width="22.1796875" style="53" customWidth="1"/>
    <col min="10" max="10" width="23" style="53" customWidth="1"/>
    <col min="11" max="16384" width="8.7265625" style="53"/>
  </cols>
  <sheetData>
    <row r="1" spans="1:13" ht="15.75" thickBot="1" x14ac:dyDescent="0.3">
      <c r="A1" s="53" t="s">
        <v>54</v>
      </c>
    </row>
    <row r="2" spans="1:13" ht="33" customHeight="1" thickBot="1" x14ac:dyDescent="0.4">
      <c r="A2" s="54"/>
      <c r="B2" s="55"/>
      <c r="C2" s="41" t="s">
        <v>59</v>
      </c>
      <c r="D2" s="41" t="s">
        <v>58</v>
      </c>
      <c r="E2" s="41" t="s">
        <v>35</v>
      </c>
      <c r="F2" s="105" t="s">
        <v>33</v>
      </c>
      <c r="G2" s="115" t="s">
        <v>34</v>
      </c>
      <c r="H2" s="57"/>
      <c r="I2" s="58"/>
      <c r="J2" s="58"/>
    </row>
    <row r="3" spans="1:13" ht="15" thickBot="1" x14ac:dyDescent="0.4">
      <c r="A3" s="59">
        <v>1</v>
      </c>
      <c r="B3" s="60" t="s">
        <v>0</v>
      </c>
      <c r="C3" s="41"/>
      <c r="D3" s="130"/>
      <c r="E3" s="123"/>
      <c r="F3" s="129"/>
      <c r="G3" s="106"/>
      <c r="H3" s="57"/>
      <c r="I3" s="58"/>
      <c r="J3" s="58"/>
    </row>
    <row r="4" spans="1:13" ht="15" thickBot="1" x14ac:dyDescent="0.4">
      <c r="A4" s="61"/>
      <c r="B4" s="47" t="s">
        <v>1</v>
      </c>
      <c r="C4" s="43"/>
      <c r="D4" s="131"/>
      <c r="E4" s="124"/>
      <c r="F4" s="125" t="str">
        <f>+IF(C4&gt;0,C4*D4*E4,"- €")</f>
        <v>- €</v>
      </c>
      <c r="G4" s="125" t="str">
        <f>+IF(C4&gt;0,F4*2,"-  €")</f>
        <v>-  €</v>
      </c>
      <c r="H4" s="57"/>
      <c r="I4" s="58"/>
      <c r="J4" s="58"/>
    </row>
    <row r="5" spans="1:13" ht="15" thickBot="1" x14ac:dyDescent="0.4">
      <c r="A5" s="61"/>
      <c r="B5" s="47" t="s">
        <v>2</v>
      </c>
      <c r="C5" s="43"/>
      <c r="D5" s="131"/>
      <c r="E5" s="124"/>
      <c r="F5" s="125" t="str">
        <f t="shared" ref="E5:F11" si="0">+IF(C5&gt;0,C5*D5*E5,"- €")</f>
        <v>- €</v>
      </c>
      <c r="G5" s="125" t="str">
        <f t="shared" ref="G5:G11" si="1">+IF(C5&gt;0,F5*2,"-  €")</f>
        <v>-  €</v>
      </c>
      <c r="H5" s="57"/>
      <c r="I5" s="58"/>
      <c r="J5" s="58"/>
    </row>
    <row r="6" spans="1:13" ht="15" thickBot="1" x14ac:dyDescent="0.4">
      <c r="A6" s="61"/>
      <c r="B6" s="47" t="s">
        <v>3</v>
      </c>
      <c r="C6" s="43"/>
      <c r="D6" s="131"/>
      <c r="E6" s="124"/>
      <c r="F6" s="125" t="str">
        <f t="shared" si="0"/>
        <v>- €</v>
      </c>
      <c r="G6" s="125" t="str">
        <f t="shared" si="1"/>
        <v>-  €</v>
      </c>
      <c r="H6" s="57"/>
      <c r="I6" s="58"/>
      <c r="J6" s="58"/>
    </row>
    <row r="7" spans="1:13" ht="15" thickBot="1" x14ac:dyDescent="0.4">
      <c r="A7" s="61"/>
      <c r="B7" s="47" t="s">
        <v>4</v>
      </c>
      <c r="C7" s="43"/>
      <c r="D7" s="131"/>
      <c r="E7" s="124"/>
      <c r="F7" s="125" t="str">
        <f t="shared" si="0"/>
        <v>- €</v>
      </c>
      <c r="G7" s="125" t="str">
        <f t="shared" si="1"/>
        <v>-  €</v>
      </c>
      <c r="H7" s="57"/>
      <c r="I7" s="58"/>
      <c r="J7" s="58"/>
    </row>
    <row r="8" spans="1:13" ht="15" thickBot="1" x14ac:dyDescent="0.4">
      <c r="A8" s="61"/>
      <c r="B8" s="47" t="s">
        <v>5</v>
      </c>
      <c r="C8" s="43"/>
      <c r="D8" s="131"/>
      <c r="E8" s="124"/>
      <c r="F8" s="125" t="str">
        <f t="shared" si="0"/>
        <v>- €</v>
      </c>
      <c r="G8" s="125" t="str">
        <f t="shared" si="1"/>
        <v>-  €</v>
      </c>
      <c r="H8" s="57"/>
      <c r="I8" s="58"/>
      <c r="J8" s="58"/>
    </row>
    <row r="9" spans="1:13" ht="15" thickBot="1" x14ac:dyDescent="0.4">
      <c r="A9" s="61"/>
      <c r="B9" s="47" t="s">
        <v>6</v>
      </c>
      <c r="C9" s="43"/>
      <c r="D9" s="131"/>
      <c r="E9" s="124"/>
      <c r="F9" s="125" t="str">
        <f t="shared" si="0"/>
        <v>- €</v>
      </c>
      <c r="G9" s="125" t="str">
        <f t="shared" si="1"/>
        <v>-  €</v>
      </c>
      <c r="H9" s="57"/>
      <c r="I9" s="58"/>
      <c r="J9" s="58"/>
    </row>
    <row r="10" spans="1:13" ht="21.75" customHeight="1" thickBot="1" x14ac:dyDescent="0.4">
      <c r="A10" s="61"/>
      <c r="B10" s="47" t="s">
        <v>7</v>
      </c>
      <c r="C10" s="43"/>
      <c r="D10" s="135"/>
      <c r="E10" s="124"/>
      <c r="F10" s="125">
        <f>E10</f>
        <v>0</v>
      </c>
      <c r="G10" s="125">
        <f>ROUND(F10*2,2)</f>
        <v>0</v>
      </c>
      <c r="H10" s="62"/>
      <c r="I10" s="62"/>
      <c r="J10" s="62"/>
    </row>
    <row r="11" spans="1:13" ht="15" thickBot="1" x14ac:dyDescent="0.4">
      <c r="A11" s="61"/>
      <c r="B11" s="47" t="s">
        <v>57</v>
      </c>
      <c r="C11" s="43"/>
      <c r="D11" s="135"/>
      <c r="E11" s="124"/>
      <c r="F11" s="125">
        <f>E11</f>
        <v>0</v>
      </c>
      <c r="G11" s="125">
        <f>ROUND(F11*2,2)</f>
        <v>0</v>
      </c>
      <c r="H11" s="62"/>
      <c r="I11" s="62"/>
      <c r="J11" s="62"/>
    </row>
    <row r="12" spans="1:13" ht="15" thickBot="1" x14ac:dyDescent="0.4">
      <c r="A12" s="63"/>
      <c r="B12" s="41" t="s">
        <v>9</v>
      </c>
      <c r="C12" s="64"/>
      <c r="D12" s="64"/>
      <c r="E12" s="65"/>
      <c r="F12" s="101">
        <f>SUM(F4:F11)</f>
        <v>0</v>
      </c>
      <c r="G12" s="102">
        <f>SUM(G4:G11)</f>
        <v>0</v>
      </c>
      <c r="H12" s="62"/>
      <c r="I12" s="62"/>
      <c r="J12" s="62"/>
    </row>
    <row r="13" spans="1:13" ht="15" thickBot="1" x14ac:dyDescent="0.4">
      <c r="A13" s="54"/>
      <c r="B13" s="54"/>
      <c r="C13" s="54"/>
      <c r="D13" s="66"/>
      <c r="E13" s="67"/>
      <c r="F13" s="103"/>
      <c r="G13" s="104"/>
      <c r="H13" s="68"/>
      <c r="I13" s="69"/>
      <c r="J13" s="70"/>
      <c r="K13" s="62"/>
      <c r="L13" s="58"/>
      <c r="M13" s="58"/>
    </row>
    <row r="14" spans="1:13" ht="15" thickBot="1" x14ac:dyDescent="0.4">
      <c r="A14" s="59">
        <v>2</v>
      </c>
      <c r="B14" s="60" t="s">
        <v>10</v>
      </c>
      <c r="C14" s="60"/>
      <c r="D14" s="41"/>
      <c r="E14" s="132" t="s">
        <v>61</v>
      </c>
      <c r="F14" s="105" t="s">
        <v>33</v>
      </c>
      <c r="G14" s="115" t="s">
        <v>34</v>
      </c>
      <c r="H14" s="62"/>
      <c r="I14" s="62"/>
      <c r="J14" s="62"/>
    </row>
    <row r="15" spans="1:13" ht="15" thickBot="1" x14ac:dyDescent="0.4">
      <c r="A15" s="55"/>
      <c r="B15" s="71" t="s">
        <v>11</v>
      </c>
      <c r="C15" s="72"/>
      <c r="D15" s="73"/>
      <c r="E15" s="74"/>
      <c r="F15" s="107" t="str">
        <f>+IF(F12&gt;0,252679.33,"-  €")</f>
        <v>-  €</v>
      </c>
      <c r="G15" s="108" t="str">
        <f>+IF(G12&gt;0,505358.66,"-  €")</f>
        <v>-  €</v>
      </c>
      <c r="H15" s="62"/>
      <c r="I15" s="62"/>
      <c r="J15" s="62"/>
    </row>
    <row r="16" spans="1:13" ht="27" customHeight="1" thickBot="1" x14ac:dyDescent="0.4">
      <c r="A16" s="55"/>
      <c r="B16" s="47" t="s">
        <v>12</v>
      </c>
      <c r="C16" s="44"/>
      <c r="D16" s="45"/>
      <c r="E16" s="126"/>
      <c r="F16" s="100">
        <f>E16</f>
        <v>0</v>
      </c>
      <c r="G16" s="100">
        <f>ROUND(F16*2,2)</f>
        <v>0</v>
      </c>
      <c r="H16" s="57"/>
      <c r="I16" s="58"/>
      <c r="J16" s="58"/>
    </row>
    <row r="17" spans="1:13" ht="21.75" customHeight="1" thickBot="1" x14ac:dyDescent="0.4">
      <c r="A17" s="55"/>
      <c r="B17" s="47" t="s">
        <v>13</v>
      </c>
      <c r="C17" s="44"/>
      <c r="D17" s="45"/>
      <c r="E17" s="127"/>
      <c r="F17" s="100">
        <f t="shared" ref="F17:F18" si="2">E17</f>
        <v>0</v>
      </c>
      <c r="G17" s="100">
        <f t="shared" ref="G17:G18" si="3">ROUND(F17*2,2)</f>
        <v>0</v>
      </c>
      <c r="H17" s="57"/>
      <c r="I17" s="58"/>
      <c r="J17" s="58"/>
    </row>
    <row r="18" spans="1:13" ht="15" thickBot="1" x14ac:dyDescent="0.4">
      <c r="A18" s="55"/>
      <c r="B18" s="47" t="s">
        <v>8</v>
      </c>
      <c r="C18" s="44"/>
      <c r="D18" s="45"/>
      <c r="E18" s="127"/>
      <c r="F18" s="100">
        <f t="shared" si="2"/>
        <v>0</v>
      </c>
      <c r="G18" s="100">
        <f t="shared" si="3"/>
        <v>0</v>
      </c>
      <c r="H18" s="57"/>
      <c r="I18" s="58"/>
      <c r="J18" s="58"/>
    </row>
    <row r="19" spans="1:13" ht="15" thickBot="1" x14ac:dyDescent="0.4">
      <c r="A19" s="55"/>
      <c r="B19" s="75" t="s">
        <v>14</v>
      </c>
      <c r="C19" s="76"/>
      <c r="D19" s="76"/>
      <c r="E19" s="77"/>
      <c r="F19" s="109">
        <f>SUM(F15:F18)</f>
        <v>0</v>
      </c>
      <c r="G19" s="110">
        <f>SUM(G15:G18)</f>
        <v>0</v>
      </c>
      <c r="H19" s="78"/>
      <c r="I19" s="78"/>
      <c r="J19" s="79"/>
    </row>
    <row r="20" spans="1:13" ht="15.75" thickBot="1" x14ac:dyDescent="0.3">
      <c r="A20" s="54"/>
      <c r="B20" s="54"/>
      <c r="C20" s="80"/>
      <c r="D20" s="81"/>
      <c r="E20" s="82"/>
      <c r="F20" s="111"/>
      <c r="G20" s="112"/>
      <c r="H20" s="54"/>
      <c r="I20" s="83"/>
      <c r="J20" s="84"/>
      <c r="K20" s="85"/>
      <c r="L20" s="58"/>
      <c r="M20" s="58"/>
    </row>
    <row r="21" spans="1:13" ht="15" thickBot="1" x14ac:dyDescent="0.4">
      <c r="A21" s="59">
        <v>3</v>
      </c>
      <c r="B21" s="41" t="s">
        <v>15</v>
      </c>
      <c r="C21" s="64"/>
      <c r="D21" s="64"/>
      <c r="E21" s="64"/>
      <c r="F21" s="113"/>
      <c r="G21" s="114"/>
    </row>
    <row r="22" spans="1:13" ht="26.25" customHeight="1" thickBot="1" x14ac:dyDescent="0.4">
      <c r="A22" s="61"/>
      <c r="B22" s="47"/>
      <c r="C22" s="41" t="s">
        <v>16</v>
      </c>
      <c r="D22" s="42" t="s">
        <v>17</v>
      </c>
      <c r="E22" s="86" t="s">
        <v>60</v>
      </c>
      <c r="F22" s="105" t="s">
        <v>33</v>
      </c>
      <c r="G22" s="115" t="s">
        <v>34</v>
      </c>
      <c r="H22" s="57"/>
      <c r="I22" s="58"/>
      <c r="J22" s="58"/>
    </row>
    <row r="23" spans="1:13" ht="27" customHeight="1" thickBot="1" x14ac:dyDescent="0.4">
      <c r="A23" s="61"/>
      <c r="B23" s="47" t="s">
        <v>19</v>
      </c>
      <c r="C23" s="45"/>
      <c r="D23" s="46"/>
      <c r="E23" s="128">
        <v>7</v>
      </c>
      <c r="F23" s="125">
        <v>0</v>
      </c>
      <c r="G23" s="125">
        <v>0</v>
      </c>
      <c r="H23" s="57"/>
      <c r="I23" s="58"/>
      <c r="J23" s="58"/>
    </row>
    <row r="24" spans="1:13" ht="15" thickBot="1" x14ac:dyDescent="0.4">
      <c r="A24" s="61"/>
      <c r="B24" s="47" t="s">
        <v>20</v>
      </c>
      <c r="C24" s="45"/>
      <c r="D24" s="46"/>
      <c r="E24" s="128">
        <v>0</v>
      </c>
      <c r="F24" s="125">
        <v>0</v>
      </c>
      <c r="G24" s="125">
        <v>0</v>
      </c>
      <c r="H24" s="57"/>
      <c r="I24" s="58"/>
      <c r="J24" s="58"/>
    </row>
    <row r="25" spans="1:13" ht="24.75" customHeight="1" thickBot="1" x14ac:dyDescent="0.4">
      <c r="A25" s="61"/>
      <c r="B25" s="47" t="s">
        <v>21</v>
      </c>
      <c r="C25" s="45"/>
      <c r="D25" s="46"/>
      <c r="E25" s="128">
        <v>0</v>
      </c>
      <c r="F25" s="125">
        <v>0</v>
      </c>
      <c r="G25" s="125">
        <v>0</v>
      </c>
      <c r="H25" s="57"/>
      <c r="I25" s="58"/>
      <c r="J25" s="58"/>
    </row>
    <row r="26" spans="1:13" ht="18.75" customHeight="1" thickBot="1" x14ac:dyDescent="0.4">
      <c r="A26" s="61"/>
      <c r="B26" s="47" t="s">
        <v>22</v>
      </c>
      <c r="C26" s="45"/>
      <c r="D26" s="46"/>
      <c r="E26" s="128">
        <v>0</v>
      </c>
      <c r="F26" s="125">
        <v>0</v>
      </c>
      <c r="G26" s="125">
        <v>0</v>
      </c>
      <c r="H26" s="57"/>
      <c r="I26" s="58"/>
      <c r="J26" s="58"/>
    </row>
    <row r="27" spans="1:13" ht="15" thickBot="1" x14ac:dyDescent="0.4">
      <c r="A27" s="61"/>
      <c r="B27" s="47" t="s">
        <v>8</v>
      </c>
      <c r="C27" s="45"/>
      <c r="D27" s="46"/>
      <c r="E27" s="128">
        <v>0</v>
      </c>
      <c r="F27" s="125">
        <v>0</v>
      </c>
      <c r="G27" s="125">
        <v>0</v>
      </c>
      <c r="H27" s="57"/>
      <c r="I27" s="58"/>
      <c r="J27" s="58"/>
    </row>
    <row r="28" spans="1:13" ht="15" thickBot="1" x14ac:dyDescent="0.4">
      <c r="A28" s="63"/>
      <c r="B28" s="75" t="s">
        <v>23</v>
      </c>
      <c r="C28" s="76"/>
      <c r="D28" s="76"/>
      <c r="E28" s="77"/>
      <c r="F28" s="101">
        <f>SUM(F23:F26)</f>
        <v>0</v>
      </c>
      <c r="G28" s="101">
        <f>SUM(G23:G26)</f>
        <v>0</v>
      </c>
      <c r="H28" s="78"/>
      <c r="I28" s="78"/>
      <c r="J28" s="79"/>
    </row>
    <row r="29" spans="1:13" ht="15.75" thickBot="1" x14ac:dyDescent="0.3">
      <c r="A29" s="54"/>
      <c r="B29" s="54"/>
      <c r="C29" s="80"/>
      <c r="D29" s="81"/>
      <c r="E29" s="82"/>
      <c r="F29" s="111"/>
      <c r="G29" s="116"/>
      <c r="H29" s="54"/>
      <c r="I29" s="83"/>
      <c r="J29" s="84"/>
      <c r="K29" s="85"/>
      <c r="L29" s="58"/>
      <c r="M29" s="58"/>
    </row>
    <row r="30" spans="1:13" ht="15.75" thickBot="1" x14ac:dyDescent="0.3">
      <c r="A30" s="59">
        <v>4</v>
      </c>
      <c r="B30" s="60" t="s">
        <v>24</v>
      </c>
      <c r="C30" s="87"/>
      <c r="D30" s="88"/>
      <c r="E30" s="60"/>
      <c r="F30" s="117"/>
      <c r="G30" s="118"/>
      <c r="H30" s="57"/>
      <c r="I30" s="58"/>
      <c r="J30" s="58"/>
    </row>
    <row r="31" spans="1:13" ht="15" thickBot="1" x14ac:dyDescent="0.4">
      <c r="A31" s="89"/>
      <c r="B31" s="56"/>
      <c r="C31" s="90"/>
      <c r="D31" s="60"/>
      <c r="E31" s="86" t="s">
        <v>18</v>
      </c>
      <c r="F31" s="105" t="s">
        <v>33</v>
      </c>
      <c r="G31" s="115" t="s">
        <v>34</v>
      </c>
      <c r="H31" s="91"/>
      <c r="I31" s="92"/>
      <c r="J31" s="92"/>
    </row>
    <row r="32" spans="1:13" ht="15" thickBot="1" x14ac:dyDescent="0.4">
      <c r="A32" s="61"/>
      <c r="B32" s="47" t="s">
        <v>25</v>
      </c>
      <c r="C32" s="48"/>
      <c r="D32" s="49"/>
      <c r="E32" s="128"/>
      <c r="F32" s="125">
        <f>E32</f>
        <v>0</v>
      </c>
      <c r="G32" s="125">
        <v>0</v>
      </c>
      <c r="H32" s="57"/>
      <c r="I32" s="58"/>
      <c r="J32" s="58"/>
    </row>
    <row r="33" spans="1:13" ht="15" thickBot="1" x14ac:dyDescent="0.4">
      <c r="A33" s="61"/>
      <c r="B33" s="47"/>
      <c r="C33" s="50"/>
      <c r="D33" s="51"/>
      <c r="E33" s="128"/>
      <c r="F33" s="125">
        <f t="shared" ref="F33:F34" si="4">E33</f>
        <v>0</v>
      </c>
      <c r="G33" s="125">
        <v>0</v>
      </c>
      <c r="H33" s="91"/>
      <c r="I33" s="92"/>
      <c r="J33" s="92"/>
    </row>
    <row r="34" spans="1:13" ht="15" thickBot="1" x14ac:dyDescent="0.4">
      <c r="A34" s="61"/>
      <c r="B34" s="47"/>
      <c r="C34" s="48"/>
      <c r="D34" s="49"/>
      <c r="E34" s="128"/>
      <c r="F34" s="125">
        <f t="shared" si="4"/>
        <v>0</v>
      </c>
      <c r="G34" s="125">
        <v>0</v>
      </c>
      <c r="H34" s="57"/>
      <c r="I34" s="58"/>
      <c r="J34" s="58"/>
    </row>
    <row r="35" spans="1:13" ht="15" thickBot="1" x14ac:dyDescent="0.4">
      <c r="A35" s="55"/>
      <c r="B35" s="41" t="s">
        <v>26</v>
      </c>
      <c r="C35" s="64"/>
      <c r="D35" s="64"/>
      <c r="E35" s="42"/>
      <c r="F35" s="101">
        <f>SUM(F32:F34)</f>
        <v>0</v>
      </c>
      <c r="G35" s="101">
        <f>SUM(G32:G34)</f>
        <v>0</v>
      </c>
      <c r="H35" s="78"/>
      <c r="I35" s="78"/>
      <c r="J35" s="79"/>
    </row>
    <row r="36" spans="1:13" ht="15" thickBot="1" x14ac:dyDescent="0.4">
      <c r="A36" s="59">
        <v>5</v>
      </c>
      <c r="B36" s="41" t="s">
        <v>27</v>
      </c>
      <c r="C36" s="64"/>
      <c r="D36" s="64"/>
      <c r="E36" s="64"/>
      <c r="F36" s="101">
        <f>ROUND(F12+F19+F28+F35,2)</f>
        <v>0</v>
      </c>
      <c r="G36" s="101">
        <f>ROUND(G12+G19+G28+G35,2)</f>
        <v>0</v>
      </c>
      <c r="H36" s="78"/>
      <c r="I36" s="78"/>
      <c r="J36" s="79"/>
    </row>
    <row r="37" spans="1:13" ht="15" thickBot="1" x14ac:dyDescent="0.4">
      <c r="A37" s="54"/>
      <c r="B37" s="93"/>
      <c r="C37" s="94"/>
      <c r="D37" s="95"/>
      <c r="E37" s="67"/>
      <c r="F37" s="119"/>
      <c r="G37" s="120"/>
      <c r="H37" s="93"/>
      <c r="I37" s="83"/>
      <c r="J37" s="84"/>
      <c r="K37" s="85"/>
      <c r="L37" s="58"/>
      <c r="M37" s="58"/>
    </row>
    <row r="38" spans="1:13" ht="15" thickBot="1" x14ac:dyDescent="0.4">
      <c r="A38" s="96">
        <v>6</v>
      </c>
      <c r="B38" s="75" t="s">
        <v>28</v>
      </c>
      <c r="C38" s="76"/>
      <c r="D38" s="77"/>
      <c r="E38" s="133"/>
      <c r="F38" s="100">
        <v>0</v>
      </c>
      <c r="G38" s="100">
        <v>0</v>
      </c>
      <c r="H38" s="57"/>
      <c r="I38" s="58"/>
      <c r="J38" s="58"/>
    </row>
    <row r="39" spans="1:13" ht="15" thickBot="1" x14ac:dyDescent="0.4">
      <c r="A39" s="97">
        <v>7</v>
      </c>
      <c r="B39" s="75" t="s">
        <v>29</v>
      </c>
      <c r="C39" s="76"/>
      <c r="D39" s="77"/>
      <c r="E39" s="134"/>
      <c r="F39" s="100">
        <v>0</v>
      </c>
      <c r="G39" s="100">
        <v>0</v>
      </c>
      <c r="H39" s="57"/>
      <c r="I39" s="58"/>
      <c r="J39" s="58"/>
    </row>
    <row r="40" spans="1:13" ht="15" thickBot="1" x14ac:dyDescent="0.4">
      <c r="A40" s="98">
        <v>8</v>
      </c>
      <c r="B40" s="75" t="s">
        <v>30</v>
      </c>
      <c r="C40" s="76"/>
      <c r="D40" s="77"/>
      <c r="E40" s="52"/>
      <c r="F40" s="121">
        <f>ROUND(F36+F38+F39,2)</f>
        <v>0</v>
      </c>
      <c r="G40" s="121">
        <f>ROUND(G36+G38+G39,2)</f>
        <v>0</v>
      </c>
      <c r="H40" s="79"/>
      <c r="I40" s="58"/>
      <c r="J40" s="58"/>
    </row>
    <row r="41" spans="1:13" ht="15" thickBot="1" x14ac:dyDescent="0.4">
      <c r="A41" s="98">
        <v>9</v>
      </c>
      <c r="B41" s="75" t="s">
        <v>31</v>
      </c>
      <c r="C41" s="76"/>
      <c r="D41" s="77"/>
      <c r="E41" s="99">
        <v>0.21</v>
      </c>
      <c r="F41" s="100">
        <f>ROUND(F40*0.21,2)</f>
        <v>0</v>
      </c>
      <c r="G41" s="100">
        <f>ROUND(G40*0.21,2)</f>
        <v>0</v>
      </c>
      <c r="H41" s="57"/>
      <c r="I41" s="58"/>
      <c r="J41" s="58"/>
    </row>
    <row r="42" spans="1:13" ht="15" thickBot="1" x14ac:dyDescent="0.4">
      <c r="A42" s="98">
        <v>10</v>
      </c>
      <c r="B42" s="75" t="s">
        <v>32</v>
      </c>
      <c r="C42" s="76"/>
      <c r="D42" s="77"/>
      <c r="E42" s="52"/>
      <c r="F42" s="122">
        <f>ROUND(F40+F41,2)</f>
        <v>0</v>
      </c>
      <c r="G42" s="122">
        <f>ROUND(G40+G41,2)</f>
        <v>0</v>
      </c>
      <c r="H42" s="79"/>
      <c r="I42" s="58"/>
      <c r="J42" s="58"/>
    </row>
  </sheetData>
  <sheetProtection password="8624" sheet="1" objects="1" scenarios="1"/>
  <mergeCells count="50">
    <mergeCell ref="B42:D42"/>
    <mergeCell ref="I42:J42"/>
    <mergeCell ref="B28:E28"/>
    <mergeCell ref="B19:E19"/>
    <mergeCell ref="B38:D38"/>
    <mergeCell ref="B39:D39"/>
    <mergeCell ref="B40:D40"/>
    <mergeCell ref="B41:D41"/>
    <mergeCell ref="H39:J39"/>
    <mergeCell ref="I40:J40"/>
    <mergeCell ref="H41:J41"/>
    <mergeCell ref="C37:D37"/>
    <mergeCell ref="F37:G37"/>
    <mergeCell ref="C29:D29"/>
    <mergeCell ref="F29:G29"/>
    <mergeCell ref="H24:J24"/>
    <mergeCell ref="K37:M37"/>
    <mergeCell ref="H38:J38"/>
    <mergeCell ref="C32:D32"/>
    <mergeCell ref="H32:J32"/>
    <mergeCell ref="C34:D34"/>
    <mergeCell ref="H34:J34"/>
    <mergeCell ref="K29:M29"/>
    <mergeCell ref="C30:D30"/>
    <mergeCell ref="H30:J30"/>
    <mergeCell ref="H26:J26"/>
    <mergeCell ref="H27:J27"/>
    <mergeCell ref="H25:J25"/>
    <mergeCell ref="H22:J22"/>
    <mergeCell ref="H23:J23"/>
    <mergeCell ref="C20:D20"/>
    <mergeCell ref="F20:G20"/>
    <mergeCell ref="K20:M20"/>
    <mergeCell ref="H17:J17"/>
    <mergeCell ref="H18:J18"/>
    <mergeCell ref="H15:J15"/>
    <mergeCell ref="H16:J16"/>
    <mergeCell ref="H12:J12"/>
    <mergeCell ref="K13:M13"/>
    <mergeCell ref="H14:J14"/>
    <mergeCell ref="H10:J10"/>
    <mergeCell ref="H11:J11"/>
    <mergeCell ref="H2:J2"/>
    <mergeCell ref="H3:J3"/>
    <mergeCell ref="H8:J8"/>
    <mergeCell ref="H9:J9"/>
    <mergeCell ref="H6:J6"/>
    <mergeCell ref="H7:J7"/>
    <mergeCell ref="H4:J4"/>
    <mergeCell ref="H5:J5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opLeftCell="A25" workbookViewId="0">
      <selection activeCell="B6" sqref="B6"/>
    </sheetView>
  </sheetViews>
  <sheetFormatPr defaultRowHeight="14.5" x14ac:dyDescent="0.35"/>
  <cols>
    <col min="1" max="1" width="50.81640625" customWidth="1"/>
    <col min="2" max="2" width="59.81640625" customWidth="1"/>
  </cols>
  <sheetData>
    <row r="1" spans="1:2" ht="15" x14ac:dyDescent="0.25">
      <c r="A1" t="s">
        <v>55</v>
      </c>
    </row>
    <row r="2" spans="1:2" ht="15.75" thickBot="1" x14ac:dyDescent="0.3"/>
    <row r="3" spans="1:2" ht="15" thickBot="1" x14ac:dyDescent="0.4">
      <c r="A3" s="4" t="s">
        <v>36</v>
      </c>
      <c r="B3" s="5" t="s">
        <v>37</v>
      </c>
    </row>
    <row r="4" spans="1:2" ht="15" thickBot="1" x14ac:dyDescent="0.4">
      <c r="A4" s="6" t="s">
        <v>38</v>
      </c>
      <c r="B4" s="20">
        <f>SUM(B5:B11)</f>
        <v>0</v>
      </c>
    </row>
    <row r="5" spans="1:2" ht="15" thickBot="1" x14ac:dyDescent="0.4">
      <c r="A5" s="16" t="s">
        <v>50</v>
      </c>
      <c r="B5" s="35">
        <v>0</v>
      </c>
    </row>
    <row r="6" spans="1:2" ht="15" thickBot="1" x14ac:dyDescent="0.4">
      <c r="A6" s="17" t="s">
        <v>2</v>
      </c>
      <c r="B6" s="35">
        <v>0</v>
      </c>
    </row>
    <row r="7" spans="1:2" ht="15" thickBot="1" x14ac:dyDescent="0.4">
      <c r="A7" s="17" t="s">
        <v>3</v>
      </c>
      <c r="B7" s="35">
        <v>0</v>
      </c>
    </row>
    <row r="8" spans="1:2" ht="15" thickBot="1" x14ac:dyDescent="0.4">
      <c r="A8" s="17" t="s">
        <v>5</v>
      </c>
      <c r="B8" s="35">
        <v>0</v>
      </c>
    </row>
    <row r="9" spans="1:2" ht="15" thickBot="1" x14ac:dyDescent="0.4">
      <c r="A9" s="17" t="s">
        <v>51</v>
      </c>
      <c r="B9" s="35">
        <v>0</v>
      </c>
    </row>
    <row r="10" spans="1:2" ht="15" thickBot="1" x14ac:dyDescent="0.4">
      <c r="A10" s="17" t="s">
        <v>6</v>
      </c>
      <c r="B10" s="35">
        <v>0</v>
      </c>
    </row>
    <row r="11" spans="1:2" ht="15" thickBot="1" x14ac:dyDescent="0.4">
      <c r="A11" s="27" t="s">
        <v>52</v>
      </c>
      <c r="B11" s="36">
        <v>0</v>
      </c>
    </row>
    <row r="12" spans="1:2" ht="15.75" thickBot="1" x14ac:dyDescent="0.3">
      <c r="A12" s="29"/>
      <c r="B12" s="26"/>
    </row>
    <row r="13" spans="1:2" ht="15" thickBot="1" x14ac:dyDescent="0.4">
      <c r="A13" s="28" t="s">
        <v>57</v>
      </c>
      <c r="B13" s="32">
        <v>0</v>
      </c>
    </row>
    <row r="14" spans="1:2" ht="15.75" thickBot="1" x14ac:dyDescent="0.3">
      <c r="A14" s="25"/>
      <c r="B14" s="26"/>
    </row>
    <row r="15" spans="1:2" ht="15" thickBot="1" x14ac:dyDescent="0.4">
      <c r="A15" s="3" t="s">
        <v>47</v>
      </c>
      <c r="B15" s="20">
        <f>SUM(B16:B18)</f>
        <v>0</v>
      </c>
    </row>
    <row r="16" spans="1:2" ht="15" thickBot="1" x14ac:dyDescent="0.4">
      <c r="A16" s="18" t="s">
        <v>47</v>
      </c>
      <c r="B16" s="37">
        <v>0</v>
      </c>
    </row>
    <row r="17" spans="1:2" ht="15" thickBot="1" x14ac:dyDescent="0.4">
      <c r="A17" s="18" t="s">
        <v>12</v>
      </c>
      <c r="B17" s="37">
        <v>0</v>
      </c>
    </row>
    <row r="18" spans="1:2" ht="15" thickBot="1" x14ac:dyDescent="0.4">
      <c r="A18" s="18" t="s">
        <v>13</v>
      </c>
      <c r="B18" s="37">
        <v>0</v>
      </c>
    </row>
    <row r="19" spans="1:2" ht="15.75" thickBot="1" x14ac:dyDescent="0.3">
      <c r="A19" s="30"/>
      <c r="B19" s="31"/>
    </row>
    <row r="20" spans="1:2" ht="15" thickBot="1" x14ac:dyDescent="0.4">
      <c r="A20" s="2" t="s">
        <v>48</v>
      </c>
      <c r="B20" s="24">
        <f>SUM(B21:B23)</f>
        <v>0</v>
      </c>
    </row>
    <row r="21" spans="1:2" ht="15" thickBot="1" x14ac:dyDescent="0.4">
      <c r="A21" s="18" t="s">
        <v>19</v>
      </c>
      <c r="B21" s="37">
        <v>0</v>
      </c>
    </row>
    <row r="22" spans="1:2" ht="15" thickBot="1" x14ac:dyDescent="0.4">
      <c r="A22" s="18" t="s">
        <v>53</v>
      </c>
      <c r="B22" s="37">
        <v>0</v>
      </c>
    </row>
    <row r="23" spans="1:2" ht="15" thickBot="1" x14ac:dyDescent="0.4">
      <c r="A23" s="22" t="s">
        <v>22</v>
      </c>
      <c r="B23" s="37">
        <v>0</v>
      </c>
    </row>
    <row r="24" spans="1:2" ht="15" thickBot="1" x14ac:dyDescent="0.4">
      <c r="A24" s="33"/>
      <c r="B24" s="26"/>
    </row>
    <row r="25" spans="1:2" ht="15" thickBot="1" x14ac:dyDescent="0.4">
      <c r="A25" s="1" t="s">
        <v>49</v>
      </c>
      <c r="B25" s="32">
        <f>SUM(B26:B27)</f>
        <v>0</v>
      </c>
    </row>
    <row r="26" spans="1:2" ht="15" thickBot="1" x14ac:dyDescent="0.4">
      <c r="A26" s="23"/>
      <c r="B26" s="37">
        <v>0</v>
      </c>
    </row>
    <row r="27" spans="1:2" ht="15" thickBot="1" x14ac:dyDescent="0.4">
      <c r="A27" s="34"/>
      <c r="B27" s="26"/>
    </row>
    <row r="28" spans="1:2" x14ac:dyDescent="0.35">
      <c r="A28" s="38" t="s">
        <v>39</v>
      </c>
      <c r="B28" s="7" t="s">
        <v>40</v>
      </c>
    </row>
    <row r="29" spans="1:2" ht="15" thickBot="1" x14ac:dyDescent="0.4">
      <c r="A29" s="39"/>
      <c r="B29" s="8">
        <f>B4+B13+B15+B20</f>
        <v>0</v>
      </c>
    </row>
    <row r="30" spans="1:2" ht="15" thickBot="1" x14ac:dyDescent="0.4">
      <c r="A30" s="9"/>
    </row>
    <row r="31" spans="1:2" ht="15" thickBot="1" x14ac:dyDescent="0.4">
      <c r="A31" s="10" t="s">
        <v>41</v>
      </c>
      <c r="B31" s="11" t="s">
        <v>37</v>
      </c>
    </row>
    <row r="32" spans="1:2" ht="15" thickBot="1" x14ac:dyDescent="0.4">
      <c r="A32" s="19" t="s">
        <v>56</v>
      </c>
      <c r="B32" s="37">
        <v>0</v>
      </c>
    </row>
    <row r="33" spans="1:2" ht="15" thickBot="1" x14ac:dyDescent="0.4">
      <c r="A33" s="21" t="s">
        <v>42</v>
      </c>
      <c r="B33" s="37">
        <v>0</v>
      </c>
    </row>
    <row r="34" spans="1:2" x14ac:dyDescent="0.35">
      <c r="A34" s="40" t="s">
        <v>39</v>
      </c>
      <c r="B34" s="7" t="s">
        <v>43</v>
      </c>
    </row>
    <row r="35" spans="1:2" ht="15" thickBot="1" x14ac:dyDescent="0.4">
      <c r="A35" s="39"/>
      <c r="B35" s="8">
        <f>SUM(B32:B33)</f>
        <v>0</v>
      </c>
    </row>
    <row r="36" spans="1:2" ht="48.75" customHeight="1" thickBot="1" x14ac:dyDescent="0.4">
      <c r="A36" s="10" t="s">
        <v>44</v>
      </c>
      <c r="B36" s="37">
        <v>0</v>
      </c>
    </row>
    <row r="37" spans="1:2" ht="44.25" customHeight="1" thickBot="1" x14ac:dyDescent="0.4">
      <c r="A37" s="12" t="s">
        <v>45</v>
      </c>
      <c r="B37" s="13">
        <f>+B29+B35+B36</f>
        <v>0</v>
      </c>
    </row>
    <row r="39" spans="1:2" x14ac:dyDescent="0.35">
      <c r="A39" s="14" t="s">
        <v>46</v>
      </c>
      <c r="B39" s="15" t="str">
        <f>+IF(B37=OFERTA!G40,"CORRECTE","DIFERÈNCIES AMB OFERTA")</f>
        <v>CORRECTE</v>
      </c>
    </row>
  </sheetData>
  <mergeCells count="2">
    <mergeCell ref="A28:A29"/>
    <mergeCell ref="A34:A35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OFERTA</vt:lpstr>
      <vt:lpstr>Estudi de Costos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Ajuntament de Barcelona</dc:creator>
  <cp:lastModifiedBy>Ajuntament de Barcelona</cp:lastModifiedBy>
  <dcterms:created xsi:type="dcterms:W3CDTF">2025-04-23T10:00:57Z</dcterms:created>
  <dcterms:modified xsi:type="dcterms:W3CDTF">2025-04-24T14:38:47Z</dcterms:modified>
</cp:coreProperties>
</file>