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ECAT\comu\A_Àrea_Tècnica\CONTRACTACIÓ 2023\Justícia\MEC-25L02 Manteniment\03 PPTP\Annex 9 - Nivells de servei - OK\Apèndix 04 Presència i Temps - ok\"/>
    </mc:Choice>
  </mc:AlternateContent>
  <xr:revisionPtr revIDLastSave="0" documentId="13_ncr:1_{F9266F45-9FCA-4BF0-996F-64C6853783D7}" xr6:coauthVersionLast="47" xr6:coauthVersionMax="47" xr10:uidLastSave="{00000000-0000-0000-0000-000000000000}"/>
  <bookViews>
    <workbookView xWindow="19090" yWindow="-110" windowWidth="19420" windowHeight="10420" activeTab="1" xr2:uid="{14D3B37F-6892-4CF7-9CFC-BA2CCA18D8CF}"/>
  </bookViews>
  <sheets>
    <sheet name="PENITENCIARI" sheetId="3" r:id="rId1"/>
    <sheet name="JUDICIAL" sheetId="2" r:id="rId2"/>
  </sheets>
  <definedNames>
    <definedName name="_xlnm._FilterDatabase" localSheetId="1" hidden="1">JUDICIAL!$A$2:$F$96</definedName>
    <definedName name="_xlnm._FilterDatabase" localSheetId="0" hidden="1">PENITENCIARI!$A$2:$H$26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3" l="1"/>
  <c r="H70" i="2" l="1"/>
  <c r="H73" i="2"/>
  <c r="H54" i="2" l="1"/>
  <c r="H53" i="2"/>
  <c r="H52" i="2"/>
  <c r="H46" i="2"/>
  <c r="H32" i="2"/>
  <c r="H31" i="2"/>
  <c r="H30" i="2"/>
  <c r="H72" i="2" l="1"/>
  <c r="H71" i="2"/>
  <c r="H66" i="2"/>
  <c r="H65" i="2"/>
  <c r="H55" i="2"/>
  <c r="K15" i="3" l="1"/>
  <c r="K13" i="3"/>
  <c r="L16" i="3"/>
  <c r="N16" i="3" s="1"/>
  <c r="L15" i="3"/>
  <c r="L13" i="3"/>
  <c r="N13" i="3" s="1"/>
  <c r="N14" i="3"/>
  <c r="N15" i="3"/>
  <c r="N17" i="3"/>
  <c r="N18" i="3"/>
  <c r="N19" i="3"/>
  <c r="N20" i="3"/>
  <c r="N21" i="3"/>
  <c r="N22" i="3"/>
  <c r="N23" i="3"/>
  <c r="N24" i="3"/>
  <c r="N25" i="3"/>
  <c r="N26" i="3"/>
  <c r="J29" i="2"/>
  <c r="J30" i="2"/>
  <c r="J31" i="2"/>
  <c r="J32" i="2"/>
  <c r="J35" i="2"/>
  <c r="J46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86" i="2"/>
  <c r="J87" i="2"/>
  <c r="J88" i="2"/>
  <c r="J89" i="2"/>
  <c r="J90" i="2"/>
  <c r="J91" i="2"/>
  <c r="J92" i="2"/>
  <c r="J93" i="2"/>
  <c r="J94" i="2"/>
  <c r="J95" i="2"/>
  <c r="J96" i="2"/>
  <c r="J7" i="2"/>
  <c r="J6" i="2"/>
  <c r="J5" i="2"/>
  <c r="J4" i="2"/>
  <c r="J3" i="2"/>
  <c r="N4" i="3"/>
  <c r="N5" i="3"/>
  <c r="N6" i="3"/>
  <c r="N7" i="3"/>
  <c r="N8" i="3"/>
  <c r="N9" i="3"/>
  <c r="N10" i="3"/>
  <c r="N11" i="3"/>
  <c r="N12" i="3"/>
  <c r="N3" i="3"/>
  <c r="E14" i="3"/>
  <c r="E15" i="3" s="1"/>
</calcChain>
</file>

<file path=xl/sharedStrings.xml><?xml version="1.0" encoding="utf-8"?>
<sst xmlns="http://schemas.openxmlformats.org/spreadsheetml/2006/main" count="601" uniqueCount="358">
  <si>
    <t>Lot</t>
  </si>
  <si>
    <t>Clau</t>
  </si>
  <si>
    <t>Centre</t>
  </si>
  <si>
    <t>Població</t>
  </si>
  <si>
    <t>Dies de presència</t>
  </si>
  <si>
    <t>Horari a cobrir</t>
  </si>
  <si>
    <t>Número operaris</t>
  </si>
  <si>
    <t>Observacions</t>
  </si>
  <si>
    <t>MJU-99601.1</t>
  </si>
  <si>
    <t>Centre Penitenciari de Dones de Barcelona</t>
  </si>
  <si>
    <t>Barcelona</t>
  </si>
  <si>
    <t>Dilluns a divendres</t>
  </si>
  <si>
    <t>3+1</t>
  </si>
  <si>
    <t>2 matins (8-16h) + 1 tarda (13-21h) ( 1 operari de matins es Encarregat)</t>
  </si>
  <si>
    <t>1 operari seguretat pel lot sencer, ubicat a CP Dones</t>
  </si>
  <si>
    <t>MJU-99601.2</t>
  </si>
  <si>
    <t>7:30h - 15:30h</t>
  </si>
  <si>
    <t>MJU-99601.3</t>
  </si>
  <si>
    <t>Unitat Serveis Socials</t>
  </si>
  <si>
    <t>7:30 -15:30h</t>
  </si>
  <si>
    <t>Operari de CO Trinitat que 2 dies a la setmana cobreix les dos oficines de USS + pis c.Girona</t>
  </si>
  <si>
    <t>*Seguretat inclosa en licitació de jutjats?</t>
  </si>
  <si>
    <t>MJU-99601.24</t>
  </si>
  <si>
    <t>Operari de CO Trinitat que 2 dies a la setmana cobreix les dos oficines de USS + pis c. Girona</t>
  </si>
  <si>
    <t>MJU-99601.16</t>
  </si>
  <si>
    <t>Centre Educatiu Can Llupià</t>
  </si>
  <si>
    <t>Als Juvenils no hi ha seguretat</t>
  </si>
  <si>
    <t>MJU-99601.17</t>
  </si>
  <si>
    <t>No es demana presència continuada</t>
  </si>
  <si>
    <t>MJU-99601.22</t>
  </si>
  <si>
    <t>Centre Educatiu Oriol Badia</t>
  </si>
  <si>
    <t>Guardiola de Font-rubí</t>
  </si>
  <si>
    <t>* Es podria proposar dos visites setmanals</t>
  </si>
  <si>
    <t>MJU-99601.19</t>
  </si>
  <si>
    <t>Centre Educatiu Til·lers</t>
  </si>
  <si>
    <t>Mollet del Vallès</t>
  </si>
  <si>
    <t>1 dia a la setmana va a Oriol Badia</t>
  </si>
  <si>
    <t>MJU-99601.4</t>
  </si>
  <si>
    <t>Centre Penitenciari Quatre Camins</t>
  </si>
  <si>
    <t>La Roca del Vallès</t>
  </si>
  <si>
    <t>Dilluns a diumenge</t>
  </si>
  <si>
    <t>13+6</t>
  </si>
  <si>
    <t>13 Oficials Manteniment+6 oficials de seguretat (0,5 dels de seguretat pel PHPT)</t>
  </si>
  <si>
    <t>MJU-99601.5</t>
  </si>
  <si>
    <t>Terrassa</t>
  </si>
  <si>
    <t>MJU-99601.18</t>
  </si>
  <si>
    <t>Centre Educatiu Alzina</t>
  </si>
  <si>
    <t>Palau Solità i Plegamans</t>
  </si>
  <si>
    <t>3 oficials de manteniment (un d'ells encarregat o jefe d'equip)</t>
  </si>
  <si>
    <t>MJU-99601.23</t>
  </si>
  <si>
    <t>Centre Educatiu Folch i Torres</t>
  </si>
  <si>
    <t>Granollers</t>
  </si>
  <si>
    <t>MJU-99601.7</t>
  </si>
  <si>
    <t>Centre Penitenciari Brians 1</t>
  </si>
  <si>
    <t>Sant Esteve Sesrovires</t>
  </si>
  <si>
    <t>Indicar que 1 d'aquests operaris és per l'EDAR, només 12 operaris per instal·lacions generals (no inclou l'encarregat). / Perfils mínims: necessitaríem perfils com els exigits al CP Brians 2, però 11 operaris ja seran subrogats, només 2 seran nous. Aquests nous: 1 soldador i 1 paleta.</t>
  </si>
  <si>
    <t>Instal·lacions seguretat: mínim 6 operaris per poder cobrir tots els torns de dilluns a diumenge, més un encarregat i un responsable.</t>
  </si>
  <si>
    <t>MJU-99601.8</t>
  </si>
  <si>
    <t>Centre Penitenciari Brians 2</t>
  </si>
  <si>
    <r>
      <rPr>
        <sz val="10"/>
        <color rgb="FF000000"/>
        <rFont val="Calibri"/>
        <family val="2"/>
        <scheme val="minor"/>
      </rPr>
      <t xml:space="preserve">S'exigeix número mínim dels següents perfils:
</t>
    </r>
    <r>
      <rPr>
        <b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soldadors de canonades de ferro, </t>
    </r>
    <r>
      <rPr>
        <b/>
        <sz val="10"/>
        <color rgb="FF000000"/>
        <rFont val="Calibri"/>
        <family val="2"/>
        <scheme val="minor"/>
      </rPr>
      <t>3</t>
    </r>
    <r>
      <rPr>
        <sz val="10"/>
        <color rgb="FF000000"/>
        <rFont val="Calibri"/>
        <family val="2"/>
        <scheme val="minor"/>
      </rPr>
      <t xml:space="preserve"> frigoristes, </t>
    </r>
    <r>
      <rPr>
        <b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electricistes, 2 manobre, 2 fontaner, 2 legionel·la, 1  jardiner, 4 multitècnics</t>
    </r>
  </si>
  <si>
    <t>MJU-99601.9</t>
  </si>
  <si>
    <t>Centre Penitenciari Ponent</t>
  </si>
  <si>
    <t>Lleida</t>
  </si>
  <si>
    <t>Dilluns a divendres 
Dissabte i diumenge</t>
  </si>
  <si>
    <t>MJU-99601.10</t>
  </si>
  <si>
    <t>Centre Penitenciari Obert Lleida</t>
  </si>
  <si>
    <t>-</t>
  </si>
  <si>
    <t>MJU-99601.21</t>
  </si>
  <si>
    <t>Centre Educatiu Segre</t>
  </si>
  <si>
    <t>MJU-99601.12</t>
  </si>
  <si>
    <t>Centre Penitenciari Obert de Girona</t>
  </si>
  <si>
    <t>Girona</t>
  </si>
  <si>
    <t>Revisar previsió Sergi Villasante</t>
  </si>
  <si>
    <t>Figueres</t>
  </si>
  <si>
    <t>MJU-99601.20</t>
  </si>
  <si>
    <t>Centre Educatiu Montilivi</t>
  </si>
  <si>
    <t>Tarragona</t>
  </si>
  <si>
    <t xml:space="preserve">Dilluns a divendres 
</t>
  </si>
  <si>
    <t>Caps de setmana retén ( 2 oficials manteniment  ordinari + 1/2 seguretat)</t>
  </si>
  <si>
    <t>MJU-99602.1</t>
  </si>
  <si>
    <t>Palau de Justícia (TSJC / Audiència Provincial de Barcelona)</t>
  </si>
  <si>
    <t>MJU-99602.2</t>
  </si>
  <si>
    <t>Sala Contenciosa Adm. TSJC / TIC</t>
  </si>
  <si>
    <t xml:space="preserve">Dilluns a divendres </t>
  </si>
  <si>
    <t>MJU-99602.3</t>
  </si>
  <si>
    <t>Audiència Provincial de Barcelona</t>
  </si>
  <si>
    <t>MJU-99602.4</t>
  </si>
  <si>
    <t>SOLAR NOVA Audicència Provincial BCN</t>
  </si>
  <si>
    <t>MJU-99602.104</t>
  </si>
  <si>
    <t>CEJFE i Fiscalia</t>
  </si>
  <si>
    <t>MJU-99602.5</t>
  </si>
  <si>
    <t>Jutjats d'Arenys de Mar</t>
  </si>
  <si>
    <t>Arenys de Mar</t>
  </si>
  <si>
    <t>3 dies/setmana</t>
  </si>
  <si>
    <t>7:30 -15:30 h</t>
  </si>
  <si>
    <t>MJU-99602.6</t>
  </si>
  <si>
    <t>Badalona</t>
  </si>
  <si>
    <t>MJU-99602.7</t>
  </si>
  <si>
    <t>Jutjat de 1a Instància 1, 2, 3, 7 i 8 de Badalona</t>
  </si>
  <si>
    <t>MJU-99602.8</t>
  </si>
  <si>
    <t>Jutjats de 1a Instància 4, 5 i 6 de Badalona</t>
  </si>
  <si>
    <t>MJU-99602.9</t>
  </si>
  <si>
    <t>Solar</t>
  </si>
  <si>
    <t>MJU-99602.10</t>
  </si>
  <si>
    <t>Jutjats de Berga</t>
  </si>
  <si>
    <t>Berga</t>
  </si>
  <si>
    <t>1 dia/setmana</t>
  </si>
  <si>
    <t>MJU-99602.15</t>
  </si>
  <si>
    <t>Jutjats d'Instrucció 1 a 5, de 1a Instància 1 a 5 i 7 i Penal 1 de Mataró</t>
  </si>
  <si>
    <t>Mataró</t>
  </si>
  <si>
    <t>MJU-99602.16</t>
  </si>
  <si>
    <t>Jutjat 1a Instància 8 i 9 de Mataró</t>
  </si>
  <si>
    <t>MJU-99602.17</t>
  </si>
  <si>
    <t>Jutjats Socials 1 i 2 de Mataró</t>
  </si>
  <si>
    <t>MJU-99602.18</t>
  </si>
  <si>
    <t>Jutjat VIDO 1, Penal 2 i 1a Instància 6 de Mataró</t>
  </si>
  <si>
    <t>MJU-99602.19</t>
  </si>
  <si>
    <t>Jutjats de Mollet</t>
  </si>
  <si>
    <t>Mollet de Vallès</t>
  </si>
  <si>
    <t>2 dies/setmana</t>
  </si>
  <si>
    <t>MJU-99602.20</t>
  </si>
  <si>
    <t xml:space="preserve">Jutjats de 1a. Instància i Instrucció 1 a 6 de Rubí  </t>
  </si>
  <si>
    <t>Rubí</t>
  </si>
  <si>
    <t>MJU-99602.21</t>
  </si>
  <si>
    <t>Jutjats de 1ª Instància i Instrucció 7 i 8 de Rubí</t>
  </si>
  <si>
    <t>MJU-99602.22</t>
  </si>
  <si>
    <t>SOJ/ Advocats/Procuradors</t>
  </si>
  <si>
    <t>MJU-99602.23</t>
  </si>
  <si>
    <t>Jutjats de Sabadell</t>
  </si>
  <si>
    <t>Sabadell</t>
  </si>
  <si>
    <t>MJU-99602.26</t>
  </si>
  <si>
    <t>Jutjats de Primera Instància i Instrucció núm. 1 a 4 de Vic</t>
  </si>
  <si>
    <t>Vic</t>
  </si>
  <si>
    <t>MJU-99602.27</t>
  </si>
  <si>
    <t>Jutjat de 1a instància i Instrucció 5 de Vic</t>
  </si>
  <si>
    <t>MJU-99602.30</t>
  </si>
  <si>
    <t>Jutjats d'Esplugues de Llogregat</t>
  </si>
  <si>
    <t>Esplugues de Llobregat</t>
  </si>
  <si>
    <t>MJU-99602.31</t>
  </si>
  <si>
    <t>Arxius jutjats d'Esplugues de Llogregat</t>
  </si>
  <si>
    <t>MJU-99602.32</t>
  </si>
  <si>
    <t>SOLAR NOU EJ d'Esplugues de Llobregat</t>
  </si>
  <si>
    <t>MJU-99602.33</t>
  </si>
  <si>
    <t>Jutjats 1ª Instància i Instrucció 1 a 6 de Gavà</t>
  </si>
  <si>
    <t>Gavà</t>
  </si>
  <si>
    <t>MJU-99602.34</t>
  </si>
  <si>
    <t>Jutjats de VIDO i 1ª Instància i Instrucció 7 i 9 de Gavà</t>
  </si>
  <si>
    <t>MJU-99602.35</t>
  </si>
  <si>
    <t>Jutjat de 1ª Instància i Instrucció 8 de Gavà</t>
  </si>
  <si>
    <t>MJU-99602.36</t>
  </si>
  <si>
    <t>1ª Instància i Instrucció 1 i Registre Civil de Martorell</t>
  </si>
  <si>
    <t>Martorell</t>
  </si>
  <si>
    <t>MJU-99602.37</t>
  </si>
  <si>
    <t>1ª Instància i Instrucció 2 i 3 de Martorell</t>
  </si>
  <si>
    <t>MJU-99602.38</t>
  </si>
  <si>
    <t>1ª Instància i Instrucció 4 de Martorell</t>
  </si>
  <si>
    <t>MJU-99602.39</t>
  </si>
  <si>
    <t>1 ª Instància i Instrucció 5 (VIDO) de Martorell</t>
  </si>
  <si>
    <t>MJU-99602.40</t>
  </si>
  <si>
    <t>1 Instància i Instrucció 6 de Martorell</t>
  </si>
  <si>
    <t>MJU-99602.41</t>
  </si>
  <si>
    <t>1 Instància i Instrucció 7 de Martorell</t>
  </si>
  <si>
    <t>MJU-99602.42</t>
  </si>
  <si>
    <t>Roda de reconeixement</t>
  </si>
  <si>
    <t>MJU-99602.43</t>
  </si>
  <si>
    <t>Arxiu 1ª Instància i Instrucció 2</t>
  </si>
  <si>
    <t>MJU-99602.44</t>
  </si>
  <si>
    <t>Arxiu 1ª Instància i Instrucció 3</t>
  </si>
  <si>
    <t>MJU-99602.45</t>
  </si>
  <si>
    <t>Arxiu 1ª Instància i Instrucció 4</t>
  </si>
  <si>
    <t>MJU-99602.46</t>
  </si>
  <si>
    <t>Arxiu 1ª Instància i Instrucció 6 i 7</t>
  </si>
  <si>
    <t>MJU-99602.49</t>
  </si>
  <si>
    <t>Jutjats de 1ª Instància i Instrucció 1 a 5 de Sant Feliu de Llobregat</t>
  </si>
  <si>
    <t>Sant Feliu de Llobregat</t>
  </si>
  <si>
    <t>MJU-99602.50</t>
  </si>
  <si>
    <t>Dependències Col·legi d'Advocats</t>
  </si>
  <si>
    <t>MJU-99602.51</t>
  </si>
  <si>
    <t>Jutjat de VIDO de Sant Feliu de Llobregat</t>
  </si>
  <si>
    <t>MJU-99602.52</t>
  </si>
  <si>
    <t>Secció territorial de Fiscalia de Sant Feliu de Llobregat</t>
  </si>
  <si>
    <t>MJU-99602.53</t>
  </si>
  <si>
    <t>Jutjats de 1ª Instància i Instrucció 6 i 7 de Sant Feliu de Llobregat</t>
  </si>
  <si>
    <t>MJU-99602.54</t>
  </si>
  <si>
    <t>Equip Medi Obert 2/ Arxiu Jutjat 1ª Instància i Instrucció 5</t>
  </si>
  <si>
    <t>MJU-99602.55</t>
  </si>
  <si>
    <t>SOLAR NOU EJ de Sant Feliu de Llobregat</t>
  </si>
  <si>
    <t>MJU-99602.59</t>
  </si>
  <si>
    <t>Audiència Provincial</t>
  </si>
  <si>
    <t>MJU-99602.60</t>
  </si>
  <si>
    <t>Jutjats Penals 1, 2, 3 i 4</t>
  </si>
  <si>
    <t>MJU-99602.61</t>
  </si>
  <si>
    <t>Jutjat i Fiscalia de Menors</t>
  </si>
  <si>
    <t>MJU-99602.62</t>
  </si>
  <si>
    <t>Jutjat 1a Instància núm 8</t>
  </si>
  <si>
    <t>MJU-99602.63</t>
  </si>
  <si>
    <t>Jutjats de 1a Instància 1, 2 i 3</t>
  </si>
  <si>
    <t>MJU-99602.64</t>
  </si>
  <si>
    <t>Jutjats 1a instància 6 / Mercantil 1</t>
  </si>
  <si>
    <t>MJU-99602.65</t>
  </si>
  <si>
    <t xml:space="preserve">Jutjats socials 1,2,i 3 i de 1a. instància 4,7 i 8 </t>
  </si>
  <si>
    <t>MJU-99602.66</t>
  </si>
  <si>
    <t>Jutjats 1a instància 5 / Contencios 1 i 2</t>
  </si>
  <si>
    <t>MJU-99602.67</t>
  </si>
  <si>
    <t xml:space="preserve">SOLAR NOVA Ciutat Judicial de Tarragona </t>
  </si>
  <si>
    <t>MJU-99602.68</t>
  </si>
  <si>
    <t>Jutjats de Falset</t>
  </si>
  <si>
    <t>Falset</t>
  </si>
  <si>
    <t>MJU-99602.69</t>
  </si>
  <si>
    <t>Jutjats de Reus</t>
  </si>
  <si>
    <t>Reus</t>
  </si>
  <si>
    <t>MJU-99602.70</t>
  </si>
  <si>
    <t>Jutjats de Valls</t>
  </si>
  <si>
    <t>Valls</t>
  </si>
  <si>
    <t>MJU-99601.14</t>
  </si>
  <si>
    <t>MJU-99602.73</t>
  </si>
  <si>
    <t>Jutjats Mixtos de Tortosa</t>
  </si>
  <si>
    <t>Tortosa</t>
  </si>
  <si>
    <t>MJU-99602.74</t>
  </si>
  <si>
    <t>Jutjats Penals 1 i 2 de Tortosa</t>
  </si>
  <si>
    <t>MJU-99602.76</t>
  </si>
  <si>
    <t>Nou edifici judicial</t>
  </si>
  <si>
    <t>MJU-99602.77</t>
  </si>
  <si>
    <t>Jutjats d'Amposta</t>
  </si>
  <si>
    <t>Amposta</t>
  </si>
  <si>
    <t>MJU-99602.78</t>
  </si>
  <si>
    <t>Jutjats de Gandesa</t>
  </si>
  <si>
    <t>Gandesa</t>
  </si>
  <si>
    <t>MJU-99602.79</t>
  </si>
  <si>
    <t>SSTT de Lleida</t>
  </si>
  <si>
    <t>MJU-99602.80</t>
  </si>
  <si>
    <t xml:space="preserve">Jutjats i Audiència de Lleida  </t>
  </si>
  <si>
    <t>MJU-99602.81</t>
  </si>
  <si>
    <t xml:space="preserve">Jutjat de VIgilància Penitenciària, núm  3  </t>
  </si>
  <si>
    <t>MJU-99602.82</t>
  </si>
  <si>
    <t>EATAV</t>
  </si>
  <si>
    <t>MJU-99602.83</t>
  </si>
  <si>
    <t>Registre Civil de Lleida i Instància 4</t>
  </si>
  <si>
    <t>MJU-99602.84</t>
  </si>
  <si>
    <t xml:space="preserve">Arxiu-Magatzem Lleida </t>
  </si>
  <si>
    <t>1 dia/2 setmanes</t>
  </si>
  <si>
    <t>MJU-99602.85</t>
  </si>
  <si>
    <t>Balaguer</t>
  </si>
  <si>
    <t>2 dia/setmana</t>
  </si>
  <si>
    <t>MJU-99602.86</t>
  </si>
  <si>
    <t>Jutjats de Cervera</t>
  </si>
  <si>
    <t>Cervera</t>
  </si>
  <si>
    <t>MJU-99602.87</t>
  </si>
  <si>
    <t>Jutjats de la Seu d'Urgell</t>
  </si>
  <si>
    <t>Seu d'Urgell, la</t>
  </si>
  <si>
    <t>MJU-99602.88</t>
  </si>
  <si>
    <t>Jutjats de Solsona</t>
  </si>
  <si>
    <t>Solsona</t>
  </si>
  <si>
    <t>MJU-99602.89</t>
  </si>
  <si>
    <t>Jutjats de Tremp</t>
  </si>
  <si>
    <t>Tremp</t>
  </si>
  <si>
    <t>MJU-99602.90</t>
  </si>
  <si>
    <t>Jutjats de Vielha e Mijaran</t>
  </si>
  <si>
    <t>Vielha e Mijaran</t>
  </si>
  <si>
    <t>MJU-99602.91</t>
  </si>
  <si>
    <t>Arxiu Territorial</t>
  </si>
  <si>
    <t>Aiguaviva</t>
  </si>
  <si>
    <t>1 dia/ mes</t>
  </si>
  <si>
    <t>7:30-15:30h</t>
  </si>
  <si>
    <t>MJU-99602.93</t>
  </si>
  <si>
    <t>Jutjats de Girona</t>
  </si>
  <si>
    <t>MJU-99602.95</t>
  </si>
  <si>
    <t>Jutjats de Blanes</t>
  </si>
  <si>
    <t>Blanes</t>
  </si>
  <si>
    <t>3 dies / setmana</t>
  </si>
  <si>
    <t>MJU-99602.96</t>
  </si>
  <si>
    <t>Registre Civil</t>
  </si>
  <si>
    <t>MJU-99602.97</t>
  </si>
  <si>
    <t>Jutjats de Figueres</t>
  </si>
  <si>
    <t>4 dies / setmana</t>
  </si>
  <si>
    <t>MJU-99602.98</t>
  </si>
  <si>
    <t>Jutjats d'Olot</t>
  </si>
  <si>
    <t>Olot</t>
  </si>
  <si>
    <t>MJU-99602.99</t>
  </si>
  <si>
    <t>Jutjats de Puigcerdà</t>
  </si>
  <si>
    <t>Puigcerdà</t>
  </si>
  <si>
    <t>1 dia / setmana</t>
  </si>
  <si>
    <t>MJU-99602.100</t>
  </si>
  <si>
    <t>Jutjats de Ripoll</t>
  </si>
  <si>
    <t>Ripoll</t>
  </si>
  <si>
    <t>MJU-99602.101</t>
  </si>
  <si>
    <t>Jutjats de Sant Feliu de Guíxols</t>
  </si>
  <si>
    <t>Sant Feliu de Guíxols</t>
  </si>
  <si>
    <t>2 dies / setmana</t>
  </si>
  <si>
    <t>MJU-99602.102</t>
  </si>
  <si>
    <t>Jutjats 1 i 3 de Santa Coloma de Farners</t>
  </si>
  <si>
    <t>Santa Coloma de Farners</t>
  </si>
  <si>
    <t>4 dies/setmana</t>
  </si>
  <si>
    <t>MJU-99602.103</t>
  </si>
  <si>
    <t>Jutjats 2 (VIDO) i 4 de Santa Coloma de Farners</t>
  </si>
  <si>
    <t>Visites puntuals</t>
  </si>
  <si>
    <t>2/dies setmana</t>
  </si>
  <si>
    <t xml:space="preserve">2 dies/setmana </t>
  </si>
  <si>
    <t>Dilluns a divendres
Dissabte</t>
  </si>
  <si>
    <t>Centre Penitenciari Obert Barcelona 2. 
La Trinitat</t>
  </si>
  <si>
    <t>7:00-19:00h</t>
  </si>
  <si>
    <t>7:00-15:00h</t>
  </si>
  <si>
    <t>9:00-13:00h</t>
  </si>
  <si>
    <t>8:00-16:00h</t>
  </si>
  <si>
    <t>5 dies/setmana</t>
  </si>
  <si>
    <t>3 dies/setmana Rubí</t>
  </si>
  <si>
    <t>8:00-21:00h</t>
  </si>
  <si>
    <t>8:00h-17:00h
9:00-14:00h</t>
  </si>
  <si>
    <t>8:00-17:00h</t>
  </si>
  <si>
    <t>8:00h-21:00h</t>
  </si>
  <si>
    <t xml:space="preserve"> 7:00h-15:00h</t>
  </si>
  <si>
    <t>7:00h-15:00h</t>
  </si>
  <si>
    <t>6:00h-22:00h</t>
  </si>
  <si>
    <t>4 dies/setmana a repartir entre tots els centres de Martorell</t>
  </si>
  <si>
    <t>Jutjats de Cerdanyola del Vallès</t>
  </si>
  <si>
    <t>Cerdanyola del V.</t>
  </si>
  <si>
    <t>MJU-99602.11</t>
  </si>
  <si>
    <t>MJU-99602.24</t>
  </si>
  <si>
    <t>Jutjats de Santa Coloma de Gramenet</t>
  </si>
  <si>
    <t>Santa Coloma de G.</t>
  </si>
  <si>
    <t>Jutjats d'Igualada</t>
  </si>
  <si>
    <t>Igualada</t>
  </si>
  <si>
    <t>'Sala vistes penals Jutjat Manresa/Mesures Execució Penal</t>
  </si>
  <si>
    <t>Jutjats de Vilafranca del Penedès</t>
  </si>
  <si>
    <t>Vilafranca del Penedès</t>
  </si>
  <si>
    <t>Jutjats de Vilanova i la Geltrú</t>
  </si>
  <si>
    <t>Vilanova i la Geltrú</t>
  </si>
  <si>
    <t>Centre Penitenciari Joves Quatre Camins</t>
  </si>
  <si>
    <t>MJU-99601.25</t>
  </si>
  <si>
    <t>Centre Obert Barcelona nou</t>
  </si>
  <si>
    <t>MJU-99601.26</t>
  </si>
  <si>
    <t>SOLAR nou Centre Penitenciari de DONES</t>
  </si>
  <si>
    <t>MJU-99601.27</t>
  </si>
  <si>
    <t>Grup Educatiu de Girona</t>
  </si>
  <si>
    <t>MJU-99602-106</t>
  </si>
  <si>
    <t>MJU-99602.13</t>
  </si>
  <si>
    <t>MJU-99602.56</t>
  </si>
  <si>
    <t>MJU-99602.57</t>
  </si>
  <si>
    <t>Jutjats d'Instrucció 1 a 5 i VIDO de Badalona (Inclou annex edifici)</t>
  </si>
  <si>
    <t>Centre Penitenciari de Tarragona/ SSTT ACTUAL</t>
  </si>
  <si>
    <t>3 dia/setmana</t>
  </si>
  <si>
    <t>MJU-99601.6</t>
  </si>
  <si>
    <t>MJU-99602-107.</t>
  </si>
  <si>
    <t>Arxiu Judicial de Tarragona</t>
  </si>
  <si>
    <t xml:space="preserve">7:30h-21:30h
</t>
  </si>
  <si>
    <t>Termini (mesos)</t>
  </si>
  <si>
    <t>Hores 
Total Lot</t>
  </si>
  <si>
    <t>Hores
setmanal
centre</t>
  </si>
  <si>
    <t>* s'afegeix extra al contracte en el nou centre</t>
  </si>
  <si>
    <t>* calculat en setmanes</t>
  </si>
  <si>
    <t>Setmanes anuals de servei</t>
  </si>
  <si>
    <t>Temps de presència mínims estimats totals del servei ANUAL</t>
  </si>
  <si>
    <t>* es dona de baixa en el moment de la incorporació del nou CO</t>
  </si>
  <si>
    <t>Centre Obert de Tarragona</t>
  </si>
  <si>
    <t>Grup Educatiu de Barcelona</t>
  </si>
  <si>
    <t>Pavelló Hospitalari Penitenciari de Terrassa</t>
  </si>
  <si>
    <t>Jutjats de Balaguer</t>
  </si>
  <si>
    <t>3 dies/setmana 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</si>
</sst>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m2&quot;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45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" fillId="0" borderId="0"/>
  </cellStyleXfs>
  <cellXfs count="2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 indent="4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2" quotePrefix="1" applyFont="1"/>
    <xf numFmtId="0" fontId="11" fillId="0" borderId="0" xfId="2" applyFont="1"/>
    <xf numFmtId="0" fontId="9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1" fillId="0" borderId="0" xfId="2" quotePrefix="1" applyFont="1" applyAlignment="1">
      <alignment horizontal="left"/>
    </xf>
    <xf numFmtId="4" fontId="11" fillId="0" borderId="0" xfId="2" quotePrefix="1" applyNumberFormat="1" applyFont="1"/>
    <xf numFmtId="164" fontId="11" fillId="0" borderId="0" xfId="2" applyNumberFormat="1" applyFont="1"/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vertical="center" wrapText="1"/>
    </xf>
    <xf numFmtId="0" fontId="12" fillId="0" borderId="39" xfId="1" applyFont="1" applyBorder="1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3" fillId="0" borderId="0" xfId="0" applyFont="1"/>
    <xf numFmtId="0" fontId="7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 inden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 wrapText="1" inden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 indent="1"/>
    </xf>
    <xf numFmtId="0" fontId="7" fillId="4" borderId="2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26" xfId="0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 wrapText="1" indent="1"/>
    </xf>
    <xf numFmtId="0" fontId="7" fillId="4" borderId="18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3" fontId="8" fillId="4" borderId="7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3" fontId="8" fillId="4" borderId="13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13" xfId="0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8" fillId="0" borderId="11" xfId="0" applyNumberFormat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3" fontId="8" fillId="4" borderId="8" xfId="0" applyNumberFormat="1" applyFont="1" applyFill="1" applyBorder="1" applyAlignment="1">
      <alignment horizontal="center" vertical="center"/>
    </xf>
    <xf numFmtId="3" fontId="8" fillId="4" borderId="11" xfId="0" applyNumberFormat="1" applyFont="1" applyFill="1" applyBorder="1" applyAlignment="1">
      <alignment horizontal="center" vertical="center"/>
    </xf>
    <xf numFmtId="3" fontId="8" fillId="4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 indent="1"/>
    </xf>
    <xf numFmtId="0" fontId="16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left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left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9" fillId="4" borderId="35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left" vertical="center" wrapText="1"/>
    </xf>
    <xf numFmtId="0" fontId="8" fillId="4" borderId="15" xfId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9" fillId="4" borderId="40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left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indent="4"/>
    </xf>
    <xf numFmtId="0" fontId="7" fillId="0" borderId="15" xfId="0" applyFont="1" applyBorder="1" applyAlignment="1">
      <alignment horizontal="left" vertical="center" indent="4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4">
    <cellStyle name="Excel Built-in Normal" xfId="1" xr:uid="{CF7A1F5D-9D52-4902-B11F-A0E20D5B4AC2}"/>
    <cellStyle name="Normal" xfId="0" builtinId="0"/>
    <cellStyle name="Normal 3" xfId="3" xr:uid="{8B52A252-3131-4F71-ACD7-BFC4DBCB77D8}"/>
    <cellStyle name="Normal_2013-04-15-Immobles22" xfId="2" xr:uid="{4279E0FB-F661-45CC-AA66-E1BF60D2227B}"/>
  </cellStyles>
  <dxfs count="0"/>
  <tableStyles count="0" defaultTableStyle="TableStyleMedium2" defaultPivotStyle="PivotStyleLight16"/>
  <colors>
    <mruColors>
      <color rgb="FF00C459"/>
      <color rgb="FF00CC66"/>
      <color rgb="FF33CC33"/>
      <color rgb="FF66FF33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B9A0-EA2E-44FC-90C6-8BA4DC1D63C8}">
  <dimension ref="A1:R234"/>
  <sheetViews>
    <sheetView zoomScale="68" zoomScaleNormal="68" workbookViewId="0">
      <selection activeCell="J6" sqref="J6"/>
    </sheetView>
  </sheetViews>
  <sheetFormatPr defaultColWidth="9" defaultRowHeight="14.5" x14ac:dyDescent="0.35"/>
  <cols>
    <col min="1" max="1" width="9" style="3"/>
    <col min="2" max="2" width="15.1796875" style="3" customWidth="1"/>
    <col min="3" max="3" width="45.1796875" style="16" bestFit="1" customWidth="1"/>
    <col min="4" max="4" width="18.7265625" style="3" customWidth="1"/>
    <col min="5" max="5" width="29.26953125" style="3" customWidth="1"/>
    <col min="6" max="6" width="20.6328125" style="3" customWidth="1"/>
    <col min="7" max="7" width="16.1796875" style="10" hidden="1" customWidth="1"/>
    <col min="8" max="8" width="15.7265625" style="10" hidden="1" customWidth="1"/>
    <col min="9" max="9" width="9.26953125" style="2" hidden="1" customWidth="1"/>
    <col min="10" max="10" width="17.54296875" style="2" customWidth="1"/>
    <col min="11" max="11" width="15.36328125" style="2" hidden="1" customWidth="1"/>
    <col min="12" max="12" width="15.7265625" style="2" customWidth="1"/>
    <col min="13" max="13" width="17.81640625" style="68" customWidth="1"/>
    <col min="14" max="14" width="18.1796875" style="69" customWidth="1"/>
    <col min="15" max="15" width="11.54296875" customWidth="1"/>
    <col min="16" max="16" width="14.453125" style="68" customWidth="1"/>
    <col min="17" max="17" width="17.1796875" style="68" customWidth="1"/>
    <col min="18" max="18" width="19.1796875" style="70" customWidth="1"/>
    <col min="19" max="16384" width="9" style="2"/>
  </cols>
  <sheetData>
    <row r="1" spans="1:18" ht="15" thickBot="1" x14ac:dyDescent="0.4">
      <c r="M1" s="68" t="s">
        <v>349</v>
      </c>
    </row>
    <row r="2" spans="1:18" s="1" customFormat="1" ht="93.75" customHeight="1" thickBot="1" x14ac:dyDescent="0.4">
      <c r="A2" s="147" t="s">
        <v>0</v>
      </c>
      <c r="B2" s="148" t="s">
        <v>1</v>
      </c>
      <c r="C2" s="149" t="s">
        <v>2</v>
      </c>
      <c r="D2" s="148" t="s">
        <v>3</v>
      </c>
      <c r="E2" s="148" t="s">
        <v>4</v>
      </c>
      <c r="F2" s="150" t="s">
        <v>5</v>
      </c>
      <c r="G2" s="151" t="s">
        <v>6</v>
      </c>
      <c r="H2" s="152" t="s">
        <v>7</v>
      </c>
      <c r="I2" s="153"/>
      <c r="J2" s="150" t="s">
        <v>345</v>
      </c>
      <c r="K2" s="150" t="s">
        <v>346</v>
      </c>
      <c r="L2" s="150" t="s">
        <v>347</v>
      </c>
      <c r="M2" s="150" t="s">
        <v>350</v>
      </c>
      <c r="N2" s="154" t="s">
        <v>351</v>
      </c>
      <c r="O2"/>
      <c r="P2" s="68"/>
      <c r="Q2" s="68"/>
      <c r="R2" s="70"/>
    </row>
    <row r="3" spans="1:18" ht="30" customHeight="1" x14ac:dyDescent="0.35">
      <c r="A3" s="32">
        <v>7</v>
      </c>
      <c r="B3" s="17" t="s">
        <v>8</v>
      </c>
      <c r="C3" s="24" t="s">
        <v>9</v>
      </c>
      <c r="D3" s="29" t="s">
        <v>10</v>
      </c>
      <c r="E3" s="17" t="s">
        <v>11</v>
      </c>
      <c r="F3" s="17" t="s">
        <v>306</v>
      </c>
      <c r="G3" s="11" t="s">
        <v>12</v>
      </c>
      <c r="H3" s="4" t="s">
        <v>13</v>
      </c>
      <c r="I3" s="130" t="s">
        <v>14</v>
      </c>
      <c r="J3" s="18">
        <v>36</v>
      </c>
      <c r="K3" s="109">
        <f>SUM(N3:N12)</f>
        <v>27040</v>
      </c>
      <c r="L3" s="108">
        <v>144</v>
      </c>
      <c r="M3" s="109">
        <v>52</v>
      </c>
      <c r="N3" s="131">
        <f t="shared" ref="N3:N26" si="0">L3*M3</f>
        <v>7488</v>
      </c>
      <c r="Q3"/>
      <c r="R3"/>
    </row>
    <row r="4" spans="1:18" ht="30" customHeight="1" x14ac:dyDescent="0.35">
      <c r="A4" s="33">
        <v>7</v>
      </c>
      <c r="B4" s="18" t="s">
        <v>15</v>
      </c>
      <c r="C4" s="25" t="s">
        <v>299</v>
      </c>
      <c r="D4" s="21" t="s">
        <v>10</v>
      </c>
      <c r="E4" s="18" t="s">
        <v>11</v>
      </c>
      <c r="F4" s="18" t="s">
        <v>16</v>
      </c>
      <c r="G4" s="12">
        <v>1.5</v>
      </c>
      <c r="H4" s="5"/>
      <c r="I4" s="130"/>
      <c r="J4" s="18">
        <v>5</v>
      </c>
      <c r="K4" s="110">
        <v>400</v>
      </c>
      <c r="L4" s="108">
        <v>80</v>
      </c>
      <c r="M4" s="109">
        <v>52</v>
      </c>
      <c r="N4" s="131">
        <f t="shared" si="0"/>
        <v>4160</v>
      </c>
      <c r="O4" s="75" t="s">
        <v>352</v>
      </c>
      <c r="P4" s="2"/>
      <c r="Q4" s="2"/>
      <c r="R4" s="2"/>
    </row>
    <row r="5" spans="1:18" ht="37.5" customHeight="1" x14ac:dyDescent="0.35">
      <c r="A5" s="33">
        <v>7</v>
      </c>
      <c r="B5" s="18" t="s">
        <v>17</v>
      </c>
      <c r="C5" s="25" t="s">
        <v>18</v>
      </c>
      <c r="D5" s="21" t="s">
        <v>10</v>
      </c>
      <c r="E5" s="18" t="s">
        <v>297</v>
      </c>
      <c r="F5" s="18" t="s">
        <v>19</v>
      </c>
      <c r="G5" s="12">
        <v>0.25</v>
      </c>
      <c r="H5" s="5" t="s">
        <v>20</v>
      </c>
      <c r="I5" s="130" t="s">
        <v>21</v>
      </c>
      <c r="J5" s="18">
        <v>36</v>
      </c>
      <c r="K5" s="108">
        <v>400</v>
      </c>
      <c r="L5" s="108">
        <v>8</v>
      </c>
      <c r="M5" s="109">
        <v>52</v>
      </c>
      <c r="N5" s="131">
        <f t="shared" si="0"/>
        <v>416</v>
      </c>
    </row>
    <row r="6" spans="1:18" ht="33.75" customHeight="1" x14ac:dyDescent="0.35">
      <c r="A6" s="33">
        <v>7</v>
      </c>
      <c r="B6" s="18" t="s">
        <v>22</v>
      </c>
      <c r="C6" s="25" t="s">
        <v>18</v>
      </c>
      <c r="D6" s="21" t="s">
        <v>10</v>
      </c>
      <c r="E6" s="18" t="s">
        <v>296</v>
      </c>
      <c r="F6" s="18" t="s">
        <v>19</v>
      </c>
      <c r="G6" s="12">
        <v>0.25</v>
      </c>
      <c r="H6" s="5" t="s">
        <v>23</v>
      </c>
      <c r="I6" s="130" t="s">
        <v>21</v>
      </c>
      <c r="J6" s="18">
        <v>36</v>
      </c>
      <c r="K6" s="108">
        <v>400</v>
      </c>
      <c r="L6" s="108">
        <v>8</v>
      </c>
      <c r="M6" s="109">
        <v>52</v>
      </c>
      <c r="N6" s="131">
        <f t="shared" si="0"/>
        <v>416</v>
      </c>
    </row>
    <row r="7" spans="1:18" ht="48" customHeight="1" x14ac:dyDescent="0.35">
      <c r="A7" s="33">
        <v>7</v>
      </c>
      <c r="B7" s="19" t="s">
        <v>24</v>
      </c>
      <c r="C7" s="26" t="s">
        <v>25</v>
      </c>
      <c r="D7" s="74" t="s">
        <v>10</v>
      </c>
      <c r="E7" s="20" t="s">
        <v>298</v>
      </c>
      <c r="F7" s="74" t="s">
        <v>307</v>
      </c>
      <c r="G7" s="12">
        <v>2</v>
      </c>
      <c r="H7" s="5"/>
      <c r="I7" s="130" t="s">
        <v>26</v>
      </c>
      <c r="J7" s="18">
        <v>36</v>
      </c>
      <c r="K7" s="108">
        <v>400</v>
      </c>
      <c r="L7" s="108">
        <v>80</v>
      </c>
      <c r="M7" s="109">
        <v>52</v>
      </c>
      <c r="N7" s="131">
        <f t="shared" si="0"/>
        <v>4160</v>
      </c>
    </row>
    <row r="8" spans="1:18" ht="33.75" customHeight="1" x14ac:dyDescent="0.35">
      <c r="A8" s="33">
        <v>7</v>
      </c>
      <c r="B8" s="18" t="s">
        <v>27</v>
      </c>
      <c r="C8" s="25" t="s">
        <v>354</v>
      </c>
      <c r="D8" s="21" t="s">
        <v>10</v>
      </c>
      <c r="E8" s="21" t="s">
        <v>28</v>
      </c>
      <c r="F8" s="18" t="s">
        <v>295</v>
      </c>
      <c r="G8" s="12"/>
      <c r="H8" s="5"/>
      <c r="I8" s="130" t="s">
        <v>26</v>
      </c>
      <c r="J8" s="18">
        <v>36</v>
      </c>
      <c r="K8" s="108">
        <v>400</v>
      </c>
      <c r="L8" s="108">
        <v>0</v>
      </c>
      <c r="M8" s="109">
        <v>0</v>
      </c>
      <c r="N8" s="131">
        <f t="shared" si="0"/>
        <v>0</v>
      </c>
    </row>
    <row r="9" spans="1:18" ht="33.75" customHeight="1" x14ac:dyDescent="0.35">
      <c r="A9" s="33">
        <v>7</v>
      </c>
      <c r="B9" s="18" t="s">
        <v>29</v>
      </c>
      <c r="C9" s="25" t="s">
        <v>30</v>
      </c>
      <c r="D9" s="21" t="s">
        <v>31</v>
      </c>
      <c r="E9" s="18" t="s">
        <v>106</v>
      </c>
      <c r="F9" s="18" t="s">
        <v>16</v>
      </c>
      <c r="G9" s="12">
        <v>0.25</v>
      </c>
      <c r="H9" s="5" t="s">
        <v>32</v>
      </c>
      <c r="I9" s="130" t="s">
        <v>26</v>
      </c>
      <c r="J9" s="18">
        <v>36</v>
      </c>
      <c r="K9" s="108">
        <v>400</v>
      </c>
      <c r="L9" s="108">
        <v>8</v>
      </c>
      <c r="M9" s="109">
        <v>52</v>
      </c>
      <c r="N9" s="131">
        <f t="shared" si="0"/>
        <v>416</v>
      </c>
    </row>
    <row r="10" spans="1:18" ht="33.75" customHeight="1" thickBot="1" x14ac:dyDescent="0.4">
      <c r="A10" s="33">
        <v>7</v>
      </c>
      <c r="B10" s="18" t="s">
        <v>33</v>
      </c>
      <c r="C10" s="25" t="s">
        <v>34</v>
      </c>
      <c r="D10" s="21" t="s">
        <v>35</v>
      </c>
      <c r="E10" s="18" t="s">
        <v>11</v>
      </c>
      <c r="F10" s="18" t="s">
        <v>308</v>
      </c>
      <c r="G10" s="13">
        <v>1.75</v>
      </c>
      <c r="H10" s="6" t="s">
        <v>36</v>
      </c>
      <c r="I10" s="130" t="s">
        <v>26</v>
      </c>
      <c r="J10" s="18">
        <v>36</v>
      </c>
      <c r="K10" s="108">
        <v>400</v>
      </c>
      <c r="L10" s="108">
        <v>72</v>
      </c>
      <c r="M10" s="109">
        <v>52</v>
      </c>
      <c r="N10" s="131">
        <f t="shared" si="0"/>
        <v>3744</v>
      </c>
    </row>
    <row r="11" spans="1:18" ht="33.75" customHeight="1" x14ac:dyDescent="0.35">
      <c r="A11" s="132">
        <v>7</v>
      </c>
      <c r="B11" s="67" t="s">
        <v>328</v>
      </c>
      <c r="C11" s="25" t="s">
        <v>329</v>
      </c>
      <c r="D11" s="21" t="s">
        <v>10</v>
      </c>
      <c r="E11" s="18" t="s">
        <v>11</v>
      </c>
      <c r="F11" s="114" t="s">
        <v>306</v>
      </c>
      <c r="G11" s="65"/>
      <c r="H11" s="66"/>
      <c r="I11" s="130"/>
      <c r="J11" s="18">
        <v>31</v>
      </c>
      <c r="K11" s="110">
        <v>440</v>
      </c>
      <c r="L11" s="108">
        <v>120</v>
      </c>
      <c r="M11" s="109">
        <v>52</v>
      </c>
      <c r="N11" s="131">
        <f t="shared" si="0"/>
        <v>6240</v>
      </c>
      <c r="O11" s="73" t="s">
        <v>348</v>
      </c>
    </row>
    <row r="12" spans="1:18" ht="33.75" customHeight="1" thickBot="1" x14ac:dyDescent="0.4">
      <c r="A12" s="133">
        <v>7</v>
      </c>
      <c r="B12" s="67" t="s">
        <v>330</v>
      </c>
      <c r="C12" s="25" t="s">
        <v>331</v>
      </c>
      <c r="D12" s="21" t="s">
        <v>10</v>
      </c>
      <c r="E12" s="21" t="s">
        <v>28</v>
      </c>
      <c r="F12" s="18" t="s">
        <v>295</v>
      </c>
      <c r="G12" s="65"/>
      <c r="H12" s="66"/>
      <c r="I12" s="130"/>
      <c r="J12" s="19">
        <v>36</v>
      </c>
      <c r="K12" s="115">
        <v>400</v>
      </c>
      <c r="L12" s="115">
        <v>0</v>
      </c>
      <c r="M12" s="116">
        <v>52</v>
      </c>
      <c r="N12" s="134">
        <f t="shared" si="0"/>
        <v>0</v>
      </c>
      <c r="O12" s="68"/>
      <c r="Q12" s="70"/>
    </row>
    <row r="13" spans="1:18" ht="33.75" customHeight="1" x14ac:dyDescent="0.35">
      <c r="A13" s="78">
        <v>8</v>
      </c>
      <c r="B13" s="79" t="s">
        <v>37</v>
      </c>
      <c r="C13" s="80" t="s">
        <v>38</v>
      </c>
      <c r="D13" s="81" t="s">
        <v>39</v>
      </c>
      <c r="E13" s="79" t="s">
        <v>40</v>
      </c>
      <c r="F13" s="79" t="s">
        <v>309</v>
      </c>
      <c r="G13" s="198" t="s">
        <v>41</v>
      </c>
      <c r="H13" s="196" t="s">
        <v>42</v>
      </c>
      <c r="I13" s="135"/>
      <c r="J13" s="79">
        <v>36</v>
      </c>
      <c r="K13" s="79">
        <f>SUM(L13:L17)-L15</f>
        <v>640</v>
      </c>
      <c r="L13" s="118">
        <f>14*40-16</f>
        <v>544</v>
      </c>
      <c r="M13" s="119">
        <v>52</v>
      </c>
      <c r="N13" s="136">
        <f t="shared" si="0"/>
        <v>28288</v>
      </c>
      <c r="O13" s="68"/>
      <c r="Q13" s="70"/>
    </row>
    <row r="14" spans="1:18" ht="33.75" customHeight="1" thickBot="1" x14ac:dyDescent="0.4">
      <c r="A14" s="82">
        <v>8</v>
      </c>
      <c r="B14" s="83" t="s">
        <v>43</v>
      </c>
      <c r="C14" s="84" t="s">
        <v>355</v>
      </c>
      <c r="D14" s="85" t="s">
        <v>44</v>
      </c>
      <c r="E14" s="83" t="str">
        <f>E13</f>
        <v>Dilluns a diumenge</v>
      </c>
      <c r="F14" s="83" t="s">
        <v>309</v>
      </c>
      <c r="G14" s="199"/>
      <c r="H14" s="197"/>
      <c r="I14" s="135"/>
      <c r="J14" s="83">
        <v>36</v>
      </c>
      <c r="K14" s="83"/>
      <c r="L14" s="111">
        <v>8</v>
      </c>
      <c r="M14" s="112">
        <v>52</v>
      </c>
      <c r="N14" s="137">
        <f t="shared" si="0"/>
        <v>416</v>
      </c>
      <c r="O14" s="68"/>
      <c r="Q14" s="70"/>
    </row>
    <row r="15" spans="1:18" ht="33.75" customHeight="1" x14ac:dyDescent="0.35">
      <c r="A15" s="82">
        <v>8</v>
      </c>
      <c r="B15" s="83" t="s">
        <v>341</v>
      </c>
      <c r="C15" s="84" t="s">
        <v>327</v>
      </c>
      <c r="D15" s="81" t="s">
        <v>39</v>
      </c>
      <c r="E15" s="83" t="str">
        <f>E14</f>
        <v>Dilluns a diumenge</v>
      </c>
      <c r="F15" s="83" t="s">
        <v>309</v>
      </c>
      <c r="G15" s="87"/>
      <c r="H15" s="88"/>
      <c r="I15" s="135"/>
      <c r="J15" s="83">
        <v>11</v>
      </c>
      <c r="K15" s="83">
        <f>SUM(L13:L17)</f>
        <v>1040</v>
      </c>
      <c r="L15" s="111">
        <f>10*40</f>
        <v>400</v>
      </c>
      <c r="M15" s="112">
        <v>52</v>
      </c>
      <c r="N15" s="137">
        <f t="shared" si="0"/>
        <v>20800</v>
      </c>
      <c r="O15" s="68"/>
      <c r="Q15" s="70"/>
    </row>
    <row r="16" spans="1:18" ht="33.75" customHeight="1" x14ac:dyDescent="0.35">
      <c r="A16" s="82">
        <v>8</v>
      </c>
      <c r="B16" s="83" t="s">
        <v>45</v>
      </c>
      <c r="C16" s="84" t="s">
        <v>46</v>
      </c>
      <c r="D16" s="85" t="s">
        <v>47</v>
      </c>
      <c r="E16" s="83" t="s">
        <v>11</v>
      </c>
      <c r="F16" s="83" t="s">
        <v>309</v>
      </c>
      <c r="G16" s="200">
        <v>3</v>
      </c>
      <c r="H16" s="202" t="s">
        <v>48</v>
      </c>
      <c r="I16" s="135" t="s">
        <v>26</v>
      </c>
      <c r="J16" s="83">
        <v>36</v>
      </c>
      <c r="K16" s="83"/>
      <c r="L16" s="111">
        <f>2*40</f>
        <v>80</v>
      </c>
      <c r="M16" s="112">
        <v>52</v>
      </c>
      <c r="N16" s="137">
        <f t="shared" si="0"/>
        <v>4160</v>
      </c>
      <c r="O16" s="68"/>
      <c r="Q16" s="70"/>
    </row>
    <row r="17" spans="1:17" ht="33.75" customHeight="1" thickBot="1" x14ac:dyDescent="0.4">
      <c r="A17" s="89">
        <v>8</v>
      </c>
      <c r="B17" s="90" t="s">
        <v>49</v>
      </c>
      <c r="C17" s="91" t="s">
        <v>50</v>
      </c>
      <c r="D17" s="92" t="s">
        <v>51</v>
      </c>
      <c r="E17" s="90" t="s">
        <v>11</v>
      </c>
      <c r="F17" s="90" t="s">
        <v>309</v>
      </c>
      <c r="G17" s="201"/>
      <c r="H17" s="203"/>
      <c r="I17" s="135"/>
      <c r="J17" s="90">
        <v>36</v>
      </c>
      <c r="K17" s="90"/>
      <c r="L17" s="120">
        <v>8</v>
      </c>
      <c r="M17" s="121">
        <v>52</v>
      </c>
      <c r="N17" s="138">
        <f t="shared" si="0"/>
        <v>416</v>
      </c>
      <c r="O17" s="68"/>
      <c r="Q17" s="70"/>
    </row>
    <row r="18" spans="1:17" ht="33.75" customHeight="1" thickBot="1" x14ac:dyDescent="0.4">
      <c r="A18" s="35">
        <v>9</v>
      </c>
      <c r="B18" s="23" t="s">
        <v>52</v>
      </c>
      <c r="C18" s="28" t="s">
        <v>53</v>
      </c>
      <c r="D18" s="31" t="s">
        <v>54</v>
      </c>
      <c r="E18" s="23" t="s">
        <v>40</v>
      </c>
      <c r="F18" s="31" t="s">
        <v>309</v>
      </c>
      <c r="G18" s="14">
        <v>13</v>
      </c>
      <c r="H18" s="7" t="s">
        <v>55</v>
      </c>
      <c r="I18" s="139" t="s">
        <v>56</v>
      </c>
      <c r="J18" s="122">
        <v>36</v>
      </c>
      <c r="K18" s="122">
        <v>520</v>
      </c>
      <c r="L18" s="123">
        <v>520</v>
      </c>
      <c r="M18" s="124">
        <v>52</v>
      </c>
      <c r="N18" s="140">
        <f t="shared" si="0"/>
        <v>27040</v>
      </c>
      <c r="O18" s="68"/>
      <c r="Q18" s="70"/>
    </row>
    <row r="19" spans="1:17" ht="33.75" customHeight="1" thickBot="1" x14ac:dyDescent="0.4">
      <c r="A19" s="93">
        <v>10</v>
      </c>
      <c r="B19" s="94" t="s">
        <v>57</v>
      </c>
      <c r="C19" s="95" t="s">
        <v>58</v>
      </c>
      <c r="D19" s="96" t="s">
        <v>54</v>
      </c>
      <c r="E19" s="94" t="s">
        <v>40</v>
      </c>
      <c r="F19" s="94" t="s">
        <v>309</v>
      </c>
      <c r="G19" s="97">
        <v>18</v>
      </c>
      <c r="H19" s="98" t="s">
        <v>59</v>
      </c>
      <c r="I19" s="135"/>
      <c r="J19" s="94">
        <v>36</v>
      </c>
      <c r="K19" s="94">
        <v>720</v>
      </c>
      <c r="L19" s="125">
        <v>720</v>
      </c>
      <c r="M19" s="126">
        <v>52</v>
      </c>
      <c r="N19" s="141">
        <f t="shared" si="0"/>
        <v>37440</v>
      </c>
      <c r="O19" s="68"/>
      <c r="Q19" s="70"/>
    </row>
    <row r="20" spans="1:17" ht="33.75" customHeight="1" x14ac:dyDescent="0.35">
      <c r="A20" s="32">
        <v>11</v>
      </c>
      <c r="B20" s="17" t="s">
        <v>60</v>
      </c>
      <c r="C20" s="24" t="s">
        <v>61</v>
      </c>
      <c r="D20" s="29" t="s">
        <v>62</v>
      </c>
      <c r="E20" s="204" t="s">
        <v>63</v>
      </c>
      <c r="F20" s="206" t="s">
        <v>344</v>
      </c>
      <c r="G20" s="208">
        <v>5</v>
      </c>
      <c r="H20" s="210"/>
      <c r="I20" s="130"/>
      <c r="J20" s="114">
        <v>36</v>
      </c>
      <c r="K20" s="114">
        <v>240</v>
      </c>
      <c r="L20" s="228">
        <v>192</v>
      </c>
      <c r="M20" s="117">
        <v>52</v>
      </c>
      <c r="N20" s="142">
        <f t="shared" si="0"/>
        <v>9984</v>
      </c>
      <c r="O20" s="68"/>
      <c r="Q20" s="70"/>
    </row>
    <row r="21" spans="1:17" ht="33.75" customHeight="1" x14ac:dyDescent="0.35">
      <c r="A21" s="33">
        <v>11</v>
      </c>
      <c r="B21" s="18" t="s">
        <v>64</v>
      </c>
      <c r="C21" s="25" t="s">
        <v>65</v>
      </c>
      <c r="D21" s="21" t="s">
        <v>62</v>
      </c>
      <c r="E21" s="205"/>
      <c r="F21" s="207"/>
      <c r="G21" s="209"/>
      <c r="H21" s="211"/>
      <c r="I21" s="130"/>
      <c r="J21" s="18">
        <v>36</v>
      </c>
      <c r="K21" s="18">
        <v>240</v>
      </c>
      <c r="L21" s="108">
        <v>8</v>
      </c>
      <c r="M21" s="109">
        <v>52</v>
      </c>
      <c r="N21" s="131">
        <f t="shared" si="0"/>
        <v>416</v>
      </c>
      <c r="O21" s="68"/>
      <c r="Q21" s="70"/>
    </row>
    <row r="22" spans="1:17" ht="33.75" customHeight="1" thickBot="1" x14ac:dyDescent="0.4">
      <c r="A22" s="34">
        <v>11</v>
      </c>
      <c r="B22" s="22" t="s">
        <v>67</v>
      </c>
      <c r="C22" s="27" t="s">
        <v>68</v>
      </c>
      <c r="D22" s="30" t="s">
        <v>62</v>
      </c>
      <c r="E22" s="22" t="s">
        <v>11</v>
      </c>
      <c r="F22" s="22" t="s">
        <v>310</v>
      </c>
      <c r="G22" s="15">
        <v>1</v>
      </c>
      <c r="H22" s="8"/>
      <c r="I22" s="130"/>
      <c r="J22" s="19">
        <v>36</v>
      </c>
      <c r="K22" s="19">
        <v>240</v>
      </c>
      <c r="L22" s="115">
        <v>40</v>
      </c>
      <c r="M22" s="116">
        <v>52</v>
      </c>
      <c r="N22" s="134">
        <f t="shared" si="0"/>
        <v>2080</v>
      </c>
      <c r="O22" s="68"/>
      <c r="Q22" s="70"/>
    </row>
    <row r="23" spans="1:17" ht="33.75" customHeight="1" x14ac:dyDescent="0.35">
      <c r="A23" s="78">
        <v>12</v>
      </c>
      <c r="B23" s="79" t="s">
        <v>69</v>
      </c>
      <c r="C23" s="80" t="s">
        <v>70</v>
      </c>
      <c r="D23" s="81" t="s">
        <v>71</v>
      </c>
      <c r="E23" s="79" t="s">
        <v>11</v>
      </c>
      <c r="F23" s="79" t="s">
        <v>311</v>
      </c>
      <c r="G23" s="99">
        <v>1</v>
      </c>
      <c r="H23" s="100"/>
      <c r="I23" s="135" t="s">
        <v>72</v>
      </c>
      <c r="J23" s="79">
        <v>36</v>
      </c>
      <c r="K23" s="79">
        <v>80</v>
      </c>
      <c r="L23" s="79">
        <v>40</v>
      </c>
      <c r="M23" s="127">
        <v>52</v>
      </c>
      <c r="N23" s="143">
        <f t="shared" si="0"/>
        <v>2080</v>
      </c>
      <c r="O23" s="68"/>
      <c r="Q23" s="70"/>
    </row>
    <row r="24" spans="1:17" ht="33.75" customHeight="1" thickBot="1" x14ac:dyDescent="0.4">
      <c r="A24" s="82">
        <v>12</v>
      </c>
      <c r="B24" s="83" t="s">
        <v>74</v>
      </c>
      <c r="C24" s="84" t="s">
        <v>75</v>
      </c>
      <c r="D24" s="85" t="s">
        <v>71</v>
      </c>
      <c r="E24" s="83" t="s">
        <v>11</v>
      </c>
      <c r="F24" s="83" t="s">
        <v>311</v>
      </c>
      <c r="G24" s="101">
        <v>1</v>
      </c>
      <c r="H24" s="102"/>
      <c r="I24" s="135" t="s">
        <v>72</v>
      </c>
      <c r="J24" s="83">
        <v>36</v>
      </c>
      <c r="K24" s="83">
        <v>80</v>
      </c>
      <c r="L24" s="83">
        <v>40</v>
      </c>
      <c r="M24" s="113">
        <v>52</v>
      </c>
      <c r="N24" s="144">
        <f t="shared" si="0"/>
        <v>2080</v>
      </c>
      <c r="O24" s="68"/>
      <c r="Q24" s="70"/>
    </row>
    <row r="25" spans="1:17" ht="33.75" customHeight="1" thickBot="1" x14ac:dyDescent="0.4">
      <c r="A25" s="103">
        <v>12</v>
      </c>
      <c r="B25" s="104" t="s">
        <v>332</v>
      </c>
      <c r="C25" s="105" t="s">
        <v>333</v>
      </c>
      <c r="D25" s="106" t="s">
        <v>71</v>
      </c>
      <c r="E25" s="85" t="s">
        <v>28</v>
      </c>
      <c r="F25" s="85" t="s">
        <v>295</v>
      </c>
      <c r="G25" s="87"/>
      <c r="H25" s="107"/>
      <c r="I25" s="135"/>
      <c r="J25" s="90">
        <v>36</v>
      </c>
      <c r="K25" s="90">
        <v>80</v>
      </c>
      <c r="L25" s="90">
        <v>0</v>
      </c>
      <c r="M25" s="128">
        <v>0</v>
      </c>
      <c r="N25" s="145">
        <f t="shared" si="0"/>
        <v>0</v>
      </c>
      <c r="O25" s="68"/>
      <c r="Q25" s="70"/>
    </row>
    <row r="26" spans="1:17" ht="33.75" customHeight="1" thickBot="1" x14ac:dyDescent="0.4">
      <c r="A26" s="35">
        <v>13</v>
      </c>
      <c r="B26" s="23" t="s">
        <v>67</v>
      </c>
      <c r="C26" s="28" t="s">
        <v>353</v>
      </c>
      <c r="D26" s="31" t="s">
        <v>76</v>
      </c>
      <c r="E26" s="23" t="s">
        <v>77</v>
      </c>
      <c r="F26" s="23" t="s">
        <v>312</v>
      </c>
      <c r="G26" s="11">
        <v>2.5</v>
      </c>
      <c r="H26" s="9" t="s">
        <v>78</v>
      </c>
      <c r="I26" s="130"/>
      <c r="J26" s="23">
        <v>36</v>
      </c>
      <c r="K26" s="23">
        <v>80</v>
      </c>
      <c r="L26" s="23">
        <v>80</v>
      </c>
      <c r="M26" s="129">
        <v>52</v>
      </c>
      <c r="N26" s="146">
        <f t="shared" si="0"/>
        <v>4160</v>
      </c>
      <c r="O26" s="68"/>
      <c r="Q26" s="70"/>
    </row>
    <row r="27" spans="1:17" x14ac:dyDescent="0.35">
      <c r="O27" s="68"/>
      <c r="Q27" s="70"/>
    </row>
    <row r="28" spans="1:17" x14ac:dyDescent="0.35">
      <c r="O28" s="68"/>
      <c r="Q28" s="70"/>
    </row>
    <row r="29" spans="1:17" x14ac:dyDescent="0.35">
      <c r="O29" s="68"/>
      <c r="Q29" s="70"/>
    </row>
    <row r="30" spans="1:17" x14ac:dyDescent="0.35">
      <c r="O30" s="68"/>
      <c r="Q30" s="70"/>
    </row>
    <row r="31" spans="1:17" x14ac:dyDescent="0.35">
      <c r="O31" s="68"/>
      <c r="Q31" s="70"/>
    </row>
    <row r="32" spans="1:17" x14ac:dyDescent="0.35">
      <c r="O32" s="68"/>
      <c r="Q32" s="70"/>
    </row>
    <row r="33" spans="15:17" x14ac:dyDescent="0.35">
      <c r="O33" s="68"/>
      <c r="Q33" s="70"/>
    </row>
    <row r="34" spans="15:17" x14ac:dyDescent="0.35">
      <c r="O34" s="68"/>
      <c r="Q34" s="70"/>
    </row>
    <row r="35" spans="15:17" x14ac:dyDescent="0.35">
      <c r="O35" s="68"/>
      <c r="Q35" s="70"/>
    </row>
    <row r="36" spans="15:17" x14ac:dyDescent="0.35">
      <c r="O36" s="68"/>
      <c r="Q36" s="70"/>
    </row>
    <row r="37" spans="15:17" x14ac:dyDescent="0.35">
      <c r="O37" s="68"/>
      <c r="Q37" s="70"/>
    </row>
    <row r="38" spans="15:17" x14ac:dyDescent="0.35">
      <c r="O38" s="68"/>
      <c r="Q38" s="70"/>
    </row>
    <row r="39" spans="15:17" x14ac:dyDescent="0.35">
      <c r="O39" s="68"/>
      <c r="Q39" s="70"/>
    </row>
    <row r="40" spans="15:17" x14ac:dyDescent="0.35">
      <c r="O40" s="68"/>
      <c r="Q40" s="70"/>
    </row>
    <row r="41" spans="15:17" x14ac:dyDescent="0.35">
      <c r="O41" s="68"/>
      <c r="Q41" s="70"/>
    </row>
    <row r="42" spans="15:17" x14ac:dyDescent="0.35">
      <c r="O42" s="68"/>
      <c r="Q42" s="70"/>
    </row>
    <row r="43" spans="15:17" x14ac:dyDescent="0.35">
      <c r="O43" s="68"/>
      <c r="Q43" s="70"/>
    </row>
    <row r="44" spans="15:17" x14ac:dyDescent="0.35">
      <c r="O44" s="68"/>
      <c r="Q44" s="70"/>
    </row>
    <row r="45" spans="15:17" x14ac:dyDescent="0.35">
      <c r="O45" s="68"/>
      <c r="Q45" s="70"/>
    </row>
    <row r="46" spans="15:17" x14ac:dyDescent="0.35">
      <c r="O46" s="68"/>
      <c r="Q46" s="70"/>
    </row>
    <row r="47" spans="15:17" x14ac:dyDescent="0.35">
      <c r="O47" s="68"/>
      <c r="Q47" s="70"/>
    </row>
    <row r="48" spans="15:17" x14ac:dyDescent="0.35">
      <c r="O48" s="68"/>
      <c r="Q48" s="70"/>
    </row>
    <row r="49" spans="15:17" x14ac:dyDescent="0.35">
      <c r="O49" s="68"/>
      <c r="Q49" s="70"/>
    </row>
    <row r="50" spans="15:17" x14ac:dyDescent="0.35">
      <c r="O50" s="68"/>
      <c r="Q50" s="70"/>
    </row>
    <row r="51" spans="15:17" x14ac:dyDescent="0.35">
      <c r="O51" s="68"/>
      <c r="Q51" s="70"/>
    </row>
    <row r="52" spans="15:17" x14ac:dyDescent="0.35">
      <c r="O52" s="69"/>
      <c r="Q52" s="70"/>
    </row>
    <row r="53" spans="15:17" x14ac:dyDescent="0.35">
      <c r="O53" s="68"/>
      <c r="Q53" s="70"/>
    </row>
    <row r="54" spans="15:17" x14ac:dyDescent="0.35">
      <c r="O54" s="68"/>
      <c r="Q54" s="70"/>
    </row>
    <row r="55" spans="15:17" x14ac:dyDescent="0.35">
      <c r="O55" s="68"/>
      <c r="Q55" s="70"/>
    </row>
    <row r="56" spans="15:17" x14ac:dyDescent="0.35">
      <c r="O56" s="68"/>
      <c r="Q56" s="70"/>
    </row>
    <row r="57" spans="15:17" x14ac:dyDescent="0.35">
      <c r="O57" s="68"/>
      <c r="Q57" s="70"/>
    </row>
    <row r="58" spans="15:17" x14ac:dyDescent="0.35">
      <c r="O58" s="68"/>
      <c r="Q58" s="70"/>
    </row>
    <row r="59" spans="15:17" x14ac:dyDescent="0.35">
      <c r="O59" s="68"/>
      <c r="Q59" s="70"/>
    </row>
    <row r="60" spans="15:17" x14ac:dyDescent="0.35">
      <c r="O60" s="68"/>
      <c r="Q60" s="70"/>
    </row>
    <row r="61" spans="15:17" x14ac:dyDescent="0.35">
      <c r="O61" s="68"/>
      <c r="Q61" s="70"/>
    </row>
    <row r="62" spans="15:17" x14ac:dyDescent="0.35">
      <c r="O62" s="68"/>
      <c r="Q62" s="70"/>
    </row>
    <row r="63" spans="15:17" x14ac:dyDescent="0.35">
      <c r="O63" s="68"/>
      <c r="Q63" s="70"/>
    </row>
    <row r="64" spans="15:17" x14ac:dyDescent="0.35">
      <c r="O64" s="68"/>
      <c r="Q64" s="70"/>
    </row>
    <row r="65" spans="15:17" x14ac:dyDescent="0.35">
      <c r="O65" s="68"/>
      <c r="Q65" s="70"/>
    </row>
    <row r="66" spans="15:17" x14ac:dyDescent="0.35">
      <c r="O66" s="68"/>
      <c r="Q66" s="70"/>
    </row>
    <row r="67" spans="15:17" x14ac:dyDescent="0.35">
      <c r="O67" s="68"/>
      <c r="Q67" s="70"/>
    </row>
    <row r="68" spans="15:17" x14ac:dyDescent="0.35">
      <c r="O68" s="68"/>
      <c r="Q68" s="70"/>
    </row>
    <row r="69" spans="15:17" x14ac:dyDescent="0.35">
      <c r="O69" s="68"/>
      <c r="Q69" s="70"/>
    </row>
    <row r="70" spans="15:17" x14ac:dyDescent="0.35">
      <c r="O70" s="68"/>
      <c r="Q70" s="70"/>
    </row>
    <row r="71" spans="15:17" x14ac:dyDescent="0.35">
      <c r="O71" s="68"/>
      <c r="Q71" s="70"/>
    </row>
    <row r="72" spans="15:17" x14ac:dyDescent="0.35">
      <c r="O72" s="68"/>
      <c r="Q72" s="70"/>
    </row>
    <row r="73" spans="15:17" x14ac:dyDescent="0.35">
      <c r="O73" s="68"/>
      <c r="Q73" s="70"/>
    </row>
    <row r="74" spans="15:17" x14ac:dyDescent="0.35">
      <c r="O74" s="68"/>
      <c r="Q74" s="70"/>
    </row>
    <row r="75" spans="15:17" x14ac:dyDescent="0.35">
      <c r="O75" s="68"/>
      <c r="Q75" s="70"/>
    </row>
    <row r="76" spans="15:17" x14ac:dyDescent="0.35">
      <c r="O76" s="68"/>
      <c r="Q76" s="70"/>
    </row>
    <row r="77" spans="15:17" x14ac:dyDescent="0.35">
      <c r="O77" s="68"/>
      <c r="Q77" s="70"/>
    </row>
    <row r="78" spans="15:17" x14ac:dyDescent="0.35">
      <c r="O78" s="68"/>
      <c r="Q78" s="70"/>
    </row>
    <row r="79" spans="15:17" x14ac:dyDescent="0.35">
      <c r="O79" s="68"/>
      <c r="Q79" s="70"/>
    </row>
    <row r="80" spans="15:17" x14ac:dyDescent="0.35">
      <c r="O80" s="68"/>
      <c r="Q80" s="70"/>
    </row>
    <row r="81" spans="15:17" x14ac:dyDescent="0.35">
      <c r="O81" s="68"/>
      <c r="Q81" s="70"/>
    </row>
    <row r="82" spans="15:17" x14ac:dyDescent="0.35">
      <c r="O82" s="68"/>
      <c r="Q82" s="70"/>
    </row>
    <row r="83" spans="15:17" x14ac:dyDescent="0.35">
      <c r="O83" s="68"/>
      <c r="Q83" s="70"/>
    </row>
    <row r="84" spans="15:17" x14ac:dyDescent="0.35">
      <c r="O84" s="68"/>
      <c r="Q84" s="70"/>
    </row>
    <row r="85" spans="15:17" x14ac:dyDescent="0.35">
      <c r="O85" s="68"/>
      <c r="Q85" s="70"/>
    </row>
    <row r="86" spans="15:17" x14ac:dyDescent="0.35">
      <c r="O86" s="68"/>
      <c r="Q86" s="70"/>
    </row>
    <row r="87" spans="15:17" x14ac:dyDescent="0.35">
      <c r="O87" s="68"/>
      <c r="Q87" s="70"/>
    </row>
    <row r="88" spans="15:17" x14ac:dyDescent="0.35">
      <c r="O88" s="68"/>
      <c r="Q88" s="70"/>
    </row>
    <row r="89" spans="15:17" x14ac:dyDescent="0.35">
      <c r="O89" s="68"/>
      <c r="Q89" s="70"/>
    </row>
    <row r="90" spans="15:17" x14ac:dyDescent="0.35">
      <c r="O90" s="68"/>
      <c r="Q90" s="70"/>
    </row>
    <row r="91" spans="15:17" x14ac:dyDescent="0.35">
      <c r="O91" s="68"/>
      <c r="Q91" s="70"/>
    </row>
    <row r="92" spans="15:17" x14ac:dyDescent="0.35">
      <c r="O92" s="68"/>
      <c r="Q92" s="70"/>
    </row>
    <row r="93" spans="15:17" x14ac:dyDescent="0.35">
      <c r="O93" s="68"/>
      <c r="Q93" s="70"/>
    </row>
    <row r="94" spans="15:17" x14ac:dyDescent="0.35">
      <c r="O94" s="68"/>
      <c r="Q94" s="70"/>
    </row>
    <row r="95" spans="15:17" x14ac:dyDescent="0.35">
      <c r="O95" s="68"/>
      <c r="Q95" s="70"/>
    </row>
    <row r="96" spans="15:17" x14ac:dyDescent="0.35">
      <c r="O96" s="68"/>
      <c r="Q96" s="70"/>
    </row>
    <row r="97" spans="15:17" x14ac:dyDescent="0.35">
      <c r="O97" s="68"/>
      <c r="Q97" s="70"/>
    </row>
    <row r="98" spans="15:17" x14ac:dyDescent="0.35">
      <c r="O98" s="68"/>
      <c r="Q98" s="70"/>
    </row>
    <row r="99" spans="15:17" x14ac:dyDescent="0.35">
      <c r="O99" s="68"/>
      <c r="Q99" s="70"/>
    </row>
    <row r="100" spans="15:17" x14ac:dyDescent="0.35">
      <c r="O100" s="68"/>
      <c r="Q100" s="70"/>
    </row>
    <row r="101" spans="15:17" x14ac:dyDescent="0.35">
      <c r="O101" s="68"/>
      <c r="Q101" s="70"/>
    </row>
    <row r="102" spans="15:17" x14ac:dyDescent="0.35">
      <c r="O102" s="68"/>
      <c r="Q102" s="70"/>
    </row>
    <row r="103" spans="15:17" x14ac:dyDescent="0.35">
      <c r="O103" s="68"/>
      <c r="Q103" s="70"/>
    </row>
    <row r="104" spans="15:17" x14ac:dyDescent="0.35">
      <c r="O104" s="68"/>
      <c r="Q104" s="70"/>
    </row>
    <row r="105" spans="15:17" x14ac:dyDescent="0.35">
      <c r="O105" s="68"/>
      <c r="Q105" s="70"/>
    </row>
    <row r="106" spans="15:17" x14ac:dyDescent="0.35">
      <c r="O106" s="68"/>
      <c r="Q106" s="70"/>
    </row>
    <row r="107" spans="15:17" x14ac:dyDescent="0.35">
      <c r="O107" s="68"/>
      <c r="Q107" s="70"/>
    </row>
    <row r="108" spans="15:17" x14ac:dyDescent="0.35">
      <c r="O108" s="68"/>
      <c r="Q108" s="70"/>
    </row>
    <row r="109" spans="15:17" x14ac:dyDescent="0.35">
      <c r="O109" s="68"/>
      <c r="Q109" s="70"/>
    </row>
    <row r="110" spans="15:17" x14ac:dyDescent="0.35">
      <c r="O110" s="68"/>
      <c r="Q110" s="70"/>
    </row>
    <row r="111" spans="15:17" x14ac:dyDescent="0.35">
      <c r="O111" s="68"/>
      <c r="Q111" s="70"/>
    </row>
    <row r="112" spans="15:17" x14ac:dyDescent="0.35">
      <c r="O112" s="68"/>
      <c r="Q112" s="70"/>
    </row>
    <row r="113" spans="15:17" x14ac:dyDescent="0.35">
      <c r="O113" s="68"/>
      <c r="Q113" s="70"/>
    </row>
    <row r="114" spans="15:17" x14ac:dyDescent="0.35">
      <c r="O114" s="68"/>
      <c r="Q114" s="70"/>
    </row>
    <row r="115" spans="15:17" x14ac:dyDescent="0.35">
      <c r="O115" s="68"/>
      <c r="Q115" s="70"/>
    </row>
    <row r="116" spans="15:17" x14ac:dyDescent="0.35">
      <c r="O116" s="68"/>
      <c r="Q116" s="70"/>
    </row>
    <row r="117" spans="15:17" x14ac:dyDescent="0.35">
      <c r="O117" s="68"/>
      <c r="Q117" s="70"/>
    </row>
    <row r="118" spans="15:17" x14ac:dyDescent="0.35">
      <c r="O118" s="68"/>
      <c r="Q118" s="70"/>
    </row>
    <row r="119" spans="15:17" x14ac:dyDescent="0.35">
      <c r="O119" s="68"/>
      <c r="Q119" s="70"/>
    </row>
    <row r="120" spans="15:17" x14ac:dyDescent="0.35">
      <c r="O120" s="68"/>
      <c r="Q120" s="70"/>
    </row>
    <row r="121" spans="15:17" x14ac:dyDescent="0.35">
      <c r="O121" s="68"/>
      <c r="Q121" s="70"/>
    </row>
    <row r="122" spans="15:17" x14ac:dyDescent="0.35">
      <c r="O122" s="68"/>
      <c r="Q122" s="70"/>
    </row>
    <row r="123" spans="15:17" x14ac:dyDescent="0.35">
      <c r="O123" s="68"/>
      <c r="Q123" s="70"/>
    </row>
    <row r="124" spans="15:17" x14ac:dyDescent="0.35">
      <c r="O124" s="68"/>
      <c r="Q124" s="70"/>
    </row>
    <row r="125" spans="15:17" x14ac:dyDescent="0.35">
      <c r="O125" s="68"/>
      <c r="Q125" s="70"/>
    </row>
    <row r="126" spans="15:17" x14ac:dyDescent="0.35">
      <c r="O126" s="68"/>
      <c r="Q126" s="70"/>
    </row>
    <row r="127" spans="15:17" x14ac:dyDescent="0.35">
      <c r="O127" s="68"/>
      <c r="Q127" s="70"/>
    </row>
    <row r="128" spans="15:17" x14ac:dyDescent="0.35">
      <c r="O128" s="68"/>
      <c r="Q128" s="70"/>
    </row>
    <row r="129" spans="15:17" x14ac:dyDescent="0.35">
      <c r="O129" s="68"/>
      <c r="Q129" s="70"/>
    </row>
    <row r="130" spans="15:17" x14ac:dyDescent="0.35">
      <c r="O130" s="68"/>
      <c r="Q130" s="70"/>
    </row>
    <row r="131" spans="15:17" x14ac:dyDescent="0.35">
      <c r="O131" s="68"/>
      <c r="Q131" s="70"/>
    </row>
    <row r="132" spans="15:17" x14ac:dyDescent="0.35">
      <c r="O132" s="68"/>
      <c r="Q132" s="70"/>
    </row>
    <row r="133" spans="15:17" x14ac:dyDescent="0.35">
      <c r="O133" s="68"/>
      <c r="Q133" s="70"/>
    </row>
    <row r="134" spans="15:17" x14ac:dyDescent="0.35">
      <c r="O134" s="68"/>
      <c r="Q134" s="70"/>
    </row>
    <row r="135" spans="15:17" x14ac:dyDescent="0.35">
      <c r="O135" s="68"/>
      <c r="Q135" s="70"/>
    </row>
    <row r="136" spans="15:17" x14ac:dyDescent="0.35">
      <c r="O136" s="68"/>
      <c r="Q136" s="70"/>
    </row>
    <row r="137" spans="15:17" x14ac:dyDescent="0.35">
      <c r="O137" s="68"/>
      <c r="Q137" s="70"/>
    </row>
    <row r="138" spans="15:17" x14ac:dyDescent="0.35">
      <c r="O138" s="68"/>
      <c r="Q138" s="70"/>
    </row>
    <row r="139" spans="15:17" x14ac:dyDescent="0.35">
      <c r="O139" s="68"/>
      <c r="Q139" s="70"/>
    </row>
    <row r="140" spans="15:17" x14ac:dyDescent="0.35">
      <c r="O140" s="68"/>
      <c r="Q140" s="70"/>
    </row>
    <row r="141" spans="15:17" x14ac:dyDescent="0.35">
      <c r="O141" s="68"/>
      <c r="Q141" s="70"/>
    </row>
    <row r="142" spans="15:17" x14ac:dyDescent="0.35">
      <c r="O142" s="68"/>
      <c r="Q142" s="70"/>
    </row>
    <row r="143" spans="15:17" x14ac:dyDescent="0.35">
      <c r="O143" s="68"/>
      <c r="Q143" s="70"/>
    </row>
    <row r="144" spans="15:17" x14ac:dyDescent="0.35">
      <c r="O144" s="68"/>
      <c r="Q144" s="70"/>
    </row>
    <row r="145" spans="15:17" x14ac:dyDescent="0.35">
      <c r="O145" s="68"/>
      <c r="Q145" s="70"/>
    </row>
    <row r="146" spans="15:17" x14ac:dyDescent="0.35">
      <c r="O146" s="68"/>
      <c r="Q146" s="70"/>
    </row>
    <row r="147" spans="15:17" x14ac:dyDescent="0.35">
      <c r="O147" s="68"/>
      <c r="Q147" s="70"/>
    </row>
    <row r="148" spans="15:17" x14ac:dyDescent="0.35">
      <c r="O148" s="68"/>
      <c r="Q148" s="70"/>
    </row>
    <row r="149" spans="15:17" x14ac:dyDescent="0.35">
      <c r="O149" s="68"/>
      <c r="Q149" s="70"/>
    </row>
    <row r="150" spans="15:17" x14ac:dyDescent="0.35">
      <c r="O150" s="68"/>
      <c r="Q150" s="70"/>
    </row>
    <row r="151" spans="15:17" x14ac:dyDescent="0.35">
      <c r="O151" s="68"/>
      <c r="Q151" s="70"/>
    </row>
    <row r="152" spans="15:17" x14ac:dyDescent="0.35">
      <c r="O152" s="68"/>
      <c r="Q152" s="70"/>
    </row>
    <row r="153" spans="15:17" x14ac:dyDescent="0.35">
      <c r="O153" s="68"/>
      <c r="Q153" s="70"/>
    </row>
    <row r="154" spans="15:17" x14ac:dyDescent="0.35">
      <c r="O154" s="68"/>
      <c r="Q154" s="70"/>
    </row>
    <row r="155" spans="15:17" x14ac:dyDescent="0.35">
      <c r="O155" s="68"/>
      <c r="Q155" s="70"/>
    </row>
    <row r="156" spans="15:17" x14ac:dyDescent="0.35">
      <c r="O156" s="68"/>
      <c r="Q156" s="70"/>
    </row>
    <row r="157" spans="15:17" x14ac:dyDescent="0.35">
      <c r="O157" s="68"/>
      <c r="Q157" s="70"/>
    </row>
    <row r="158" spans="15:17" x14ac:dyDescent="0.35">
      <c r="O158" s="68"/>
      <c r="Q158" s="70"/>
    </row>
    <row r="159" spans="15:17" x14ac:dyDescent="0.35">
      <c r="O159" s="68"/>
      <c r="Q159" s="70"/>
    </row>
    <row r="160" spans="15:17" x14ac:dyDescent="0.35">
      <c r="O160" s="68"/>
      <c r="Q160" s="70"/>
    </row>
    <row r="161" spans="15:17" x14ac:dyDescent="0.35">
      <c r="O161" s="68"/>
      <c r="Q161" s="70"/>
    </row>
    <row r="162" spans="15:17" x14ac:dyDescent="0.35">
      <c r="O162" s="68"/>
      <c r="Q162" s="70"/>
    </row>
    <row r="163" spans="15:17" x14ac:dyDescent="0.35">
      <c r="O163" s="68"/>
      <c r="Q163" s="70"/>
    </row>
    <row r="164" spans="15:17" x14ac:dyDescent="0.35">
      <c r="O164" s="68"/>
      <c r="Q164" s="70"/>
    </row>
    <row r="165" spans="15:17" x14ac:dyDescent="0.35">
      <c r="O165" s="68"/>
      <c r="Q165" s="70"/>
    </row>
    <row r="166" spans="15:17" x14ac:dyDescent="0.35">
      <c r="O166" s="68"/>
      <c r="Q166" s="70"/>
    </row>
    <row r="167" spans="15:17" x14ac:dyDescent="0.35">
      <c r="O167" s="68"/>
      <c r="Q167" s="70"/>
    </row>
    <row r="168" spans="15:17" x14ac:dyDescent="0.35">
      <c r="O168" s="68"/>
      <c r="Q168" s="70"/>
    </row>
    <row r="169" spans="15:17" x14ac:dyDescent="0.35">
      <c r="O169" s="68"/>
      <c r="Q169" s="70"/>
    </row>
    <row r="170" spans="15:17" x14ac:dyDescent="0.35">
      <c r="O170" s="68"/>
      <c r="Q170" s="70"/>
    </row>
    <row r="171" spans="15:17" x14ac:dyDescent="0.35">
      <c r="O171" s="68"/>
      <c r="Q171" s="70"/>
    </row>
    <row r="172" spans="15:17" x14ac:dyDescent="0.35">
      <c r="O172" s="68"/>
      <c r="Q172" s="70"/>
    </row>
    <row r="173" spans="15:17" x14ac:dyDescent="0.35">
      <c r="O173" s="68"/>
      <c r="Q173" s="70"/>
    </row>
    <row r="174" spans="15:17" x14ac:dyDescent="0.35">
      <c r="O174" s="68"/>
      <c r="Q174" s="70"/>
    </row>
    <row r="175" spans="15:17" x14ac:dyDescent="0.35">
      <c r="O175" s="68"/>
      <c r="Q175" s="70"/>
    </row>
    <row r="176" spans="15:17" x14ac:dyDescent="0.35">
      <c r="O176" s="68"/>
      <c r="Q176" s="70"/>
    </row>
    <row r="177" spans="15:17" x14ac:dyDescent="0.35">
      <c r="O177" s="68"/>
      <c r="Q177" s="70"/>
    </row>
    <row r="178" spans="15:17" x14ac:dyDescent="0.35">
      <c r="O178" s="68"/>
      <c r="Q178" s="70"/>
    </row>
    <row r="179" spans="15:17" x14ac:dyDescent="0.35">
      <c r="O179" s="68"/>
      <c r="Q179" s="70"/>
    </row>
    <row r="180" spans="15:17" x14ac:dyDescent="0.35">
      <c r="O180" s="68"/>
      <c r="Q180" s="70"/>
    </row>
    <row r="181" spans="15:17" x14ac:dyDescent="0.35">
      <c r="O181" s="68"/>
      <c r="Q181" s="70"/>
    </row>
    <row r="182" spans="15:17" x14ac:dyDescent="0.35">
      <c r="O182" s="68"/>
      <c r="Q182" s="70"/>
    </row>
    <row r="183" spans="15:17" x14ac:dyDescent="0.35">
      <c r="O183" s="68"/>
      <c r="Q183" s="70"/>
    </row>
    <row r="184" spans="15:17" x14ac:dyDescent="0.35">
      <c r="O184" s="68"/>
      <c r="Q184" s="70"/>
    </row>
    <row r="185" spans="15:17" x14ac:dyDescent="0.35">
      <c r="O185" s="68"/>
      <c r="Q185" s="70"/>
    </row>
    <row r="186" spans="15:17" x14ac:dyDescent="0.35">
      <c r="O186" s="68"/>
      <c r="Q186" s="70"/>
    </row>
    <row r="187" spans="15:17" x14ac:dyDescent="0.35">
      <c r="O187" s="68"/>
      <c r="Q187" s="70"/>
    </row>
    <row r="188" spans="15:17" x14ac:dyDescent="0.35">
      <c r="O188" s="68"/>
      <c r="Q188" s="70"/>
    </row>
    <row r="189" spans="15:17" x14ac:dyDescent="0.35">
      <c r="O189" s="68"/>
      <c r="Q189" s="70"/>
    </row>
    <row r="190" spans="15:17" x14ac:dyDescent="0.35">
      <c r="O190" s="68"/>
      <c r="Q190" s="70"/>
    </row>
    <row r="191" spans="15:17" x14ac:dyDescent="0.35">
      <c r="O191" s="68"/>
      <c r="Q191" s="70"/>
    </row>
    <row r="192" spans="15:17" x14ac:dyDescent="0.35">
      <c r="O192" s="68"/>
      <c r="Q192" s="70"/>
    </row>
    <row r="193" spans="15:17" x14ac:dyDescent="0.35">
      <c r="O193" s="68"/>
      <c r="Q193" s="70"/>
    </row>
    <row r="194" spans="15:17" x14ac:dyDescent="0.35">
      <c r="O194" s="68"/>
      <c r="Q194" s="70"/>
    </row>
    <row r="195" spans="15:17" x14ac:dyDescent="0.35">
      <c r="O195" s="68"/>
      <c r="Q195" s="70"/>
    </row>
    <row r="196" spans="15:17" x14ac:dyDescent="0.35">
      <c r="O196" s="68"/>
      <c r="Q196" s="70"/>
    </row>
    <row r="197" spans="15:17" x14ac:dyDescent="0.35">
      <c r="O197" s="68"/>
      <c r="Q197" s="70"/>
    </row>
    <row r="198" spans="15:17" x14ac:dyDescent="0.35">
      <c r="O198" s="68"/>
      <c r="Q198" s="70"/>
    </row>
    <row r="199" spans="15:17" x14ac:dyDescent="0.35">
      <c r="O199" s="68"/>
      <c r="Q199" s="70"/>
    </row>
    <row r="200" spans="15:17" x14ac:dyDescent="0.35">
      <c r="O200" s="68"/>
      <c r="Q200" s="70"/>
    </row>
    <row r="201" spans="15:17" x14ac:dyDescent="0.35">
      <c r="O201" s="68"/>
      <c r="Q201" s="70"/>
    </row>
    <row r="202" spans="15:17" x14ac:dyDescent="0.35">
      <c r="O202" s="68"/>
      <c r="Q202" s="70"/>
    </row>
    <row r="203" spans="15:17" x14ac:dyDescent="0.35">
      <c r="O203" s="68"/>
      <c r="Q203" s="70"/>
    </row>
    <row r="204" spans="15:17" x14ac:dyDescent="0.35">
      <c r="O204" s="68"/>
      <c r="Q204" s="70"/>
    </row>
    <row r="205" spans="15:17" x14ac:dyDescent="0.35">
      <c r="O205" s="68"/>
      <c r="Q205" s="70"/>
    </row>
    <row r="206" spans="15:17" x14ac:dyDescent="0.35">
      <c r="O206" s="68"/>
      <c r="Q206" s="70"/>
    </row>
    <row r="207" spans="15:17" x14ac:dyDescent="0.35">
      <c r="O207" s="68"/>
      <c r="Q207" s="70"/>
    </row>
    <row r="208" spans="15:17" x14ac:dyDescent="0.35">
      <c r="O208" s="68"/>
      <c r="Q208" s="70"/>
    </row>
    <row r="209" spans="15:17" x14ac:dyDescent="0.35">
      <c r="O209" s="68"/>
      <c r="Q209" s="70"/>
    </row>
    <row r="210" spans="15:17" x14ac:dyDescent="0.35">
      <c r="O210" s="68"/>
      <c r="Q210" s="70"/>
    </row>
    <row r="211" spans="15:17" x14ac:dyDescent="0.35">
      <c r="O211" s="68"/>
      <c r="Q211" s="70"/>
    </row>
    <row r="212" spans="15:17" x14ac:dyDescent="0.35">
      <c r="O212" s="68"/>
      <c r="Q212" s="70"/>
    </row>
    <row r="213" spans="15:17" x14ac:dyDescent="0.35">
      <c r="O213" s="68"/>
      <c r="Q213" s="70"/>
    </row>
    <row r="214" spans="15:17" x14ac:dyDescent="0.35">
      <c r="O214" s="68"/>
      <c r="Q214" s="70"/>
    </row>
    <row r="215" spans="15:17" x14ac:dyDescent="0.35">
      <c r="O215" s="68"/>
      <c r="Q215" s="70"/>
    </row>
    <row r="216" spans="15:17" x14ac:dyDescent="0.35">
      <c r="O216" s="68"/>
      <c r="Q216" s="70"/>
    </row>
    <row r="217" spans="15:17" x14ac:dyDescent="0.35">
      <c r="O217" s="68"/>
      <c r="Q217" s="70"/>
    </row>
    <row r="218" spans="15:17" x14ac:dyDescent="0.35">
      <c r="O218" s="68"/>
      <c r="Q218" s="70"/>
    </row>
    <row r="219" spans="15:17" x14ac:dyDescent="0.35">
      <c r="O219" s="68"/>
      <c r="Q219" s="70"/>
    </row>
    <row r="220" spans="15:17" x14ac:dyDescent="0.35">
      <c r="O220" s="68"/>
      <c r="Q220" s="70"/>
    </row>
    <row r="221" spans="15:17" x14ac:dyDescent="0.35">
      <c r="O221" s="68"/>
      <c r="Q221" s="70"/>
    </row>
    <row r="222" spans="15:17" x14ac:dyDescent="0.35">
      <c r="O222" s="68"/>
      <c r="Q222" s="70"/>
    </row>
    <row r="223" spans="15:17" x14ac:dyDescent="0.35">
      <c r="O223" s="68"/>
      <c r="Q223" s="70"/>
    </row>
    <row r="224" spans="15:17" x14ac:dyDescent="0.35">
      <c r="O224" s="68"/>
      <c r="Q224" s="70"/>
    </row>
    <row r="225" spans="15:17" x14ac:dyDescent="0.35">
      <c r="O225" s="68"/>
      <c r="Q225" s="70"/>
    </row>
    <row r="226" spans="15:17" x14ac:dyDescent="0.35">
      <c r="O226" s="68"/>
      <c r="Q226" s="70"/>
    </row>
    <row r="227" spans="15:17" x14ac:dyDescent="0.35">
      <c r="O227" s="68"/>
      <c r="Q227" s="70"/>
    </row>
    <row r="228" spans="15:17" x14ac:dyDescent="0.35">
      <c r="O228" s="68"/>
      <c r="Q228" s="70"/>
    </row>
    <row r="229" spans="15:17" x14ac:dyDescent="0.35">
      <c r="O229" s="68"/>
      <c r="Q229" s="70"/>
    </row>
    <row r="230" spans="15:17" x14ac:dyDescent="0.35">
      <c r="O230" s="68"/>
      <c r="Q230" s="70"/>
    </row>
    <row r="231" spans="15:17" x14ac:dyDescent="0.35">
      <c r="O231" s="68"/>
      <c r="Q231" s="70"/>
    </row>
    <row r="232" spans="15:17" x14ac:dyDescent="0.35">
      <c r="O232" s="68"/>
      <c r="Q232" s="70"/>
    </row>
    <row r="233" spans="15:17" x14ac:dyDescent="0.35">
      <c r="O233" s="68"/>
      <c r="Q233" s="70"/>
    </row>
    <row r="234" spans="15:17" x14ac:dyDescent="0.35">
      <c r="O234" s="68"/>
      <c r="Q234" s="70"/>
    </row>
  </sheetData>
  <sheetProtection algorithmName="SHA-512" hashValue="2r/LmaiYgTCwiH8PanIbEullx5+Ru6e5wkArORpGQdtXSt69SEAXStfuxwDnjv4Q0UEZlfVtw7qyG0Vqhhzv1Q==" saltValue="Bhs4la3zlzavHSaW9ZOqGw==" spinCount="100000" sheet="1" objects="1" scenarios="1"/>
  <autoFilter ref="A2:H26" xr:uid="{DF21B9A0-EA2E-44FC-90C6-8BA4DC1D63C8}"/>
  <mergeCells count="8">
    <mergeCell ref="H13:H14"/>
    <mergeCell ref="G13:G14"/>
    <mergeCell ref="G16:G17"/>
    <mergeCell ref="H16:H17"/>
    <mergeCell ref="E20:E21"/>
    <mergeCell ref="F20:F21"/>
    <mergeCell ref="G20:G21"/>
    <mergeCell ref="H20:H2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54E45-E124-4C4B-8BF8-9C061AB79E56}">
  <dimension ref="A1:P98"/>
  <sheetViews>
    <sheetView tabSelected="1" zoomScale="55" zoomScaleNormal="55" workbookViewId="0">
      <selection activeCell="N13" sqref="N13"/>
    </sheetView>
  </sheetViews>
  <sheetFormatPr defaultColWidth="9.1796875" defaultRowHeight="14.5" x14ac:dyDescent="0.35"/>
  <cols>
    <col min="1" max="1" width="5.7265625" style="49" customWidth="1"/>
    <col min="2" max="2" width="18.26953125" style="52" customWidth="1"/>
    <col min="3" max="3" width="57.26953125" style="51" customWidth="1"/>
    <col min="4" max="4" width="23.7265625" style="52" customWidth="1"/>
    <col min="5" max="5" width="26.54296875" style="53" customWidth="1"/>
    <col min="6" max="6" width="24.81640625" style="52" customWidth="1"/>
    <col min="7" max="7" width="17.36328125" style="2" customWidth="1"/>
    <col min="8" max="8" width="15.7265625" style="2" customWidth="1"/>
    <col min="9" max="9" width="18" style="68" customWidth="1"/>
    <col min="10" max="10" width="22.7265625" style="69" customWidth="1"/>
    <col min="11" max="16384" width="9.1796875" style="37"/>
  </cols>
  <sheetData>
    <row r="1" spans="1:10" ht="15" thickBot="1" x14ac:dyDescent="0.4"/>
    <row r="2" spans="1:10" s="36" customFormat="1" ht="63" customHeight="1" thickBot="1" x14ac:dyDescent="0.4">
      <c r="A2" s="149" t="s">
        <v>0</v>
      </c>
      <c r="B2" s="148" t="s">
        <v>1</v>
      </c>
      <c r="C2" s="149" t="s">
        <v>2</v>
      </c>
      <c r="D2" s="148" t="s">
        <v>3</v>
      </c>
      <c r="E2" s="148" t="s">
        <v>4</v>
      </c>
      <c r="F2" s="148" t="s">
        <v>5</v>
      </c>
      <c r="G2" s="154" t="s">
        <v>345</v>
      </c>
      <c r="H2" s="154" t="s">
        <v>347</v>
      </c>
      <c r="I2" s="154" t="s">
        <v>350</v>
      </c>
      <c r="J2" s="154" t="s">
        <v>351</v>
      </c>
    </row>
    <row r="3" spans="1:10" ht="19.5" customHeight="1" x14ac:dyDescent="0.35">
      <c r="A3" s="155">
        <v>1</v>
      </c>
      <c r="B3" s="156" t="s">
        <v>79</v>
      </c>
      <c r="C3" s="157" t="s">
        <v>80</v>
      </c>
      <c r="D3" s="158" t="s">
        <v>10</v>
      </c>
      <c r="E3" s="81" t="s">
        <v>11</v>
      </c>
      <c r="F3" s="79" t="s">
        <v>300</v>
      </c>
      <c r="G3" s="81">
        <v>36</v>
      </c>
      <c r="H3" s="81">
        <v>100</v>
      </c>
      <c r="I3" s="81">
        <v>52</v>
      </c>
      <c r="J3" s="171">
        <f t="shared" ref="J3:J32" si="0">H3*I3</f>
        <v>5200</v>
      </c>
    </row>
    <row r="4" spans="1:10" ht="19.5" customHeight="1" x14ac:dyDescent="0.35">
      <c r="A4" s="159">
        <v>1</v>
      </c>
      <c r="B4" s="160" t="s">
        <v>81</v>
      </c>
      <c r="C4" s="161" t="s">
        <v>82</v>
      </c>
      <c r="D4" s="162" t="s">
        <v>10</v>
      </c>
      <c r="E4" s="85" t="s">
        <v>83</v>
      </c>
      <c r="F4" s="83" t="s">
        <v>301</v>
      </c>
      <c r="G4" s="85">
        <v>36</v>
      </c>
      <c r="H4" s="85">
        <v>20</v>
      </c>
      <c r="I4" s="85">
        <v>52</v>
      </c>
      <c r="J4" s="172">
        <f t="shared" si="0"/>
        <v>1040</v>
      </c>
    </row>
    <row r="5" spans="1:10" ht="19.5" customHeight="1" x14ac:dyDescent="0.35">
      <c r="A5" s="159">
        <v>1</v>
      </c>
      <c r="B5" s="160" t="s">
        <v>84</v>
      </c>
      <c r="C5" s="161" t="s">
        <v>85</v>
      </c>
      <c r="D5" s="162" t="s">
        <v>10</v>
      </c>
      <c r="E5" s="85" t="s">
        <v>83</v>
      </c>
      <c r="F5" s="83" t="s">
        <v>302</v>
      </c>
      <c r="G5" s="85">
        <v>36</v>
      </c>
      <c r="H5" s="85">
        <v>40</v>
      </c>
      <c r="I5" s="85">
        <v>52</v>
      </c>
      <c r="J5" s="172">
        <f t="shared" si="0"/>
        <v>2080</v>
      </c>
    </row>
    <row r="6" spans="1:10" s="61" customFormat="1" ht="19.5" hidden="1" customHeight="1" thickBot="1" x14ac:dyDescent="0.35">
      <c r="A6" s="159">
        <v>1</v>
      </c>
      <c r="B6" s="160" t="s">
        <v>86</v>
      </c>
      <c r="C6" s="161" t="s">
        <v>87</v>
      </c>
      <c r="D6" s="162" t="s">
        <v>10</v>
      </c>
      <c r="E6" s="85" t="s">
        <v>102</v>
      </c>
      <c r="F6" s="83" t="s">
        <v>66</v>
      </c>
      <c r="G6" s="85">
        <v>36</v>
      </c>
      <c r="H6" s="85">
        <v>8</v>
      </c>
      <c r="I6" s="85">
        <v>52</v>
      </c>
      <c r="J6" s="172">
        <f t="shared" si="0"/>
        <v>416</v>
      </c>
    </row>
    <row r="7" spans="1:10" ht="19.5" customHeight="1" thickBot="1" x14ac:dyDescent="0.4">
      <c r="A7" s="179">
        <v>1</v>
      </c>
      <c r="B7" s="180" t="s">
        <v>88</v>
      </c>
      <c r="C7" s="181" t="s">
        <v>89</v>
      </c>
      <c r="D7" s="182" t="s">
        <v>10</v>
      </c>
      <c r="E7" s="183" t="s">
        <v>83</v>
      </c>
      <c r="F7" s="184" t="s">
        <v>301</v>
      </c>
      <c r="G7" s="183">
        <v>36</v>
      </c>
      <c r="H7" s="183">
        <v>40</v>
      </c>
      <c r="I7" s="183">
        <v>52</v>
      </c>
      <c r="J7" s="185">
        <f t="shared" si="0"/>
        <v>2080</v>
      </c>
    </row>
    <row r="8" spans="1:10" ht="19.5" customHeight="1" x14ac:dyDescent="0.35">
      <c r="A8" s="38">
        <v>2</v>
      </c>
      <c r="B8" s="39" t="s">
        <v>90</v>
      </c>
      <c r="C8" s="40" t="s">
        <v>91</v>
      </c>
      <c r="D8" s="41" t="s">
        <v>92</v>
      </c>
      <c r="E8" s="29" t="s">
        <v>93</v>
      </c>
      <c r="F8" s="17" t="s">
        <v>94</v>
      </c>
      <c r="G8" s="188">
        <v>36</v>
      </c>
      <c r="H8" s="189">
        <v>24</v>
      </c>
      <c r="I8" s="190">
        <v>52</v>
      </c>
      <c r="J8" s="191">
        <v>1248</v>
      </c>
    </row>
    <row r="9" spans="1:10" ht="19.5" customHeight="1" x14ac:dyDescent="0.35">
      <c r="A9" s="42">
        <v>2</v>
      </c>
      <c r="B9" s="43" t="s">
        <v>95</v>
      </c>
      <c r="C9" s="44" t="s">
        <v>338</v>
      </c>
      <c r="D9" s="45" t="s">
        <v>96</v>
      </c>
      <c r="E9" s="220" t="s">
        <v>11</v>
      </c>
      <c r="F9" s="18" t="s">
        <v>94</v>
      </c>
      <c r="G9" s="168">
        <v>36</v>
      </c>
      <c r="H9" s="226">
        <v>40</v>
      </c>
      <c r="I9" s="72">
        <v>52</v>
      </c>
      <c r="J9" s="215">
        <v>2080</v>
      </c>
    </row>
    <row r="10" spans="1:10" ht="19.5" customHeight="1" x14ac:dyDescent="0.35">
      <c r="A10" s="42">
        <v>2</v>
      </c>
      <c r="B10" s="43" t="s">
        <v>97</v>
      </c>
      <c r="C10" s="44" t="s">
        <v>98</v>
      </c>
      <c r="D10" s="45" t="s">
        <v>96</v>
      </c>
      <c r="E10" s="220"/>
      <c r="F10" s="18" t="s">
        <v>94</v>
      </c>
      <c r="G10" s="168">
        <v>36</v>
      </c>
      <c r="H10" s="226"/>
      <c r="I10" s="72">
        <v>52</v>
      </c>
      <c r="J10" s="216"/>
    </row>
    <row r="11" spans="1:10" ht="19.5" customHeight="1" x14ac:dyDescent="0.35">
      <c r="A11" s="42">
        <v>2</v>
      </c>
      <c r="B11" s="43" t="s">
        <v>99</v>
      </c>
      <c r="C11" s="44" t="s">
        <v>100</v>
      </c>
      <c r="D11" s="45" t="s">
        <v>96</v>
      </c>
      <c r="E11" s="220"/>
      <c r="F11" s="18" t="s">
        <v>94</v>
      </c>
      <c r="G11" s="168">
        <v>36</v>
      </c>
      <c r="H11" s="226"/>
      <c r="I11" s="72">
        <v>52</v>
      </c>
      <c r="J11" s="216"/>
    </row>
    <row r="12" spans="1:10" ht="19.5" customHeight="1" x14ac:dyDescent="0.35">
      <c r="A12" s="42">
        <v>2</v>
      </c>
      <c r="B12" s="43" t="s">
        <v>101</v>
      </c>
      <c r="C12" s="44" t="s">
        <v>102</v>
      </c>
      <c r="D12" s="45" t="s">
        <v>96</v>
      </c>
      <c r="E12" s="220"/>
      <c r="F12" s="18" t="s">
        <v>94</v>
      </c>
      <c r="G12" s="168">
        <v>36</v>
      </c>
      <c r="H12" s="226"/>
      <c r="I12" s="72">
        <v>52</v>
      </c>
      <c r="J12" s="217"/>
    </row>
    <row r="13" spans="1:10" ht="19.5" customHeight="1" x14ac:dyDescent="0.35">
      <c r="A13" s="42">
        <v>2</v>
      </c>
      <c r="B13" s="43" t="s">
        <v>103</v>
      </c>
      <c r="C13" s="44" t="s">
        <v>104</v>
      </c>
      <c r="D13" s="45" t="s">
        <v>105</v>
      </c>
      <c r="E13" s="21" t="s">
        <v>119</v>
      </c>
      <c r="F13" s="18" t="s">
        <v>94</v>
      </c>
      <c r="G13" s="168">
        <v>36</v>
      </c>
      <c r="H13" s="71">
        <v>16</v>
      </c>
      <c r="I13" s="72">
        <v>52</v>
      </c>
      <c r="J13" s="173">
        <v>832</v>
      </c>
    </row>
    <row r="14" spans="1:10" ht="19.5" customHeight="1" x14ac:dyDescent="0.35">
      <c r="A14" s="42">
        <v>2</v>
      </c>
      <c r="B14" s="43" t="s">
        <v>316</v>
      </c>
      <c r="C14" s="44" t="s">
        <v>314</v>
      </c>
      <c r="D14" s="45" t="s">
        <v>315</v>
      </c>
      <c r="E14" s="21" t="s">
        <v>304</v>
      </c>
      <c r="F14" s="18" t="s">
        <v>94</v>
      </c>
      <c r="G14" s="168">
        <v>36</v>
      </c>
      <c r="H14" s="71">
        <v>40</v>
      </c>
      <c r="I14" s="72">
        <v>52</v>
      </c>
      <c r="J14" s="173">
        <v>2080</v>
      </c>
    </row>
    <row r="15" spans="1:10" ht="19.5" customHeight="1" x14ac:dyDescent="0.35">
      <c r="A15" s="42">
        <v>2</v>
      </c>
      <c r="B15" s="43" t="s">
        <v>335</v>
      </c>
      <c r="C15" s="44" t="s">
        <v>320</v>
      </c>
      <c r="D15" s="45" t="s">
        <v>321</v>
      </c>
      <c r="E15" s="21" t="s">
        <v>304</v>
      </c>
      <c r="F15" s="18" t="s">
        <v>94</v>
      </c>
      <c r="G15" s="168">
        <v>6</v>
      </c>
      <c r="H15" s="71">
        <v>40</v>
      </c>
      <c r="I15" s="72">
        <v>52</v>
      </c>
      <c r="J15" s="173">
        <v>2080</v>
      </c>
    </row>
    <row r="16" spans="1:10" ht="32.5" customHeight="1" x14ac:dyDescent="0.35">
      <c r="A16" s="42">
        <v>2</v>
      </c>
      <c r="B16" s="43" t="s">
        <v>107</v>
      </c>
      <c r="C16" s="44" t="s">
        <v>108</v>
      </c>
      <c r="D16" s="45" t="s">
        <v>109</v>
      </c>
      <c r="E16" s="220" t="s">
        <v>11</v>
      </c>
      <c r="F16" s="18" t="s">
        <v>94</v>
      </c>
      <c r="G16" s="168">
        <v>36</v>
      </c>
      <c r="H16" s="226">
        <v>40</v>
      </c>
      <c r="I16" s="72">
        <v>52</v>
      </c>
      <c r="J16" s="215">
        <v>2080</v>
      </c>
    </row>
    <row r="17" spans="1:16" ht="19.5" customHeight="1" x14ac:dyDescent="0.35">
      <c r="A17" s="42">
        <v>2</v>
      </c>
      <c r="B17" s="43" t="s">
        <v>110</v>
      </c>
      <c r="C17" s="44" t="s">
        <v>111</v>
      </c>
      <c r="D17" s="45" t="s">
        <v>109</v>
      </c>
      <c r="E17" s="220"/>
      <c r="F17" s="18" t="s">
        <v>94</v>
      </c>
      <c r="G17" s="168">
        <v>36</v>
      </c>
      <c r="H17" s="226"/>
      <c r="I17" s="72">
        <v>52</v>
      </c>
      <c r="J17" s="216"/>
    </row>
    <row r="18" spans="1:16" ht="19.5" customHeight="1" x14ac:dyDescent="0.35">
      <c r="A18" s="42">
        <v>2</v>
      </c>
      <c r="B18" s="43" t="s">
        <v>112</v>
      </c>
      <c r="C18" s="44" t="s">
        <v>113</v>
      </c>
      <c r="D18" s="45" t="s">
        <v>109</v>
      </c>
      <c r="E18" s="220"/>
      <c r="F18" s="18" t="s">
        <v>94</v>
      </c>
      <c r="G18" s="168">
        <v>36</v>
      </c>
      <c r="H18" s="226"/>
      <c r="I18" s="72">
        <v>52</v>
      </c>
      <c r="J18" s="216"/>
    </row>
    <row r="19" spans="1:16" ht="19.5" customHeight="1" x14ac:dyDescent="0.35">
      <c r="A19" s="42">
        <v>2</v>
      </c>
      <c r="B19" s="43" t="s">
        <v>114</v>
      </c>
      <c r="C19" s="44" t="s">
        <v>115</v>
      </c>
      <c r="D19" s="45" t="s">
        <v>109</v>
      </c>
      <c r="E19" s="220"/>
      <c r="F19" s="18" t="s">
        <v>94</v>
      </c>
      <c r="G19" s="168">
        <v>36</v>
      </c>
      <c r="H19" s="226"/>
      <c r="I19" s="72">
        <v>52</v>
      </c>
      <c r="J19" s="217"/>
    </row>
    <row r="20" spans="1:16" ht="19.5" customHeight="1" x14ac:dyDescent="0.35">
      <c r="A20" s="42">
        <v>2</v>
      </c>
      <c r="B20" s="43" t="s">
        <v>116</v>
      </c>
      <c r="C20" s="44" t="s">
        <v>117</v>
      </c>
      <c r="D20" s="45" t="s">
        <v>118</v>
      </c>
      <c r="E20" s="21" t="s">
        <v>119</v>
      </c>
      <c r="F20" s="18" t="s">
        <v>94</v>
      </c>
      <c r="G20" s="168">
        <v>36</v>
      </c>
      <c r="H20" s="71">
        <v>16</v>
      </c>
      <c r="I20" s="72">
        <v>52</v>
      </c>
      <c r="J20" s="173">
        <v>832</v>
      </c>
    </row>
    <row r="21" spans="1:16" ht="19.5" customHeight="1" x14ac:dyDescent="0.35">
      <c r="A21" s="42">
        <v>2</v>
      </c>
      <c r="B21" s="43" t="s">
        <v>120</v>
      </c>
      <c r="C21" s="44" t="s">
        <v>121</v>
      </c>
      <c r="D21" s="45" t="s">
        <v>122</v>
      </c>
      <c r="E21" s="220" t="s">
        <v>305</v>
      </c>
      <c r="F21" s="18" t="s">
        <v>94</v>
      </c>
      <c r="G21" s="168">
        <v>36</v>
      </c>
      <c r="H21" s="226">
        <v>24</v>
      </c>
      <c r="I21" s="72">
        <v>52</v>
      </c>
      <c r="J21" s="215">
        <v>1248</v>
      </c>
    </row>
    <row r="22" spans="1:16" ht="19.5" customHeight="1" x14ac:dyDescent="0.35">
      <c r="A22" s="42">
        <v>2</v>
      </c>
      <c r="B22" s="43" t="s">
        <v>123</v>
      </c>
      <c r="C22" s="44" t="s">
        <v>124</v>
      </c>
      <c r="D22" s="45" t="s">
        <v>122</v>
      </c>
      <c r="E22" s="220"/>
      <c r="F22" s="18" t="s">
        <v>94</v>
      </c>
      <c r="G22" s="168">
        <v>36</v>
      </c>
      <c r="H22" s="226"/>
      <c r="I22" s="72">
        <v>52</v>
      </c>
      <c r="J22" s="216"/>
    </row>
    <row r="23" spans="1:16" ht="19.5" customHeight="1" x14ac:dyDescent="0.35">
      <c r="A23" s="42">
        <v>2</v>
      </c>
      <c r="B23" s="43" t="s">
        <v>125</v>
      </c>
      <c r="C23" s="44" t="s">
        <v>126</v>
      </c>
      <c r="D23" s="45" t="s">
        <v>122</v>
      </c>
      <c r="E23" s="220"/>
      <c r="F23" s="18" t="s">
        <v>94</v>
      </c>
      <c r="G23" s="168">
        <v>36</v>
      </c>
      <c r="H23" s="226"/>
      <c r="I23" s="72">
        <v>52</v>
      </c>
      <c r="J23" s="217"/>
    </row>
    <row r="24" spans="1:16" ht="19.5" customHeight="1" x14ac:dyDescent="0.35">
      <c r="A24" s="42">
        <v>2</v>
      </c>
      <c r="B24" s="43" t="s">
        <v>127</v>
      </c>
      <c r="C24" s="44" t="s">
        <v>128</v>
      </c>
      <c r="D24" s="45" t="s">
        <v>129</v>
      </c>
      <c r="E24" s="21" t="s">
        <v>11</v>
      </c>
      <c r="F24" s="18" t="s">
        <v>94</v>
      </c>
      <c r="G24" s="168">
        <v>36</v>
      </c>
      <c r="H24" s="71">
        <v>40</v>
      </c>
      <c r="I24" s="72">
        <v>52</v>
      </c>
      <c r="J24" s="173">
        <v>2080</v>
      </c>
    </row>
    <row r="25" spans="1:16" ht="19.5" customHeight="1" x14ac:dyDescent="0.35">
      <c r="A25" s="42">
        <v>2</v>
      </c>
      <c r="B25" s="43" t="s">
        <v>317</v>
      </c>
      <c r="C25" s="44" t="s">
        <v>318</v>
      </c>
      <c r="D25" s="45" t="s">
        <v>319</v>
      </c>
      <c r="E25" s="21" t="s">
        <v>11</v>
      </c>
      <c r="F25" s="18" t="s">
        <v>94</v>
      </c>
      <c r="G25" s="168">
        <v>36</v>
      </c>
      <c r="H25" s="71">
        <v>40</v>
      </c>
      <c r="I25" s="72">
        <v>52</v>
      </c>
      <c r="J25" s="173">
        <v>2080</v>
      </c>
    </row>
    <row r="26" spans="1:16" ht="19.5" customHeight="1" x14ac:dyDescent="0.35">
      <c r="A26" s="42">
        <v>2</v>
      </c>
      <c r="B26" s="43" t="s">
        <v>130</v>
      </c>
      <c r="C26" s="44" t="s">
        <v>131</v>
      </c>
      <c r="D26" s="45" t="s">
        <v>132</v>
      </c>
      <c r="E26" s="220" t="s">
        <v>357</v>
      </c>
      <c r="F26" s="18" t="s">
        <v>94</v>
      </c>
      <c r="G26" s="168">
        <v>36</v>
      </c>
      <c r="H26" s="226">
        <v>24</v>
      </c>
      <c r="I26" s="72">
        <v>52</v>
      </c>
      <c r="J26" s="215">
        <v>1248</v>
      </c>
    </row>
    <row r="27" spans="1:16" ht="19.5" customHeight="1" x14ac:dyDescent="0.35">
      <c r="A27" s="42">
        <v>2</v>
      </c>
      <c r="B27" s="43" t="s">
        <v>133</v>
      </c>
      <c r="C27" s="44" t="s">
        <v>134</v>
      </c>
      <c r="D27" s="45" t="s">
        <v>132</v>
      </c>
      <c r="E27" s="220"/>
      <c r="F27" s="18" t="s">
        <v>94</v>
      </c>
      <c r="G27" s="168">
        <v>36</v>
      </c>
      <c r="H27" s="226"/>
      <c r="I27" s="72">
        <v>52</v>
      </c>
      <c r="J27" s="216"/>
    </row>
    <row r="28" spans="1:16" ht="19.5" customHeight="1" thickBot="1" x14ac:dyDescent="0.35">
      <c r="A28" s="174">
        <v>2</v>
      </c>
      <c r="B28" s="46" t="s">
        <v>334</v>
      </c>
      <c r="C28" s="47" t="s">
        <v>322</v>
      </c>
      <c r="D28" s="48" t="s">
        <v>132</v>
      </c>
      <c r="E28" s="222"/>
      <c r="F28" s="22" t="s">
        <v>94</v>
      </c>
      <c r="G28" s="175">
        <v>36</v>
      </c>
      <c r="H28" s="227"/>
      <c r="I28" s="177">
        <v>52</v>
      </c>
      <c r="J28" s="218"/>
      <c r="K28" s="62"/>
      <c r="L28" s="55"/>
      <c r="M28" s="63"/>
      <c r="N28" s="55"/>
    </row>
    <row r="29" spans="1:16" ht="19.5" customHeight="1" x14ac:dyDescent="0.3">
      <c r="A29" s="163">
        <v>3</v>
      </c>
      <c r="B29" s="164" t="s">
        <v>135</v>
      </c>
      <c r="C29" s="165" t="s">
        <v>136</v>
      </c>
      <c r="D29" s="166" t="s">
        <v>137</v>
      </c>
      <c r="E29" s="221" t="s">
        <v>119</v>
      </c>
      <c r="F29" s="186" t="s">
        <v>94</v>
      </c>
      <c r="G29" s="187">
        <v>36</v>
      </c>
      <c r="H29" s="186">
        <v>16</v>
      </c>
      <c r="I29" s="186">
        <v>52</v>
      </c>
      <c r="J29" s="167">
        <f t="shared" si="0"/>
        <v>832</v>
      </c>
      <c r="K29" s="62"/>
      <c r="L29" s="54"/>
      <c r="M29" s="55"/>
      <c r="N29" s="63"/>
    </row>
    <row r="30" spans="1:16" s="61" customFormat="1" ht="19.5" hidden="1" customHeight="1" x14ac:dyDescent="0.3">
      <c r="A30" s="159">
        <v>3</v>
      </c>
      <c r="B30" s="160" t="s">
        <v>138</v>
      </c>
      <c r="C30" s="161" t="s">
        <v>139</v>
      </c>
      <c r="D30" s="162" t="s">
        <v>137</v>
      </c>
      <c r="E30" s="219"/>
      <c r="F30" s="83" t="s">
        <v>94</v>
      </c>
      <c r="G30" s="85">
        <v>36</v>
      </c>
      <c r="H30" s="83">
        <f t="shared" ref="H30:H54" si="1">5*8</f>
        <v>40</v>
      </c>
      <c r="I30" s="83">
        <v>52</v>
      </c>
      <c r="J30" s="86">
        <f t="shared" si="0"/>
        <v>2080</v>
      </c>
      <c r="K30" s="62"/>
      <c r="L30" s="54"/>
      <c r="M30" s="55"/>
      <c r="N30" s="63"/>
      <c r="O30" s="37"/>
      <c r="P30" s="37"/>
    </row>
    <row r="31" spans="1:16" s="61" customFormat="1" ht="19.5" hidden="1" customHeight="1" x14ac:dyDescent="0.3">
      <c r="A31" s="159">
        <v>3</v>
      </c>
      <c r="B31" s="160" t="s">
        <v>140</v>
      </c>
      <c r="C31" s="161" t="s">
        <v>141</v>
      </c>
      <c r="D31" s="162" t="s">
        <v>137</v>
      </c>
      <c r="E31" s="219"/>
      <c r="F31" s="83" t="s">
        <v>94</v>
      </c>
      <c r="G31" s="85">
        <v>36</v>
      </c>
      <c r="H31" s="83">
        <f t="shared" si="1"/>
        <v>40</v>
      </c>
      <c r="I31" s="83">
        <v>52</v>
      </c>
      <c r="J31" s="86">
        <f t="shared" si="0"/>
        <v>2080</v>
      </c>
      <c r="K31" s="62"/>
      <c r="L31" s="55"/>
      <c r="M31" s="63"/>
      <c r="N31" s="63"/>
      <c r="O31" s="37"/>
      <c r="P31" s="37"/>
    </row>
    <row r="32" spans="1:16" ht="19.5" customHeight="1" x14ac:dyDescent="0.3">
      <c r="A32" s="159">
        <v>3</v>
      </c>
      <c r="B32" s="160" t="s">
        <v>142</v>
      </c>
      <c r="C32" s="161" t="s">
        <v>143</v>
      </c>
      <c r="D32" s="162" t="s">
        <v>144</v>
      </c>
      <c r="E32" s="219" t="s">
        <v>11</v>
      </c>
      <c r="F32" s="83" t="s">
        <v>94</v>
      </c>
      <c r="G32" s="85">
        <v>36</v>
      </c>
      <c r="H32" s="225">
        <f t="shared" si="1"/>
        <v>40</v>
      </c>
      <c r="I32" s="83">
        <v>52</v>
      </c>
      <c r="J32" s="212">
        <f t="shared" si="0"/>
        <v>2080</v>
      </c>
      <c r="K32" s="62"/>
      <c r="L32" s="54"/>
      <c r="M32" s="54"/>
      <c r="N32" s="63"/>
    </row>
    <row r="33" spans="1:14" ht="19.5" customHeight="1" x14ac:dyDescent="0.3">
      <c r="A33" s="159">
        <v>3</v>
      </c>
      <c r="B33" s="160" t="s">
        <v>145</v>
      </c>
      <c r="C33" s="161" t="s">
        <v>146</v>
      </c>
      <c r="D33" s="162" t="s">
        <v>144</v>
      </c>
      <c r="E33" s="219"/>
      <c r="F33" s="83" t="s">
        <v>94</v>
      </c>
      <c r="G33" s="85">
        <v>36</v>
      </c>
      <c r="H33" s="225"/>
      <c r="I33" s="83">
        <v>52</v>
      </c>
      <c r="J33" s="213"/>
      <c r="K33" s="62"/>
      <c r="L33" s="54"/>
      <c r="M33" s="55"/>
      <c r="N33" s="63"/>
    </row>
    <row r="34" spans="1:14" ht="19.5" customHeight="1" x14ac:dyDescent="0.3">
      <c r="A34" s="159">
        <v>3</v>
      </c>
      <c r="B34" s="160" t="s">
        <v>147</v>
      </c>
      <c r="C34" s="161" t="s">
        <v>148</v>
      </c>
      <c r="D34" s="162" t="s">
        <v>144</v>
      </c>
      <c r="E34" s="219"/>
      <c r="F34" s="83" t="s">
        <v>94</v>
      </c>
      <c r="G34" s="85">
        <v>36</v>
      </c>
      <c r="H34" s="225"/>
      <c r="I34" s="83">
        <v>52</v>
      </c>
      <c r="J34" s="214"/>
      <c r="K34" s="62"/>
      <c r="L34" s="54"/>
      <c r="M34" s="54"/>
      <c r="N34" s="63"/>
    </row>
    <row r="35" spans="1:14" ht="19.5" customHeight="1" x14ac:dyDescent="0.3">
      <c r="A35" s="159">
        <v>3</v>
      </c>
      <c r="B35" s="160" t="s">
        <v>149</v>
      </c>
      <c r="C35" s="161" t="s">
        <v>150</v>
      </c>
      <c r="D35" s="162" t="s">
        <v>151</v>
      </c>
      <c r="E35" s="219" t="s">
        <v>313</v>
      </c>
      <c r="F35" s="83" t="s">
        <v>94</v>
      </c>
      <c r="G35" s="85">
        <v>36</v>
      </c>
      <c r="H35" s="225">
        <v>32</v>
      </c>
      <c r="I35" s="83">
        <v>52</v>
      </c>
      <c r="J35" s="212">
        <f t="shared" ref="J35:J66" si="2">H35*I35</f>
        <v>1664</v>
      </c>
      <c r="K35" s="62"/>
      <c r="L35" s="54"/>
      <c r="M35" s="64"/>
      <c r="N35" s="63"/>
    </row>
    <row r="36" spans="1:14" ht="19.5" customHeight="1" x14ac:dyDescent="0.3">
      <c r="A36" s="159">
        <v>3</v>
      </c>
      <c r="B36" s="160" t="s">
        <v>152</v>
      </c>
      <c r="C36" s="161" t="s">
        <v>153</v>
      </c>
      <c r="D36" s="162" t="s">
        <v>151</v>
      </c>
      <c r="E36" s="219"/>
      <c r="F36" s="83" t="s">
        <v>94</v>
      </c>
      <c r="G36" s="85">
        <v>36</v>
      </c>
      <c r="H36" s="225"/>
      <c r="I36" s="83">
        <v>52</v>
      </c>
      <c r="J36" s="213"/>
      <c r="K36" s="62"/>
      <c r="L36" s="54"/>
      <c r="M36" s="55"/>
      <c r="N36" s="63"/>
    </row>
    <row r="37" spans="1:14" ht="19.5" customHeight="1" x14ac:dyDescent="0.3">
      <c r="A37" s="159">
        <v>3</v>
      </c>
      <c r="B37" s="160" t="s">
        <v>154</v>
      </c>
      <c r="C37" s="161" t="s">
        <v>155</v>
      </c>
      <c r="D37" s="162" t="s">
        <v>151</v>
      </c>
      <c r="E37" s="219"/>
      <c r="F37" s="83" t="s">
        <v>94</v>
      </c>
      <c r="G37" s="85">
        <v>36</v>
      </c>
      <c r="H37" s="225"/>
      <c r="I37" s="83">
        <v>52</v>
      </c>
      <c r="J37" s="213"/>
      <c r="K37" s="62"/>
      <c r="L37" s="54"/>
      <c r="M37" s="55"/>
      <c r="N37" s="63"/>
    </row>
    <row r="38" spans="1:14" ht="19.5" customHeight="1" x14ac:dyDescent="0.3">
      <c r="A38" s="159">
        <v>3</v>
      </c>
      <c r="B38" s="160" t="s">
        <v>156</v>
      </c>
      <c r="C38" s="161" t="s">
        <v>157</v>
      </c>
      <c r="D38" s="162" t="s">
        <v>151</v>
      </c>
      <c r="E38" s="219"/>
      <c r="F38" s="83" t="s">
        <v>94</v>
      </c>
      <c r="G38" s="85">
        <v>36</v>
      </c>
      <c r="H38" s="225"/>
      <c r="I38" s="83">
        <v>52</v>
      </c>
      <c r="J38" s="213"/>
      <c r="K38" s="62"/>
      <c r="L38" s="54"/>
      <c r="M38" s="55"/>
      <c r="N38" s="63"/>
    </row>
    <row r="39" spans="1:14" ht="19.5" customHeight="1" x14ac:dyDescent="0.3">
      <c r="A39" s="159">
        <v>3</v>
      </c>
      <c r="B39" s="160" t="s">
        <v>158</v>
      </c>
      <c r="C39" s="161" t="s">
        <v>159</v>
      </c>
      <c r="D39" s="162" t="s">
        <v>151</v>
      </c>
      <c r="E39" s="219"/>
      <c r="F39" s="83" t="s">
        <v>94</v>
      </c>
      <c r="G39" s="85">
        <v>36</v>
      </c>
      <c r="H39" s="225"/>
      <c r="I39" s="83">
        <v>52</v>
      </c>
      <c r="J39" s="213"/>
      <c r="K39" s="62"/>
      <c r="L39" s="54"/>
      <c r="M39" s="55"/>
      <c r="N39" s="63"/>
    </row>
    <row r="40" spans="1:14" ht="19.5" customHeight="1" x14ac:dyDescent="0.3">
      <c r="A40" s="159">
        <v>3</v>
      </c>
      <c r="B40" s="160" t="s">
        <v>160</v>
      </c>
      <c r="C40" s="161" t="s">
        <v>161</v>
      </c>
      <c r="D40" s="162" t="s">
        <v>151</v>
      </c>
      <c r="E40" s="219"/>
      <c r="F40" s="83" t="s">
        <v>94</v>
      </c>
      <c r="G40" s="85">
        <v>36</v>
      </c>
      <c r="H40" s="225"/>
      <c r="I40" s="83">
        <v>52</v>
      </c>
      <c r="J40" s="213"/>
      <c r="K40" s="62"/>
      <c r="L40" s="54"/>
      <c r="M40" s="55"/>
      <c r="N40" s="63"/>
    </row>
    <row r="41" spans="1:14" ht="19.5" customHeight="1" x14ac:dyDescent="0.3">
      <c r="A41" s="159">
        <v>3</v>
      </c>
      <c r="B41" s="160" t="s">
        <v>162</v>
      </c>
      <c r="C41" s="161" t="s">
        <v>163</v>
      </c>
      <c r="D41" s="162" t="s">
        <v>151</v>
      </c>
      <c r="E41" s="219"/>
      <c r="F41" s="83" t="s">
        <v>94</v>
      </c>
      <c r="G41" s="85">
        <v>36</v>
      </c>
      <c r="H41" s="225"/>
      <c r="I41" s="83">
        <v>52</v>
      </c>
      <c r="J41" s="213"/>
      <c r="K41" s="62"/>
      <c r="L41" s="54"/>
      <c r="M41" s="55"/>
      <c r="N41" s="63"/>
    </row>
    <row r="42" spans="1:14" ht="19.5" customHeight="1" x14ac:dyDescent="0.3">
      <c r="A42" s="159">
        <v>3</v>
      </c>
      <c r="B42" s="160" t="s">
        <v>164</v>
      </c>
      <c r="C42" s="161" t="s">
        <v>165</v>
      </c>
      <c r="D42" s="162" t="s">
        <v>151</v>
      </c>
      <c r="E42" s="219"/>
      <c r="F42" s="83" t="s">
        <v>94</v>
      </c>
      <c r="G42" s="85">
        <v>36</v>
      </c>
      <c r="H42" s="225"/>
      <c r="I42" s="83">
        <v>52</v>
      </c>
      <c r="J42" s="213"/>
      <c r="K42" s="62"/>
      <c r="L42" s="54"/>
      <c r="M42" s="55"/>
      <c r="N42" s="63"/>
    </row>
    <row r="43" spans="1:14" ht="19.5" customHeight="1" x14ac:dyDescent="0.3">
      <c r="A43" s="159">
        <v>3</v>
      </c>
      <c r="B43" s="160" t="s">
        <v>166</v>
      </c>
      <c r="C43" s="161" t="s">
        <v>167</v>
      </c>
      <c r="D43" s="162" t="s">
        <v>151</v>
      </c>
      <c r="E43" s="219"/>
      <c r="F43" s="83" t="s">
        <v>94</v>
      </c>
      <c r="G43" s="85">
        <v>36</v>
      </c>
      <c r="H43" s="225"/>
      <c r="I43" s="83">
        <v>52</v>
      </c>
      <c r="J43" s="213"/>
      <c r="K43" s="62"/>
      <c r="L43" s="54"/>
      <c r="M43" s="55"/>
      <c r="N43" s="63"/>
    </row>
    <row r="44" spans="1:14" ht="19.5" customHeight="1" x14ac:dyDescent="0.3">
      <c r="A44" s="159">
        <v>3</v>
      </c>
      <c r="B44" s="160" t="s">
        <v>168</v>
      </c>
      <c r="C44" s="161" t="s">
        <v>169</v>
      </c>
      <c r="D44" s="162" t="s">
        <v>151</v>
      </c>
      <c r="E44" s="219"/>
      <c r="F44" s="83" t="s">
        <v>94</v>
      </c>
      <c r="G44" s="85">
        <v>36</v>
      </c>
      <c r="H44" s="225"/>
      <c r="I44" s="83">
        <v>52</v>
      </c>
      <c r="J44" s="213"/>
      <c r="K44" s="62"/>
      <c r="L44" s="54"/>
      <c r="M44" s="55"/>
      <c r="N44" s="63"/>
    </row>
    <row r="45" spans="1:14" ht="19.5" customHeight="1" x14ac:dyDescent="0.3">
      <c r="A45" s="159">
        <v>3</v>
      </c>
      <c r="B45" s="160" t="s">
        <v>170</v>
      </c>
      <c r="C45" s="161" t="s">
        <v>171</v>
      </c>
      <c r="D45" s="162" t="s">
        <v>151</v>
      </c>
      <c r="E45" s="219"/>
      <c r="F45" s="83" t="s">
        <v>94</v>
      </c>
      <c r="G45" s="85">
        <v>36</v>
      </c>
      <c r="H45" s="225"/>
      <c r="I45" s="83">
        <v>52</v>
      </c>
      <c r="J45" s="214"/>
      <c r="K45" s="62"/>
      <c r="L45" s="54"/>
      <c r="M45" s="55"/>
      <c r="N45" s="63"/>
    </row>
    <row r="46" spans="1:14" ht="19.5" customHeight="1" x14ac:dyDescent="0.3">
      <c r="A46" s="159">
        <v>3</v>
      </c>
      <c r="B46" s="160" t="s">
        <v>172</v>
      </c>
      <c r="C46" s="161" t="s">
        <v>173</v>
      </c>
      <c r="D46" s="162" t="s">
        <v>174</v>
      </c>
      <c r="E46" s="219" t="s">
        <v>11</v>
      </c>
      <c r="F46" s="83" t="s">
        <v>94</v>
      </c>
      <c r="G46" s="85">
        <v>36</v>
      </c>
      <c r="H46" s="225">
        <f t="shared" si="1"/>
        <v>40</v>
      </c>
      <c r="I46" s="83">
        <v>52</v>
      </c>
      <c r="J46" s="212">
        <f t="shared" si="2"/>
        <v>2080</v>
      </c>
      <c r="K46" s="62"/>
      <c r="L46" s="55"/>
      <c r="M46" s="63"/>
      <c r="N46" s="55"/>
    </row>
    <row r="47" spans="1:14" ht="19.5" customHeight="1" x14ac:dyDescent="0.3">
      <c r="A47" s="159">
        <v>3</v>
      </c>
      <c r="B47" s="160" t="s">
        <v>175</v>
      </c>
      <c r="C47" s="161" t="s">
        <v>176</v>
      </c>
      <c r="D47" s="162" t="s">
        <v>174</v>
      </c>
      <c r="E47" s="219"/>
      <c r="F47" s="83" t="s">
        <v>94</v>
      </c>
      <c r="G47" s="85">
        <v>36</v>
      </c>
      <c r="H47" s="225"/>
      <c r="I47" s="83">
        <v>52</v>
      </c>
      <c r="J47" s="213"/>
      <c r="K47" s="62"/>
      <c r="L47" s="55"/>
      <c r="M47" s="63"/>
      <c r="N47" s="55"/>
    </row>
    <row r="48" spans="1:14" ht="19.5" customHeight="1" x14ac:dyDescent="0.3">
      <c r="A48" s="159">
        <v>3</v>
      </c>
      <c r="B48" s="160" t="s">
        <v>177</v>
      </c>
      <c r="C48" s="161" t="s">
        <v>178</v>
      </c>
      <c r="D48" s="162" t="s">
        <v>174</v>
      </c>
      <c r="E48" s="219"/>
      <c r="F48" s="83" t="s">
        <v>94</v>
      </c>
      <c r="G48" s="85">
        <v>36</v>
      </c>
      <c r="H48" s="225"/>
      <c r="I48" s="83">
        <v>52</v>
      </c>
      <c r="J48" s="213"/>
      <c r="K48" s="62"/>
      <c r="L48" s="54"/>
      <c r="M48" s="54"/>
      <c r="N48" s="63"/>
    </row>
    <row r="49" spans="1:16" ht="19.5" customHeight="1" x14ac:dyDescent="0.3">
      <c r="A49" s="159">
        <v>3</v>
      </c>
      <c r="B49" s="160" t="s">
        <v>179</v>
      </c>
      <c r="C49" s="161" t="s">
        <v>180</v>
      </c>
      <c r="D49" s="162" t="s">
        <v>174</v>
      </c>
      <c r="E49" s="219"/>
      <c r="F49" s="83" t="s">
        <v>94</v>
      </c>
      <c r="G49" s="85">
        <v>36</v>
      </c>
      <c r="H49" s="225"/>
      <c r="I49" s="83">
        <v>52</v>
      </c>
      <c r="J49" s="213"/>
      <c r="K49" s="62"/>
      <c r="L49" s="54"/>
      <c r="M49" s="55"/>
      <c r="N49" s="63"/>
    </row>
    <row r="50" spans="1:16" ht="19.5" customHeight="1" x14ac:dyDescent="0.3">
      <c r="A50" s="159">
        <v>3</v>
      </c>
      <c r="B50" s="160" t="s">
        <v>181</v>
      </c>
      <c r="C50" s="161" t="s">
        <v>182</v>
      </c>
      <c r="D50" s="162" t="s">
        <v>174</v>
      </c>
      <c r="E50" s="219"/>
      <c r="F50" s="83" t="s">
        <v>94</v>
      </c>
      <c r="G50" s="85">
        <v>36</v>
      </c>
      <c r="H50" s="225"/>
      <c r="I50" s="83">
        <v>52</v>
      </c>
      <c r="J50" s="213"/>
      <c r="K50" s="62"/>
      <c r="L50" s="54"/>
      <c r="M50" s="55"/>
      <c r="N50" s="63"/>
    </row>
    <row r="51" spans="1:16" ht="19.5" customHeight="1" x14ac:dyDescent="0.3">
      <c r="A51" s="159">
        <v>3</v>
      </c>
      <c r="B51" s="160" t="s">
        <v>183</v>
      </c>
      <c r="C51" s="161" t="s">
        <v>184</v>
      </c>
      <c r="D51" s="162" t="s">
        <v>174</v>
      </c>
      <c r="E51" s="219"/>
      <c r="F51" s="83" t="s">
        <v>94</v>
      </c>
      <c r="G51" s="85">
        <v>36</v>
      </c>
      <c r="H51" s="225"/>
      <c r="I51" s="83">
        <v>52</v>
      </c>
      <c r="J51" s="214"/>
      <c r="K51" s="62"/>
      <c r="L51" s="54"/>
      <c r="M51" s="55"/>
      <c r="N51" s="63"/>
    </row>
    <row r="52" spans="1:16" s="61" customFormat="1" ht="19.5" hidden="1" customHeight="1" x14ac:dyDescent="0.3">
      <c r="A52" s="159">
        <v>3</v>
      </c>
      <c r="B52" s="160" t="s">
        <v>185</v>
      </c>
      <c r="C52" s="161" t="s">
        <v>186</v>
      </c>
      <c r="D52" s="162" t="s">
        <v>174</v>
      </c>
      <c r="E52" s="219"/>
      <c r="F52" s="83" t="s">
        <v>94</v>
      </c>
      <c r="G52" s="85">
        <v>36</v>
      </c>
      <c r="H52" s="83">
        <f t="shared" si="1"/>
        <v>40</v>
      </c>
      <c r="I52" s="83">
        <v>52</v>
      </c>
      <c r="J52" s="86">
        <f t="shared" si="2"/>
        <v>2080</v>
      </c>
      <c r="K52" s="62"/>
      <c r="L52" s="54"/>
      <c r="M52" s="55"/>
      <c r="N52" s="63"/>
      <c r="O52" s="37"/>
      <c r="P52" s="37"/>
    </row>
    <row r="53" spans="1:16" ht="19.5" customHeight="1" x14ac:dyDescent="0.3">
      <c r="A53" s="159">
        <v>3</v>
      </c>
      <c r="B53" s="160" t="s">
        <v>336</v>
      </c>
      <c r="C53" s="161" t="s">
        <v>323</v>
      </c>
      <c r="D53" s="162" t="s">
        <v>324</v>
      </c>
      <c r="E53" s="162" t="s">
        <v>11</v>
      </c>
      <c r="F53" s="83" t="s">
        <v>94</v>
      </c>
      <c r="G53" s="85">
        <v>6</v>
      </c>
      <c r="H53" s="83">
        <f t="shared" si="1"/>
        <v>40</v>
      </c>
      <c r="I53" s="83">
        <v>52</v>
      </c>
      <c r="J53" s="86">
        <f t="shared" si="2"/>
        <v>2080</v>
      </c>
      <c r="K53" s="62"/>
      <c r="L53" s="54"/>
      <c r="M53" s="55"/>
      <c r="N53" s="63"/>
    </row>
    <row r="54" spans="1:16" ht="19.5" customHeight="1" thickBot="1" x14ac:dyDescent="0.35">
      <c r="A54" s="179">
        <v>3</v>
      </c>
      <c r="B54" s="180" t="s">
        <v>337</v>
      </c>
      <c r="C54" s="181" t="s">
        <v>325</v>
      </c>
      <c r="D54" s="182" t="s">
        <v>326</v>
      </c>
      <c r="E54" s="182" t="s">
        <v>11</v>
      </c>
      <c r="F54" s="184" t="s">
        <v>94</v>
      </c>
      <c r="G54" s="183">
        <v>6</v>
      </c>
      <c r="H54" s="184">
        <f t="shared" si="1"/>
        <v>40</v>
      </c>
      <c r="I54" s="184">
        <v>52</v>
      </c>
      <c r="J54" s="192">
        <f t="shared" si="2"/>
        <v>2080</v>
      </c>
      <c r="K54" s="62"/>
      <c r="L54" s="55"/>
      <c r="M54" s="63"/>
      <c r="N54" s="63"/>
    </row>
    <row r="55" spans="1:16" ht="19.5" customHeight="1" x14ac:dyDescent="0.3">
      <c r="A55" s="38">
        <v>4</v>
      </c>
      <c r="B55" s="39" t="s">
        <v>187</v>
      </c>
      <c r="C55" s="40" t="s">
        <v>188</v>
      </c>
      <c r="D55" s="41" t="s">
        <v>76</v>
      </c>
      <c r="E55" s="29" t="s">
        <v>83</v>
      </c>
      <c r="F55" s="17" t="s">
        <v>301</v>
      </c>
      <c r="G55" s="188">
        <v>36</v>
      </c>
      <c r="H55" s="189">
        <f>8*5</f>
        <v>40</v>
      </c>
      <c r="I55" s="190">
        <v>52</v>
      </c>
      <c r="J55" s="191">
        <f t="shared" si="2"/>
        <v>2080</v>
      </c>
      <c r="K55" s="62"/>
      <c r="L55" s="55"/>
      <c r="M55" s="63"/>
      <c r="N55" s="55"/>
    </row>
    <row r="56" spans="1:16" ht="19.5" customHeight="1" x14ac:dyDescent="0.3">
      <c r="A56" s="42">
        <v>4</v>
      </c>
      <c r="B56" s="43" t="s">
        <v>189</v>
      </c>
      <c r="C56" s="44" t="s">
        <v>190</v>
      </c>
      <c r="D56" s="45" t="s">
        <v>76</v>
      </c>
      <c r="E56" s="21" t="s">
        <v>106</v>
      </c>
      <c r="F56" s="18" t="s">
        <v>301</v>
      </c>
      <c r="G56" s="168">
        <v>36</v>
      </c>
      <c r="H56" s="71">
        <v>8</v>
      </c>
      <c r="I56" s="72">
        <v>52</v>
      </c>
      <c r="J56" s="173">
        <f t="shared" si="2"/>
        <v>416</v>
      </c>
      <c r="K56" s="62"/>
      <c r="L56" s="55"/>
      <c r="M56" s="63"/>
      <c r="N56" s="55"/>
    </row>
    <row r="57" spans="1:16" ht="19.5" customHeight="1" x14ac:dyDescent="0.35">
      <c r="A57" s="42">
        <v>4</v>
      </c>
      <c r="B57" s="43" t="s">
        <v>191</v>
      </c>
      <c r="C57" s="44" t="s">
        <v>192</v>
      </c>
      <c r="D57" s="45" t="s">
        <v>76</v>
      </c>
      <c r="E57" s="21" t="s">
        <v>106</v>
      </c>
      <c r="F57" s="18" t="s">
        <v>301</v>
      </c>
      <c r="G57" s="168">
        <v>36</v>
      </c>
      <c r="H57" s="71">
        <v>8</v>
      </c>
      <c r="I57" s="72">
        <v>52</v>
      </c>
      <c r="J57" s="173">
        <f t="shared" si="2"/>
        <v>416</v>
      </c>
    </row>
    <row r="58" spans="1:16" ht="19.5" customHeight="1" x14ac:dyDescent="0.35">
      <c r="A58" s="42">
        <v>4</v>
      </c>
      <c r="B58" s="43" t="s">
        <v>193</v>
      </c>
      <c r="C58" s="44" t="s">
        <v>194</v>
      </c>
      <c r="D58" s="45" t="s">
        <v>76</v>
      </c>
      <c r="E58" s="76" t="s">
        <v>106</v>
      </c>
      <c r="F58" s="18" t="s">
        <v>301</v>
      </c>
      <c r="G58" s="168">
        <v>36</v>
      </c>
      <c r="H58" s="71">
        <v>8</v>
      </c>
      <c r="I58" s="77">
        <v>52</v>
      </c>
      <c r="J58" s="173">
        <f t="shared" si="2"/>
        <v>416</v>
      </c>
    </row>
    <row r="59" spans="1:16" ht="19.5" customHeight="1" x14ac:dyDescent="0.35">
      <c r="A59" s="42">
        <v>4</v>
      </c>
      <c r="B59" s="43" t="s">
        <v>195</v>
      </c>
      <c r="C59" s="44" t="s">
        <v>196</v>
      </c>
      <c r="D59" s="45" t="s">
        <v>76</v>
      </c>
      <c r="E59" s="21" t="s">
        <v>106</v>
      </c>
      <c r="F59" s="18" t="s">
        <v>301</v>
      </c>
      <c r="G59" s="168">
        <v>36</v>
      </c>
      <c r="H59" s="71">
        <v>8</v>
      </c>
      <c r="I59" s="72">
        <v>52</v>
      </c>
      <c r="J59" s="173">
        <f t="shared" si="2"/>
        <v>416</v>
      </c>
    </row>
    <row r="60" spans="1:16" ht="19.5" customHeight="1" x14ac:dyDescent="0.35">
      <c r="A60" s="42">
        <v>4</v>
      </c>
      <c r="B60" s="43" t="s">
        <v>197</v>
      </c>
      <c r="C60" s="44" t="s">
        <v>198</v>
      </c>
      <c r="D60" s="45" t="s">
        <v>76</v>
      </c>
      <c r="E60" s="21" t="s">
        <v>106</v>
      </c>
      <c r="F60" s="18" t="s">
        <v>301</v>
      </c>
      <c r="G60" s="168">
        <v>36</v>
      </c>
      <c r="H60" s="71">
        <v>8</v>
      </c>
      <c r="I60" s="72">
        <v>52</v>
      </c>
      <c r="J60" s="173">
        <f t="shared" si="2"/>
        <v>416</v>
      </c>
    </row>
    <row r="61" spans="1:16" ht="19.5" customHeight="1" x14ac:dyDescent="0.35">
      <c r="A61" s="42">
        <v>4</v>
      </c>
      <c r="B61" s="43" t="s">
        <v>199</v>
      </c>
      <c r="C61" s="44" t="s">
        <v>200</v>
      </c>
      <c r="D61" s="45" t="s">
        <v>76</v>
      </c>
      <c r="E61" s="21" t="s">
        <v>106</v>
      </c>
      <c r="F61" s="18" t="s">
        <v>301</v>
      </c>
      <c r="G61" s="168">
        <v>36</v>
      </c>
      <c r="H61" s="71">
        <v>8</v>
      </c>
      <c r="I61" s="72">
        <v>52</v>
      </c>
      <c r="J61" s="173">
        <f t="shared" si="2"/>
        <v>416</v>
      </c>
    </row>
    <row r="62" spans="1:16" ht="19.5" customHeight="1" x14ac:dyDescent="0.35">
      <c r="A62" s="42">
        <v>4</v>
      </c>
      <c r="B62" s="43" t="s">
        <v>201</v>
      </c>
      <c r="C62" s="44" t="s">
        <v>202</v>
      </c>
      <c r="D62" s="45" t="s">
        <v>76</v>
      </c>
      <c r="E62" s="21" t="s">
        <v>106</v>
      </c>
      <c r="F62" s="18" t="s">
        <v>301</v>
      </c>
      <c r="G62" s="168">
        <v>36</v>
      </c>
      <c r="H62" s="71">
        <v>8</v>
      </c>
      <c r="I62" s="72">
        <v>52</v>
      </c>
      <c r="J62" s="173">
        <f t="shared" si="2"/>
        <v>416</v>
      </c>
    </row>
    <row r="63" spans="1:16" ht="19.5" customHeight="1" x14ac:dyDescent="0.35">
      <c r="A63" s="42">
        <v>4</v>
      </c>
      <c r="B63" s="43" t="s">
        <v>203</v>
      </c>
      <c r="C63" s="44" t="s">
        <v>204</v>
      </c>
      <c r="D63" s="45" t="s">
        <v>76</v>
      </c>
      <c r="E63" s="21" t="s">
        <v>102</v>
      </c>
      <c r="F63" s="18" t="s">
        <v>66</v>
      </c>
      <c r="G63" s="168">
        <v>36</v>
      </c>
      <c r="H63" s="71">
        <v>0</v>
      </c>
      <c r="I63" s="72">
        <v>52</v>
      </c>
      <c r="J63" s="173">
        <f t="shared" si="2"/>
        <v>0</v>
      </c>
    </row>
    <row r="64" spans="1:16" ht="19.5" customHeight="1" x14ac:dyDescent="0.35">
      <c r="A64" s="42">
        <v>4</v>
      </c>
      <c r="B64" s="43" t="s">
        <v>205</v>
      </c>
      <c r="C64" s="44" t="s">
        <v>206</v>
      </c>
      <c r="D64" s="45" t="s">
        <v>207</v>
      </c>
      <c r="E64" s="21" t="s">
        <v>106</v>
      </c>
      <c r="F64" s="18" t="s">
        <v>301</v>
      </c>
      <c r="G64" s="168">
        <v>36</v>
      </c>
      <c r="H64" s="71">
        <v>8</v>
      </c>
      <c r="I64" s="72">
        <v>52</v>
      </c>
      <c r="J64" s="173">
        <f t="shared" si="2"/>
        <v>416</v>
      </c>
    </row>
    <row r="65" spans="1:10" ht="19.5" customHeight="1" x14ac:dyDescent="0.35">
      <c r="A65" s="42">
        <v>4</v>
      </c>
      <c r="B65" s="43" t="s">
        <v>208</v>
      </c>
      <c r="C65" s="44" t="s">
        <v>209</v>
      </c>
      <c r="D65" s="45" t="s">
        <v>210</v>
      </c>
      <c r="E65" s="21" t="s">
        <v>83</v>
      </c>
      <c r="F65" s="18" t="s">
        <v>301</v>
      </c>
      <c r="G65" s="168">
        <v>36</v>
      </c>
      <c r="H65" s="71">
        <f>8*5</f>
        <v>40</v>
      </c>
      <c r="I65" s="72">
        <v>52</v>
      </c>
      <c r="J65" s="173">
        <f t="shared" si="2"/>
        <v>2080</v>
      </c>
    </row>
    <row r="66" spans="1:10" ht="19.5" customHeight="1" x14ac:dyDescent="0.35">
      <c r="A66" s="42">
        <v>4</v>
      </c>
      <c r="B66" s="43" t="s">
        <v>211</v>
      </c>
      <c r="C66" s="44" t="s">
        <v>212</v>
      </c>
      <c r="D66" s="45" t="s">
        <v>213</v>
      </c>
      <c r="E66" s="76" t="s">
        <v>243</v>
      </c>
      <c r="F66" s="18" t="s">
        <v>301</v>
      </c>
      <c r="G66" s="168">
        <v>36</v>
      </c>
      <c r="H66" s="71">
        <f>8*2</f>
        <v>16</v>
      </c>
      <c r="I66" s="72">
        <v>52</v>
      </c>
      <c r="J66" s="173">
        <f t="shared" si="2"/>
        <v>832</v>
      </c>
    </row>
    <row r="67" spans="1:10" ht="19.5" customHeight="1" x14ac:dyDescent="0.35">
      <c r="A67" s="42">
        <v>4</v>
      </c>
      <c r="B67" s="43" t="s">
        <v>214</v>
      </c>
      <c r="C67" s="44" t="s">
        <v>339</v>
      </c>
      <c r="D67" s="45" t="s">
        <v>76</v>
      </c>
      <c r="E67" s="21" t="s">
        <v>340</v>
      </c>
      <c r="F67" s="18" t="s">
        <v>301</v>
      </c>
      <c r="G67" s="168">
        <v>36</v>
      </c>
      <c r="H67" s="71">
        <v>24</v>
      </c>
      <c r="I67" s="72">
        <v>52</v>
      </c>
      <c r="J67" s="173">
        <f t="shared" ref="J67:J96" si="3">H67*I67</f>
        <v>1248</v>
      </c>
    </row>
    <row r="68" spans="1:10" ht="19.5" customHeight="1" x14ac:dyDescent="0.35">
      <c r="A68" s="42">
        <v>4</v>
      </c>
      <c r="B68" s="43" t="s">
        <v>215</v>
      </c>
      <c r="C68" s="44" t="s">
        <v>216</v>
      </c>
      <c r="D68" s="45" t="s">
        <v>217</v>
      </c>
      <c r="E68" s="76" t="s">
        <v>93</v>
      </c>
      <c r="F68" s="18" t="s">
        <v>301</v>
      </c>
      <c r="G68" s="168">
        <v>36</v>
      </c>
      <c r="H68" s="71">
        <v>24</v>
      </c>
      <c r="I68" s="72">
        <v>52</v>
      </c>
      <c r="J68" s="173">
        <f t="shared" si="3"/>
        <v>1248</v>
      </c>
    </row>
    <row r="69" spans="1:10" s="61" customFormat="1" ht="19.5" hidden="1" customHeight="1" x14ac:dyDescent="0.35">
      <c r="A69" s="56">
        <v>4</v>
      </c>
      <c r="B69" s="57" t="s">
        <v>218</v>
      </c>
      <c r="C69" s="58" t="s">
        <v>219</v>
      </c>
      <c r="D69" s="59" t="s">
        <v>217</v>
      </c>
      <c r="E69" s="60" t="s">
        <v>106</v>
      </c>
      <c r="F69" s="170" t="s">
        <v>301</v>
      </c>
      <c r="G69" s="168">
        <v>36</v>
      </c>
      <c r="H69" s="169">
        <v>0</v>
      </c>
      <c r="I69" s="72">
        <v>52</v>
      </c>
      <c r="J69" s="173">
        <f t="shared" si="3"/>
        <v>0</v>
      </c>
    </row>
    <row r="70" spans="1:10" ht="19.5" customHeight="1" x14ac:dyDescent="0.35">
      <c r="A70" s="42">
        <v>4</v>
      </c>
      <c r="B70" s="43" t="s">
        <v>220</v>
      </c>
      <c r="C70" s="44" t="s">
        <v>221</v>
      </c>
      <c r="D70" s="45" t="s">
        <v>217</v>
      </c>
      <c r="E70" s="21" t="s">
        <v>83</v>
      </c>
      <c r="F70" s="18" t="s">
        <v>301</v>
      </c>
      <c r="G70" s="168">
        <v>36</v>
      </c>
      <c r="H70" s="71">
        <f>8*5</f>
        <v>40</v>
      </c>
      <c r="I70" s="72">
        <v>52</v>
      </c>
      <c r="J70" s="173">
        <f t="shared" si="3"/>
        <v>2080</v>
      </c>
    </row>
    <row r="71" spans="1:10" ht="19.5" customHeight="1" x14ac:dyDescent="0.35">
      <c r="A71" s="42">
        <v>4</v>
      </c>
      <c r="B71" s="43" t="s">
        <v>222</v>
      </c>
      <c r="C71" s="44" t="s">
        <v>223</v>
      </c>
      <c r="D71" s="45" t="s">
        <v>224</v>
      </c>
      <c r="E71" s="76" t="s">
        <v>93</v>
      </c>
      <c r="F71" s="18" t="s">
        <v>301</v>
      </c>
      <c r="G71" s="168">
        <v>36</v>
      </c>
      <c r="H71" s="71">
        <f>8*3</f>
        <v>24</v>
      </c>
      <c r="I71" s="72">
        <v>52</v>
      </c>
      <c r="J71" s="173">
        <f t="shared" si="3"/>
        <v>1248</v>
      </c>
    </row>
    <row r="72" spans="1:10" ht="19.5" customHeight="1" x14ac:dyDescent="0.35">
      <c r="A72" s="42">
        <v>4</v>
      </c>
      <c r="B72" s="43" t="s">
        <v>225</v>
      </c>
      <c r="C72" s="44" t="s">
        <v>226</v>
      </c>
      <c r="D72" s="45" t="s">
        <v>227</v>
      </c>
      <c r="E72" s="76" t="s">
        <v>243</v>
      </c>
      <c r="F72" s="18" t="s">
        <v>301</v>
      </c>
      <c r="G72" s="168">
        <v>36</v>
      </c>
      <c r="H72" s="71">
        <f>8*2</f>
        <v>16</v>
      </c>
      <c r="I72" s="77">
        <v>52</v>
      </c>
      <c r="J72" s="173">
        <f t="shared" si="3"/>
        <v>832</v>
      </c>
    </row>
    <row r="73" spans="1:10" ht="19.5" customHeight="1" thickBot="1" x14ac:dyDescent="0.4">
      <c r="A73" s="174">
        <v>4</v>
      </c>
      <c r="B73" s="46" t="s">
        <v>342</v>
      </c>
      <c r="C73" s="47" t="s">
        <v>343</v>
      </c>
      <c r="D73" s="48" t="s">
        <v>76</v>
      </c>
      <c r="E73" s="194" t="s">
        <v>93</v>
      </c>
      <c r="F73" s="22" t="s">
        <v>301</v>
      </c>
      <c r="G73" s="175">
        <v>36</v>
      </c>
      <c r="H73" s="176">
        <f>8*3</f>
        <v>24</v>
      </c>
      <c r="I73" s="177">
        <v>52</v>
      </c>
      <c r="J73" s="178">
        <f t="shared" si="3"/>
        <v>1248</v>
      </c>
    </row>
    <row r="74" spans="1:10" ht="19.5" customHeight="1" x14ac:dyDescent="0.35">
      <c r="A74" s="163">
        <v>5</v>
      </c>
      <c r="B74" s="164" t="s">
        <v>228</v>
      </c>
      <c r="C74" s="165" t="s">
        <v>229</v>
      </c>
      <c r="D74" s="166" t="s">
        <v>62</v>
      </c>
      <c r="E74" s="187" t="s">
        <v>106</v>
      </c>
      <c r="F74" s="186" t="s">
        <v>301</v>
      </c>
      <c r="G74" s="187">
        <v>36</v>
      </c>
      <c r="H74" s="187">
        <v>8</v>
      </c>
      <c r="I74" s="187">
        <v>52</v>
      </c>
      <c r="J74" s="193">
        <v>416</v>
      </c>
    </row>
    <row r="75" spans="1:10" ht="19.5" customHeight="1" x14ac:dyDescent="0.35">
      <c r="A75" s="159">
        <v>5</v>
      </c>
      <c r="B75" s="160" t="s">
        <v>230</v>
      </c>
      <c r="C75" s="161" t="s">
        <v>231</v>
      </c>
      <c r="D75" s="162" t="s">
        <v>62</v>
      </c>
      <c r="E75" s="85" t="s">
        <v>11</v>
      </c>
      <c r="F75" s="83" t="s">
        <v>301</v>
      </c>
      <c r="G75" s="85">
        <v>36</v>
      </c>
      <c r="H75" s="85">
        <v>100</v>
      </c>
      <c r="I75" s="85">
        <v>52</v>
      </c>
      <c r="J75" s="172">
        <v>5200</v>
      </c>
    </row>
    <row r="76" spans="1:10" ht="19.5" customHeight="1" x14ac:dyDescent="0.35">
      <c r="A76" s="159">
        <v>5</v>
      </c>
      <c r="B76" s="160" t="s">
        <v>232</v>
      </c>
      <c r="C76" s="161" t="s">
        <v>233</v>
      </c>
      <c r="D76" s="162" t="s">
        <v>62</v>
      </c>
      <c r="E76" s="85" t="s">
        <v>106</v>
      </c>
      <c r="F76" s="83" t="s">
        <v>301</v>
      </c>
      <c r="G76" s="85">
        <v>36</v>
      </c>
      <c r="H76" s="85">
        <v>4</v>
      </c>
      <c r="I76" s="85">
        <v>52</v>
      </c>
      <c r="J76" s="172">
        <v>208</v>
      </c>
    </row>
    <row r="77" spans="1:10" ht="19.5" customHeight="1" x14ac:dyDescent="0.35">
      <c r="A77" s="159">
        <v>5</v>
      </c>
      <c r="B77" s="160" t="s">
        <v>234</v>
      </c>
      <c r="C77" s="161" t="s">
        <v>235</v>
      </c>
      <c r="D77" s="162" t="s">
        <v>62</v>
      </c>
      <c r="E77" s="85" t="s">
        <v>106</v>
      </c>
      <c r="F77" s="83" t="s">
        <v>301</v>
      </c>
      <c r="G77" s="85">
        <v>36</v>
      </c>
      <c r="H77" s="85">
        <v>4</v>
      </c>
      <c r="I77" s="85">
        <v>52</v>
      </c>
      <c r="J77" s="172">
        <v>208</v>
      </c>
    </row>
    <row r="78" spans="1:10" ht="19.5" customHeight="1" x14ac:dyDescent="0.35">
      <c r="A78" s="159">
        <v>5</v>
      </c>
      <c r="B78" s="160" t="s">
        <v>236</v>
      </c>
      <c r="C78" s="161" t="s">
        <v>237</v>
      </c>
      <c r="D78" s="162" t="s">
        <v>62</v>
      </c>
      <c r="E78" s="85" t="s">
        <v>106</v>
      </c>
      <c r="F78" s="83" t="s">
        <v>301</v>
      </c>
      <c r="G78" s="85">
        <v>36</v>
      </c>
      <c r="H78" s="85">
        <v>8</v>
      </c>
      <c r="I78" s="85">
        <v>52</v>
      </c>
      <c r="J78" s="172">
        <v>416</v>
      </c>
    </row>
    <row r="79" spans="1:10" ht="19.5" customHeight="1" x14ac:dyDescent="0.35">
      <c r="A79" s="159">
        <v>5</v>
      </c>
      <c r="B79" s="160" t="s">
        <v>238</v>
      </c>
      <c r="C79" s="161" t="s">
        <v>239</v>
      </c>
      <c r="D79" s="162" t="s">
        <v>62</v>
      </c>
      <c r="E79" s="85" t="s">
        <v>240</v>
      </c>
      <c r="F79" s="83" t="s">
        <v>301</v>
      </c>
      <c r="G79" s="85">
        <v>36</v>
      </c>
      <c r="H79" s="85">
        <v>4</v>
      </c>
      <c r="I79" s="85">
        <v>26</v>
      </c>
      <c r="J79" s="172">
        <v>104</v>
      </c>
    </row>
    <row r="80" spans="1:10" ht="19.5" customHeight="1" x14ac:dyDescent="0.35">
      <c r="A80" s="159">
        <v>5</v>
      </c>
      <c r="B80" s="160" t="s">
        <v>241</v>
      </c>
      <c r="C80" s="161" t="s">
        <v>356</v>
      </c>
      <c r="D80" s="162" t="s">
        <v>242</v>
      </c>
      <c r="E80" s="85" t="s">
        <v>243</v>
      </c>
      <c r="F80" s="83" t="s">
        <v>301</v>
      </c>
      <c r="G80" s="85">
        <v>36</v>
      </c>
      <c r="H80" s="85">
        <v>16</v>
      </c>
      <c r="I80" s="85">
        <v>52</v>
      </c>
      <c r="J80" s="172">
        <v>832</v>
      </c>
    </row>
    <row r="81" spans="1:10" ht="19.5" customHeight="1" x14ac:dyDescent="0.35">
      <c r="A81" s="159">
        <v>5</v>
      </c>
      <c r="B81" s="160" t="s">
        <v>244</v>
      </c>
      <c r="C81" s="161" t="s">
        <v>245</v>
      </c>
      <c r="D81" s="162" t="s">
        <v>246</v>
      </c>
      <c r="E81" s="85" t="s">
        <v>243</v>
      </c>
      <c r="F81" s="83" t="s">
        <v>301</v>
      </c>
      <c r="G81" s="85">
        <v>36</v>
      </c>
      <c r="H81" s="85">
        <v>16</v>
      </c>
      <c r="I81" s="85">
        <v>52</v>
      </c>
      <c r="J81" s="172">
        <v>832</v>
      </c>
    </row>
    <row r="82" spans="1:10" ht="19.5" customHeight="1" x14ac:dyDescent="0.35">
      <c r="A82" s="159">
        <v>5</v>
      </c>
      <c r="B82" s="160" t="s">
        <v>247</v>
      </c>
      <c r="C82" s="161" t="s">
        <v>248</v>
      </c>
      <c r="D82" s="162" t="s">
        <v>249</v>
      </c>
      <c r="E82" s="85" t="s">
        <v>243</v>
      </c>
      <c r="F82" s="83" t="s">
        <v>301</v>
      </c>
      <c r="G82" s="85">
        <v>36</v>
      </c>
      <c r="H82" s="85">
        <v>16</v>
      </c>
      <c r="I82" s="85">
        <v>52</v>
      </c>
      <c r="J82" s="172">
        <v>832</v>
      </c>
    </row>
    <row r="83" spans="1:10" ht="19.5" customHeight="1" x14ac:dyDescent="0.35">
      <c r="A83" s="159">
        <v>5</v>
      </c>
      <c r="B83" s="160" t="s">
        <v>250</v>
      </c>
      <c r="C83" s="161" t="s">
        <v>251</v>
      </c>
      <c r="D83" s="162" t="s">
        <v>252</v>
      </c>
      <c r="E83" s="85" t="s">
        <v>106</v>
      </c>
      <c r="F83" s="83" t="s">
        <v>301</v>
      </c>
      <c r="G83" s="85">
        <v>36</v>
      </c>
      <c r="H83" s="85">
        <v>8</v>
      </c>
      <c r="I83" s="85">
        <v>52</v>
      </c>
      <c r="J83" s="172">
        <v>416</v>
      </c>
    </row>
    <row r="84" spans="1:10" ht="19.5" customHeight="1" x14ac:dyDescent="0.35">
      <c r="A84" s="159">
        <v>5</v>
      </c>
      <c r="B84" s="160" t="s">
        <v>253</v>
      </c>
      <c r="C84" s="161" t="s">
        <v>254</v>
      </c>
      <c r="D84" s="162" t="s">
        <v>255</v>
      </c>
      <c r="E84" s="85" t="s">
        <v>106</v>
      </c>
      <c r="F84" s="83" t="s">
        <v>301</v>
      </c>
      <c r="G84" s="85">
        <v>36</v>
      </c>
      <c r="H84" s="85">
        <v>8</v>
      </c>
      <c r="I84" s="85">
        <v>52</v>
      </c>
      <c r="J84" s="172">
        <v>416</v>
      </c>
    </row>
    <row r="85" spans="1:10" ht="19.5" customHeight="1" thickBot="1" x14ac:dyDescent="0.4">
      <c r="A85" s="179">
        <v>5</v>
      </c>
      <c r="B85" s="180" t="s">
        <v>256</v>
      </c>
      <c r="C85" s="181" t="s">
        <v>257</v>
      </c>
      <c r="D85" s="182" t="s">
        <v>258</v>
      </c>
      <c r="E85" s="183" t="s">
        <v>106</v>
      </c>
      <c r="F85" s="184" t="s">
        <v>301</v>
      </c>
      <c r="G85" s="183">
        <v>36</v>
      </c>
      <c r="H85" s="183">
        <v>8</v>
      </c>
      <c r="I85" s="183">
        <v>52</v>
      </c>
      <c r="J85" s="185">
        <v>416</v>
      </c>
    </row>
    <row r="86" spans="1:10" ht="19.5" customHeight="1" x14ac:dyDescent="0.35">
      <c r="A86" s="38">
        <v>6</v>
      </c>
      <c r="B86" s="39" t="s">
        <v>259</v>
      </c>
      <c r="C86" s="40" t="s">
        <v>260</v>
      </c>
      <c r="D86" s="41" t="s">
        <v>261</v>
      </c>
      <c r="E86" s="29" t="s">
        <v>262</v>
      </c>
      <c r="F86" s="17" t="s">
        <v>263</v>
      </c>
      <c r="G86" s="188">
        <v>36</v>
      </c>
      <c r="H86" s="189">
        <v>8</v>
      </c>
      <c r="I86" s="195">
        <v>12</v>
      </c>
      <c r="J86" s="191">
        <f t="shared" si="3"/>
        <v>96</v>
      </c>
    </row>
    <row r="87" spans="1:10" ht="19.5" customHeight="1" x14ac:dyDescent="0.35">
      <c r="A87" s="42">
        <v>6</v>
      </c>
      <c r="B87" s="43" t="s">
        <v>264</v>
      </c>
      <c r="C87" s="44" t="s">
        <v>265</v>
      </c>
      <c r="D87" s="45" t="s">
        <v>71</v>
      </c>
      <c r="E87" s="21" t="s">
        <v>11</v>
      </c>
      <c r="F87" s="18" t="s">
        <v>263</v>
      </c>
      <c r="G87" s="168">
        <v>36</v>
      </c>
      <c r="H87" s="71">
        <v>80</v>
      </c>
      <c r="I87" s="72">
        <v>52</v>
      </c>
      <c r="J87" s="173">
        <f t="shared" si="3"/>
        <v>4160</v>
      </c>
    </row>
    <row r="88" spans="1:10" ht="19.5" customHeight="1" x14ac:dyDescent="0.35">
      <c r="A88" s="42">
        <v>6</v>
      </c>
      <c r="B88" s="43" t="s">
        <v>266</v>
      </c>
      <c r="C88" s="44" t="s">
        <v>267</v>
      </c>
      <c r="D88" s="45" t="s">
        <v>268</v>
      </c>
      <c r="E88" s="220" t="s">
        <v>269</v>
      </c>
      <c r="F88" s="223" t="s">
        <v>263</v>
      </c>
      <c r="G88" s="168">
        <v>36</v>
      </c>
      <c r="H88" s="71">
        <v>32</v>
      </c>
      <c r="I88" s="72">
        <v>52</v>
      </c>
      <c r="J88" s="173">
        <f t="shared" si="3"/>
        <v>1664</v>
      </c>
    </row>
    <row r="89" spans="1:10" ht="19.5" customHeight="1" x14ac:dyDescent="0.35">
      <c r="A89" s="42">
        <v>6</v>
      </c>
      <c r="B89" s="43" t="s">
        <v>270</v>
      </c>
      <c r="C89" s="44" t="s">
        <v>271</v>
      </c>
      <c r="D89" s="45" t="s">
        <v>268</v>
      </c>
      <c r="E89" s="220"/>
      <c r="F89" s="223"/>
      <c r="G89" s="168">
        <v>36</v>
      </c>
      <c r="H89" s="71">
        <v>0</v>
      </c>
      <c r="I89" s="72">
        <v>52</v>
      </c>
      <c r="J89" s="173">
        <f t="shared" si="3"/>
        <v>0</v>
      </c>
    </row>
    <row r="90" spans="1:10" ht="19.5" customHeight="1" x14ac:dyDescent="0.35">
      <c r="A90" s="42">
        <v>6</v>
      </c>
      <c r="B90" s="43" t="s">
        <v>272</v>
      </c>
      <c r="C90" s="44" t="s">
        <v>273</v>
      </c>
      <c r="D90" s="45" t="s">
        <v>73</v>
      </c>
      <c r="E90" s="21" t="s">
        <v>274</v>
      </c>
      <c r="F90" s="18" t="s">
        <v>263</v>
      </c>
      <c r="G90" s="168">
        <v>36</v>
      </c>
      <c r="H90" s="71">
        <v>32</v>
      </c>
      <c r="I90" s="72">
        <v>52</v>
      </c>
      <c r="J90" s="173">
        <f t="shared" si="3"/>
        <v>1664</v>
      </c>
    </row>
    <row r="91" spans="1:10" ht="19.5" customHeight="1" x14ac:dyDescent="0.35">
      <c r="A91" s="42">
        <v>6</v>
      </c>
      <c r="B91" s="43" t="s">
        <v>275</v>
      </c>
      <c r="C91" s="44" t="s">
        <v>276</v>
      </c>
      <c r="D91" s="45" t="s">
        <v>277</v>
      </c>
      <c r="E91" s="21" t="s">
        <v>269</v>
      </c>
      <c r="F91" s="18" t="s">
        <v>263</v>
      </c>
      <c r="G91" s="168">
        <v>36</v>
      </c>
      <c r="H91" s="71">
        <v>24</v>
      </c>
      <c r="I91" s="72">
        <v>52</v>
      </c>
      <c r="J91" s="173">
        <f t="shared" si="3"/>
        <v>1248</v>
      </c>
    </row>
    <row r="92" spans="1:10" ht="19.5" customHeight="1" x14ac:dyDescent="0.35">
      <c r="A92" s="42">
        <v>6</v>
      </c>
      <c r="B92" s="43" t="s">
        <v>278</v>
      </c>
      <c r="C92" s="44" t="s">
        <v>279</v>
      </c>
      <c r="D92" s="45" t="s">
        <v>280</v>
      </c>
      <c r="E92" s="21" t="s">
        <v>281</v>
      </c>
      <c r="F92" s="18" t="s">
        <v>263</v>
      </c>
      <c r="G92" s="168">
        <v>36</v>
      </c>
      <c r="H92" s="71">
        <v>8</v>
      </c>
      <c r="I92" s="72">
        <v>52</v>
      </c>
      <c r="J92" s="173">
        <f t="shared" si="3"/>
        <v>416</v>
      </c>
    </row>
    <row r="93" spans="1:10" ht="19.5" customHeight="1" x14ac:dyDescent="0.35">
      <c r="A93" s="42">
        <v>6</v>
      </c>
      <c r="B93" s="43" t="s">
        <v>282</v>
      </c>
      <c r="C93" s="44" t="s">
        <v>283</v>
      </c>
      <c r="D93" s="45" t="s">
        <v>284</v>
      </c>
      <c r="E93" s="21" t="s">
        <v>281</v>
      </c>
      <c r="F93" s="18" t="s">
        <v>263</v>
      </c>
      <c r="G93" s="168">
        <v>36</v>
      </c>
      <c r="H93" s="71">
        <v>8</v>
      </c>
      <c r="I93" s="72">
        <v>52</v>
      </c>
      <c r="J93" s="173">
        <f t="shared" si="3"/>
        <v>416</v>
      </c>
    </row>
    <row r="94" spans="1:10" ht="19.5" customHeight="1" x14ac:dyDescent="0.35">
      <c r="A94" s="42">
        <v>6</v>
      </c>
      <c r="B94" s="43" t="s">
        <v>285</v>
      </c>
      <c r="C94" s="44" t="s">
        <v>286</v>
      </c>
      <c r="D94" s="45" t="s">
        <v>287</v>
      </c>
      <c r="E94" s="21" t="s">
        <v>288</v>
      </c>
      <c r="F94" s="18" t="s">
        <v>263</v>
      </c>
      <c r="G94" s="168">
        <v>36</v>
      </c>
      <c r="H94" s="71">
        <v>16</v>
      </c>
      <c r="I94" s="72">
        <v>52</v>
      </c>
      <c r="J94" s="173">
        <f t="shared" si="3"/>
        <v>832</v>
      </c>
    </row>
    <row r="95" spans="1:10" ht="19.5" customHeight="1" x14ac:dyDescent="0.35">
      <c r="A95" s="42">
        <v>6</v>
      </c>
      <c r="B95" s="43" t="s">
        <v>289</v>
      </c>
      <c r="C95" s="44" t="s">
        <v>290</v>
      </c>
      <c r="D95" s="45" t="s">
        <v>291</v>
      </c>
      <c r="E95" s="220" t="s">
        <v>292</v>
      </c>
      <c r="F95" s="223" t="s">
        <v>303</v>
      </c>
      <c r="G95" s="168">
        <v>36</v>
      </c>
      <c r="H95" s="71">
        <v>32</v>
      </c>
      <c r="I95" s="72">
        <v>52</v>
      </c>
      <c r="J95" s="173">
        <f t="shared" si="3"/>
        <v>1664</v>
      </c>
    </row>
    <row r="96" spans="1:10" ht="19.5" customHeight="1" thickBot="1" x14ac:dyDescent="0.4">
      <c r="A96" s="174">
        <v>6</v>
      </c>
      <c r="B96" s="46" t="s">
        <v>293</v>
      </c>
      <c r="C96" s="47" t="s">
        <v>294</v>
      </c>
      <c r="D96" s="48" t="s">
        <v>291</v>
      </c>
      <c r="E96" s="222"/>
      <c r="F96" s="224"/>
      <c r="G96" s="175">
        <v>36</v>
      </c>
      <c r="H96" s="176">
        <v>0</v>
      </c>
      <c r="I96" s="177">
        <v>52</v>
      </c>
      <c r="J96" s="178">
        <f t="shared" si="3"/>
        <v>0</v>
      </c>
    </row>
    <row r="98" spans="2:2" x14ac:dyDescent="0.35">
      <c r="B98" s="50"/>
    </row>
  </sheetData>
  <sheetProtection algorithmName="SHA-512" hashValue="/Ne337KLOuHvRQkX5sICY3sQXPyBMuVoDaPtpJGZTk9jmZ+XNcBTV7Ppb7f/ZvJDBERSiIklVP7NSWjgbpDd7g==" saltValue="RkC2RLT4TOejTb+qU2AB6g==" spinCount="100000" sheet="1" objects="1" scenarios="1"/>
  <autoFilter ref="A2:F96" xr:uid="{F1654E45-E124-4C4B-8BF8-9C061AB79E56}"/>
  <mergeCells count="26">
    <mergeCell ref="H35:H45"/>
    <mergeCell ref="H46:H51"/>
    <mergeCell ref="H9:H12"/>
    <mergeCell ref="H16:H19"/>
    <mergeCell ref="H21:H23"/>
    <mergeCell ref="H26:H28"/>
    <mergeCell ref="H32:H34"/>
    <mergeCell ref="E95:E96"/>
    <mergeCell ref="F95:F96"/>
    <mergeCell ref="E88:E89"/>
    <mergeCell ref="F88:F89"/>
    <mergeCell ref="E35:E45"/>
    <mergeCell ref="E46:E52"/>
    <mergeCell ref="E32:E34"/>
    <mergeCell ref="E9:E12"/>
    <mergeCell ref="E21:E23"/>
    <mergeCell ref="E16:E19"/>
    <mergeCell ref="E29:E31"/>
    <mergeCell ref="E26:E28"/>
    <mergeCell ref="J35:J45"/>
    <mergeCell ref="J46:J51"/>
    <mergeCell ref="J9:J12"/>
    <mergeCell ref="J16:J19"/>
    <mergeCell ref="J21:J23"/>
    <mergeCell ref="J26:J28"/>
    <mergeCell ref="J32:J34"/>
  </mergeCells>
  <phoneticPr fontId="3" type="noConversion"/>
  <pageMargins left="0.7" right="0.7" top="0.75" bottom="0.75" header="0.3" footer="0.3"/>
  <pageSetup paperSize="9" orientation="portrait" horizontalDpi="1200" verticalDpi="1200" r:id="rId1"/>
  <ignoredErrors>
    <ignoredError sqref="H7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d91a53-377c-463f-92de-b81c3f307a94">
      <Terms xmlns="http://schemas.microsoft.com/office/infopath/2007/PartnerControls"/>
    </lcf76f155ced4ddcb4097134ff3c332f>
    <TaxCatchAll xmlns="bd6b4269-477e-493e-aeb6-41663b8210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F4BCED6776EB468A637276F44BD977" ma:contentTypeVersion="10" ma:contentTypeDescription="Crea un document nou" ma:contentTypeScope="" ma:versionID="74ac3dd191303ff1132a03579dda4f27">
  <xsd:schema xmlns:xsd="http://www.w3.org/2001/XMLSchema" xmlns:xs="http://www.w3.org/2001/XMLSchema" xmlns:p="http://schemas.microsoft.com/office/2006/metadata/properties" xmlns:ns2="6cd91a53-377c-463f-92de-b81c3f307a94" xmlns:ns3="bd6b4269-477e-493e-aeb6-41663b821050" targetNamespace="http://schemas.microsoft.com/office/2006/metadata/properties" ma:root="true" ma:fieldsID="a7956c25ab2eb5a18b52da619becd187" ns2:_="" ns3:_="">
    <xsd:import namespace="6cd91a53-377c-463f-92de-b81c3f307a94"/>
    <xsd:import namespace="bd6b4269-477e-493e-aeb6-41663b821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91a53-377c-463f-92de-b81c3f307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e4612c3-512c-47a4-9533-ae3913ba81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4269-477e-493e-aeb6-41663b82105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b603ee3-9105-460d-92ca-8968faee29e9}" ma:internalName="TaxCatchAll" ma:showField="CatchAllData" ma:web="bd6b4269-477e-493e-aeb6-41663b8210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C49D41-AF95-40E5-9A33-89EB3723E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DD757F-6614-40D5-955E-2D3D64229EF8}">
  <ds:schemaRefs>
    <ds:schemaRef ds:uri="http://schemas.microsoft.com/office/2006/metadata/properties"/>
    <ds:schemaRef ds:uri="http://schemas.microsoft.com/office/infopath/2007/PartnerControls"/>
    <ds:schemaRef ds:uri="6cd91a53-377c-463f-92de-b81c3f307a94"/>
    <ds:schemaRef ds:uri="bd6b4269-477e-493e-aeb6-41663b821050"/>
  </ds:schemaRefs>
</ds:datastoreItem>
</file>

<file path=customXml/itemProps3.xml><?xml version="1.0" encoding="utf-8"?>
<ds:datastoreItem xmlns:ds="http://schemas.openxmlformats.org/officeDocument/2006/customXml" ds:itemID="{CCF5D042-D04D-486D-BF62-852C5D59C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91a53-377c-463f-92de-b81c3f307a94"/>
    <ds:schemaRef ds:uri="bd6b4269-477e-493e-aeb6-41663b821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PENITENCIARI</vt:lpstr>
      <vt:lpstr>JUDICIAL</vt:lpstr>
    </vt:vector>
  </TitlesOfParts>
  <Manager/>
  <Company>Infraestructures.cat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Pulido Villaverde, María Asunción</dc:creator>
  <cp:keywords/>
  <dc:description/>
  <cp:lastModifiedBy>Gutierrez Segura, Carlos</cp:lastModifiedBy>
  <cp:revision/>
  <dcterms:created xsi:type="dcterms:W3CDTF">2024-01-29T17:01:36Z</dcterms:created>
  <dcterms:modified xsi:type="dcterms:W3CDTF">2025-04-01T12:22:18Z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0x010100DBF4BCED6776EB468A637276F44BD977</vt:lpwstr>
  </property>
  <property fmtid="{D5CDD505-2E9C-101B-9397-08002B2CF9AE}" pid="3" name="MediaServiceImageTags">
    <vt:lpwstr/>
  </property>
</Properties>
</file>