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lrcmb.sharepoint.com/sites/CONTRACTACI495/Documentos compartidos/LRC/Compres/Licitacions/2025/10 - BIOQUIMICA I IMMUNO/2. Doc. Definitiva/"/>
    </mc:Choice>
  </mc:AlternateContent>
  <xr:revisionPtr revIDLastSave="15" documentId="8_{96079F5C-8F15-4F17-B75C-3902FACE8B7B}" xr6:coauthVersionLast="47" xr6:coauthVersionMax="47" xr10:uidLastSave="{06D52567-D6C0-419E-88EB-E5DFD0DB815E}"/>
  <bookViews>
    <workbookView xWindow="-120" yWindow="-120" windowWidth="29040" windowHeight="15840" xr2:uid="{FCC28E62-0EF0-4BE8-A83A-F24FAE49E09D}"/>
  </bookViews>
  <sheets>
    <sheet name="Hoja1" sheetId="1" r:id="rId1"/>
  </sheets>
  <definedNames>
    <definedName name="_xlnm.Print_Area" localSheetId="0">Hoja1!$A$1:$O$8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J2" i="1"/>
  <c r="H2" i="1"/>
  <c r="F2" i="1"/>
  <c r="K2" i="1" s="1"/>
  <c r="N2" i="1"/>
  <c r="K4" i="1"/>
  <c r="K5" i="1"/>
  <c r="K6" i="1"/>
  <c r="K7" i="1"/>
  <c r="M4" i="1"/>
  <c r="O4" i="1" s="1"/>
  <c r="M5" i="1"/>
  <c r="O5" i="1" s="1"/>
  <c r="M6" i="1"/>
  <c r="O6" i="1" s="1"/>
  <c r="E2" i="1"/>
  <c r="F3" i="1"/>
  <c r="K3" i="1" s="1"/>
  <c r="H4" i="1"/>
  <c r="H5" i="1"/>
  <c r="H6" i="1"/>
  <c r="H7" i="1"/>
  <c r="N5" i="1"/>
  <c r="L6" i="1"/>
  <c r="L4" i="1"/>
  <c r="N3" i="1"/>
  <c r="N4" i="1"/>
  <c r="N6" i="1"/>
  <c r="N7" i="1"/>
  <c r="N8" i="1"/>
  <c r="M7" i="1"/>
  <c r="O7" i="1" s="1"/>
  <c r="E3" i="1"/>
  <c r="E4" i="1"/>
  <c r="E5" i="1"/>
  <c r="E6" i="1"/>
  <c r="E7" i="1"/>
  <c r="E8" i="1"/>
  <c r="F4" i="1"/>
  <c r="F5" i="1"/>
  <c r="F6" i="1"/>
  <c r="F7" i="1"/>
  <c r="F8" i="1"/>
  <c r="K8" i="1" s="1"/>
  <c r="M8" i="1" s="1"/>
  <c r="O8" i="1" s="1"/>
  <c r="J3" i="1"/>
  <c r="J4" i="1"/>
  <c r="J5" i="1"/>
  <c r="J6" i="1"/>
  <c r="J7" i="1"/>
  <c r="J8" i="1"/>
  <c r="H8" i="1" l="1"/>
  <c r="L2" i="1"/>
  <c r="H3" i="1"/>
  <c r="L3" i="1" s="1"/>
  <c r="M3" i="1" s="1"/>
  <c r="O3" i="1" s="1"/>
  <c r="R2" i="1" l="1"/>
  <c r="O2" i="1"/>
</calcChain>
</file>

<file path=xl/sharedStrings.xml><?xml version="1.0" encoding="utf-8"?>
<sst xmlns="http://schemas.openxmlformats.org/spreadsheetml/2006/main" count="29" uniqueCount="29">
  <si>
    <t>Codi prova</t>
  </si>
  <si>
    <t>Descripció prova</t>
  </si>
  <si>
    <t>Activitat real LRC</t>
  </si>
  <si>
    <t>Activitat Kits facturats amb càrrec</t>
  </si>
  <si>
    <t>Activitat real LRC + 10% màxim rendiment</t>
  </si>
  <si>
    <t>Activitat acceptada facturable</t>
  </si>
  <si>
    <t>Activitat estimada licitació Annex I</t>
  </si>
  <si>
    <t>Activitat marginal</t>
  </si>
  <si>
    <t>Preu adjudicació</t>
  </si>
  <si>
    <t xml:space="preserve">Preu marginal </t>
  </si>
  <si>
    <t>Facturació acceptada preu adjudicació</t>
  </si>
  <si>
    <t>Facturació acceptada marginal</t>
  </si>
  <si>
    <t>Facturació acceptada total</t>
  </si>
  <si>
    <t>Facturació kits facturats amb càrrec</t>
  </si>
  <si>
    <t xml:space="preserve">Diferència per rendiments </t>
  </si>
  <si>
    <t>x1</t>
  </si>
  <si>
    <t>y1</t>
  </si>
  <si>
    <t>x2</t>
  </si>
  <si>
    <t>y2</t>
  </si>
  <si>
    <t>x3</t>
  </si>
  <si>
    <t>y3</t>
  </si>
  <si>
    <t>x4</t>
  </si>
  <si>
    <t>y4</t>
  </si>
  <si>
    <t>x5</t>
  </si>
  <si>
    <t>y5</t>
  </si>
  <si>
    <t>x6</t>
  </si>
  <si>
    <t>y6</t>
  </si>
  <si>
    <t>x7</t>
  </si>
  <si>
    <t>y7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</si>
</sst>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#,##0.00\ &quot;€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9" fontId="0" fillId="0" borderId="0" xfId="0" applyNumberFormat="1"/>
    <xf numFmtId="16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460F6-7F68-48C1-B03A-23584EBAB786}">
  <sheetPr>
    <pageSetUpPr fitToPage="1"/>
  </sheetPr>
  <dimension ref="A1:AB31"/>
  <sheetViews>
    <sheetView tabSelected="1" zoomScale="130" zoomScaleNormal="130" workbookViewId="0">
      <selection activeCell="D15" sqref="D15"/>
    </sheetView>
  </sheetViews>
  <sheetFormatPr baseColWidth="10" defaultColWidth="11.42578125" defaultRowHeight="15" customHeight="1" x14ac:dyDescent="0.25"/>
  <cols>
    <col min="1" max="1" width="6.5703125" style="11" customWidth="1"/>
    <col min="2" max="2" width="9.7109375" style="11" customWidth="1"/>
    <col min="3" max="3" width="11.5703125" customWidth="1"/>
    <col min="4" max="4" width="17.7109375" customWidth="1"/>
    <col min="5" max="6" width="12.7109375" customWidth="1"/>
    <col min="7" max="7" width="15.42578125" customWidth="1"/>
    <col min="8" max="8" width="11.7109375" customWidth="1"/>
    <col min="10" max="10" width="13.42578125" customWidth="1"/>
    <col min="11" max="11" width="18.5703125" customWidth="1"/>
    <col min="12" max="12" width="14.140625" customWidth="1"/>
    <col min="13" max="13" width="15.5703125" customWidth="1"/>
    <col min="14" max="14" width="14.28515625" customWidth="1"/>
    <col min="15" max="15" width="13.140625" customWidth="1"/>
    <col min="17" max="17" width="12.140625" bestFit="1" customWidth="1"/>
  </cols>
  <sheetData>
    <row r="1" spans="1:28" s="3" customFormat="1" ht="54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</row>
    <row r="2" spans="1:28" x14ac:dyDescent="0.25">
      <c r="A2" s="11" t="s">
        <v>15</v>
      </c>
      <c r="B2" s="11" t="s">
        <v>16</v>
      </c>
      <c r="C2" s="1">
        <v>90000</v>
      </c>
      <c r="D2" s="1">
        <v>100000</v>
      </c>
      <c r="E2" s="1">
        <f>C2*1.1</f>
        <v>99000.000000000015</v>
      </c>
      <c r="F2" s="9">
        <f>+IF((E2&lt;D2),E2,D2)</f>
        <v>99000.000000000015</v>
      </c>
      <c r="G2" s="1">
        <v>80000</v>
      </c>
      <c r="H2" s="1">
        <f>IF((F2&gt;G2),(F2-G2),0)</f>
        <v>19000.000000000015</v>
      </c>
      <c r="I2" s="4">
        <v>2.5999999999999999E-2</v>
      </c>
      <c r="J2" s="4">
        <f>0.75*I2</f>
        <v>1.95E-2</v>
      </c>
      <c r="K2" s="8">
        <f>+IF((F2&gt;G2),(G2*I2),F2*I2)</f>
        <v>2080</v>
      </c>
      <c r="L2" s="7">
        <f>+H2*J2</f>
        <v>370.50000000000028</v>
      </c>
      <c r="M2" s="7">
        <f>+K2+L2</f>
        <v>2450.5000000000005</v>
      </c>
      <c r="N2" s="7">
        <f>+D2*I2</f>
        <v>2600</v>
      </c>
      <c r="O2" s="7">
        <f>+M2-N2</f>
        <v>-149.49999999999955</v>
      </c>
      <c r="P2" s="1"/>
      <c r="Q2" s="6"/>
      <c r="R2" s="7">
        <f>+Q2-M2</f>
        <v>-2450.5000000000005</v>
      </c>
    </row>
    <row r="3" spans="1:28" x14ac:dyDescent="0.25">
      <c r="A3" s="11" t="s">
        <v>17</v>
      </c>
      <c r="B3" s="11" t="s">
        <v>18</v>
      </c>
      <c r="C3" s="1">
        <v>195000</v>
      </c>
      <c r="D3" s="1">
        <v>200000</v>
      </c>
      <c r="E3" s="1">
        <f t="shared" ref="E3:E8" si="0">C3*1.1</f>
        <v>214500.00000000003</v>
      </c>
      <c r="F3" s="9">
        <f>+IF((E3&lt;D3),E3,D3)</f>
        <v>200000</v>
      </c>
      <c r="G3" s="1">
        <v>200000</v>
      </c>
      <c r="H3" s="1">
        <f t="shared" ref="H3:H8" si="1">IF((F3&gt;G3),(F3-G3),0)</f>
        <v>0</v>
      </c>
      <c r="I3" s="4">
        <v>2.5999999999999999E-2</v>
      </c>
      <c r="J3" s="4">
        <f t="shared" ref="J3:J8" si="2">0.75*I3</f>
        <v>1.95E-2</v>
      </c>
      <c r="K3" s="8">
        <f>+IF((F3&gt;G3),(G3*I3),F3*I3)</f>
        <v>5200</v>
      </c>
      <c r="L3" s="7">
        <f>+H3*J3</f>
        <v>0</v>
      </c>
      <c r="M3" s="7">
        <f t="shared" ref="M3:M8" si="3">+K3+L3</f>
        <v>5200</v>
      </c>
      <c r="N3" s="7">
        <f t="shared" ref="N3:N8" si="4">+D3*I3</f>
        <v>5200</v>
      </c>
      <c r="O3" s="7">
        <f t="shared" ref="O3:O8" si="5">+M3-N3</f>
        <v>0</v>
      </c>
      <c r="P3" s="1"/>
      <c r="Q3" s="6"/>
    </row>
    <row r="4" spans="1:28" x14ac:dyDescent="0.25">
      <c r="A4" s="11" t="s">
        <v>19</v>
      </c>
      <c r="B4" s="11" t="s">
        <v>20</v>
      </c>
      <c r="C4" s="1">
        <v>100000</v>
      </c>
      <c r="D4" s="1">
        <v>100000</v>
      </c>
      <c r="E4" s="1">
        <f t="shared" si="0"/>
        <v>110000.00000000001</v>
      </c>
      <c r="F4" s="9">
        <f t="shared" ref="F4:F8" si="6">+IF((E4&lt;D4),E4,D4)</f>
        <v>100000</v>
      </c>
      <c r="G4" s="1">
        <v>80000</v>
      </c>
      <c r="H4" s="1">
        <f t="shared" si="1"/>
        <v>20000</v>
      </c>
      <c r="I4" s="4">
        <v>2.5999999999999999E-2</v>
      </c>
      <c r="J4" s="4">
        <f t="shared" si="2"/>
        <v>1.95E-2</v>
      </c>
      <c r="K4" s="8">
        <f t="shared" ref="K4:K8" si="7">+IF((F4&gt;G4),(G4*I4),F4*I4)</f>
        <v>2080</v>
      </c>
      <c r="L4" s="7">
        <f>+H4*J4</f>
        <v>390</v>
      </c>
      <c r="M4" s="7">
        <f t="shared" si="3"/>
        <v>2470</v>
      </c>
      <c r="N4" s="7">
        <f t="shared" si="4"/>
        <v>2600</v>
      </c>
      <c r="O4" s="7">
        <f t="shared" si="5"/>
        <v>-130</v>
      </c>
      <c r="P4" s="1"/>
      <c r="Q4" s="6"/>
    </row>
    <row r="5" spans="1:28" x14ac:dyDescent="0.25">
      <c r="A5" s="11" t="s">
        <v>21</v>
      </c>
      <c r="B5" s="11" t="s">
        <v>22</v>
      </c>
      <c r="C5" s="1">
        <v>100000</v>
      </c>
      <c r="D5" s="1">
        <v>100000</v>
      </c>
      <c r="E5" s="1">
        <f t="shared" si="0"/>
        <v>110000.00000000001</v>
      </c>
      <c r="F5" s="9">
        <f t="shared" si="6"/>
        <v>100000</v>
      </c>
      <c r="G5" s="1">
        <v>110000</v>
      </c>
      <c r="H5" s="1">
        <f t="shared" si="1"/>
        <v>0</v>
      </c>
      <c r="I5" s="4">
        <v>2.5999999999999999E-2</v>
      </c>
      <c r="J5" s="4">
        <f t="shared" si="2"/>
        <v>1.95E-2</v>
      </c>
      <c r="K5" s="8">
        <f t="shared" si="7"/>
        <v>2600</v>
      </c>
      <c r="L5" s="7"/>
      <c r="M5" s="7">
        <f t="shared" si="3"/>
        <v>2600</v>
      </c>
      <c r="N5" s="7">
        <f>+D5*I5</f>
        <v>2600</v>
      </c>
      <c r="O5" s="7">
        <f t="shared" si="5"/>
        <v>0</v>
      </c>
      <c r="P5" s="1"/>
      <c r="Q5" s="6"/>
    </row>
    <row r="6" spans="1:28" x14ac:dyDescent="0.25">
      <c r="A6" s="11" t="s">
        <v>23</v>
      </c>
      <c r="B6" s="11" t="s">
        <v>24</v>
      </c>
      <c r="C6" s="1">
        <v>90000</v>
      </c>
      <c r="D6" s="1">
        <v>120000</v>
      </c>
      <c r="E6" s="1">
        <f t="shared" si="0"/>
        <v>99000.000000000015</v>
      </c>
      <c r="F6" s="9">
        <f t="shared" si="6"/>
        <v>99000.000000000015</v>
      </c>
      <c r="G6" s="1">
        <v>98000</v>
      </c>
      <c r="H6" s="1">
        <f t="shared" si="1"/>
        <v>1000.0000000000146</v>
      </c>
      <c r="I6" s="4">
        <v>2.5999999999999999E-2</v>
      </c>
      <c r="J6" s="4">
        <f t="shared" si="2"/>
        <v>1.95E-2</v>
      </c>
      <c r="K6" s="8">
        <f t="shared" si="7"/>
        <v>2548</v>
      </c>
      <c r="L6" s="7">
        <f t="shared" ref="L6" si="8">+H6*J6</f>
        <v>19.500000000000284</v>
      </c>
      <c r="M6" s="7">
        <f t="shared" si="3"/>
        <v>2567.5000000000005</v>
      </c>
      <c r="N6" s="7">
        <f t="shared" si="4"/>
        <v>3120</v>
      </c>
      <c r="O6" s="7">
        <f t="shared" si="5"/>
        <v>-552.49999999999955</v>
      </c>
      <c r="P6" s="1"/>
      <c r="Q6" s="6"/>
    </row>
    <row r="7" spans="1:28" x14ac:dyDescent="0.25">
      <c r="A7" s="11" t="s">
        <v>25</v>
      </c>
      <c r="B7" s="11" t="s">
        <v>26</v>
      </c>
      <c r="C7" s="1">
        <v>90000</v>
      </c>
      <c r="D7" s="1">
        <v>110000</v>
      </c>
      <c r="E7" s="1">
        <f t="shared" si="0"/>
        <v>99000.000000000015</v>
      </c>
      <c r="F7" s="9">
        <f t="shared" si="6"/>
        <v>99000.000000000015</v>
      </c>
      <c r="G7" s="1">
        <v>110000</v>
      </c>
      <c r="H7" s="1">
        <f t="shared" si="1"/>
        <v>0</v>
      </c>
      <c r="I7" s="4">
        <v>2.5999999999999999E-2</v>
      </c>
      <c r="J7" s="4">
        <f t="shared" si="2"/>
        <v>1.95E-2</v>
      </c>
      <c r="K7" s="8">
        <f t="shared" si="7"/>
        <v>2574.0000000000005</v>
      </c>
      <c r="L7" s="7"/>
      <c r="M7" s="7">
        <f t="shared" si="3"/>
        <v>2574.0000000000005</v>
      </c>
      <c r="N7" s="7">
        <f t="shared" si="4"/>
        <v>2860</v>
      </c>
      <c r="O7" s="7">
        <f t="shared" si="5"/>
        <v>-285.99999999999955</v>
      </c>
      <c r="P7" s="1"/>
      <c r="Q7" s="6"/>
    </row>
    <row r="8" spans="1:28" x14ac:dyDescent="0.25">
      <c r="A8" s="11" t="s">
        <v>27</v>
      </c>
      <c r="B8" s="11" t="s">
        <v>28</v>
      </c>
      <c r="C8" s="1">
        <v>90000</v>
      </c>
      <c r="D8" s="1">
        <v>98000</v>
      </c>
      <c r="E8" s="1">
        <f t="shared" si="0"/>
        <v>99000.000000000015</v>
      </c>
      <c r="F8" s="9">
        <f t="shared" si="6"/>
        <v>98000</v>
      </c>
      <c r="G8" s="1">
        <v>110000</v>
      </c>
      <c r="H8" s="1">
        <f t="shared" si="1"/>
        <v>0</v>
      </c>
      <c r="I8" s="4">
        <v>2.5999999999999999E-2</v>
      </c>
      <c r="J8" s="4">
        <f t="shared" si="2"/>
        <v>1.95E-2</v>
      </c>
      <c r="K8" s="8">
        <f t="shared" si="7"/>
        <v>2548</v>
      </c>
      <c r="L8" s="7"/>
      <c r="M8" s="7">
        <f t="shared" si="3"/>
        <v>2548</v>
      </c>
      <c r="N8" s="7">
        <f t="shared" si="4"/>
        <v>2548</v>
      </c>
      <c r="O8" s="7">
        <f t="shared" si="5"/>
        <v>0</v>
      </c>
      <c r="P8" s="1"/>
      <c r="Q8" s="6"/>
    </row>
    <row r="9" spans="1:28" ht="15" customHeight="1" x14ac:dyDescent="0.25">
      <c r="O9" s="7"/>
      <c r="P9" s="5"/>
    </row>
    <row r="10" spans="1:28" ht="15" customHeight="1" x14ac:dyDescent="0.25">
      <c r="K10" s="6"/>
    </row>
    <row r="11" spans="1:28" ht="15" customHeight="1" x14ac:dyDescent="0.25">
      <c r="M11" s="6"/>
    </row>
    <row r="13" spans="1:28" ht="15" customHeight="1" x14ac:dyDescent="0.25">
      <c r="K13" s="6"/>
    </row>
    <row r="15" spans="1:28" ht="45" customHeight="1" x14ac:dyDescent="0.25">
      <c r="A15" s="10"/>
      <c r="B15" s="10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5" customHeight="1" x14ac:dyDescent="0.25">
      <c r="C16" s="1"/>
      <c r="D16" s="1"/>
      <c r="E16" s="1"/>
      <c r="F16" s="9"/>
      <c r="G16" s="1"/>
      <c r="H16" s="1"/>
      <c r="I16" s="4"/>
      <c r="J16" s="4"/>
      <c r="K16" s="8"/>
      <c r="L16" s="7"/>
      <c r="M16" s="7"/>
      <c r="N16" s="7"/>
      <c r="O16" s="7"/>
      <c r="P16" s="1"/>
      <c r="Q16" s="6"/>
      <c r="R16" s="7"/>
    </row>
    <row r="17" spans="3:17" ht="15" customHeight="1" x14ac:dyDescent="0.25">
      <c r="C17" s="1"/>
      <c r="D17" s="1"/>
      <c r="E17" s="1"/>
      <c r="F17" s="9"/>
      <c r="G17" s="1"/>
      <c r="H17" s="1"/>
      <c r="I17" s="4"/>
      <c r="J17" s="4"/>
      <c r="K17" s="8"/>
      <c r="L17" s="7"/>
      <c r="M17" s="7"/>
      <c r="N17" s="7"/>
      <c r="O17" s="7"/>
      <c r="P17" s="1"/>
      <c r="Q17" s="6"/>
    </row>
    <row r="18" spans="3:17" ht="15" customHeight="1" x14ac:dyDescent="0.25">
      <c r="C18" s="1"/>
      <c r="D18" s="1"/>
      <c r="E18" s="1"/>
      <c r="F18" s="9"/>
      <c r="G18" s="1"/>
      <c r="H18" s="1"/>
      <c r="I18" s="4"/>
      <c r="J18" s="4"/>
      <c r="K18" s="8"/>
      <c r="L18" s="7"/>
      <c r="M18" s="7"/>
      <c r="N18" s="7"/>
      <c r="O18" s="7"/>
      <c r="P18" s="1"/>
      <c r="Q18" s="6"/>
    </row>
    <row r="19" spans="3:17" ht="15" customHeight="1" x14ac:dyDescent="0.25">
      <c r="C19" s="1"/>
      <c r="D19" s="1"/>
      <c r="E19" s="1"/>
      <c r="F19" s="9"/>
      <c r="G19" s="1"/>
      <c r="H19" s="1"/>
      <c r="I19" s="4"/>
      <c r="J19" s="4"/>
      <c r="K19" s="8"/>
      <c r="L19" s="7"/>
      <c r="M19" s="7"/>
      <c r="N19" s="7"/>
      <c r="O19" s="7"/>
      <c r="P19" s="1"/>
      <c r="Q19" s="6"/>
    </row>
    <row r="20" spans="3:17" ht="15" customHeight="1" x14ac:dyDescent="0.25">
      <c r="C20" s="1"/>
      <c r="D20" s="1"/>
      <c r="E20" s="1"/>
      <c r="F20" s="9"/>
      <c r="G20" s="1"/>
      <c r="H20" s="1"/>
      <c r="I20" s="4"/>
      <c r="J20" s="4"/>
      <c r="K20" s="8"/>
      <c r="L20" s="7"/>
      <c r="M20" s="7"/>
      <c r="N20" s="7"/>
      <c r="O20" s="7"/>
      <c r="P20" s="1"/>
      <c r="Q20" s="6"/>
    </row>
    <row r="21" spans="3:17" ht="15" customHeight="1" x14ac:dyDescent="0.25">
      <c r="C21" s="1"/>
      <c r="D21" s="1"/>
      <c r="E21" s="1"/>
      <c r="F21" s="9"/>
      <c r="G21" s="1"/>
      <c r="H21" s="1"/>
      <c r="I21" s="4"/>
      <c r="J21" s="4"/>
      <c r="K21" s="8"/>
      <c r="L21" s="7"/>
      <c r="M21" s="7"/>
      <c r="N21" s="7"/>
      <c r="O21" s="7"/>
      <c r="P21" s="1"/>
      <c r="Q21" s="6"/>
    </row>
    <row r="22" spans="3:17" ht="15" customHeight="1" x14ac:dyDescent="0.25">
      <c r="C22" s="1"/>
      <c r="D22" s="1"/>
      <c r="E22" s="1"/>
      <c r="F22" s="9"/>
      <c r="G22" s="1"/>
      <c r="H22" s="1"/>
      <c r="I22" s="4"/>
      <c r="J22" s="4"/>
      <c r="K22" s="8"/>
      <c r="L22" s="7"/>
      <c r="M22" s="7"/>
      <c r="N22" s="7"/>
      <c r="O22" s="7"/>
      <c r="P22" s="1"/>
      <c r="Q22" s="6"/>
    </row>
    <row r="23" spans="3:17" ht="15" customHeight="1" x14ac:dyDescent="0.25">
      <c r="O23" s="7"/>
      <c r="P23" s="5"/>
    </row>
    <row r="24" spans="3:17" ht="15" customHeight="1" x14ac:dyDescent="0.25">
      <c r="K24" s="6"/>
      <c r="O24" s="7"/>
    </row>
    <row r="25" spans="3:17" ht="15" customHeight="1" x14ac:dyDescent="0.25">
      <c r="D25" s="1"/>
      <c r="E25" s="5"/>
      <c r="M25" s="6"/>
    </row>
    <row r="26" spans="3:17" ht="15" customHeight="1" x14ac:dyDescent="0.25">
      <c r="D26" s="1"/>
      <c r="E26" s="5"/>
    </row>
    <row r="27" spans="3:17" ht="15" customHeight="1" x14ac:dyDescent="0.25">
      <c r="D27" s="1"/>
      <c r="E27" s="5"/>
    </row>
    <row r="28" spans="3:17" ht="15" customHeight="1" x14ac:dyDescent="0.25">
      <c r="D28" s="1"/>
      <c r="E28" s="5"/>
    </row>
    <row r="29" spans="3:17" ht="15" customHeight="1" x14ac:dyDescent="0.25">
      <c r="D29" s="1"/>
      <c r="E29" s="5"/>
    </row>
    <row r="30" spans="3:17" ht="15" customHeight="1" x14ac:dyDescent="0.25">
      <c r="D30" s="1"/>
      <c r="E30" s="5"/>
    </row>
    <row r="31" spans="3:17" ht="15" customHeight="1" x14ac:dyDescent="0.25">
      <c r="D31" s="1"/>
      <c r="E31" s="5"/>
    </row>
  </sheetData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A7166C93866F44BBDB1CC195F5E43F" ma:contentTypeVersion="18" ma:contentTypeDescription="Crear nuevo documento." ma:contentTypeScope="" ma:versionID="f9f4cc44783212605fc9eec0ead6adb7">
  <xsd:schema xmlns:xsd="http://www.w3.org/2001/XMLSchema" xmlns:xs="http://www.w3.org/2001/XMLSchema" xmlns:p="http://schemas.microsoft.com/office/2006/metadata/properties" xmlns:ns2="556a85ef-6779-461c-8e2e-65dd73da1220" xmlns:ns3="cd6d62c8-c773-45e4-ad7a-2e75c784fc37" targetNamespace="http://schemas.microsoft.com/office/2006/metadata/properties" ma:root="true" ma:fieldsID="49ae6ac007231e55f9a990fe1d28e411" ns2:_="" ns3:_="">
    <xsd:import namespace="556a85ef-6779-461c-8e2e-65dd73da1220"/>
    <xsd:import namespace="cd6d62c8-c773-45e4-ad7a-2e75c784fc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a85ef-6779-461c-8e2e-65dd73da1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38e2b2b-0ac6-4b79-9481-88d32c12d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d62c8-c773-45e4-ad7a-2e75c784fc3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eafc291-966a-41d0-92cc-0cb63cb622a2}" ma:internalName="TaxCatchAll" ma:showField="CatchAllData" ma:web="cd6d62c8-c773-45e4-ad7a-2e75c784fc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6a85ef-6779-461c-8e2e-65dd73da1220">
      <Terms xmlns="http://schemas.microsoft.com/office/infopath/2007/PartnerControls"/>
    </lcf76f155ced4ddcb4097134ff3c332f>
    <TaxCatchAll xmlns="cd6d62c8-c773-45e4-ad7a-2e75c784fc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487E53-7DAB-475A-A84E-2FA9671A9B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6a85ef-6779-461c-8e2e-65dd73da1220"/>
    <ds:schemaRef ds:uri="cd6d62c8-c773-45e4-ad7a-2e75c784fc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6816A6-ACAB-44CD-8E7E-D9FA8393EF07}">
  <ds:schemaRefs>
    <ds:schemaRef ds:uri="http://purl.org/dc/elements/1.1/"/>
    <ds:schemaRef ds:uri="http://www.w3.org/XML/1998/namespace"/>
    <ds:schemaRef ds:uri="http://schemas.microsoft.com/office/2006/metadata/properties"/>
    <ds:schemaRef ds:uri="556a85ef-6779-461c-8e2e-65dd73da1220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d6d62c8-c773-45e4-ad7a-2e75c784fc37"/>
  </ds:schemaRefs>
</ds:datastoreItem>
</file>

<file path=customXml/itemProps3.xml><?xml version="1.0" encoding="utf-8"?>
<ds:datastoreItem xmlns:ds="http://schemas.openxmlformats.org/officeDocument/2006/customXml" ds:itemID="{890CFC3B-D06C-4778-8F50-E5D79F06D4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Nerea Fuentes Paez</dc:creator>
  <cp:keywords/>
  <dc:description/>
  <cp:lastModifiedBy>David J. Jiménez Molina</cp:lastModifiedBy>
  <cp:revision/>
  <cp:lastPrinted>2025-04-10T13:37:45Z</cp:lastPrinted>
  <dcterms:created xsi:type="dcterms:W3CDTF">2025-04-10T08:18:20Z</dcterms:created>
  <dcterms:modified xsi:type="dcterms:W3CDTF">2025-04-10T13:37:54Z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0x010100A0A7166C93866F44BBDB1CC195F5E43F</vt:lpwstr>
  </property>
  <property fmtid="{D5CDD505-2E9C-101B-9397-08002B2CF9AE}" pid="3" name="MediaServiceImageTags">
    <vt:lpwstr/>
  </property>
</Properties>
</file>