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60" windowHeight="12580" tabRatio="611" activeTab="5"/>
  </bookViews>
  <sheets>
    <sheet name="RESUM PUNTS" sheetId="9" r:id="rId1"/>
    <sheet name="televisió" sheetId="10" r:id="rId2"/>
    <sheet name="Full1" sheetId="6" state="hidden" r:id="rId3"/>
    <sheet name="imprès" sheetId="13" r:id="rId4"/>
    <sheet name="ràdio" sheetId="15" r:id="rId5"/>
    <sheet name="exterior " sheetId="14" r:id="rId6"/>
    <sheet name="digital" sheetId="11" r:id="rId7"/>
  </sheets>
  <definedNames>
    <definedName name="_xlnm.Print_Area" localSheetId="6">digital!$B$2:$G$103</definedName>
    <definedName name="_xlnm.Print_Area" localSheetId="5">'exterior '!$B$2:$F$70</definedName>
    <definedName name="_xlnm.Print_Area" localSheetId="3">imprès!$B$2:$F$65</definedName>
    <definedName name="_xlnm.Print_Area" localSheetId="4">ràdio!$B$2:$F$49</definedName>
    <definedName name="_xlnm.Print_Area" localSheetId="1">televisió!$B$2:$F$66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J31" i="14"/>
  <c r="K31" i="14" s="1"/>
  <c r="B14" i="10" l="1"/>
  <c r="L41" i="15" l="1"/>
  <c r="J41" i="15"/>
  <c r="K41" i="15" s="1"/>
  <c r="L37" i="15"/>
  <c r="J37" i="15"/>
  <c r="K37" i="15" s="1"/>
  <c r="L33" i="15"/>
  <c r="J33" i="15"/>
  <c r="K33" i="15" s="1"/>
  <c r="L32" i="15"/>
  <c r="J32" i="15"/>
  <c r="K32" i="15" s="1"/>
  <c r="L28" i="15"/>
  <c r="J28" i="15"/>
  <c r="K28" i="15" s="1"/>
  <c r="L27" i="15"/>
  <c r="K27" i="15"/>
  <c r="J27" i="15"/>
  <c r="L26" i="15"/>
  <c r="K26" i="15"/>
  <c r="J26" i="15"/>
  <c r="L25" i="15"/>
  <c r="K25" i="15"/>
  <c r="J25" i="15"/>
  <c r="L24" i="15"/>
  <c r="K24" i="15"/>
  <c r="J24" i="15"/>
  <c r="L23" i="15"/>
  <c r="J23" i="15"/>
  <c r="K23" i="15" s="1"/>
  <c r="L22" i="15"/>
  <c r="J22" i="15"/>
  <c r="K22" i="15" s="1"/>
  <c r="L21" i="15"/>
  <c r="J21" i="15"/>
  <c r="K21" i="15" s="1"/>
  <c r="L20" i="15"/>
  <c r="J20" i="15"/>
  <c r="K20" i="15" s="1"/>
  <c r="L19" i="15"/>
  <c r="J19" i="15"/>
  <c r="K19" i="15" s="1"/>
  <c r="L18" i="15"/>
  <c r="J18" i="15"/>
  <c r="K18" i="15" s="1"/>
  <c r="L17" i="15"/>
  <c r="K17" i="15"/>
  <c r="J17" i="15"/>
  <c r="L16" i="15"/>
  <c r="K16" i="15"/>
  <c r="J16" i="15"/>
  <c r="L15" i="15"/>
  <c r="J15" i="15"/>
  <c r="K15" i="15" s="1"/>
  <c r="L14" i="15"/>
  <c r="J14" i="15"/>
  <c r="K14" i="15" s="1"/>
  <c r="L13" i="15"/>
  <c r="K13" i="15"/>
  <c r="J13" i="15"/>
  <c r="L12" i="15"/>
  <c r="J12" i="15"/>
  <c r="K12" i="15" s="1"/>
  <c r="L11" i="15"/>
  <c r="J11" i="15"/>
  <c r="K11" i="15" s="1"/>
  <c r="L10" i="15"/>
  <c r="K10" i="15"/>
  <c r="J10" i="15"/>
  <c r="L9" i="15"/>
  <c r="K9" i="15"/>
  <c r="J9" i="15"/>
  <c r="L8" i="15"/>
  <c r="J8" i="15"/>
  <c r="K8" i="15" s="1"/>
  <c r="E4" i="15"/>
  <c r="D8" i="9" s="1"/>
  <c r="L60" i="14"/>
  <c r="J60" i="14"/>
  <c r="K60" i="14" s="1"/>
  <c r="L56" i="14"/>
  <c r="J56" i="14"/>
  <c r="K56" i="14" s="1"/>
  <c r="J52" i="14"/>
  <c r="K52" i="14" s="1"/>
  <c r="J51" i="14"/>
  <c r="K51" i="14" s="1"/>
  <c r="J50" i="14"/>
  <c r="K50" i="14" s="1"/>
  <c r="J49" i="14"/>
  <c r="K49" i="14" s="1"/>
  <c r="J48" i="14"/>
  <c r="K48" i="14" s="1"/>
  <c r="J47" i="14"/>
  <c r="K47" i="14" s="1"/>
  <c r="J46" i="14"/>
  <c r="K46" i="14" s="1"/>
  <c r="J45" i="14"/>
  <c r="K45" i="14" s="1"/>
  <c r="J44" i="14"/>
  <c r="K44" i="14" s="1"/>
  <c r="J43" i="14"/>
  <c r="K43" i="14" s="1"/>
  <c r="J42" i="14"/>
  <c r="K42" i="14" s="1"/>
  <c r="J41" i="14"/>
  <c r="K41" i="14" s="1"/>
  <c r="J40" i="14"/>
  <c r="K40" i="14" s="1"/>
  <c r="J39" i="14"/>
  <c r="K39" i="14" s="1"/>
  <c r="J38" i="14"/>
  <c r="K38" i="14" s="1"/>
  <c r="J37" i="14"/>
  <c r="K37" i="14" s="1"/>
  <c r="J36" i="14"/>
  <c r="K36" i="14" s="1"/>
  <c r="L32" i="14"/>
  <c r="J32" i="14"/>
  <c r="K32" i="14" s="1"/>
  <c r="L27" i="14"/>
  <c r="J27" i="14"/>
  <c r="K27" i="14" s="1"/>
  <c r="L26" i="14"/>
  <c r="J26" i="14"/>
  <c r="K26" i="14" s="1"/>
  <c r="L25" i="14"/>
  <c r="J25" i="14"/>
  <c r="K25" i="14" s="1"/>
  <c r="L24" i="14"/>
  <c r="J24" i="14"/>
  <c r="K24" i="14" s="1"/>
  <c r="L23" i="14"/>
  <c r="J23" i="14"/>
  <c r="K23" i="14" s="1"/>
  <c r="L22" i="14"/>
  <c r="J22" i="14"/>
  <c r="K22" i="14" s="1"/>
  <c r="L21" i="14"/>
  <c r="J21" i="14"/>
  <c r="K21" i="14" s="1"/>
  <c r="L20" i="14"/>
  <c r="J20" i="14"/>
  <c r="K20" i="14" s="1"/>
  <c r="L19" i="14"/>
  <c r="J19" i="14"/>
  <c r="K19" i="14" s="1"/>
  <c r="L18" i="14"/>
  <c r="J18" i="14"/>
  <c r="K18" i="14" s="1"/>
  <c r="L17" i="14"/>
  <c r="J17" i="14"/>
  <c r="K17" i="14" s="1"/>
  <c r="L16" i="14"/>
  <c r="J16" i="14"/>
  <c r="K16" i="14" s="1"/>
  <c r="L15" i="14"/>
  <c r="J15" i="14"/>
  <c r="K15" i="14" s="1"/>
  <c r="L14" i="14"/>
  <c r="J14" i="14"/>
  <c r="K14" i="14" s="1"/>
  <c r="L13" i="14"/>
  <c r="J13" i="14"/>
  <c r="K13" i="14" s="1"/>
  <c r="L9" i="14"/>
  <c r="J9" i="14"/>
  <c r="K9" i="14" s="1"/>
  <c r="L8" i="14"/>
  <c r="J8" i="14"/>
  <c r="K8" i="14" s="1"/>
  <c r="E4" i="14"/>
  <c r="D9" i="9" s="1"/>
  <c r="L56" i="13"/>
  <c r="K56" i="13"/>
  <c r="J56" i="13"/>
  <c r="L52" i="13"/>
  <c r="K52" i="13"/>
  <c r="J52" i="13"/>
  <c r="L48" i="13"/>
  <c r="K48" i="13"/>
  <c r="J48" i="13"/>
  <c r="L44" i="13"/>
  <c r="K44" i="13"/>
  <c r="J44" i="13"/>
  <c r="L43" i="13"/>
  <c r="K43" i="13"/>
  <c r="J43" i="13"/>
  <c r="L42" i="13"/>
  <c r="K42" i="13"/>
  <c r="J42" i="13"/>
  <c r="L41" i="13"/>
  <c r="K41" i="13"/>
  <c r="J41" i="13"/>
  <c r="L40" i="13"/>
  <c r="K40" i="13"/>
  <c r="J40" i="13"/>
  <c r="L39" i="13"/>
  <c r="K39" i="13"/>
  <c r="J39" i="13"/>
  <c r="L38" i="13"/>
  <c r="K38" i="13"/>
  <c r="J38" i="13"/>
  <c r="L37" i="13"/>
  <c r="K37" i="13"/>
  <c r="J37" i="13"/>
  <c r="L36" i="13"/>
  <c r="K36" i="13"/>
  <c r="J36" i="13"/>
  <c r="L35" i="13"/>
  <c r="K35" i="13"/>
  <c r="J35" i="13"/>
  <c r="L34" i="13"/>
  <c r="K34" i="13"/>
  <c r="J34" i="13"/>
  <c r="L33" i="13"/>
  <c r="K33" i="13"/>
  <c r="J33" i="13"/>
  <c r="L32" i="13"/>
  <c r="K32" i="13"/>
  <c r="J32" i="13"/>
  <c r="L31" i="13"/>
  <c r="K31" i="13"/>
  <c r="J31" i="13"/>
  <c r="L30" i="13"/>
  <c r="K30" i="13"/>
  <c r="J30" i="13"/>
  <c r="L29" i="13"/>
  <c r="K29" i="13"/>
  <c r="J29" i="13"/>
  <c r="L28" i="13"/>
  <c r="K28" i="13"/>
  <c r="J28" i="13"/>
  <c r="L24" i="13"/>
  <c r="J24" i="13"/>
  <c r="K24" i="13" s="1"/>
  <c r="L23" i="13"/>
  <c r="J23" i="13"/>
  <c r="K23" i="13" s="1"/>
  <c r="L22" i="13"/>
  <c r="J22" i="13"/>
  <c r="K22" i="13" s="1"/>
  <c r="L21" i="13"/>
  <c r="J21" i="13"/>
  <c r="K21" i="13" s="1"/>
  <c r="L20" i="13"/>
  <c r="K20" i="13"/>
  <c r="J20" i="13"/>
  <c r="L19" i="13"/>
  <c r="J19" i="13"/>
  <c r="K19" i="13" s="1"/>
  <c r="L18" i="13"/>
  <c r="J18" i="13"/>
  <c r="K18" i="13" s="1"/>
  <c r="L17" i="13"/>
  <c r="J17" i="13"/>
  <c r="K17" i="13" s="1"/>
  <c r="L16" i="13"/>
  <c r="J16" i="13"/>
  <c r="K16" i="13" s="1"/>
  <c r="L15" i="13"/>
  <c r="J15" i="13"/>
  <c r="K15" i="13" s="1"/>
  <c r="L14" i="13"/>
  <c r="J14" i="13"/>
  <c r="K14" i="13" s="1"/>
  <c r="L13" i="13"/>
  <c r="K13" i="13"/>
  <c r="J13" i="13"/>
  <c r="L12" i="13"/>
  <c r="K12" i="13"/>
  <c r="J12" i="13"/>
  <c r="L11" i="13"/>
  <c r="K11" i="13"/>
  <c r="J11" i="13"/>
  <c r="L10" i="13"/>
  <c r="J10" i="13"/>
  <c r="K10" i="13" s="1"/>
  <c r="L9" i="13"/>
  <c r="J9" i="13"/>
  <c r="K9" i="13" s="1"/>
  <c r="L8" i="13"/>
  <c r="J8" i="13"/>
  <c r="K8" i="13" s="1"/>
  <c r="E4" i="13"/>
  <c r="D7" i="9" s="1"/>
  <c r="M88" i="11"/>
  <c r="K88" i="11"/>
  <c r="L88" i="11" s="1"/>
  <c r="M84" i="11"/>
  <c r="K84" i="11"/>
  <c r="L84" i="11" s="1"/>
  <c r="M80" i="11"/>
  <c r="K80" i="11"/>
  <c r="L80" i="11" s="1"/>
  <c r="M79" i="11"/>
  <c r="K79" i="11"/>
  <c r="L79" i="11" s="1"/>
  <c r="M78" i="11"/>
  <c r="K78" i="11"/>
  <c r="L78" i="11" s="1"/>
  <c r="M74" i="11"/>
  <c r="K74" i="11"/>
  <c r="L74" i="11" s="1"/>
  <c r="K70" i="11"/>
  <c r="L70" i="11" s="1"/>
  <c r="K69" i="11"/>
  <c r="L69" i="11" s="1"/>
  <c r="L68" i="11"/>
  <c r="K68" i="11"/>
  <c r="M64" i="11"/>
  <c r="L64" i="11"/>
  <c r="K64" i="11"/>
  <c r="M63" i="11"/>
  <c r="L63" i="11"/>
  <c r="K63" i="11"/>
  <c r="M62" i="11"/>
  <c r="L62" i="11"/>
  <c r="K62" i="11"/>
  <c r="M61" i="11"/>
  <c r="L61" i="11"/>
  <c r="K61" i="11"/>
  <c r="M60" i="11"/>
  <c r="L60" i="11"/>
  <c r="K60" i="11"/>
  <c r="M59" i="11"/>
  <c r="L59" i="11"/>
  <c r="K59" i="11"/>
  <c r="M58" i="11"/>
  <c r="L58" i="11"/>
  <c r="K58" i="11"/>
  <c r="M57" i="11"/>
  <c r="L57" i="11"/>
  <c r="K57" i="11"/>
  <c r="M56" i="11"/>
  <c r="L56" i="11"/>
  <c r="K56" i="11"/>
  <c r="M55" i="11"/>
  <c r="L55" i="11"/>
  <c r="K55" i="11"/>
  <c r="M54" i="11"/>
  <c r="L54" i="11"/>
  <c r="K54" i="11"/>
  <c r="M53" i="11"/>
  <c r="L53" i="11"/>
  <c r="K53" i="11"/>
  <c r="M52" i="11"/>
  <c r="L52" i="11"/>
  <c r="K52" i="11"/>
  <c r="M48" i="11"/>
  <c r="L48" i="11"/>
  <c r="K48" i="11"/>
  <c r="M47" i="11"/>
  <c r="L47" i="11"/>
  <c r="K47" i="11"/>
  <c r="M46" i="11"/>
  <c r="L46" i="11"/>
  <c r="K46" i="11"/>
  <c r="M45" i="11"/>
  <c r="L45" i="11"/>
  <c r="K45" i="11"/>
  <c r="M44" i="11"/>
  <c r="L44" i="11"/>
  <c r="K44" i="11"/>
  <c r="M43" i="11"/>
  <c r="L43" i="11"/>
  <c r="K43" i="11"/>
  <c r="M42" i="11"/>
  <c r="L42" i="11"/>
  <c r="K42" i="11"/>
  <c r="M41" i="11"/>
  <c r="L41" i="11"/>
  <c r="K41" i="11"/>
  <c r="M40" i="11"/>
  <c r="L40" i="11"/>
  <c r="K40" i="11"/>
  <c r="M39" i="11"/>
  <c r="L39" i="11"/>
  <c r="K39" i="11"/>
  <c r="M38" i="11"/>
  <c r="L38" i="11"/>
  <c r="K38" i="11"/>
  <c r="M37" i="11"/>
  <c r="L37" i="11"/>
  <c r="K37" i="11"/>
  <c r="M36" i="11"/>
  <c r="L36" i="11"/>
  <c r="K36" i="11"/>
  <c r="M35" i="11"/>
  <c r="L35" i="11"/>
  <c r="K35" i="11"/>
  <c r="M31" i="11"/>
  <c r="K31" i="11"/>
  <c r="L31" i="11" s="1"/>
  <c r="M30" i="11"/>
  <c r="K30" i="11"/>
  <c r="L30" i="11" s="1"/>
  <c r="M29" i="11"/>
  <c r="K29" i="11"/>
  <c r="L29" i="11" s="1"/>
  <c r="M28" i="11"/>
  <c r="K28" i="11"/>
  <c r="L28" i="11" s="1"/>
  <c r="M27" i="11"/>
  <c r="K27" i="11"/>
  <c r="L27" i="11" s="1"/>
  <c r="M26" i="11"/>
  <c r="K26" i="11"/>
  <c r="L26" i="11" s="1"/>
  <c r="M25" i="11"/>
  <c r="K25" i="11"/>
  <c r="L25" i="11" s="1"/>
  <c r="M24" i="11"/>
  <c r="K24" i="11"/>
  <c r="L24" i="11" s="1"/>
  <c r="M23" i="11"/>
  <c r="K23" i="11"/>
  <c r="L23" i="11" s="1"/>
  <c r="M22" i="11"/>
  <c r="K22" i="11"/>
  <c r="L22" i="11" s="1"/>
  <c r="M21" i="11"/>
  <c r="K21" i="11"/>
  <c r="L21" i="11" s="1"/>
  <c r="M20" i="11"/>
  <c r="K20" i="11"/>
  <c r="L20" i="11" s="1"/>
  <c r="M19" i="11"/>
  <c r="K19" i="11"/>
  <c r="L19" i="11" s="1"/>
  <c r="M18" i="11"/>
  <c r="K18" i="11"/>
  <c r="L18" i="11" s="1"/>
  <c r="M17" i="11"/>
  <c r="K17" i="11"/>
  <c r="L17" i="11" s="1"/>
  <c r="M16" i="11"/>
  <c r="K16" i="11"/>
  <c r="L16" i="11" s="1"/>
  <c r="M15" i="11"/>
  <c r="K15" i="11"/>
  <c r="L15" i="11" s="1"/>
  <c r="M14" i="11"/>
  <c r="K14" i="11"/>
  <c r="L14" i="11" s="1"/>
  <c r="M13" i="11"/>
  <c r="K13" i="11"/>
  <c r="L13" i="11" s="1"/>
  <c r="M12" i="11"/>
  <c r="K12" i="11"/>
  <c r="L12" i="11" s="1"/>
  <c r="M11" i="11"/>
  <c r="K11" i="11"/>
  <c r="L11" i="11" s="1"/>
  <c r="M10" i="11"/>
  <c r="K10" i="11"/>
  <c r="L10" i="11" s="1"/>
  <c r="M9" i="11"/>
  <c r="K9" i="11"/>
  <c r="L9" i="11" s="1"/>
  <c r="M8" i="11"/>
  <c r="K8" i="11"/>
  <c r="L8" i="11" s="1"/>
  <c r="F4" i="11"/>
  <c r="E4" i="10"/>
  <c r="D6" i="9" s="1"/>
  <c r="J8" i="10"/>
  <c r="K8" i="10" s="1"/>
  <c r="L8" i="10"/>
  <c r="J9" i="10"/>
  <c r="K9" i="10" s="1"/>
  <c r="L9" i="10"/>
  <c r="J10" i="10"/>
  <c r="K10" i="10" s="1"/>
  <c r="L10" i="10"/>
  <c r="J11" i="10"/>
  <c r="K11" i="10" s="1"/>
  <c r="L11" i="10"/>
  <c r="J12" i="10"/>
  <c r="K12" i="10" s="1"/>
  <c r="L12" i="10"/>
  <c r="J13" i="10"/>
  <c r="K13" i="10"/>
  <c r="L13" i="10"/>
  <c r="J14" i="10"/>
  <c r="K14" i="10" s="1"/>
  <c r="L14" i="10"/>
  <c r="J15" i="10"/>
  <c r="K15" i="10" s="1"/>
  <c r="L15" i="10"/>
  <c r="J16" i="10"/>
  <c r="K16" i="10" s="1"/>
  <c r="L16" i="10"/>
  <c r="J17" i="10"/>
  <c r="K17" i="10" s="1"/>
  <c r="L17" i="10"/>
  <c r="J21" i="10"/>
  <c r="K21" i="10" s="1"/>
  <c r="L21" i="10"/>
  <c r="J22" i="10"/>
  <c r="K22" i="10" s="1"/>
  <c r="L22" i="10"/>
  <c r="J23" i="10"/>
  <c r="K23" i="10" s="1"/>
  <c r="L23" i="10"/>
  <c r="J24" i="10"/>
  <c r="K24" i="10" s="1"/>
  <c r="L24" i="10"/>
  <c r="J25" i="10"/>
  <c r="K25" i="10" s="1"/>
  <c r="L25" i="10"/>
  <c r="J26" i="10"/>
  <c r="K26" i="10" s="1"/>
  <c r="L26" i="10"/>
  <c r="J27" i="10"/>
  <c r="K27" i="10" s="1"/>
  <c r="L27" i="10"/>
  <c r="J28" i="10"/>
  <c r="K28" i="10"/>
  <c r="L28" i="10"/>
  <c r="J32" i="10"/>
  <c r="K32" i="10" s="1"/>
  <c r="L32" i="10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/>
  <c r="J43" i="10"/>
  <c r="K43" i="10" s="1"/>
  <c r="J44" i="10"/>
  <c r="K44" i="10"/>
  <c r="J45" i="10"/>
  <c r="K45" i="10" s="1"/>
  <c r="J49" i="10"/>
  <c r="K49" i="10"/>
  <c r="L49" i="10"/>
  <c r="J53" i="10"/>
  <c r="K53" i="10" s="1"/>
  <c r="L53" i="10"/>
  <c r="D11" i="9" l="1"/>
  <c r="D10" i="9"/>
  <c r="E55" i="6" l="1"/>
  <c r="E54" i="6"/>
  <c r="E50" i="6"/>
  <c r="E49" i="6"/>
  <c r="E47" i="6"/>
  <c r="E46" i="6"/>
  <c r="E38" i="6"/>
  <c r="E37" i="6"/>
  <c r="E22" i="6"/>
</calcChain>
</file>

<file path=xl/sharedStrings.xml><?xml version="1.0" encoding="utf-8"?>
<sst xmlns="http://schemas.openxmlformats.org/spreadsheetml/2006/main" count="1414" uniqueCount="317">
  <si>
    <t>TELEVISIÓ</t>
  </si>
  <si>
    <t>PUNTS</t>
  </si>
  <si>
    <t>MITJÀ IMPRÈS</t>
  </si>
  <si>
    <t>RÀDIO</t>
  </si>
  <si>
    <t>EXTERIOR</t>
  </si>
  <si>
    <t>Punts</t>
  </si>
  <si>
    <t>Suport</t>
  </si>
  <si>
    <t>Tipologia de compra
i Format</t>
  </si>
  <si>
    <t>Preu o Cost
Acord Marc</t>
  </si>
  <si>
    <t>Preu o Cost NET Expedient*</t>
  </si>
  <si>
    <t xml:space="preserve">Oferta </t>
  </si>
  <si>
    <t>Valor a comparar</t>
  </si>
  <si>
    <t>DIGITAL</t>
  </si>
  <si>
    <t>TV3</t>
  </si>
  <si>
    <t>324</t>
  </si>
  <si>
    <t>Preu Net 1 passi Espot 20" (extrapolable)* Tota la graella</t>
  </si>
  <si>
    <t>FORMATS CONVENCIONALS* - Descompte detallat a l'Acord Marc</t>
  </si>
  <si>
    <t>Descompte
Acord Marc</t>
  </si>
  <si>
    <t>Descompte
Expedient*</t>
  </si>
  <si>
    <t>-</t>
  </si>
  <si>
    <t>BTV</t>
  </si>
  <si>
    <t>LA XARXA</t>
  </si>
  <si>
    <t>TDI</t>
  </si>
  <si>
    <t>TVLOCAL.CAT</t>
  </si>
  <si>
    <t>CTPL</t>
  </si>
  <si>
    <t>Altres cadenes de televisió d'àmbit català, espanyol i internacional</t>
  </si>
  <si>
    <t>FORMATS CONVENCIONALS* - Comissió d'agència</t>
  </si>
  <si>
    <t>Tipologia de compra i Format</t>
  </si>
  <si>
    <t xml:space="preserve">C.Ag.Màx. Acord Marc </t>
  </si>
  <si>
    <t>C.Ag. Expedient</t>
  </si>
  <si>
    <t>Comissió d'agència FORMATS CONVENCIONALS* Televisió</t>
  </si>
  <si>
    <t>FORMATS/ACCIONS ESPECIALS* - Comissió d'Agència</t>
  </si>
  <si>
    <t>Comissió d'agència FORMATS/ACCIONS ESPECIALS* Televisió</t>
  </si>
  <si>
    <t>COST Net pujada i baixada 1 espot (plataforma d’intercanvi d’arxius)</t>
  </si>
  <si>
    <r>
      <t xml:space="preserve">*FORMATS/ACCIONS ESPECIALS: </t>
    </r>
    <r>
      <rPr>
        <sz val="8"/>
        <color theme="1"/>
        <rFont val="Calibri"/>
        <family val="2"/>
        <scheme val="minor"/>
      </rPr>
      <t xml:space="preserve">s'entén per formats/accions especials tot allò que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té una tarifa publicada a partir de la qual s'hi pugui aplicar un descompte. Per aquest motiu, com que en aquest àmbit no acostumen a aplicar-se descomptes, es demana una comissió d'agència per a la gestió d'aquestes compres, si escau.</t>
    </r>
  </si>
  <si>
    <t xml:space="preserve"> </t>
  </si>
  <si>
    <r>
      <t xml:space="preserve">*COST GRP 20" : </t>
    </r>
    <r>
      <rPr>
        <sz val="8"/>
        <rFont val="Calibri"/>
        <family val="2"/>
        <scheme val="minor"/>
      </rPr>
      <t xml:space="preserve">aquest Cost GRP (gross rating point)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cadenes).</t>
    </r>
  </si>
  <si>
    <r>
      <t xml:space="preserve">*Espot 20" (extrapolable): </t>
    </r>
    <r>
      <rPr>
        <sz val="8"/>
        <color theme="1"/>
        <rFont val="Calibri"/>
        <family val="2"/>
        <scheme val="minor"/>
      </rPr>
      <t>l'import unitari per espot de 20" és extrapolable a 25" i 30", proporcionalment (i a d'altres durades segons les equivalències en les polítiques comercials de les cadenes).</t>
    </r>
  </si>
  <si>
    <t xml:space="preserve">- En cap cas es podran aplicar les dues comssions d'agència (Formats Convencionals i Formats/Accions Especials) simultàniament. </t>
  </si>
  <si>
    <t xml:space="preserve">Punts </t>
  </si>
  <si>
    <t>La Vanguardia</t>
  </si>
  <si>
    <t>El Periódico de Cat.</t>
  </si>
  <si>
    <t>El Punt Avui</t>
  </si>
  <si>
    <t>Ara</t>
  </si>
  <si>
    <t>Diari de Tarragona</t>
  </si>
  <si>
    <t>Diari de Girona</t>
  </si>
  <si>
    <t>Segre</t>
  </si>
  <si>
    <t>La Mañana</t>
  </si>
  <si>
    <t>Regió 7</t>
  </si>
  <si>
    <t>El 9 Nou</t>
  </si>
  <si>
    <t>Diari de Sabadell</t>
  </si>
  <si>
    <t>Diari de Terrassa</t>
  </si>
  <si>
    <t xml:space="preserve">20 Minutos </t>
  </si>
  <si>
    <t>Més Tarragona</t>
  </si>
  <si>
    <t>El Mundo Deportivo</t>
  </si>
  <si>
    <t>Sport</t>
  </si>
  <si>
    <t>L'Esportiu</t>
  </si>
  <si>
    <t>Comissió d'agència FORMATS CONVENCIONALS* Impresos</t>
  </si>
  <si>
    <t>Comissió d'agència FORMATS/ACCIONS ESPECIALS* Impresos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</si>
  <si>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</si>
  <si>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Catalunya Ràdio</t>
  </si>
  <si>
    <t>Preu Net 1 ins. Falca 20" (extrapolable)* Dl-Dv (7h-10h)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</si>
  <si>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</si>
  <si>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</si>
  <si>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</si>
  <si>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</si>
  <si>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</si>
  <si>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</si>
  <si>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</si>
  <si>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</si>
  <si>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</si>
  <si>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</si>
  <si>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</si>
  <si>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</si>
  <si>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</si>
  <si>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</si>
  <si>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</si>
  <si>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</si>
  <si>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</si>
  <si>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</si>
  <si>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</si>
  <si>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</si>
  <si>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</si>
  <si>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</si>
  <si>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Los 40</t>
  </si>
  <si>
    <t>Dial Cat.</t>
  </si>
  <si>
    <t>Preu Net 1 ins. Falca 20" (extrapolable)* Dl-Dv (11h-23h)</t>
  </si>
  <si>
    <t>Dial</t>
  </si>
  <si>
    <t>Los 40 Classic Cat.</t>
  </si>
  <si>
    <t>Los 40 Classic</t>
  </si>
  <si>
    <t>Europa FM Cat.</t>
  </si>
  <si>
    <t>Preu Net 1 ins. Falca 20" (extrapolable)* Dl-Dv (14h-17h)</t>
  </si>
  <si>
    <t>Europa FM</t>
  </si>
  <si>
    <t>Onda Cero Cat.</t>
  </si>
  <si>
    <t>Preu Net 1 ins. Falca 20" (extrapolable)* Dl-Dv (14-15h)</t>
  </si>
  <si>
    <t>Onda Cero</t>
  </si>
  <si>
    <t>Melodia FM Cat.</t>
  </si>
  <si>
    <t>Preu Net 1 ins. Falca 20" (extrapolable)* Dl-Dv (10h-22h)</t>
  </si>
  <si>
    <t>Melodia FM</t>
  </si>
  <si>
    <t>Cadena 100 Cat.</t>
  </si>
  <si>
    <t>Preu Net 1 ins. Falca 20" (extrapolable)* Ds (9h-14h)</t>
  </si>
  <si>
    <t>Cadena 100</t>
  </si>
  <si>
    <t>Cope Cat.</t>
  </si>
  <si>
    <t>Preu Net 1 ins. Falca 20" (extrapolable)* Herrera en la Cope</t>
  </si>
  <si>
    <t>Cope</t>
  </si>
  <si>
    <t>Rock FM Cat.</t>
  </si>
  <si>
    <t>Preu Net 1 ins. Falca 20" (extrapolable)* Dl-Dv (6h-14,30h)</t>
  </si>
  <si>
    <t>Rock FM</t>
  </si>
  <si>
    <t>Ràdio Tele Taxi</t>
  </si>
  <si>
    <t>Kiss FM Cat.</t>
  </si>
  <si>
    <t>Preu Net 1 ins. Falca 20" (extrapolable)* Dl-Dv (11h-15h)</t>
  </si>
  <si>
    <t>Kiss FM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</si>
  <si>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</si>
  <si>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</si>
  <si>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</si>
  <si>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</si>
  <si>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</si>
  <si>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Los 40 Urban</t>
  </si>
  <si>
    <t>Altres emissores de ràdio d'àmbit català, espanyol i internacional</t>
  </si>
  <si>
    <t>Comissió d'agència FORMATS CONVENCIONALS* Ràdio</t>
  </si>
  <si>
    <t>Comissió d'agència FORMATS/ACCIONS ESPECIALS* Ràdio</t>
  </si>
  <si>
    <t>Circuit</t>
  </si>
  <si>
    <t>Cinema Moviedis</t>
  </si>
  <si>
    <t>Cost per Mil Espectadors (CPM) 20"* Net</t>
  </si>
  <si>
    <t>Cinema 014 Medios</t>
  </si>
  <si>
    <t>Altres circuits/suports/ exclusivistes d'exterior d'àmbit català, espanyol i internacional</t>
  </si>
  <si>
    <t>Comissió d'agència FORMATS CONVENCIONALS* Exterior</t>
  </si>
  <si>
    <t>Comissió d'agència FORMATS/ACCIONS ESPECIALS* Exterior</t>
  </si>
  <si>
    <r>
      <t xml:space="preserve">*FORMATS/ACCIONS ESPECIALS: </t>
    </r>
    <r>
      <rPr>
        <sz val="8"/>
        <color theme="1"/>
        <rFont val="Calibri"/>
        <family val="2"/>
        <scheme val="minor"/>
      </rPr>
      <t>s'entén per formats/accions especials d'exterior tot allò que no té una tarifa publicada a partir de la qual s'hi pugui aplicar un descompte. Per aquest motiu, com que en aquest àmbit no acostumen a aplicar-se descomptes, es demana una comissió d'agència per a la gestió d'aquestes compres, si escau.</t>
    </r>
  </si>
  <si>
    <t>Webs grup CCMA</t>
  </si>
  <si>
    <t>CPM* Net Video In-Stream</t>
  </si>
  <si>
    <t>Webs grup ATRESMEDIA</t>
  </si>
  <si>
    <t>CPM* Net Preroll/Midroll espot 30"</t>
  </si>
  <si>
    <t>Webs grup MEDIASET</t>
  </si>
  <si>
    <t>Movistar</t>
  </si>
  <si>
    <t>CPM* Net Preroll (Espot Únic)</t>
  </si>
  <si>
    <t>Spotify</t>
  </si>
  <si>
    <t>CPM* Net Falca+Cover</t>
  </si>
  <si>
    <t>Compra Programàtica</t>
  </si>
  <si>
    <t>CPM* Net Formats display IAB</t>
  </si>
  <si>
    <t>CPM* Net Video Preroll</t>
  </si>
  <si>
    <t>Facebook</t>
  </si>
  <si>
    <t>Instagram</t>
  </si>
  <si>
    <t>Google</t>
  </si>
  <si>
    <t>Youtube</t>
  </si>
  <si>
    <t>Webs grup GODÓ</t>
  </si>
  <si>
    <t>Webs grup HERMES</t>
  </si>
  <si>
    <t>Webs  grup ARA</t>
  </si>
  <si>
    <t>Webs grup PRISA</t>
  </si>
  <si>
    <t>Webs de 20Minutos.</t>
  </si>
  <si>
    <t>Webs de Publico.</t>
  </si>
  <si>
    <t>Webs d'ElNacional.</t>
  </si>
  <si>
    <t>Webs de NacioDigital.</t>
  </si>
  <si>
    <t>Webs de Vilaweb.</t>
  </si>
  <si>
    <t>Webs d'ElMon.</t>
  </si>
  <si>
    <t>Webs de LaRepublica.</t>
  </si>
  <si>
    <t>Webs d'ElDiario.</t>
  </si>
  <si>
    <t>DiariDeTarragona.</t>
  </si>
  <si>
    <t>DiariDeGirona.</t>
  </si>
  <si>
    <t>Segre.</t>
  </si>
  <si>
    <t>LaManyana.</t>
  </si>
  <si>
    <t>Regio7.</t>
  </si>
  <si>
    <t>El9Nou.</t>
  </si>
  <si>
    <t>DiariDeTerrassa.</t>
  </si>
  <si>
    <t>DiariDeSabadell.</t>
  </si>
  <si>
    <t>DiariMes.</t>
  </si>
  <si>
    <t>Qualsevol site, xarxa social, cercador, exclusivista, influencer, plataforma i dispositiu d'àmbit català, espanyol i internacional</t>
  </si>
  <si>
    <t>FORMATS CONVENCIONALS* - Recàrrec Detallat a l'Acord Marc</t>
  </si>
  <si>
    <t>Recàrrec Màxim
Acord Marc</t>
  </si>
  <si>
    <t>Recàrrec
Expedient</t>
  </si>
  <si>
    <t>Qualsevol xarxa social, cercador o site d'àmbit català, espanyol i internacional</t>
  </si>
  <si>
    <t>TECNOLOGIA* - Cost Detallat a l'Acord Marc</t>
  </si>
  <si>
    <t>Concepte</t>
  </si>
  <si>
    <t>Tipologia
de compra</t>
  </si>
  <si>
    <t>COST TECNOLÒGIC</t>
  </si>
  <si>
    <t>CPM* Tecnologia Net per a Peces fins a 300 KB</t>
  </si>
  <si>
    <t>CPM* Tecnologia Net per a Peces fins a 2,2 MB</t>
  </si>
  <si>
    <t>CPM* Tecnologia Net per a Peces fins a 10 MB</t>
  </si>
  <si>
    <r>
      <rPr>
        <b/>
        <sz val="8"/>
        <color theme="1"/>
        <rFont val="Calibri"/>
        <family val="2"/>
        <scheme val="minor"/>
      </rPr>
      <t>*CPM:</t>
    </r>
    <r>
      <rPr>
        <sz val="8"/>
        <color theme="1"/>
        <rFont val="Calibri"/>
        <family val="2"/>
        <scheme val="minor"/>
      </rPr>
      <t xml:space="preserve"> cost per mil impressions.</t>
    </r>
  </si>
  <si>
    <r>
      <rPr>
        <b/>
        <sz val="8"/>
        <color theme="1"/>
        <rFont val="Calibri"/>
        <family val="2"/>
        <scheme val="minor"/>
      </rPr>
      <t>*CPV: c</t>
    </r>
    <r>
      <rPr>
        <sz val="8"/>
        <color theme="1"/>
        <rFont val="Calibri"/>
        <family val="2"/>
        <scheme val="minor"/>
      </rPr>
      <t>ost per visualització.</t>
    </r>
  </si>
  <si>
    <r>
      <rPr>
        <b/>
        <sz val="8"/>
        <color theme="1"/>
        <rFont val="Calibri"/>
        <family val="2"/>
        <scheme val="minor"/>
      </rPr>
      <t>*CPC:</t>
    </r>
    <r>
      <rPr>
        <sz val="8"/>
        <color theme="1"/>
        <rFont val="Calibri"/>
        <family val="2"/>
        <scheme val="minor"/>
      </rPr>
      <t xml:space="preserve"> cost per clic.</t>
    </r>
  </si>
  <si>
    <r>
      <rPr>
        <b/>
        <sz val="8"/>
        <color theme="1"/>
        <rFont val="Calibri"/>
        <family val="2"/>
        <scheme val="minor"/>
      </rPr>
      <t xml:space="preserve">*Segmentació 3 nivells: </t>
    </r>
    <r>
      <rPr>
        <sz val="8"/>
        <color theme="1"/>
        <rFont val="Calibri"/>
        <family val="2"/>
        <scheme val="minor"/>
      </rPr>
      <t>cost basat en una segmentació, per exemple, basada en criteri geogràfic, criteri sociodemogràfic i criteri d'interessos.</t>
    </r>
  </si>
  <si>
    <t>- Cal omplir totes les caselles en TARONJA (referents a l'Acord Marc) i en GROC (referents a l'Expedient actual).</t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</si>
  <si>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formats (d'anunci i de contingut)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</si>
  <si>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tots aquells que tenen una tarifa publicada a partir de la qual s'aplica un descompte.</t>
    </r>
  </si>
  <si>
    <r>
      <t xml:space="preserve">*FORMATS CONVENCIONALS: </t>
    </r>
    <r>
      <rPr>
        <sz val="8"/>
        <color theme="1"/>
        <rFont val="Calibri"/>
        <family val="2"/>
        <scheme val="minor"/>
      </rPr>
      <t>s'entén per formats convencionals d'exterior tots aquells que tenen una tarifa publicada a partir de la qual s'aplica un descompte.</t>
    </r>
  </si>
  <si>
    <t>FORMATS CONVENCIONALS* - Preu o Cost detallat a l'Acord Marc</t>
  </si>
  <si>
    <t xml:space="preserve">FORMATS CONVENCIONALS* - Descompte ALTRES </t>
  </si>
  <si>
    <t>Tarifa 2022</t>
  </si>
  <si>
    <t>(omplir)</t>
  </si>
  <si>
    <t>FORMATS CONVENCIONALS* - Descompte ALTRES</t>
  </si>
  <si>
    <t>IP</t>
  </si>
  <si>
    <t>IP Cat.</t>
  </si>
  <si>
    <t>Webs grup PRENSA IBÉRICA*</t>
  </si>
  <si>
    <t>CARAT</t>
  </si>
  <si>
    <t>GESMEDIA-ITANMEDIA</t>
  </si>
  <si>
    <t>HAVAS</t>
  </si>
  <si>
    <t>WAVEMAKER</t>
  </si>
  <si>
    <t>punts</t>
  </si>
  <si>
    <r>
      <t xml:space="preserve">*Preu/Cost net Expedient: </t>
    </r>
    <r>
      <rPr>
        <sz val="8"/>
        <color theme="1"/>
        <rFont val="Calibri"/>
        <family val="2"/>
        <scheme val="minor"/>
      </rPr>
      <t>correspon a l’import net resultant que inclou tots els descomptes i càrrecs, abans de la comissió d'agència i de l'IVA.</t>
    </r>
  </si>
  <si>
    <r>
      <t xml:space="preserve">*Descompte Expedient: </t>
    </r>
    <r>
      <rPr>
        <sz val="8"/>
        <rFont val="Calibri"/>
        <family val="2"/>
        <scheme val="minor"/>
      </rPr>
      <t>inclou tots els descomptes i càrrecs abans de la comissió d'agència i de l'IVA.</t>
    </r>
  </si>
  <si>
    <r>
      <t>*Preu/Cost net Expedient:</t>
    </r>
    <r>
      <rPr>
        <sz val="8"/>
        <color theme="1"/>
        <rFont val="Calibri"/>
        <family val="2"/>
        <scheme val="minor"/>
      </rPr>
      <t xml:space="preserve"> correspon a l’import net resultant que inclou tots els descomptes i càrrecs, abans de la comissió d'agència i de l'IVA.</t>
    </r>
  </si>
  <si>
    <t>Altres suports impresos d'àmbit català, espanyol i internacional</t>
  </si>
  <si>
    <r>
      <t xml:space="preserve">*Cost per Mil Espectadors (CPM) 20": </t>
    </r>
    <r>
      <rPr>
        <sz val="8"/>
        <rFont val="Calibri"/>
        <family val="2"/>
        <scheme val="minor"/>
      </rPr>
      <t xml:space="preserve">aquest CPM per espot de 20" és </t>
    </r>
    <r>
      <rPr>
        <u/>
        <sz val="8"/>
        <rFont val="Calibri"/>
        <family val="2"/>
        <scheme val="minor"/>
      </rPr>
      <t>extrapolable a 25" i 30", proporcionalment (i a d'altres durades segons les equivalències en les polítiques comercials de les exhibidores).</t>
    </r>
  </si>
  <si>
    <r>
      <rPr>
        <b/>
        <sz val="8"/>
        <color theme="1"/>
        <rFont val="Calibri"/>
        <family val="2"/>
        <scheme val="minor"/>
      </rPr>
      <t xml:space="preserve">*grup PRENSA IBÉRICA: </t>
    </r>
    <r>
      <rPr>
        <sz val="8"/>
        <color theme="1"/>
        <rFont val="Calibri"/>
        <family val="2"/>
        <scheme val="minor"/>
      </rPr>
      <t>abans grup ZETA.</t>
    </r>
  </si>
  <si>
    <t>Tarifa 2023*</t>
  </si>
  <si>
    <t>Cinema Moviedis - Preu Net  Producció 1 Creativitat (abans d'IVA)</t>
  </si>
  <si>
    <t>Cinema Moviedis - Preu Net  Producció 2 Creativitats (abans d'IVA)</t>
  </si>
  <si>
    <t>Cinema 014 Medios - Preu Net  Producció 1 Creativitat (abans d'IVA)</t>
  </si>
  <si>
    <t>Cinema 014 Medios - Preu Net  Producció 2 Creativitats (abans d'IVA)</t>
  </si>
  <si>
    <t>IMPRÈS</t>
  </si>
  <si>
    <t>Webs d'El Grup TIRABOL</t>
  </si>
  <si>
    <t>FORMATS/SITES/SEGMENTACIONS diverses</t>
  </si>
  <si>
    <t>Preu NET Expedient*</t>
  </si>
  <si>
    <t>CPM* Net Page Post Photo segmentació 3 nivells*</t>
  </si>
  <si>
    <t>CPM* Net Story segmentació 3 nivells*</t>
  </si>
  <si>
    <t>CPM* Net Promoted Tweet segmentació 3 nivells*</t>
  </si>
  <si>
    <t>CPC* Net Enllaç Patrocinat segmentació 3 nivells:</t>
  </si>
  <si>
    <t>CPM* Net Google Ads segmentació 3 nivells:</t>
  </si>
  <si>
    <t>CPM* Net Preroll segmentació 3 nivells*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</si>
  <si>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 no especificat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</si>
  <si>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qualsevol compra que impliqui una segmentació de 4 o + nivells</t>
    </r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</si>
  <si>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altre FORMAT CONVENCIONAL*</t>
    </r>
  </si>
  <si>
    <t>Descompte Mínim per a la resta de FORMATS CONVENCIONALS*</t>
  </si>
  <si>
    <t>TOTAL</t>
  </si>
  <si>
    <t>... €</t>
  </si>
  <si>
    <t>E3</t>
  </si>
  <si>
    <t>33</t>
  </si>
  <si>
    <t>...%</t>
  </si>
  <si>
    <t>...€</t>
  </si>
  <si>
    <t>CPM* Net Page Post Video segmentació 3 nivells*</t>
  </si>
  <si>
    <t>CPM* Net Video Card segmentació 3 nivells*</t>
  </si>
  <si>
    <t>PRODUCCIONS diverses</t>
  </si>
  <si>
    <t>Detall de la producció</t>
  </si>
  <si>
    <t>OBSERVACIONS: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</si>
  <si>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Day Time</t>
    </r>
  </si>
  <si>
    <t>TV3, 324, E3, 33 i SX3</t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</si>
  <si>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</si>
  <si>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</si>
  <si>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</si>
  <si>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Day Time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</si>
  <si>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la penúltima i 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</si>
  <si>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l'avantpenúltima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</si>
  <si>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3a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</si>
  <si>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2a posició de l'espot en el bloc publicitari en franja Prime time+ TN Migdia</t>
    </r>
  </si>
  <si>
    <r>
      <t xml:space="preserve">Recàrrec </t>
    </r>
    <r>
      <rPr>
        <u/>
        <sz val="8"/>
        <color theme="1"/>
        <rFont val="Calibri"/>
        <family val="2"/>
        <scheme val="minor"/>
      </rPr>
      <t>Màxim</t>
    </r>
    <r>
      <rPr>
        <sz val="8"/>
        <color theme="1"/>
        <rFont val="Calibri"/>
        <family val="2"/>
        <scheme val="minor"/>
      </rPr>
      <t xml:space="preserve"> per a 1a posició de l'espot en el bloc publicitari en franja Prime time+ TN Migdia</t>
    </r>
  </si>
  <si>
    <t>Recàrrec
Expedient*</t>
  </si>
  <si>
    <t>POSICIONAMENT Espots a CCMA</t>
  </si>
  <si>
    <t>Descompte Mínim per a FORMATS CONVENCIONALS*
Tota la graella</t>
  </si>
  <si>
    <t>Descompte Mínim per a la resta de FORMATS CONVENCIONALS* (NO extrapolables de 20")</t>
  </si>
  <si>
    <t>SX3</t>
  </si>
  <si>
    <t>324, E3, 33</t>
  </si>
  <si>
    <r>
      <t xml:space="preserve">Descompte Mínim per a la resta de FORMATS CONVENCIONALS* </t>
    </r>
    <r>
      <rPr>
        <b/>
        <sz val="8"/>
        <color theme="1"/>
        <rFont val="Calibri"/>
        <family val="2"/>
        <scheme val="minor"/>
      </rPr>
      <t>Planificacions Adhoc</t>
    </r>
    <r>
      <rPr>
        <sz val="8"/>
        <color theme="1"/>
        <rFont val="Calibri"/>
        <family val="2"/>
        <scheme val="minor"/>
      </rPr>
      <t xml:space="preserve"> (NO extrapolables de 20"). </t>
    </r>
  </si>
  <si>
    <t>COST GRP 20"* Net  indiv.+16, mínim 45% PT. 25-31 desembre</t>
  </si>
  <si>
    <t>COST GRP 20"* Net indiv.+16, mínim 45% PT. octubre-24 desembre</t>
  </si>
  <si>
    <t>COST GRP 20"* Net indiv.+16, mínim 45% PT.  setembre</t>
  </si>
  <si>
    <t>COST GRP 20"* Net indiv.+16, mínim 45% PT.  agost</t>
  </si>
  <si>
    <t>COST GRP 20"* Net indiv.+16, mínim 45% PT. juliol</t>
  </si>
  <si>
    <t>COST GRP 20"* Net indiv.+16, mínim 45% PT. març- juny</t>
  </si>
  <si>
    <t>(AQUÍ escriure el nom de l'empresa)</t>
  </si>
  <si>
    <t>Exp. XXXXX</t>
  </si>
  <si>
    <t>CPM* Net Preroll/Midroll espot 20"/25"</t>
  </si>
  <si>
    <t>CPV* Net Video Preroll</t>
  </si>
  <si>
    <t>CPV* Net Page Post Video segmentació 3 nivells*</t>
  </si>
  <si>
    <t>X (Twitter)</t>
  </si>
  <si>
    <t>CPV* Net Video Card segmentació 3 nivells*</t>
  </si>
  <si>
    <t>Altres Cercadors</t>
  </si>
  <si>
    <t>Descompte mínim per a qualsevol FORMAT CONVENCIONAL*</t>
  </si>
  <si>
    <t>Webs Grup FLAIX</t>
  </si>
  <si>
    <t>ElCritic.</t>
  </si>
  <si>
    <t>Tik Tok</t>
  </si>
  <si>
    <t>CPM* Net Spark Ads segmentació 3 nivells*</t>
  </si>
  <si>
    <t>Twitch</t>
  </si>
  <si>
    <t>CPM* Net Video Preroll segmentació 3 nivells*</t>
  </si>
  <si>
    <t>CPM* Net Reels segmentació 3 nivells*</t>
  </si>
  <si>
    <t>... %</t>
  </si>
  <si>
    <t>Tot el digital d'àmbit català, espanyol i internacional</t>
  </si>
  <si>
    <r>
      <rPr>
        <b/>
        <sz val="8"/>
        <color theme="1"/>
        <rFont val="Calibri"/>
        <family val="2"/>
        <scheme val="minor"/>
      </rPr>
      <t>*CPLC:</t>
    </r>
    <r>
      <rPr>
        <sz val="8"/>
        <color theme="1"/>
        <rFont val="Calibri"/>
        <family val="2"/>
        <scheme val="minor"/>
      </rPr>
      <t xml:space="preserve"> cost per link clic.</t>
    </r>
  </si>
  <si>
    <t>Descompte Mínim per qualsevol FORMAT CONVENCIONAL* Tota la graella</t>
  </si>
  <si>
    <t>Ser</t>
  </si>
  <si>
    <r>
      <t xml:space="preserve">Descompte </t>
    </r>
    <r>
      <rPr>
        <u/>
        <sz val="8"/>
        <color theme="1"/>
        <rFont val="Calibri"/>
        <family val="2"/>
        <scheme val="minor"/>
      </rPr>
      <t>Mínim</t>
    </r>
    <r>
      <rPr>
        <sz val="8"/>
        <color theme="1"/>
        <rFont val="Calibri"/>
        <family val="2"/>
        <scheme val="minor"/>
      </rPr>
      <t xml:space="preserve"> per a qualsevol FORMAT CONVENCIONAL*</t>
    </r>
  </si>
  <si>
    <t>Preu Net 1 inserció Pàgina Color Senar Dl-Ds</t>
  </si>
  <si>
    <t>Preu Net 1 inserció Pàgina Color Senar Dl-Dv</t>
  </si>
  <si>
    <t>Preu Net 1 inserció Pàgina Color Senar Dm-Dv</t>
  </si>
  <si>
    <t>Preu Net 1 inserció Pàgina Color Senar Dl-Dg</t>
  </si>
  <si>
    <t>Preu Net 1 inserció Pàgina Color Senar Dv</t>
  </si>
  <si>
    <t>Preu Net 1 inserció Pàgina Color Senar Dm, Dj</t>
  </si>
  <si>
    <t>Preu Net 1 inserció Pàgina Color Senar secció Barça Dg+Dl+Dia partit/post Barça (ed. Cat.)</t>
  </si>
  <si>
    <t>Preu Net 1 inserció Pàgina Color Senar secció Barça Dg+Dl+Dia post-partit Barça (ed. Cat.)</t>
  </si>
  <si>
    <t>Opis Metro</t>
  </si>
  <si>
    <t>Opis Renfe</t>
  </si>
  <si>
    <t>Opis FGC</t>
  </si>
  <si>
    <t>Mobiliari urbà Clear Chanel</t>
  </si>
  <si>
    <t>Mobiliari urbà  JCDecaux</t>
  </si>
  <si>
    <t>Mobiliari urbà Alpha Publicidad</t>
  </si>
  <si>
    <t>Mobiliari urbà Impursa</t>
  </si>
  <si>
    <t>Opis centres comercials Clear Channel</t>
  </si>
  <si>
    <t>Opis centres comercials JCDecaux</t>
  </si>
  <si>
    <t>Opis centres comercials Exterior Plus</t>
  </si>
  <si>
    <t>Opis centres comercials Iwall</t>
  </si>
  <si>
    <t>Autobusos Publicesa</t>
  </si>
  <si>
    <t>Autobusos Alpha Publicidad</t>
  </si>
  <si>
    <t>Descompte mínim per a la resta de FORMATS CONVENCIONALS* (NO extrapolables de Cost per Mil Espectadors espot 20")</t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</si>
  <si>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1 Creativita</t>
    </r>
    <r>
      <rPr>
        <sz val="8"/>
        <rFont val="Calibri"/>
        <family val="2"/>
        <scheme val="minor"/>
      </rPr>
      <t>t (abans d'IVA)</t>
    </r>
  </si>
  <si>
    <r>
      <t xml:space="preserve">Opis Metro - Preu Net  Producció </t>
    </r>
    <r>
      <rPr>
        <b/>
        <u/>
        <sz val="8"/>
        <rFont val="Calibri"/>
        <family val="2"/>
        <scheme val="minor"/>
      </rPr>
      <t>200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</si>
  <si>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Renfe - Preu Net  Producció </t>
    </r>
    <r>
      <rPr>
        <b/>
        <u/>
        <sz val="8"/>
        <rFont val="Calibri"/>
        <family val="2"/>
        <scheme val="minor"/>
      </rPr>
      <t xml:space="preserve">95 Cares 1 Creativitat </t>
    </r>
    <r>
      <rPr>
        <sz val="8"/>
        <rFont val="Calibri"/>
        <family val="2"/>
        <scheme val="minor"/>
      </rPr>
      <t>(abans d'IVA)</t>
    </r>
  </si>
  <si>
    <r>
      <t>Opis Renfe - Preu Net  Producció</t>
    </r>
    <r>
      <rPr>
        <b/>
        <u/>
        <sz val="8"/>
        <rFont val="Calibri"/>
        <family val="2"/>
        <scheme val="minor"/>
      </rPr>
      <t xml:space="preserve"> 95 Cares 2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</si>
  <si>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1 Creativitat </t>
    </r>
    <r>
      <rPr>
        <sz val="8"/>
        <rFont val="Calibri"/>
        <family val="2"/>
        <scheme val="minor"/>
      </rPr>
      <t>(abans d'IVA)</t>
    </r>
  </si>
  <si>
    <r>
      <t xml:space="preserve">Opis FGC - Preu Net  Producció </t>
    </r>
    <r>
      <rPr>
        <b/>
        <u/>
        <sz val="8"/>
        <rFont val="Calibri"/>
        <family val="2"/>
        <scheme val="minor"/>
      </rPr>
      <t xml:space="preserve">60 Cares 2 Creativitat </t>
    </r>
    <r>
      <rPr>
        <sz val="8"/>
        <rFont val="Calibri"/>
        <family val="2"/>
        <scheme val="minor"/>
      </rPr>
      <t>(abans d'IVA)</t>
    </r>
  </si>
  <si>
    <r>
      <t xml:space="preserve">Opis Catalunya - Preu Net  Producció </t>
    </r>
    <r>
      <rPr>
        <b/>
        <sz val="8"/>
        <rFont val="Calibri"/>
        <family val="2"/>
        <scheme val="minor"/>
      </rPr>
      <t>790 Cares 1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</si>
  <si>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Catalunya - Preu Net  Producció </t>
    </r>
    <r>
      <rPr>
        <b/>
        <u/>
        <sz val="8"/>
        <rFont val="Calibri"/>
        <family val="2"/>
        <scheme val="minor"/>
      </rPr>
      <t>790 Cares 2 Creativitat</t>
    </r>
    <r>
      <rPr>
        <sz val="8"/>
        <rFont val="Calibri"/>
        <family val="2"/>
        <scheme val="minor"/>
      </rPr>
      <t xml:space="preserve"> (abans d'IVA)</t>
    </r>
  </si>
  <si>
    <r>
      <t xml:space="preserve">Opis BCN AM  - Preu Net  Producció </t>
    </r>
    <r>
      <rPr>
        <b/>
        <u/>
        <sz val="8"/>
        <rFont val="Calibri"/>
        <family val="2"/>
        <scheme val="minor"/>
      </rPr>
      <t>147 Cares 1 Creativitat</t>
    </r>
    <r>
      <rPr>
        <sz val="8"/>
        <rFont val="Calibri"/>
        <family val="2"/>
        <scheme val="minor"/>
      </rPr>
      <t xml:space="preserve"> (abans d'IVA)</t>
    </r>
  </si>
  <si>
    <r>
      <t>Opis BCN AM  - Preu Net  Producció</t>
    </r>
    <r>
      <rPr>
        <b/>
        <u/>
        <sz val="8"/>
        <rFont val="Calibri"/>
        <family val="2"/>
        <scheme val="minor"/>
      </rPr>
      <t xml:space="preserve"> 147 Cares 2 Creativitat</t>
    </r>
    <r>
      <rPr>
        <sz val="8"/>
        <rFont val="Calibri"/>
        <family val="2"/>
        <scheme val="minor"/>
      </rPr>
      <t xml:space="preserve"> (abans d'IVA)</t>
    </r>
  </si>
  <si>
    <t>Autobusos Promedios - Preu Net  Producció 1 Autobús (abans d'IVA)</t>
  </si>
  <si>
    <t>Autobusos Publicesa - Preu Net  Producció 1 Autobús (abans d'IVA)</t>
  </si>
  <si>
    <t>Autobusos Alpha Publicidad - Preu Net  Producció 1 Autobús (abans d'IVA)</t>
  </si>
  <si>
    <t>Autobusos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</si>
</sst>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_-* #,##0.000\ &quot;€&quot;_-;\-* #,##0.000\ &quot;€&quot;_-;_-* &quot;-&quot;?\ &quot;€&quot;_-;_-@_-"/>
    <numFmt numFmtId="168" formatCode="#,##0.0000\ &quot;€&quot;"/>
    <numFmt numFmtId="169" formatCode="#,##0.000\ &quot;€&quot;"/>
    <numFmt numFmtId="170" formatCode="#,##0.00000\ &quot;€&quot;"/>
    <numFmt numFmtId="171" formatCode="#,##0.00_ ;\-#,##0.00\ 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8"/>
      <color rgb="FF00B050"/>
      <name val="Calibri"/>
      <family val="2"/>
      <scheme val="minor"/>
    </font>
    <font>
      <i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lightTrellis">
        <fgColor theme="6"/>
      </patternFill>
    </fill>
    <fill>
      <patternFill patternType="solid">
        <fgColor theme="1"/>
        <bgColor theme="6"/>
      </patternFill>
    </fill>
    <fill>
      <patternFill patternType="lightTrellis">
        <fgColor theme="6"/>
        <bgColor theme="5" tint="0.79998168889431442"/>
      </patternFill>
    </fill>
    <fill>
      <patternFill patternType="solid">
        <fgColor theme="0"/>
        <bgColor theme="6"/>
      </patternFill>
    </fill>
    <fill>
      <patternFill patternType="lightTrellis">
        <fgColor theme="6"/>
        <bgColor theme="0" tint="-0.14999847407452621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6">
    <xf numFmtId="0" fontId="0" fillId="0" borderId="0" xfId="0"/>
    <xf numFmtId="0" fontId="4" fillId="3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165" fontId="17" fillId="5" borderId="1" xfId="0" applyNumberFormat="1" applyFont="1" applyFill="1" applyBorder="1" applyAlignment="1">
      <alignment vertical="top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5" fontId="19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0" fontId="11" fillId="2" borderId="4" xfId="2" applyNumberFormat="1" applyFont="1" applyFill="1" applyBorder="1" applyAlignment="1">
      <alignment horizontal="center" vertical="center" wrapText="1"/>
    </xf>
    <xf numFmtId="10" fontId="19" fillId="2" borderId="4" xfId="0" applyNumberFormat="1" applyFont="1" applyFill="1" applyBorder="1" applyAlignment="1">
      <alignment horizontal="center" vertical="center" wrapText="1"/>
    </xf>
    <xf numFmtId="44" fontId="21" fillId="2" borderId="4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165" fontId="22" fillId="2" borderId="4" xfId="0" applyNumberFormat="1" applyFont="1" applyFill="1" applyBorder="1" applyAlignment="1">
      <alignment horizontal="center" vertical="top"/>
    </xf>
    <xf numFmtId="0" fontId="20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164" fontId="23" fillId="5" borderId="4" xfId="1" quotePrefix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44" fontId="23" fillId="2" borderId="0" xfId="1" quotePrefix="1" applyFont="1" applyFill="1" applyBorder="1" applyAlignment="1">
      <alignment horizontal="right" vertical="center" wrapText="1"/>
    </xf>
    <xf numFmtId="0" fontId="18" fillId="2" borderId="0" xfId="0" applyFont="1" applyFill="1"/>
    <xf numFmtId="0" fontId="16" fillId="2" borderId="0" xfId="0" applyFont="1" applyFill="1" applyAlignment="1">
      <alignment vertical="center"/>
    </xf>
    <xf numFmtId="44" fontId="14" fillId="5" borderId="2" xfId="1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0" fontId="21" fillId="2" borderId="4" xfId="2" applyNumberFormat="1" applyFont="1" applyFill="1" applyBorder="1" applyAlignment="1">
      <alignment horizontal="center" vertical="center" wrapText="1"/>
    </xf>
    <xf numFmtId="10" fontId="23" fillId="5" borderId="4" xfId="2" applyNumberFormat="1" applyFont="1" applyFill="1" applyBorder="1" applyAlignment="1">
      <alignment horizontal="center" vertical="top"/>
    </xf>
    <xf numFmtId="10" fontId="24" fillId="6" borderId="4" xfId="2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165" fontId="23" fillId="2" borderId="4" xfId="0" applyNumberFormat="1" applyFont="1" applyFill="1" applyBorder="1" applyAlignment="1">
      <alignment horizontal="center" vertical="top"/>
    </xf>
    <xf numFmtId="164" fontId="21" fillId="2" borderId="0" xfId="1" applyNumberFormat="1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vertical="center"/>
    </xf>
    <xf numFmtId="10" fontId="29" fillId="2" borderId="0" xfId="2" applyNumberFormat="1" applyFont="1" applyFill="1" applyBorder="1" applyAlignment="1">
      <alignment horizontal="center" vertical="center"/>
    </xf>
    <xf numFmtId="164" fontId="29" fillId="2" borderId="0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top"/>
    </xf>
    <xf numFmtId="165" fontId="17" fillId="8" borderId="1" xfId="0" applyNumberFormat="1" applyFont="1" applyFill="1" applyBorder="1" applyAlignment="1">
      <alignment vertical="top"/>
    </xf>
    <xf numFmtId="0" fontId="16" fillId="8" borderId="5" xfId="0" applyFont="1" applyFill="1" applyBorder="1" applyAlignment="1">
      <alignment horizontal="center" vertical="top" wrapText="1"/>
    </xf>
    <xf numFmtId="164" fontId="16" fillId="8" borderId="2" xfId="0" applyNumberFormat="1" applyFont="1" applyFill="1" applyBorder="1" applyAlignment="1">
      <alignment horizontal="right" vertical="top" wrapText="1"/>
    </xf>
    <xf numFmtId="10" fontId="17" fillId="8" borderId="3" xfId="0" applyNumberFormat="1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10" fontId="21" fillId="2" borderId="4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center" wrapText="1"/>
    </xf>
    <xf numFmtId="44" fontId="21" fillId="2" borderId="0" xfId="1" applyFont="1" applyFill="1" applyBorder="1" applyAlignment="1">
      <alignment horizontal="center" vertical="center" wrapText="1"/>
    </xf>
    <xf numFmtId="0" fontId="18" fillId="0" borderId="0" xfId="0" applyFont="1"/>
    <xf numFmtId="0" fontId="6" fillId="2" borderId="1" xfId="0" applyFont="1" applyFill="1" applyBorder="1" applyAlignment="1">
      <alignment horizontal="left" vertical="top"/>
    </xf>
    <xf numFmtId="10" fontId="21" fillId="2" borderId="0" xfId="1" applyNumberFormat="1" applyFont="1" applyFill="1" applyBorder="1" applyAlignment="1">
      <alignment horizontal="center" vertical="center"/>
    </xf>
    <xf numFmtId="10" fontId="21" fillId="2" borderId="0" xfId="1" quotePrefix="1" applyNumberFormat="1" applyFont="1" applyFill="1" applyBorder="1" applyAlignment="1">
      <alignment horizontal="right" vertical="center"/>
    </xf>
    <xf numFmtId="164" fontId="20" fillId="2" borderId="0" xfId="1" applyNumberFormat="1" applyFont="1" applyFill="1" applyAlignment="1">
      <alignment horizontal="right" vertical="top"/>
    </xf>
    <xf numFmtId="0" fontId="4" fillId="2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top" wrapText="1"/>
    </xf>
    <xf numFmtId="164" fontId="16" fillId="5" borderId="2" xfId="0" applyNumberFormat="1" applyFont="1" applyFill="1" applyBorder="1" applyAlignment="1">
      <alignment horizontal="right" vertical="top" wrapText="1"/>
    </xf>
    <xf numFmtId="164" fontId="26" fillId="5" borderId="3" xfId="0" applyNumberFormat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vertical="top"/>
    </xf>
    <xf numFmtId="0" fontId="18" fillId="2" borderId="7" xfId="0" applyFont="1" applyFill="1" applyBorder="1" applyAlignment="1">
      <alignment vertical="top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quotePrefix="1" applyNumberFormat="1" applyFont="1" applyFill="1" applyBorder="1" applyAlignment="1">
      <alignment horizontal="right" vertical="center"/>
    </xf>
    <xf numFmtId="10" fontId="23" fillId="5" borderId="2" xfId="2" applyNumberFormat="1" applyFont="1" applyFill="1" applyBorder="1" applyAlignment="1">
      <alignment horizontal="center" vertical="center"/>
    </xf>
    <xf numFmtId="44" fontId="20" fillId="2" borderId="0" xfId="1" applyFont="1" applyFill="1" applyBorder="1" applyAlignment="1">
      <alignment vertical="top"/>
    </xf>
    <xf numFmtId="44" fontId="20" fillId="2" borderId="0" xfId="1" applyFont="1" applyFill="1" applyAlignment="1">
      <alignment vertical="top"/>
    </xf>
    <xf numFmtId="44" fontId="20" fillId="2" borderId="0" xfId="1" applyFont="1" applyFill="1" applyAlignment="1">
      <alignment vertical="center"/>
    </xf>
    <xf numFmtId="10" fontId="23" fillId="2" borderId="0" xfId="2" applyNumberFormat="1" applyFont="1" applyFill="1" applyBorder="1" applyAlignment="1">
      <alignment horizontal="center" vertical="top"/>
    </xf>
    <xf numFmtId="10" fontId="24" fillId="2" borderId="0" xfId="2" applyNumberFormat="1" applyFont="1" applyFill="1" applyBorder="1" applyAlignment="1">
      <alignment horizontal="center" vertical="top"/>
    </xf>
    <xf numFmtId="165" fontId="23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0" fontId="17" fillId="2" borderId="0" xfId="1" applyNumberFormat="1" applyFont="1" applyFill="1" applyAlignment="1">
      <alignment vertical="center"/>
    </xf>
    <xf numFmtId="10" fontId="16" fillId="2" borderId="0" xfId="0" applyNumberFormat="1" applyFont="1" applyFill="1" applyAlignment="1">
      <alignment vertical="center"/>
    </xf>
    <xf numFmtId="0" fontId="31" fillId="5" borderId="5" xfId="0" applyFont="1" applyFill="1" applyBorder="1" applyAlignment="1">
      <alignment horizontal="left" vertical="center" wrapText="1"/>
    </xf>
    <xf numFmtId="10" fontId="15" fillId="5" borderId="5" xfId="2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vertical="top"/>
    </xf>
    <xf numFmtId="0" fontId="18" fillId="2" borderId="4" xfId="0" applyFont="1" applyFill="1" applyBorder="1" applyAlignment="1">
      <alignment horizontal="left" vertical="top" wrapText="1"/>
    </xf>
    <xf numFmtId="164" fontId="18" fillId="7" borderId="4" xfId="1" quotePrefix="1" applyNumberFormat="1" applyFont="1" applyFill="1" applyBorder="1" applyAlignment="1">
      <alignment horizontal="right" vertical="top"/>
    </xf>
    <xf numFmtId="0" fontId="18" fillId="2" borderId="10" xfId="0" applyFont="1" applyFill="1" applyBorder="1" applyAlignment="1">
      <alignment vertical="top"/>
    </xf>
    <xf numFmtId="10" fontId="15" fillId="2" borderId="0" xfId="2" applyNumberFormat="1" applyFont="1" applyFill="1" applyBorder="1" applyAlignment="1">
      <alignment horizontal="center" vertical="top"/>
    </xf>
    <xf numFmtId="10" fontId="26" fillId="2" borderId="0" xfId="2" applyNumberFormat="1" applyFont="1" applyFill="1" applyBorder="1" applyAlignment="1">
      <alignment horizontal="center" vertical="top"/>
    </xf>
    <xf numFmtId="10" fontId="4" fillId="2" borderId="0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 wrapText="1"/>
    </xf>
    <xf numFmtId="10" fontId="15" fillId="5" borderId="3" xfId="2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top" wrapText="1"/>
    </xf>
    <xf numFmtId="10" fontId="23" fillId="2" borderId="0" xfId="2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top"/>
    </xf>
    <xf numFmtId="0" fontId="18" fillId="2" borderId="13" xfId="0" applyFont="1" applyFill="1" applyBorder="1" applyAlignment="1">
      <alignment vertical="top" wrapText="1"/>
    </xf>
    <xf numFmtId="0" fontId="26" fillId="2" borderId="0" xfId="0" applyFont="1" applyFill="1" applyAlignment="1">
      <alignment vertical="center"/>
    </xf>
    <xf numFmtId="10" fontId="35" fillId="2" borderId="0" xfId="2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165" fontId="13" fillId="2" borderId="1" xfId="0" applyNumberFormat="1" applyFont="1" applyFill="1" applyBorder="1" applyAlignment="1">
      <alignment horizontal="left" vertical="center" wrapText="1"/>
    </xf>
    <xf numFmtId="44" fontId="16" fillId="2" borderId="0" xfId="1" applyFont="1" applyFill="1" applyAlignment="1">
      <alignment vertical="center"/>
    </xf>
    <xf numFmtId="44" fontId="16" fillId="2" borderId="0" xfId="1" applyFont="1" applyFill="1" applyBorder="1" applyAlignment="1">
      <alignment vertical="center" wrapText="1"/>
    </xf>
    <xf numFmtId="44" fontId="15" fillId="2" borderId="0" xfId="1" quotePrefix="1" applyFont="1" applyFill="1" applyBorder="1" applyAlignment="1">
      <alignment horizontal="right" vertical="center" wrapText="1"/>
    </xf>
    <xf numFmtId="164" fontId="19" fillId="2" borderId="0" xfId="1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0" xfId="0" applyFill="1"/>
    <xf numFmtId="44" fontId="6" fillId="2" borderId="0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/>
    </xf>
    <xf numFmtId="164" fontId="18" fillId="7" borderId="4" xfId="0" quotePrefix="1" applyNumberFormat="1" applyFont="1" applyFill="1" applyBorder="1" applyAlignment="1">
      <alignment horizontal="center" vertical="center"/>
    </xf>
    <xf numFmtId="164" fontId="18" fillId="7" borderId="4" xfId="0" quotePrefix="1" applyNumberFormat="1" applyFont="1" applyFill="1" applyBorder="1" applyAlignment="1">
      <alignment horizontal="center" vertical="top"/>
    </xf>
    <xf numFmtId="165" fontId="17" fillId="8" borderId="8" xfId="0" applyNumberFormat="1" applyFont="1" applyFill="1" applyBorder="1" applyAlignment="1">
      <alignment vertical="top"/>
    </xf>
    <xf numFmtId="0" fontId="18" fillId="2" borderId="3" xfId="0" applyFont="1" applyFill="1" applyBorder="1" applyAlignment="1">
      <alignment vertical="center"/>
    </xf>
    <xf numFmtId="0" fontId="20" fillId="2" borderId="2" xfId="0" applyFont="1" applyFill="1" applyBorder="1" applyAlignment="1">
      <alignment vertical="top"/>
    </xf>
    <xf numFmtId="0" fontId="20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vertical="top" wrapText="1"/>
    </xf>
    <xf numFmtId="0" fontId="18" fillId="2" borderId="14" xfId="0" applyFont="1" applyFill="1" applyBorder="1" applyAlignment="1">
      <alignment vertical="top" wrapText="1"/>
    </xf>
    <xf numFmtId="0" fontId="16" fillId="8" borderId="5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7" fillId="5" borderId="2" xfId="0" applyNumberFormat="1" applyFont="1" applyFill="1" applyBorder="1" applyAlignment="1">
      <alignment horizontal="center" vertical="top"/>
    </xf>
    <xf numFmtId="165" fontId="17" fillId="8" borderId="5" xfId="0" applyNumberFormat="1" applyFont="1" applyFill="1" applyBorder="1" applyAlignment="1">
      <alignment horizontal="center" vertical="top"/>
    </xf>
    <xf numFmtId="165" fontId="17" fillId="8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8" fillId="2" borderId="4" xfId="0" applyFont="1" applyFill="1" applyBorder="1" applyAlignment="1">
      <alignment horizontal="center" vertical="top" wrapText="1"/>
    </xf>
    <xf numFmtId="0" fontId="6" fillId="2" borderId="4" xfId="0" quotePrefix="1" applyFont="1" applyFill="1" applyBorder="1" applyAlignment="1">
      <alignment horizontal="center" vertical="top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39" fillId="9" borderId="4" xfId="0" applyFont="1" applyFill="1" applyBorder="1" applyAlignment="1">
      <alignment horizontal="center" vertical="center" wrapText="1"/>
    </xf>
    <xf numFmtId="0" fontId="37" fillId="2" borderId="0" xfId="0" applyFont="1" applyFill="1"/>
    <xf numFmtId="0" fontId="0" fillId="9" borderId="0" xfId="0" applyFill="1"/>
    <xf numFmtId="0" fontId="37" fillId="9" borderId="0" xfId="0" applyFont="1" applyFill="1"/>
    <xf numFmtId="0" fontId="2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right" vertical="center"/>
    </xf>
    <xf numFmtId="44" fontId="9" fillId="9" borderId="0" xfId="1" applyFont="1" applyFill="1" applyBorder="1" applyAlignment="1">
      <alignment horizontal="right" vertical="center"/>
    </xf>
    <xf numFmtId="0" fontId="2" fillId="9" borderId="0" xfId="0" applyFont="1" applyFill="1" applyAlignment="1">
      <alignment vertical="center"/>
    </xf>
    <xf numFmtId="44" fontId="11" fillId="9" borderId="0" xfId="1" applyFont="1" applyFill="1" applyBorder="1" applyAlignment="1">
      <alignment horizontal="center" vertical="center"/>
    </xf>
    <xf numFmtId="164" fontId="11" fillId="9" borderId="0" xfId="1" applyNumberFormat="1" applyFont="1" applyFill="1" applyBorder="1" applyAlignment="1">
      <alignment horizontal="center" vertical="center"/>
    </xf>
    <xf numFmtId="44" fontId="0" fillId="9" borderId="0" xfId="1" applyFont="1" applyFill="1" applyBorder="1" applyAlignment="1">
      <alignment vertical="center"/>
    </xf>
    <xf numFmtId="44" fontId="6" fillId="9" borderId="0" xfId="1" applyFont="1" applyFill="1" applyAlignment="1">
      <alignment horizontal="center" vertical="center"/>
    </xf>
    <xf numFmtId="164" fontId="6" fillId="9" borderId="0" xfId="1" applyNumberFormat="1" applyFont="1" applyFill="1" applyAlignment="1">
      <alignment horizontal="center" vertical="center"/>
    </xf>
    <xf numFmtId="44" fontId="2" fillId="9" borderId="0" xfId="1" applyFont="1" applyFill="1" applyAlignment="1">
      <alignment vertical="center" wrapText="1"/>
    </xf>
    <xf numFmtId="0" fontId="11" fillId="9" borderId="4" xfId="0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center" vertical="center" wrapText="1"/>
    </xf>
    <xf numFmtId="0" fontId="18" fillId="9" borderId="0" xfId="0" applyFont="1" applyFill="1" applyAlignment="1">
      <alignment vertical="center"/>
    </xf>
    <xf numFmtId="10" fontId="43" fillId="9" borderId="4" xfId="0" applyNumberFormat="1" applyFont="1" applyFill="1" applyBorder="1" applyAlignment="1">
      <alignment horizontal="center" vertical="center" wrapText="1"/>
    </xf>
    <xf numFmtId="44" fontId="2" fillId="9" borderId="0" xfId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 wrapText="1"/>
    </xf>
    <xf numFmtId="164" fontId="6" fillId="10" borderId="4" xfId="1" applyNumberFormat="1" applyFont="1" applyFill="1" applyBorder="1" applyAlignment="1">
      <alignment horizontal="right" vertical="top"/>
    </xf>
    <xf numFmtId="0" fontId="18" fillId="9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44" fontId="2" fillId="9" borderId="0" xfId="1" applyFont="1" applyFill="1" applyBorder="1" applyAlignment="1">
      <alignment horizontal="right" vertical="center" wrapText="1"/>
    </xf>
    <xf numFmtId="44" fontId="6" fillId="9" borderId="0" xfId="1" applyFont="1" applyFill="1" applyBorder="1" applyAlignment="1">
      <alignment horizontal="right" vertical="center" wrapText="1"/>
    </xf>
    <xf numFmtId="164" fontId="6" fillId="9" borderId="0" xfId="0" applyNumberFormat="1" applyFont="1" applyFill="1"/>
    <xf numFmtId="0" fontId="18" fillId="9" borderId="0" xfId="0" applyFont="1" applyFill="1"/>
    <xf numFmtId="44" fontId="42" fillId="9" borderId="0" xfId="1" quotePrefix="1" applyFont="1" applyFill="1" applyBorder="1" applyAlignment="1">
      <alignment horizontal="right" vertical="center" wrapText="1"/>
    </xf>
    <xf numFmtId="0" fontId="14" fillId="9" borderId="0" xfId="0" applyFont="1" applyFill="1" applyAlignment="1">
      <alignment vertical="center"/>
    </xf>
    <xf numFmtId="44" fontId="16" fillId="9" borderId="0" xfId="1" applyFont="1" applyFill="1" applyBorder="1" applyAlignment="1">
      <alignment vertical="center"/>
    </xf>
    <xf numFmtId="0" fontId="16" fillId="9" borderId="0" xfId="0" applyFont="1" applyFill="1" applyAlignment="1">
      <alignment vertical="center"/>
    </xf>
    <xf numFmtId="44" fontId="24" fillId="9" borderId="0" xfId="1" applyFont="1" applyFill="1" applyBorder="1" applyAlignment="1">
      <alignment horizontal="right" vertical="center"/>
    </xf>
    <xf numFmtId="10" fontId="6" fillId="11" borderId="4" xfId="2" applyNumberFormat="1" applyFont="1" applyFill="1" applyBorder="1" applyAlignment="1">
      <alignment horizontal="left" vertical="top"/>
    </xf>
    <xf numFmtId="4" fontId="6" fillId="11" borderId="4" xfId="1" applyNumberFormat="1" applyFont="1" applyFill="1" applyBorder="1" applyAlignment="1">
      <alignment horizontal="left" vertical="top"/>
    </xf>
    <xf numFmtId="44" fontId="2" fillId="9" borderId="0" xfId="1" applyFont="1" applyFill="1" applyBorder="1" applyAlignment="1">
      <alignment horizontal="right" vertical="center"/>
    </xf>
    <xf numFmtId="44" fontId="30" fillId="9" borderId="0" xfId="1" applyFont="1" applyFill="1" applyBorder="1" applyAlignment="1">
      <alignment horizontal="right" vertical="center"/>
    </xf>
    <xf numFmtId="164" fontId="6" fillId="9" borderId="0" xfId="1" applyNumberFormat="1" applyFont="1" applyFill="1" applyBorder="1" applyAlignment="1">
      <alignment horizontal="right" vertical="center"/>
    </xf>
    <xf numFmtId="44" fontId="12" fillId="9" borderId="0" xfId="1" applyFont="1" applyFill="1" applyBorder="1" applyAlignment="1">
      <alignment horizontal="right" vertical="center"/>
    </xf>
    <xf numFmtId="10" fontId="2" fillId="9" borderId="0" xfId="2" applyNumberFormat="1" applyFont="1" applyFill="1" applyBorder="1" applyAlignment="1">
      <alignment horizontal="center" vertical="center"/>
    </xf>
    <xf numFmtId="10" fontId="30" fillId="9" borderId="0" xfId="2" applyNumberFormat="1" applyFont="1" applyFill="1" applyBorder="1" applyAlignment="1">
      <alignment horizontal="center" vertical="center"/>
    </xf>
    <xf numFmtId="44" fontId="25" fillId="9" borderId="0" xfId="1" applyFont="1" applyFill="1" applyBorder="1" applyAlignment="1">
      <alignment vertical="center"/>
    </xf>
    <xf numFmtId="10" fontId="41" fillId="9" borderId="0" xfId="2" applyNumberFormat="1" applyFont="1" applyFill="1" applyBorder="1" applyAlignment="1">
      <alignment horizontal="center" vertical="center"/>
    </xf>
    <xf numFmtId="44" fontId="6" fillId="9" borderId="0" xfId="1" applyFont="1" applyFill="1" applyBorder="1" applyAlignment="1">
      <alignment horizontal="center" vertical="center" wrapText="1"/>
    </xf>
    <xf numFmtId="44" fontId="18" fillId="9" borderId="0" xfId="1" applyFont="1" applyFill="1" applyBorder="1" applyAlignment="1">
      <alignment vertical="center"/>
    </xf>
    <xf numFmtId="44" fontId="37" fillId="9" borderId="0" xfId="1" applyFont="1" applyFill="1" applyBorder="1" applyAlignment="1">
      <alignment vertical="center"/>
    </xf>
    <xf numFmtId="10" fontId="44" fillId="9" borderId="0" xfId="1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right" vertical="top"/>
    </xf>
    <xf numFmtId="44" fontId="30" fillId="9" borderId="0" xfId="1" applyFont="1" applyFill="1" applyBorder="1" applyAlignment="1">
      <alignment horizontal="right" vertical="top"/>
    </xf>
    <xf numFmtId="164" fontId="6" fillId="9" borderId="0" xfId="1" applyNumberFormat="1" applyFont="1" applyFill="1" applyBorder="1" applyAlignment="1">
      <alignment vertical="top"/>
    </xf>
    <xf numFmtId="44" fontId="12" fillId="9" borderId="0" xfId="1" applyFont="1" applyFill="1" applyBorder="1" applyAlignment="1">
      <alignment horizontal="right" vertical="top"/>
    </xf>
    <xf numFmtId="0" fontId="37" fillId="9" borderId="0" xfId="0" applyFont="1" applyFill="1" applyAlignment="1">
      <alignment vertical="top"/>
    </xf>
    <xf numFmtId="164" fontId="6" fillId="9" borderId="0" xfId="1" applyNumberFormat="1" applyFont="1" applyFill="1" applyBorder="1" applyAlignment="1">
      <alignment horizontal="right" vertical="top"/>
    </xf>
    <xf numFmtId="44" fontId="6" fillId="9" borderId="0" xfId="1" applyFont="1" applyFill="1" applyBorder="1" applyAlignment="1">
      <alignment vertical="top"/>
    </xf>
    <xf numFmtId="44" fontId="24" fillId="9" borderId="0" xfId="1" applyFont="1" applyFill="1" applyBorder="1" applyAlignment="1">
      <alignment horizontal="right" vertical="top"/>
    </xf>
    <xf numFmtId="44" fontId="6" fillId="9" borderId="0" xfId="1" applyFont="1" applyFill="1" applyAlignment="1">
      <alignment vertical="top"/>
    </xf>
    <xf numFmtId="164" fontId="6" fillId="9" borderId="0" xfId="0" applyNumberFormat="1" applyFont="1" applyFill="1" applyAlignment="1">
      <alignment vertical="top"/>
    </xf>
    <xf numFmtId="44" fontId="37" fillId="9" borderId="0" xfId="1" applyFont="1" applyFill="1" applyBorder="1" applyAlignment="1">
      <alignment vertical="top"/>
    </xf>
    <xf numFmtId="44" fontId="31" fillId="9" borderId="0" xfId="1" applyFont="1" applyFill="1" applyAlignment="1">
      <alignment horizontal="right" vertical="center"/>
    </xf>
    <xf numFmtId="44" fontId="40" fillId="9" borderId="0" xfId="1" applyFont="1" applyFill="1" applyAlignment="1">
      <alignment horizontal="right" vertical="center"/>
    </xf>
    <xf numFmtId="44" fontId="2" fillId="9" borderId="0" xfId="1" applyFont="1" applyFill="1" applyAlignment="1">
      <alignment vertical="center"/>
    </xf>
    <xf numFmtId="10" fontId="42" fillId="9" borderId="0" xfId="2" applyNumberFormat="1" applyFont="1" applyFill="1" applyBorder="1" applyAlignment="1">
      <alignment horizontal="center" vertical="top"/>
    </xf>
    <xf numFmtId="44" fontId="6" fillId="9" borderId="0" xfId="1" applyFont="1" applyFill="1" applyAlignment="1">
      <alignment vertical="center"/>
    </xf>
    <xf numFmtId="44" fontId="25" fillId="9" borderId="0" xfId="1" applyFont="1" applyFill="1" applyBorder="1" applyAlignment="1">
      <alignment horizontal="right" vertical="top"/>
    </xf>
    <xf numFmtId="44" fontId="40" fillId="9" borderId="0" xfId="1" applyFont="1" applyFill="1" applyBorder="1" applyAlignment="1">
      <alignment horizontal="right" vertical="top"/>
    </xf>
    <xf numFmtId="44" fontId="46" fillId="9" borderId="0" xfId="1" applyFont="1" applyFill="1" applyBorder="1" applyAlignment="1">
      <alignment horizontal="right" vertical="top"/>
    </xf>
    <xf numFmtId="44" fontId="40" fillId="9" borderId="0" xfId="1" applyFont="1" applyFill="1" applyBorder="1" applyAlignment="1">
      <alignment vertical="top"/>
    </xf>
    <xf numFmtId="0" fontId="18" fillId="9" borderId="0" xfId="0" applyFont="1" applyFill="1" applyAlignment="1">
      <alignment horizontal="center" vertical="top"/>
    </xf>
    <xf numFmtId="44" fontId="37" fillId="9" borderId="0" xfId="1" applyFont="1" applyFill="1" applyAlignment="1">
      <alignment vertical="top"/>
    </xf>
    <xf numFmtId="44" fontId="16" fillId="9" borderId="0" xfId="1" applyFont="1" applyFill="1" applyAlignment="1">
      <alignment horizontal="right" vertical="center"/>
    </xf>
    <xf numFmtId="0" fontId="14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top"/>
    </xf>
    <xf numFmtId="10" fontId="26" fillId="9" borderId="0" xfId="2" applyNumberFormat="1" applyFont="1" applyFill="1" applyBorder="1" applyAlignment="1">
      <alignment horizontal="center" vertical="top"/>
    </xf>
    <xf numFmtId="164" fontId="4" fillId="9" borderId="0" xfId="1" applyNumberFormat="1" applyFont="1" applyFill="1" applyBorder="1" applyAlignment="1">
      <alignment horizontal="right" vertical="center"/>
    </xf>
    <xf numFmtId="164" fontId="29" fillId="9" borderId="0" xfId="1" applyNumberFormat="1" applyFont="1" applyFill="1" applyBorder="1" applyAlignment="1">
      <alignment horizontal="right" vertical="center"/>
    </xf>
    <xf numFmtId="44" fontId="6" fillId="12" borderId="0" xfId="1" applyFont="1" applyFill="1" applyAlignment="1">
      <alignment vertical="center"/>
    </xf>
    <xf numFmtId="164" fontId="6" fillId="12" borderId="0" xfId="0" applyNumberFormat="1" applyFont="1" applyFill="1"/>
    <xf numFmtId="0" fontId="18" fillId="12" borderId="0" xfId="0" applyFont="1" applyFill="1"/>
    <xf numFmtId="44" fontId="18" fillId="9" borderId="0" xfId="1" applyFont="1" applyFill="1" applyAlignment="1">
      <alignment vertical="top"/>
    </xf>
    <xf numFmtId="44" fontId="16" fillId="9" borderId="0" xfId="1" applyFont="1" applyFill="1" applyBorder="1" applyAlignment="1">
      <alignment horizontal="right" vertical="center"/>
    </xf>
    <xf numFmtId="0" fontId="17" fillId="9" borderId="0" xfId="0" applyFont="1" applyFill="1" applyAlignment="1">
      <alignment vertical="center"/>
    </xf>
    <xf numFmtId="10" fontId="45" fillId="9" borderId="0" xfId="1" applyNumberFormat="1" applyFont="1" applyFill="1" applyAlignment="1">
      <alignment vertical="center"/>
    </xf>
    <xf numFmtId="10" fontId="6" fillId="9" borderId="2" xfId="2" applyNumberFormat="1" applyFont="1" applyFill="1" applyBorder="1" applyAlignment="1">
      <alignment horizontal="left" vertical="top"/>
    </xf>
    <xf numFmtId="4" fontId="6" fillId="9" borderId="2" xfId="1" applyNumberFormat="1" applyFont="1" applyFill="1" applyBorder="1" applyAlignment="1">
      <alignment horizontal="left" vertical="top"/>
    </xf>
    <xf numFmtId="0" fontId="31" fillId="9" borderId="0" xfId="0" applyFont="1" applyFill="1" applyAlignment="1">
      <alignment vertical="center"/>
    </xf>
    <xf numFmtId="164" fontId="24" fillId="9" borderId="0" xfId="1" applyNumberFormat="1" applyFont="1" applyFill="1" applyBorder="1" applyAlignment="1">
      <alignment horizontal="center" vertical="center" wrapText="1"/>
    </xf>
    <xf numFmtId="44" fontId="49" fillId="9" borderId="0" xfId="1" applyFont="1" applyFill="1" applyBorder="1" applyAlignment="1">
      <alignment vertical="center" wrapText="1"/>
    </xf>
    <xf numFmtId="44" fontId="40" fillId="9" borderId="0" xfId="1" applyFont="1" applyFill="1" applyBorder="1" applyAlignment="1">
      <alignment vertical="center" wrapText="1"/>
    </xf>
    <xf numFmtId="164" fontId="46" fillId="9" borderId="0" xfId="1" applyNumberFormat="1" applyFont="1" applyFill="1" applyBorder="1" applyAlignment="1">
      <alignment horizontal="center" vertical="center" wrapText="1"/>
    </xf>
    <xf numFmtId="10" fontId="47" fillId="9" borderId="0" xfId="2" applyNumberFormat="1" applyFont="1" applyFill="1" applyBorder="1" applyAlignment="1">
      <alignment horizontal="center" vertical="center"/>
    </xf>
    <xf numFmtId="44" fontId="50" fillId="9" borderId="0" xfId="1" applyFont="1" applyFill="1" applyBorder="1" applyAlignment="1">
      <alignment horizontal="right" vertical="top"/>
    </xf>
    <xf numFmtId="44" fontId="52" fillId="9" borderId="0" xfId="1" applyFont="1" applyFill="1" applyBorder="1" applyAlignment="1">
      <alignment horizontal="right" vertical="top"/>
    </xf>
    <xf numFmtId="164" fontId="40" fillId="9" borderId="0" xfId="1" applyNumberFormat="1" applyFont="1" applyFill="1" applyBorder="1" applyAlignment="1">
      <alignment horizontal="right" vertical="top"/>
    </xf>
    <xf numFmtId="44" fontId="53" fillId="9" borderId="0" xfId="1" applyFont="1" applyFill="1" applyBorder="1" applyAlignment="1">
      <alignment horizontal="right" vertical="top"/>
    </xf>
    <xf numFmtId="0" fontId="51" fillId="2" borderId="0" xfId="0" applyFont="1" applyFill="1"/>
    <xf numFmtId="164" fontId="17" fillId="5" borderId="3" xfId="0" applyNumberFormat="1" applyFont="1" applyFill="1" applyBorder="1" applyAlignment="1">
      <alignment vertical="center" wrapText="1"/>
    </xf>
    <xf numFmtId="164" fontId="6" fillId="6" borderId="4" xfId="2" applyNumberFormat="1" applyFont="1" applyFill="1" applyBorder="1" applyAlignment="1">
      <alignment horizontal="right" vertical="top"/>
    </xf>
    <xf numFmtId="164" fontId="42" fillId="9" borderId="4" xfId="1" quotePrefix="1" applyNumberFormat="1" applyFont="1" applyFill="1" applyBorder="1" applyAlignment="1">
      <alignment horizontal="right" vertical="top" wrapText="1"/>
    </xf>
    <xf numFmtId="10" fontId="42" fillId="9" borderId="4" xfId="1" quotePrefix="1" applyNumberFormat="1" applyFont="1" applyFill="1" applyBorder="1" applyAlignment="1">
      <alignment horizontal="center" vertical="top" wrapText="1"/>
    </xf>
    <xf numFmtId="10" fontId="42" fillId="9" borderId="4" xfId="2" applyNumberFormat="1" applyFont="1" applyFill="1" applyBorder="1" applyAlignment="1">
      <alignment horizontal="center" vertical="top"/>
    </xf>
    <xf numFmtId="10" fontId="6" fillId="9" borderId="4" xfId="0" applyNumberFormat="1" applyFont="1" applyFill="1" applyBorder="1" applyAlignment="1">
      <alignment horizontal="left" vertical="top"/>
    </xf>
    <xf numFmtId="4" fontId="6" fillId="9" borderId="4" xfId="1" applyNumberFormat="1" applyFont="1" applyFill="1" applyBorder="1" applyAlignment="1">
      <alignment horizontal="left" vertical="top"/>
    </xf>
    <xf numFmtId="0" fontId="2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vertical="center"/>
    </xf>
    <xf numFmtId="44" fontId="2" fillId="13" borderId="0" xfId="1" applyFont="1" applyFill="1" applyAlignment="1">
      <alignment vertical="center" wrapText="1"/>
    </xf>
    <xf numFmtId="44" fontId="2" fillId="13" borderId="0" xfId="1" applyFont="1" applyFill="1" applyBorder="1" applyAlignment="1">
      <alignment horizontal="right" vertical="top" wrapText="1"/>
    </xf>
    <xf numFmtId="0" fontId="14" fillId="13" borderId="0" xfId="0" applyFont="1" applyFill="1" applyAlignment="1">
      <alignment vertical="center"/>
    </xf>
    <xf numFmtId="0" fontId="2" fillId="13" borderId="0" xfId="0" applyFont="1" applyFill="1" applyAlignment="1">
      <alignment vertical="top"/>
    </xf>
    <xf numFmtId="44" fontId="2" fillId="13" borderId="0" xfId="1" applyFont="1" applyFill="1" applyBorder="1" applyAlignment="1">
      <alignment horizontal="right" vertical="center" wrapText="1"/>
    </xf>
    <xf numFmtId="44" fontId="2" fillId="13" borderId="0" xfId="1" applyFont="1" applyFill="1" applyBorder="1" applyAlignment="1">
      <alignment horizontal="center" vertical="center" wrapText="1"/>
    </xf>
    <xf numFmtId="44" fontId="2" fillId="13" borderId="0" xfId="1" applyFont="1" applyFill="1" applyBorder="1" applyAlignment="1">
      <alignment horizontal="right" vertical="top"/>
    </xf>
    <xf numFmtId="44" fontId="2" fillId="13" borderId="0" xfId="1" applyFont="1" applyFill="1" applyBorder="1" applyAlignment="1">
      <alignment vertical="top"/>
    </xf>
    <xf numFmtId="44" fontId="2" fillId="13" borderId="0" xfId="1" applyFont="1" applyFill="1" applyAlignment="1">
      <alignment vertical="top"/>
    </xf>
    <xf numFmtId="44" fontId="2" fillId="13" borderId="0" xfId="1" applyFont="1" applyFill="1" applyBorder="1" applyAlignment="1">
      <alignment horizontal="right" vertical="center"/>
    </xf>
    <xf numFmtId="10" fontId="2" fillId="13" borderId="0" xfId="2" applyNumberFormat="1" applyFont="1" applyFill="1" applyBorder="1" applyAlignment="1">
      <alignment horizontal="center" vertical="center"/>
    </xf>
    <xf numFmtId="164" fontId="42" fillId="9" borderId="4" xfId="1" applyNumberFormat="1" applyFont="1" applyFill="1" applyBorder="1" applyAlignment="1">
      <alignment horizontal="right" vertical="top" wrapText="1"/>
    </xf>
    <xf numFmtId="165" fontId="17" fillId="2" borderId="1" xfId="0" applyNumberFormat="1" applyFont="1" applyFill="1" applyBorder="1" applyAlignment="1">
      <alignment vertical="top"/>
    </xf>
    <xf numFmtId="44" fontId="2" fillId="9" borderId="0" xfId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horizontal="center" vertical="top"/>
    </xf>
    <xf numFmtId="0" fontId="17" fillId="2" borderId="3" xfId="0" applyFont="1" applyFill="1" applyBorder="1" applyAlignment="1">
      <alignment vertical="center" wrapText="1"/>
    </xf>
    <xf numFmtId="44" fontId="49" fillId="9" borderId="0" xfId="1" applyFont="1" applyFill="1" applyBorder="1" applyAlignment="1">
      <alignment vertical="center"/>
    </xf>
    <xf numFmtId="44" fontId="46" fillId="9" borderId="0" xfId="1" applyFont="1" applyFill="1" applyBorder="1" applyAlignment="1">
      <alignment horizontal="right" vertical="center"/>
    </xf>
    <xf numFmtId="0" fontId="54" fillId="2" borderId="0" xfId="0" applyFont="1" applyFill="1" applyAlignment="1">
      <alignment vertical="top"/>
    </xf>
    <xf numFmtId="165" fontId="16" fillId="2" borderId="0" xfId="0" applyNumberFormat="1" applyFont="1" applyFill="1" applyAlignment="1">
      <alignment vertical="center"/>
    </xf>
    <xf numFmtId="165" fontId="0" fillId="2" borderId="0" xfId="0" applyNumberFormat="1" applyFill="1"/>
    <xf numFmtId="165" fontId="16" fillId="2" borderId="0" xfId="0" applyNumberFormat="1" applyFont="1" applyFill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 wrapText="1"/>
    </xf>
    <xf numFmtId="0" fontId="18" fillId="2" borderId="2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164" fontId="24" fillId="6" borderId="3" xfId="1" applyNumberFormat="1" applyFont="1" applyFill="1" applyBorder="1" applyAlignment="1">
      <alignment horizontal="right" vertical="top" wrapText="1"/>
    </xf>
    <xf numFmtId="165" fontId="0" fillId="2" borderId="0" xfId="1" applyNumberFormat="1" applyFont="1" applyFill="1"/>
    <xf numFmtId="165" fontId="31" fillId="2" borderId="0" xfId="1" applyNumberFormat="1" applyFont="1" applyFill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Alignment="1">
      <alignment vertical="center"/>
    </xf>
    <xf numFmtId="165" fontId="19" fillId="2" borderId="4" xfId="1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top"/>
    </xf>
    <xf numFmtId="165" fontId="36" fillId="2" borderId="0" xfId="1" applyNumberFormat="1" applyFont="1" applyFill="1" applyBorder="1" applyAlignment="1">
      <alignment horizontal="center" vertical="center"/>
    </xf>
    <xf numFmtId="165" fontId="22" fillId="2" borderId="0" xfId="1" applyNumberFormat="1" applyFont="1" applyFill="1" applyBorder="1" applyAlignment="1">
      <alignment horizontal="center" vertical="center"/>
    </xf>
    <xf numFmtId="165" fontId="18" fillId="2" borderId="0" xfId="1" applyNumberFormat="1" applyFont="1" applyFill="1" applyBorder="1" applyAlignment="1">
      <alignment vertical="center"/>
    </xf>
    <xf numFmtId="165" fontId="28" fillId="2" borderId="0" xfId="1" applyNumberFormat="1" applyFont="1" applyFill="1" applyBorder="1" applyAlignment="1">
      <alignment horizontal="center" vertical="center"/>
    </xf>
    <xf numFmtId="165" fontId="16" fillId="2" borderId="0" xfId="1" applyNumberFormat="1" applyFont="1" applyFill="1" applyBorder="1" applyAlignment="1">
      <alignment vertical="top"/>
    </xf>
    <xf numFmtId="165" fontId="19" fillId="2" borderId="1" xfId="1" applyNumberFormat="1" applyFont="1" applyFill="1" applyBorder="1" applyAlignment="1">
      <alignment horizontal="center" vertical="center" wrapText="1"/>
    </xf>
    <xf numFmtId="165" fontId="23" fillId="2" borderId="0" xfId="1" applyNumberFormat="1" applyFont="1" applyFill="1" applyBorder="1" applyAlignment="1">
      <alignment horizontal="center" vertical="center"/>
    </xf>
    <xf numFmtId="168" fontId="42" fillId="14" borderId="4" xfId="1" quotePrefix="1" applyNumberFormat="1" applyFont="1" applyFill="1" applyBorder="1" applyAlignment="1">
      <alignment horizontal="right" vertical="top" wrapText="1"/>
    </xf>
    <xf numFmtId="169" fontId="42" fillId="14" borderId="4" xfId="1" quotePrefix="1" applyNumberFormat="1" applyFont="1" applyFill="1" applyBorder="1" applyAlignment="1">
      <alignment horizontal="right" vertical="top" wrapText="1"/>
    </xf>
    <xf numFmtId="169" fontId="42" fillId="14" borderId="4" xfId="1" applyNumberFormat="1" applyFont="1" applyFill="1" applyBorder="1" applyAlignment="1">
      <alignment horizontal="right" vertical="top" wrapText="1"/>
    </xf>
    <xf numFmtId="170" fontId="42" fillId="14" borderId="4" xfId="1" applyNumberFormat="1" applyFont="1" applyFill="1" applyBorder="1" applyAlignment="1">
      <alignment horizontal="right" vertical="top" wrapText="1"/>
    </xf>
    <xf numFmtId="168" fontId="42" fillId="14" borderId="4" xfId="1" applyNumberFormat="1" applyFont="1" applyFill="1" applyBorder="1" applyAlignment="1">
      <alignment horizontal="right" vertical="top" wrapText="1"/>
    </xf>
    <xf numFmtId="0" fontId="39" fillId="14" borderId="4" xfId="0" applyFont="1" applyFill="1" applyBorder="1" applyAlignment="1">
      <alignment horizontal="center" vertical="center" wrapText="1"/>
    </xf>
    <xf numFmtId="10" fontId="24" fillId="5" borderId="3" xfId="2" applyNumberFormat="1" applyFont="1" applyFill="1" applyBorder="1" applyAlignment="1">
      <alignment horizontal="center" vertical="center"/>
    </xf>
    <xf numFmtId="44" fontId="49" fillId="9" borderId="0" xfId="1" applyFont="1" applyFill="1" applyAlignment="1">
      <alignment horizontal="right" vertical="center"/>
    </xf>
    <xf numFmtId="44" fontId="55" fillId="9" borderId="0" xfId="1" applyFont="1" applyFill="1" applyAlignment="1">
      <alignment horizontal="right" vertical="center"/>
    </xf>
    <xf numFmtId="0" fontId="48" fillId="9" borderId="0" xfId="0" applyFont="1" applyFill="1" applyAlignment="1">
      <alignment horizontal="center" vertical="center"/>
    </xf>
    <xf numFmtId="10" fontId="42" fillId="9" borderId="4" xfId="0" applyNumberFormat="1" applyFont="1" applyFill="1" applyBorder="1" applyAlignment="1">
      <alignment horizontal="center" vertical="top"/>
    </xf>
    <xf numFmtId="9" fontId="37" fillId="9" borderId="0" xfId="2" applyFont="1" applyFill="1" applyBorder="1" applyAlignment="1">
      <alignment vertical="center"/>
    </xf>
    <xf numFmtId="165" fontId="40" fillId="9" borderId="0" xfId="0" applyNumberFormat="1" applyFont="1" applyFill="1" applyAlignment="1">
      <alignment horizontal="center" vertical="center"/>
    </xf>
    <xf numFmtId="44" fontId="21" fillId="15" borderId="4" xfId="1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left" vertical="center"/>
    </xf>
    <xf numFmtId="165" fontId="12" fillId="15" borderId="4" xfId="1" applyNumberFormat="1" applyFont="1" applyFill="1" applyBorder="1" applyAlignment="1">
      <alignment horizontal="center" vertical="center"/>
    </xf>
    <xf numFmtId="165" fontId="8" fillId="15" borderId="4" xfId="1" applyNumberFormat="1" applyFont="1" applyFill="1" applyBorder="1" applyAlignment="1">
      <alignment horizontal="center" vertical="center"/>
    </xf>
    <xf numFmtId="2" fontId="56" fillId="13" borderId="0" xfId="0" applyNumberFormat="1" applyFont="1" applyFill="1" applyAlignment="1">
      <alignment horizontal="left" vertical="center"/>
    </xf>
    <xf numFmtId="2" fontId="56" fillId="9" borderId="0" xfId="0" applyNumberFormat="1" applyFont="1" applyFill="1" applyAlignment="1">
      <alignment horizontal="left"/>
    </xf>
    <xf numFmtId="165" fontId="23" fillId="2" borderId="11" xfId="0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top"/>
    </xf>
    <xf numFmtId="0" fontId="0" fillId="13" borderId="0" xfId="0" applyFill="1"/>
    <xf numFmtId="0" fontId="25" fillId="2" borderId="0" xfId="0" applyFont="1" applyFill="1" applyBorder="1" applyAlignment="1">
      <alignment vertical="top"/>
    </xf>
    <xf numFmtId="0" fontId="18" fillId="9" borderId="0" xfId="0" applyFont="1" applyFill="1" applyBorder="1" applyAlignment="1">
      <alignment vertical="top"/>
    </xf>
    <xf numFmtId="0" fontId="37" fillId="9" borderId="0" xfId="0" applyFont="1" applyFill="1" applyBorder="1" applyAlignment="1">
      <alignment vertical="top"/>
    </xf>
    <xf numFmtId="44" fontId="2" fillId="9" borderId="0" xfId="1" applyFont="1" applyFill="1" applyAlignment="1">
      <alignment vertical="top"/>
    </xf>
    <xf numFmtId="0" fontId="18" fillId="2" borderId="0" xfId="0" applyFont="1" applyFill="1" applyBorder="1" applyAlignment="1">
      <alignment vertical="top"/>
    </xf>
    <xf numFmtId="44" fontId="2" fillId="9" borderId="0" xfId="1" applyFont="1" applyFill="1" applyBorder="1" applyAlignment="1">
      <alignment vertical="top"/>
    </xf>
    <xf numFmtId="0" fontId="57" fillId="2" borderId="0" xfId="0" applyFont="1" applyFill="1" applyBorder="1" applyAlignment="1">
      <alignment vertical="top"/>
    </xf>
    <xf numFmtId="0" fontId="25" fillId="9" borderId="0" xfId="0" applyFont="1" applyFill="1" applyBorder="1" applyAlignment="1">
      <alignment vertical="top"/>
    </xf>
    <xf numFmtId="10" fontId="45" fillId="9" borderId="0" xfId="1" applyNumberFormat="1" applyFont="1" applyFill="1" applyBorder="1" applyAlignment="1">
      <alignment horizontal="left" vertical="top" wrapText="1"/>
    </xf>
    <xf numFmtId="10" fontId="20" fillId="2" borderId="0" xfId="0" applyNumberFormat="1" applyFont="1" applyFill="1" applyBorder="1" applyAlignment="1">
      <alignment horizontal="left" vertical="top" wrapText="1"/>
    </xf>
    <xf numFmtId="10" fontId="20" fillId="2" borderId="0" xfId="1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>
      <alignment horizontal="left" vertical="top" wrapText="1"/>
    </xf>
    <xf numFmtId="165" fontId="20" fillId="2" borderId="0" xfId="0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 wrapText="1"/>
    </xf>
    <xf numFmtId="0" fontId="30" fillId="2" borderId="0" xfId="0" applyFont="1" applyFill="1" applyBorder="1" applyAlignment="1">
      <alignment vertical="top"/>
    </xf>
    <xf numFmtId="0" fontId="30" fillId="9" borderId="0" xfId="0" applyFont="1" applyFill="1" applyBorder="1" applyAlignment="1">
      <alignment vertical="top"/>
    </xf>
    <xf numFmtId="0" fontId="40" fillId="9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18" fillId="9" borderId="0" xfId="0" applyFont="1" applyFill="1" applyBorder="1" applyAlignment="1">
      <alignment vertical="center"/>
    </xf>
    <xf numFmtId="164" fontId="6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2" fillId="13" borderId="0" xfId="0" applyFont="1" applyFill="1" applyBorder="1" applyAlignment="1">
      <alignment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165" fontId="23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165" fontId="19" fillId="2" borderId="0" xfId="0" applyNumberFormat="1" applyFont="1" applyFill="1" applyBorder="1" applyAlignment="1">
      <alignment horizontal="center" vertical="center"/>
    </xf>
    <xf numFmtId="44" fontId="2" fillId="9" borderId="0" xfId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165" fontId="18" fillId="2" borderId="0" xfId="0" applyNumberFormat="1" applyFont="1" applyFill="1" applyBorder="1" applyAlignment="1">
      <alignment vertical="center"/>
    </xf>
    <xf numFmtId="165" fontId="18" fillId="9" borderId="0" xfId="0" applyNumberFormat="1" applyFont="1" applyFill="1" applyBorder="1" applyAlignment="1">
      <alignment horizontal="center" vertical="top"/>
    </xf>
    <xf numFmtId="0" fontId="2" fillId="9" borderId="0" xfId="0" applyFont="1" applyFill="1" applyBorder="1" applyAlignment="1">
      <alignment vertical="top"/>
    </xf>
    <xf numFmtId="0" fontId="2" fillId="13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16" fillId="9" borderId="0" xfId="0" applyFont="1" applyFill="1" applyBorder="1" applyAlignment="1">
      <alignment vertical="top"/>
    </xf>
    <xf numFmtId="10" fontId="4" fillId="16" borderId="3" xfId="0" applyNumberFormat="1" applyFont="1" applyFill="1" applyBorder="1" applyAlignment="1">
      <alignment vertical="top" wrapText="1"/>
    </xf>
    <xf numFmtId="164" fontId="31" fillId="16" borderId="3" xfId="0" applyNumberFormat="1" applyFont="1" applyFill="1" applyBorder="1" applyAlignment="1">
      <alignment horizontal="right" vertical="top" wrapText="1"/>
    </xf>
    <xf numFmtId="0" fontId="14" fillId="9" borderId="0" xfId="0" applyFont="1" applyFill="1" applyBorder="1" applyAlignment="1">
      <alignment vertical="top"/>
    </xf>
    <xf numFmtId="0" fontId="14" fillId="13" borderId="0" xfId="0" applyFont="1" applyFill="1" applyBorder="1" applyAlignment="1">
      <alignment vertical="top"/>
    </xf>
    <xf numFmtId="165" fontId="28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 wrapText="1"/>
    </xf>
    <xf numFmtId="165" fontId="16" fillId="2" borderId="0" xfId="0" applyNumberFormat="1" applyFont="1" applyFill="1" applyBorder="1" applyAlignment="1">
      <alignment vertical="top"/>
    </xf>
    <xf numFmtId="10" fontId="44" fillId="9" borderId="0" xfId="0" applyNumberFormat="1" applyFont="1" applyFill="1" applyBorder="1" applyAlignment="1">
      <alignment horizontal="center" vertical="center"/>
    </xf>
    <xf numFmtId="10" fontId="8" fillId="2" borderId="0" xfId="0" applyNumberFormat="1" applyFont="1" applyFill="1" applyBorder="1" applyAlignment="1">
      <alignment horizontal="center" vertical="center"/>
    </xf>
    <xf numFmtId="10" fontId="28" fillId="2" borderId="0" xfId="0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44" fontId="21" fillId="2" borderId="0" xfId="1" quotePrefix="1" applyNumberFormat="1" applyFont="1" applyFill="1" applyBorder="1" applyAlignment="1">
      <alignment horizontal="right" vertical="top"/>
    </xf>
    <xf numFmtId="164" fontId="11" fillId="9" borderId="3" xfId="1" applyNumberFormat="1" applyFont="1" applyFill="1" applyBorder="1" applyAlignment="1">
      <alignment horizontal="center" vertical="center"/>
    </xf>
    <xf numFmtId="44" fontId="11" fillId="9" borderId="3" xfId="1" applyFont="1" applyFill="1" applyBorder="1" applyAlignment="1">
      <alignment horizontal="center" vertical="center"/>
    </xf>
    <xf numFmtId="165" fontId="18" fillId="2" borderId="0" xfId="0" applyNumberFormat="1" applyFont="1" applyFill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9" borderId="0" xfId="0" applyFont="1" applyFill="1" applyBorder="1"/>
    <xf numFmtId="164" fontId="6" fillId="9" borderId="0" xfId="0" applyNumberFormat="1" applyFont="1" applyFill="1" applyBorder="1"/>
    <xf numFmtId="0" fontId="18" fillId="2" borderId="0" xfId="0" applyFont="1" applyFill="1" applyBorder="1" applyAlignment="1">
      <alignment vertical="center" wrapText="1"/>
    </xf>
    <xf numFmtId="165" fontId="22" fillId="2" borderId="0" xfId="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 wrapText="1"/>
    </xf>
    <xf numFmtId="166" fontId="3" fillId="9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9" borderId="0" xfId="0" applyFont="1" applyFill="1" applyBorder="1" applyAlignment="1">
      <alignment vertical="center"/>
    </xf>
    <xf numFmtId="167" fontId="7" fillId="9" borderId="0" xfId="0" applyNumberFormat="1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vertical="center" wrapText="1"/>
    </xf>
    <xf numFmtId="165" fontId="13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7" fillId="9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1" fillId="9" borderId="0" xfId="0" applyFont="1" applyFill="1" applyBorder="1" applyAlignment="1">
      <alignment horizontal="left" vertical="center" wrapText="1"/>
    </xf>
    <xf numFmtId="171" fontId="16" fillId="2" borderId="0" xfId="0" applyNumberFormat="1" applyFont="1" applyFill="1" applyAlignment="1">
      <alignment horizontal="left" vertical="center" indent="1"/>
    </xf>
    <xf numFmtId="44" fontId="18" fillId="2" borderId="0" xfId="1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10" fontId="23" fillId="5" borderId="4" xfId="1" quotePrefix="1" applyNumberFormat="1" applyFont="1" applyFill="1" applyBorder="1" applyAlignment="1">
      <alignment horizontal="center" vertical="top" wrapText="1"/>
    </xf>
    <xf numFmtId="10" fontId="24" fillId="6" borderId="4" xfId="0" quotePrefix="1" applyNumberFormat="1" applyFont="1" applyFill="1" applyBorder="1" applyAlignment="1">
      <alignment horizontal="center" vertical="top" wrapText="1"/>
    </xf>
    <xf numFmtId="44" fontId="27" fillId="5" borderId="2" xfId="1" applyFont="1" applyFill="1" applyBorder="1" applyAlignment="1">
      <alignment horizontal="left" vertical="center" wrapText="1"/>
    </xf>
    <xf numFmtId="0" fontId="45" fillId="9" borderId="0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top"/>
    </xf>
    <xf numFmtId="0" fontId="45" fillId="9" borderId="0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64" fontId="31" fillId="9" borderId="3" xfId="0" applyNumberFormat="1" applyFont="1" applyFill="1" applyBorder="1" applyAlignment="1">
      <alignment horizontal="right" vertical="top" wrapText="1"/>
    </xf>
    <xf numFmtId="10" fontId="4" fillId="9" borderId="3" xfId="0" applyNumberFormat="1" applyFont="1" applyFill="1" applyBorder="1" applyAlignment="1">
      <alignment vertical="top" wrapText="1"/>
    </xf>
    <xf numFmtId="0" fontId="18" fillId="2" borderId="0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vertical="top" wrapText="1"/>
    </xf>
    <xf numFmtId="0" fontId="20" fillId="9" borderId="0" xfId="0" applyFont="1" applyFill="1" applyBorder="1" applyAlignment="1">
      <alignment horizontal="left" vertical="top" wrapText="1"/>
    </xf>
    <xf numFmtId="0" fontId="18" fillId="9" borderId="0" xfId="0" applyFont="1" applyFill="1" applyBorder="1" applyAlignment="1">
      <alignment vertical="top" wrapText="1"/>
    </xf>
    <xf numFmtId="0" fontId="37" fillId="9" borderId="0" xfId="0" applyFont="1" applyFill="1" applyBorder="1" applyAlignment="1">
      <alignment vertical="top" wrapText="1"/>
    </xf>
    <xf numFmtId="165" fontId="20" fillId="2" borderId="0" xfId="1" applyNumberFormat="1" applyFont="1" applyFill="1" applyBorder="1" applyAlignment="1">
      <alignment horizontal="left" vertical="top"/>
    </xf>
    <xf numFmtId="164" fontId="19" fillId="2" borderId="0" xfId="0" applyNumberFormat="1" applyFont="1" applyFill="1" applyBorder="1" applyAlignment="1">
      <alignment horizontal="right" vertical="top" wrapText="1"/>
    </xf>
    <xf numFmtId="164" fontId="24" fillId="9" borderId="0" xfId="1" applyNumberFormat="1" applyFont="1" applyFill="1" applyAlignment="1">
      <alignment horizontal="right" vertical="top"/>
    </xf>
    <xf numFmtId="0" fontId="45" fillId="9" borderId="0" xfId="0" applyFont="1" applyFill="1" applyBorder="1" applyAlignment="1">
      <alignment horizontal="center" vertical="top" wrapText="1"/>
    </xf>
    <xf numFmtId="165" fontId="57" fillId="2" borderId="0" xfId="1" applyNumberFormat="1" applyFont="1" applyFill="1" applyBorder="1" applyAlignment="1">
      <alignment vertical="top"/>
    </xf>
    <xf numFmtId="0" fontId="25" fillId="2" borderId="0" xfId="0" applyFont="1" applyFill="1" applyBorder="1" applyAlignment="1">
      <alignment horizontal="center" vertical="top"/>
    </xf>
    <xf numFmtId="0" fontId="58" fillId="9" borderId="0" xfId="0" applyFont="1" applyFill="1" applyBorder="1" applyAlignment="1">
      <alignment vertical="top"/>
    </xf>
    <xf numFmtId="0" fontId="20" fillId="9" borderId="0" xfId="0" quotePrefix="1" applyFont="1" applyFill="1" applyBorder="1" applyAlignment="1">
      <alignment vertical="top"/>
    </xf>
    <xf numFmtId="44" fontId="2" fillId="13" borderId="0" xfId="1" applyFont="1" applyFill="1" applyAlignment="1">
      <alignment vertical="center"/>
    </xf>
    <xf numFmtId="0" fontId="51" fillId="9" borderId="0" xfId="0" applyFont="1" applyFill="1"/>
    <xf numFmtId="0" fontId="0" fillId="17" borderId="0" xfId="0" applyFill="1"/>
    <xf numFmtId="165" fontId="4" fillId="2" borderId="0" xfId="0" applyNumberFormat="1" applyFont="1" applyFill="1" applyBorder="1" applyAlignment="1">
      <alignment vertical="center" wrapText="1"/>
    </xf>
    <xf numFmtId="0" fontId="49" fillId="9" borderId="0" xfId="0" applyFont="1" applyFill="1" applyBorder="1" applyAlignment="1">
      <alignment vertical="center"/>
    </xf>
    <xf numFmtId="0" fontId="0" fillId="2" borderId="0" xfId="0" applyFill="1" applyBorder="1"/>
    <xf numFmtId="165" fontId="16" fillId="2" borderId="0" xfId="0" applyNumberFormat="1" applyFont="1" applyFill="1" applyBorder="1" applyAlignment="1">
      <alignment vertical="center"/>
    </xf>
    <xf numFmtId="0" fontId="31" fillId="5" borderId="2" xfId="0" applyFont="1" applyFill="1" applyBorder="1" applyAlignment="1">
      <alignment horizontal="left" vertical="center" wrapText="1"/>
    </xf>
    <xf numFmtId="10" fontId="15" fillId="5" borderId="2" xfId="2" applyNumberFormat="1" applyFont="1" applyFill="1" applyBorder="1" applyAlignment="1">
      <alignment horizontal="center" vertical="center"/>
    </xf>
    <xf numFmtId="10" fontId="23" fillId="5" borderId="4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top" wrapText="1"/>
    </xf>
    <xf numFmtId="165" fontId="34" fillId="2" borderId="0" xfId="0" applyNumberFormat="1" applyFont="1" applyFill="1" applyBorder="1" applyAlignment="1">
      <alignment horizontal="center" vertical="center"/>
    </xf>
    <xf numFmtId="10" fontId="34" fillId="2" borderId="0" xfId="0" applyNumberFormat="1" applyFont="1" applyFill="1" applyBorder="1" applyAlignment="1">
      <alignment horizontal="center" vertical="center" wrapText="1"/>
    </xf>
    <xf numFmtId="10" fontId="35" fillId="2" borderId="0" xfId="0" applyNumberFormat="1" applyFont="1" applyFill="1" applyBorder="1" applyAlignment="1">
      <alignment horizontal="center" vertical="center"/>
    </xf>
    <xf numFmtId="164" fontId="20" fillId="9" borderId="0" xfId="0" applyNumberFormat="1" applyFont="1" applyFill="1" applyBorder="1" applyAlignment="1">
      <alignment horizontal="right" vertical="center"/>
    </xf>
    <xf numFmtId="0" fontId="11" fillId="9" borderId="0" xfId="0" applyFont="1" applyFill="1" applyBorder="1" applyAlignment="1">
      <alignment vertical="top" wrapText="1"/>
    </xf>
    <xf numFmtId="165" fontId="57" fillId="2" borderId="0" xfId="0" applyNumberFormat="1" applyFont="1" applyFill="1" applyBorder="1" applyAlignment="1">
      <alignment vertical="top"/>
    </xf>
    <xf numFmtId="44" fontId="18" fillId="9" borderId="0" xfId="1" applyFont="1" applyFill="1" applyBorder="1" applyAlignment="1">
      <alignment vertical="top"/>
    </xf>
    <xf numFmtId="0" fontId="37" fillId="9" borderId="0" xfId="0" applyFont="1" applyFill="1" applyBorder="1" applyAlignment="1">
      <alignment vertical="center"/>
    </xf>
    <xf numFmtId="164" fontId="23" fillId="5" borderId="4" xfId="1" applyNumberFormat="1" applyFont="1" applyFill="1" applyBorder="1" applyAlignment="1">
      <alignment horizontal="right" vertical="top" wrapText="1"/>
    </xf>
    <xf numFmtId="164" fontId="24" fillId="6" borderId="4" xfId="1" applyNumberFormat="1" applyFont="1" applyFill="1" applyBorder="1" applyAlignment="1">
      <alignment horizontal="right" vertical="top"/>
    </xf>
    <xf numFmtId="165" fontId="59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 wrapText="1"/>
    </xf>
    <xf numFmtId="0" fontId="42" fillId="9" borderId="0" xfId="0" applyFont="1" applyFill="1" applyBorder="1" applyAlignment="1">
      <alignment horizontal="center" vertical="center" wrapText="1"/>
    </xf>
    <xf numFmtId="164" fontId="24" fillId="5" borderId="3" xfId="1" quotePrefix="1" applyNumberFormat="1" applyFont="1" applyFill="1" applyBorder="1" applyAlignment="1">
      <alignment horizontal="right" vertical="center"/>
    </xf>
    <xf numFmtId="44" fontId="20" fillId="2" borderId="0" xfId="1" quotePrefix="1" applyNumberFormat="1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 wrapText="1"/>
    </xf>
    <xf numFmtId="164" fontId="24" fillId="9" borderId="3" xfId="1" quotePrefix="1" applyNumberFormat="1" applyFont="1" applyFill="1" applyBorder="1" applyAlignment="1">
      <alignment horizontal="right" vertical="center"/>
    </xf>
    <xf numFmtId="164" fontId="24" fillId="9" borderId="4" xfId="1" quotePrefix="1" applyNumberFormat="1" applyFont="1" applyFill="1" applyBorder="1" applyAlignment="1">
      <alignment horizontal="right" vertical="center"/>
    </xf>
    <xf numFmtId="164" fontId="29" fillId="2" borderId="0" xfId="0" applyNumberFormat="1" applyFont="1" applyFill="1" applyBorder="1" applyAlignment="1">
      <alignment horizontal="right" vertical="center" wrapText="1"/>
    </xf>
    <xf numFmtId="10" fontId="29" fillId="2" borderId="0" xfId="0" applyNumberFormat="1" applyFont="1" applyFill="1" applyBorder="1" applyAlignment="1">
      <alignment vertical="center" wrapText="1"/>
    </xf>
    <xf numFmtId="164" fontId="41" fillId="9" borderId="0" xfId="0" applyNumberFormat="1" applyFont="1" applyFill="1" applyBorder="1" applyAlignment="1">
      <alignment horizontal="right" vertical="center" wrapText="1"/>
    </xf>
    <xf numFmtId="165" fontId="20" fillId="2" borderId="0" xfId="0" applyNumberFormat="1" applyFont="1" applyFill="1" applyBorder="1" applyAlignment="1">
      <alignment horizontal="center" vertical="top"/>
    </xf>
    <xf numFmtId="164" fontId="20" fillId="2" borderId="0" xfId="0" applyNumberFormat="1" applyFont="1" applyFill="1" applyBorder="1" applyAlignment="1">
      <alignment horizontal="right" vertical="top" wrapText="1"/>
    </xf>
    <xf numFmtId="10" fontId="20" fillId="9" borderId="0" xfId="0" applyNumberFormat="1" applyFont="1" applyFill="1" applyBorder="1" applyAlignment="1">
      <alignment horizontal="left" vertical="top" wrapText="1"/>
    </xf>
    <xf numFmtId="164" fontId="45" fillId="9" borderId="0" xfId="0" applyNumberFormat="1" applyFont="1" applyFill="1" applyBorder="1" applyAlignment="1">
      <alignment horizontal="right" vertical="top" wrapText="1"/>
    </xf>
    <xf numFmtId="0" fontId="18" fillId="9" borderId="0" xfId="0" applyFont="1" applyFill="1" applyBorder="1" applyAlignment="1">
      <alignment horizontal="center" vertical="top"/>
    </xf>
    <xf numFmtId="0" fontId="0" fillId="0" borderId="0" xfId="0" applyBorder="1"/>
    <xf numFmtId="9" fontId="0" fillId="2" borderId="0" xfId="2" applyFont="1" applyFill="1"/>
    <xf numFmtId="165" fontId="16" fillId="2" borderId="0" xfId="0" applyNumberFormat="1" applyFont="1" applyFill="1" applyBorder="1" applyAlignment="1">
      <alignment horizontal="center" vertical="center"/>
    </xf>
    <xf numFmtId="165" fontId="17" fillId="5" borderId="8" xfId="0" applyNumberFormat="1" applyFont="1" applyFill="1" applyBorder="1" applyAlignment="1">
      <alignment vertical="top"/>
    </xf>
    <xf numFmtId="165" fontId="23" fillId="2" borderId="0" xfId="0" applyNumberFormat="1" applyFont="1" applyFill="1" applyBorder="1" applyAlignment="1">
      <alignment horizontal="center" vertical="top"/>
    </xf>
    <xf numFmtId="0" fontId="18" fillId="2" borderId="0" xfId="0" applyFont="1" applyFill="1" applyBorder="1" applyAlignment="1">
      <alignment vertical="top" wrapText="1"/>
    </xf>
    <xf numFmtId="164" fontId="24" fillId="6" borderId="13" xfId="1" applyNumberFormat="1" applyFont="1" applyFill="1" applyBorder="1" applyAlignment="1">
      <alignment horizontal="right" vertical="top" wrapText="1"/>
    </xf>
    <xf numFmtId="10" fontId="34" fillId="2" borderId="14" xfId="0" applyNumberFormat="1" applyFont="1" applyFill="1" applyBorder="1" applyAlignment="1">
      <alignment horizontal="center" vertical="center" wrapText="1"/>
    </xf>
    <xf numFmtId="10" fontId="34" fillId="2" borderId="13" xfId="0" applyNumberFormat="1" applyFont="1" applyFill="1" applyBorder="1" applyAlignment="1">
      <alignment horizontal="center" vertical="center" wrapText="1"/>
    </xf>
    <xf numFmtId="164" fontId="24" fillId="6" borderId="13" xfId="1" applyNumberFormat="1" applyFont="1" applyFill="1" applyBorder="1" applyAlignment="1">
      <alignment horizontal="right" vertical="center" wrapText="1"/>
    </xf>
    <xf numFmtId="10" fontId="35" fillId="2" borderId="14" xfId="0" applyNumberFormat="1" applyFont="1" applyFill="1" applyBorder="1" applyAlignment="1">
      <alignment horizontal="center" vertical="center" wrapText="1"/>
    </xf>
    <xf numFmtId="10" fontId="35" fillId="2" borderId="13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165" fontId="3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10" fontId="35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165" fontId="20" fillId="2" borderId="0" xfId="0" quotePrefix="1" applyNumberFormat="1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165" fontId="20" fillId="2" borderId="0" xfId="0" quotePrefix="1" applyNumberFormat="1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57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quotePrefix="1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20" fillId="2" borderId="0" xfId="0" quotePrefix="1" applyFont="1" applyFill="1" applyBorder="1" applyAlignment="1">
      <alignment vertical="top"/>
    </xf>
    <xf numFmtId="44" fontId="21" fillId="2" borderId="0" xfId="1" quotePrefix="1" applyFont="1" applyFill="1" applyBorder="1" applyAlignment="1">
      <alignment horizontal="right" vertical="top"/>
    </xf>
    <xf numFmtId="165" fontId="18" fillId="9" borderId="0" xfId="0" applyNumberFormat="1" applyFont="1" applyFill="1" applyAlignment="1">
      <alignment horizontal="center" vertical="top"/>
    </xf>
  </cellXfs>
  <cellStyles count="4">
    <cellStyle name="Moneda" xfId="1" builtinId="4"/>
    <cellStyle name="Moneda 2" xfId="3"/>
    <cellStyle name="Normal" xfId="0" builtinId="0"/>
    <cellStyle name="Percentatge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13"/>
  <sheetViews>
    <sheetView zoomScaleNormal="100" workbookViewId="0">
      <selection activeCell="G14" sqref="G14"/>
    </sheetView>
  </sheetViews>
  <sheetFormatPr defaultColWidth="8.81640625" defaultRowHeight="14.5" x14ac:dyDescent="0.35"/>
  <cols>
    <col min="1" max="16384" width="8.81640625" style="122"/>
  </cols>
  <sheetData>
    <row r="5" spans="3:6" x14ac:dyDescent="0.35">
      <c r="C5" s="302" t="s">
        <v>198</v>
      </c>
    </row>
    <row r="6" spans="3:6" x14ac:dyDescent="0.35">
      <c r="C6" s="303" t="s">
        <v>0</v>
      </c>
      <c r="D6" s="304">
        <f>televisió!E4</f>
        <v>13.345000000000001</v>
      </c>
      <c r="E6" s="471"/>
      <c r="F6" s="270"/>
    </row>
    <row r="7" spans="3:6" x14ac:dyDescent="0.35">
      <c r="C7" s="303" t="s">
        <v>210</v>
      </c>
      <c r="D7" s="304">
        <f>imprès!E4</f>
        <v>42.709999999999994</v>
      </c>
      <c r="E7" s="471"/>
    </row>
    <row r="8" spans="3:6" x14ac:dyDescent="0.35">
      <c r="C8" s="303" t="s">
        <v>3</v>
      </c>
      <c r="D8" s="304">
        <f>ràdio!E4</f>
        <v>12.5</v>
      </c>
      <c r="E8" s="471"/>
    </row>
    <row r="9" spans="3:6" x14ac:dyDescent="0.35">
      <c r="C9" s="303" t="s">
        <v>4</v>
      </c>
      <c r="D9" s="304">
        <f>'exterior '!E4</f>
        <v>17.270000000000007</v>
      </c>
      <c r="E9" s="471"/>
    </row>
    <row r="10" spans="3:6" x14ac:dyDescent="0.35">
      <c r="C10" s="303" t="s">
        <v>12</v>
      </c>
      <c r="D10" s="304">
        <f>digital!F4</f>
        <v>14.175000000000001</v>
      </c>
      <c r="E10" s="471"/>
    </row>
    <row r="11" spans="3:6" x14ac:dyDescent="0.35">
      <c r="C11" s="302" t="s">
        <v>224</v>
      </c>
      <c r="D11" s="305">
        <f>SUM(D6:D10)</f>
        <v>100</v>
      </c>
      <c r="E11" s="471"/>
    </row>
    <row r="13" spans="3:6" x14ac:dyDescent="0.35">
      <c r="D13" s="2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7"/>
  <sheetViews>
    <sheetView topLeftCell="A11" zoomScaleNormal="100" workbookViewId="0">
      <selection activeCell="B15" sqref="B15"/>
    </sheetView>
  </sheetViews>
  <sheetFormatPr defaultColWidth="8.7265625" defaultRowHeight="14.5" x14ac:dyDescent="0.35"/>
  <cols>
    <col min="2" max="2" width="4.6328125" style="122" customWidth="1"/>
    <col min="3" max="3" width="14.6328125" customWidth="1"/>
    <col min="4" max="4" width="34.26953125" customWidth="1"/>
    <col min="5" max="9" width="8.6328125" customWidth="1"/>
    <col min="10" max="12" width="8.7265625" customWidth="1"/>
    <col min="13" max="13" width="3.6328125" customWidth="1"/>
    <col min="14" max="17" width="8.6328125" style="147" customWidth="1"/>
    <col min="18" max="18" width="8.7265625" customWidth="1"/>
  </cols>
  <sheetData>
    <row r="1" spans="1:32" s="122" customFormat="1" x14ac:dyDescent="0.35">
      <c r="A1" s="317"/>
      <c r="H1" s="2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32" s="381" customFormat="1" ht="15" customHeight="1" x14ac:dyDescent="0.35">
      <c r="A2" s="317"/>
      <c r="C2" s="1" t="s">
        <v>260</v>
      </c>
      <c r="D2" s="120"/>
      <c r="E2" s="120"/>
      <c r="F2" s="121"/>
      <c r="G2" s="396"/>
      <c r="H2" s="248"/>
      <c r="I2" s="150"/>
      <c r="J2" s="151"/>
      <c r="K2" s="152"/>
      <c r="L2" s="395"/>
      <c r="M2" s="384"/>
      <c r="N2" s="153"/>
      <c r="O2" s="153"/>
      <c r="P2" s="153"/>
      <c r="Q2" s="153"/>
      <c r="R2" s="383"/>
      <c r="S2" s="382"/>
      <c r="T2" s="382"/>
      <c r="U2" s="382"/>
      <c r="V2" s="382"/>
      <c r="W2" s="382"/>
      <c r="X2" s="382"/>
      <c r="Y2" s="382"/>
      <c r="Z2" s="382"/>
      <c r="AA2" s="382"/>
    </row>
    <row r="3" spans="1:32" s="382" customFormat="1" ht="15" customHeight="1" x14ac:dyDescent="0.35">
      <c r="A3" s="317"/>
      <c r="C3" s="2" t="s">
        <v>259</v>
      </c>
      <c r="D3" s="3"/>
      <c r="E3" s="3"/>
      <c r="F3" s="4"/>
      <c r="G3" s="394"/>
      <c r="H3" s="336"/>
      <c r="I3" s="335"/>
      <c r="J3" s="155"/>
      <c r="K3" s="156"/>
      <c r="L3" s="157"/>
      <c r="M3" s="384"/>
      <c r="N3" s="157"/>
      <c r="O3" s="157"/>
      <c r="P3" s="157"/>
      <c r="Q3" s="157"/>
      <c r="R3" s="383"/>
    </row>
    <row r="4" spans="1:32" s="381" customFormat="1" ht="15" customHeight="1" x14ac:dyDescent="0.35">
      <c r="A4" s="317"/>
      <c r="C4" s="5" t="s">
        <v>0</v>
      </c>
      <c r="D4" s="6"/>
      <c r="E4" s="7">
        <f>SUM(B8:B53)</f>
        <v>13.345000000000001</v>
      </c>
      <c r="F4" s="8" t="s">
        <v>1</v>
      </c>
      <c r="G4" s="388"/>
      <c r="H4" s="248"/>
      <c r="I4" s="150"/>
      <c r="J4" s="158"/>
      <c r="K4" s="159"/>
      <c r="L4" s="385"/>
      <c r="M4" s="384"/>
      <c r="N4" s="153"/>
      <c r="O4" s="153"/>
      <c r="P4" s="153"/>
      <c r="Q4" s="153"/>
      <c r="R4" s="383"/>
      <c r="S4" s="382"/>
      <c r="T4" s="382"/>
      <c r="U4" s="382"/>
      <c r="V4" s="382"/>
      <c r="W4" s="382"/>
      <c r="X4" s="382"/>
      <c r="Y4" s="382"/>
      <c r="Z4" s="382"/>
      <c r="AA4" s="382"/>
    </row>
    <row r="5" spans="1:32" s="382" customFormat="1" ht="15" customHeight="1" x14ac:dyDescent="0.35">
      <c r="A5" s="317"/>
      <c r="B5" s="393"/>
      <c r="C5" s="392"/>
      <c r="D5" s="391"/>
      <c r="E5" s="390"/>
      <c r="F5" s="389"/>
      <c r="G5" s="388"/>
      <c r="H5" s="387"/>
      <c r="I5" s="386"/>
      <c r="J5" s="158"/>
      <c r="K5" s="159"/>
      <c r="L5" s="385"/>
      <c r="M5" s="384"/>
      <c r="N5" s="153"/>
      <c r="O5" s="153"/>
      <c r="P5" s="153"/>
      <c r="Q5" s="153"/>
      <c r="R5" s="383"/>
    </row>
    <row r="6" spans="1:32" s="381" customFormat="1" ht="15" customHeight="1" x14ac:dyDescent="0.35">
      <c r="A6" s="317"/>
      <c r="C6" s="10" t="s">
        <v>186</v>
      </c>
      <c r="D6" s="11"/>
      <c r="E6" s="12"/>
      <c r="F6" s="13"/>
      <c r="G6" s="14"/>
      <c r="H6" s="249"/>
      <c r="I6" s="154"/>
      <c r="J6" s="370"/>
      <c r="K6" s="369"/>
      <c r="L6" s="380"/>
      <c r="M6" s="384"/>
      <c r="N6" s="146" t="s">
        <v>194</v>
      </c>
      <c r="O6" s="146" t="s">
        <v>195</v>
      </c>
      <c r="P6" s="146" t="s">
        <v>196</v>
      </c>
      <c r="Q6" s="146" t="s">
        <v>197</v>
      </c>
      <c r="R6" s="383"/>
      <c r="S6" s="382"/>
      <c r="T6" s="382"/>
      <c r="U6" s="382"/>
      <c r="V6" s="382"/>
      <c r="W6" s="382"/>
      <c r="X6" s="382"/>
      <c r="Y6" s="382"/>
      <c r="Z6" s="382"/>
    </row>
    <row r="7" spans="1:32" s="15" customFormat="1" ht="31.5" x14ac:dyDescent="0.35">
      <c r="A7" s="317"/>
      <c r="B7" s="16" t="s">
        <v>5</v>
      </c>
      <c r="C7" s="17" t="s">
        <v>6</v>
      </c>
      <c r="D7" s="18" t="s">
        <v>7</v>
      </c>
      <c r="E7" s="19" t="s">
        <v>8</v>
      </c>
      <c r="F7" s="20" t="s">
        <v>9</v>
      </c>
      <c r="G7" s="21"/>
      <c r="H7" s="250"/>
      <c r="I7" s="160"/>
      <c r="J7" s="161" t="s">
        <v>10</v>
      </c>
      <c r="K7" s="162" t="s">
        <v>11</v>
      </c>
      <c r="L7" s="380"/>
      <c r="M7" s="332"/>
      <c r="N7" s="164" t="s">
        <v>8</v>
      </c>
      <c r="O7" s="164" t="s">
        <v>8</v>
      </c>
      <c r="P7" s="164" t="s">
        <v>8</v>
      </c>
      <c r="Q7" s="164" t="s">
        <v>8</v>
      </c>
      <c r="R7" s="332"/>
      <c r="S7" s="341"/>
      <c r="T7" s="341"/>
      <c r="U7" s="341"/>
      <c r="V7" s="341"/>
      <c r="W7" s="341"/>
      <c r="X7" s="341"/>
      <c r="Y7" s="341"/>
    </row>
    <row r="8" spans="1:32" s="28" customFormat="1" ht="21" x14ac:dyDescent="0.35">
      <c r="A8" s="317"/>
      <c r="B8" s="22">
        <v>2</v>
      </c>
      <c r="C8" s="23" t="s">
        <v>13</v>
      </c>
      <c r="D8" s="24" t="s">
        <v>258</v>
      </c>
      <c r="E8" s="25" t="s">
        <v>225</v>
      </c>
      <c r="F8" s="26" t="s">
        <v>225</v>
      </c>
      <c r="G8" s="27"/>
      <c r="H8" s="251"/>
      <c r="I8" s="165"/>
      <c r="J8" s="166" t="str">
        <f t="shared" ref="J8:J17" si="0">F8</f>
        <v>... €</v>
      </c>
      <c r="K8" s="167" t="str">
        <f t="shared" ref="K8:K17" si="1">J8</f>
        <v>... €</v>
      </c>
      <c r="L8" s="348" t="e">
        <f t="shared" ref="L8:L17" si="2">F8-E8</f>
        <v>#VALUE!</v>
      </c>
      <c r="M8" s="168"/>
      <c r="N8" s="243">
        <v>303</v>
      </c>
      <c r="O8" s="243">
        <v>320</v>
      </c>
      <c r="P8" s="243">
        <v>310</v>
      </c>
      <c r="Q8" s="243">
        <v>294.5</v>
      </c>
      <c r="R8" s="168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</row>
    <row r="9" spans="1:32" s="28" customFormat="1" x14ac:dyDescent="0.35">
      <c r="A9" s="317"/>
      <c r="B9" s="22">
        <v>1.5</v>
      </c>
      <c r="C9" s="23" t="s">
        <v>13</v>
      </c>
      <c r="D9" s="24" t="s">
        <v>257</v>
      </c>
      <c r="E9" s="25" t="s">
        <v>225</v>
      </c>
      <c r="F9" s="26" t="s">
        <v>225</v>
      </c>
      <c r="G9" s="27"/>
      <c r="H9" s="251"/>
      <c r="I9" s="165"/>
      <c r="J9" s="166" t="str">
        <f t="shared" si="0"/>
        <v>... €</v>
      </c>
      <c r="K9" s="167" t="str">
        <f t="shared" si="1"/>
        <v>... €</v>
      </c>
      <c r="L9" s="348" t="e">
        <f t="shared" si="2"/>
        <v>#VALUE!</v>
      </c>
      <c r="M9" s="168"/>
      <c r="N9" s="243">
        <v>273</v>
      </c>
      <c r="O9" s="243">
        <v>299</v>
      </c>
      <c r="P9" s="243">
        <v>274</v>
      </c>
      <c r="Q9" s="243">
        <v>265.05</v>
      </c>
      <c r="R9" s="168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</row>
    <row r="10" spans="1:32" s="28" customFormat="1" x14ac:dyDescent="0.35">
      <c r="A10" s="317"/>
      <c r="B10" s="22">
        <v>1.5</v>
      </c>
      <c r="C10" s="23" t="s">
        <v>13</v>
      </c>
      <c r="D10" s="24" t="s">
        <v>256</v>
      </c>
      <c r="E10" s="25" t="s">
        <v>225</v>
      </c>
      <c r="F10" s="26" t="s">
        <v>225</v>
      </c>
      <c r="G10" s="27"/>
      <c r="H10" s="251"/>
      <c r="I10" s="165"/>
      <c r="J10" s="166" t="str">
        <f t="shared" si="0"/>
        <v>... €</v>
      </c>
      <c r="K10" s="167" t="str">
        <f t="shared" si="1"/>
        <v>... €</v>
      </c>
      <c r="L10" s="348" t="e">
        <f t="shared" si="2"/>
        <v>#VALUE!</v>
      </c>
      <c r="M10" s="168"/>
      <c r="N10" s="243">
        <v>258</v>
      </c>
      <c r="O10" s="243">
        <v>299</v>
      </c>
      <c r="P10" s="243">
        <v>245</v>
      </c>
      <c r="Q10" s="243">
        <v>250.79999999999998</v>
      </c>
      <c r="R10" s="168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</row>
    <row r="11" spans="1:32" s="28" customFormat="1" x14ac:dyDescent="0.35">
      <c r="A11" s="317"/>
      <c r="B11" s="22">
        <v>1.5</v>
      </c>
      <c r="C11" s="23" t="s">
        <v>13</v>
      </c>
      <c r="D11" s="24" t="s">
        <v>255</v>
      </c>
      <c r="E11" s="25" t="s">
        <v>225</v>
      </c>
      <c r="F11" s="26" t="s">
        <v>225</v>
      </c>
      <c r="G11" s="27"/>
      <c r="H11" s="251"/>
      <c r="I11" s="165"/>
      <c r="J11" s="166" t="str">
        <f t="shared" si="0"/>
        <v>... €</v>
      </c>
      <c r="K11" s="167" t="str">
        <f t="shared" si="1"/>
        <v>... €</v>
      </c>
      <c r="L11" s="348" t="e">
        <f t="shared" si="2"/>
        <v>#VALUE!</v>
      </c>
      <c r="M11" s="168"/>
      <c r="N11" s="243">
        <v>273</v>
      </c>
      <c r="O11" s="243">
        <v>299</v>
      </c>
      <c r="P11" s="243">
        <v>279</v>
      </c>
      <c r="Q11" s="243">
        <v>265.05</v>
      </c>
      <c r="R11" s="168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</row>
    <row r="12" spans="1:32" s="28" customFormat="1" ht="21" x14ac:dyDescent="0.35">
      <c r="A12" s="317"/>
      <c r="B12" s="22">
        <v>2</v>
      </c>
      <c r="C12" s="23" t="s">
        <v>13</v>
      </c>
      <c r="D12" s="24" t="s">
        <v>254</v>
      </c>
      <c r="E12" s="25" t="s">
        <v>225</v>
      </c>
      <c r="F12" s="26" t="s">
        <v>225</v>
      </c>
      <c r="G12" s="27"/>
      <c r="H12" s="251"/>
      <c r="I12" s="165"/>
      <c r="J12" s="166" t="str">
        <f t="shared" si="0"/>
        <v>... €</v>
      </c>
      <c r="K12" s="167" t="str">
        <f t="shared" si="1"/>
        <v>... €</v>
      </c>
      <c r="L12" s="348" t="e">
        <f t="shared" si="2"/>
        <v>#VALUE!</v>
      </c>
      <c r="M12" s="168"/>
      <c r="N12" s="243">
        <v>303</v>
      </c>
      <c r="O12" s="243">
        <v>332</v>
      </c>
      <c r="P12" s="243">
        <v>310</v>
      </c>
      <c r="Q12" s="243">
        <v>294.5</v>
      </c>
      <c r="R12" s="168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</row>
    <row r="13" spans="1:32" s="28" customFormat="1" ht="21" x14ac:dyDescent="0.35">
      <c r="A13" s="317"/>
      <c r="B13" s="22">
        <v>2</v>
      </c>
      <c r="C13" s="23" t="s">
        <v>13</v>
      </c>
      <c r="D13" s="24" t="s">
        <v>253</v>
      </c>
      <c r="E13" s="25" t="s">
        <v>225</v>
      </c>
      <c r="F13" s="26" t="s">
        <v>225</v>
      </c>
      <c r="G13" s="27"/>
      <c r="H13" s="251"/>
      <c r="I13" s="165"/>
      <c r="J13" s="166" t="str">
        <f t="shared" si="0"/>
        <v>... €</v>
      </c>
      <c r="K13" s="167" t="str">
        <f t="shared" si="1"/>
        <v>... €</v>
      </c>
      <c r="L13" s="348" t="e">
        <f t="shared" si="2"/>
        <v>#VALUE!</v>
      </c>
      <c r="M13" s="168"/>
      <c r="N13" s="243">
        <v>273</v>
      </c>
      <c r="O13" s="243">
        <v>320</v>
      </c>
      <c r="P13" s="243">
        <v>279</v>
      </c>
      <c r="Q13" s="243">
        <v>265.05</v>
      </c>
      <c r="R13" s="168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</row>
    <row r="14" spans="1:32" s="28" customFormat="1" ht="21" x14ac:dyDescent="0.35">
      <c r="A14" s="317"/>
      <c r="B14" s="22">
        <f>0.25+0.045</f>
        <v>0.29499999999999998</v>
      </c>
      <c r="C14" s="33" t="s">
        <v>14</v>
      </c>
      <c r="D14" s="24" t="s">
        <v>15</v>
      </c>
      <c r="E14" s="25" t="s">
        <v>225</v>
      </c>
      <c r="F14" s="26" t="s">
        <v>225</v>
      </c>
      <c r="G14" s="27"/>
      <c r="H14" s="251"/>
      <c r="I14" s="165"/>
      <c r="J14" s="166" t="str">
        <f t="shared" si="0"/>
        <v>... €</v>
      </c>
      <c r="K14" s="167" t="str">
        <f t="shared" si="1"/>
        <v>... €</v>
      </c>
      <c r="L14" s="348" t="e">
        <f t="shared" si="2"/>
        <v>#VALUE!</v>
      </c>
      <c r="M14" s="168"/>
      <c r="N14" s="243">
        <v>125</v>
      </c>
      <c r="O14" s="243">
        <v>300</v>
      </c>
      <c r="P14" s="243">
        <v>148</v>
      </c>
      <c r="Q14" s="243">
        <v>142.5</v>
      </c>
      <c r="R14" s="168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</row>
    <row r="15" spans="1:32" s="28" customFormat="1" ht="21" x14ac:dyDescent="0.35">
      <c r="A15" s="317"/>
      <c r="B15" s="22">
        <v>0.5</v>
      </c>
      <c r="C15" s="34" t="s">
        <v>226</v>
      </c>
      <c r="D15" s="24" t="s">
        <v>15</v>
      </c>
      <c r="E15" s="25" t="s">
        <v>225</v>
      </c>
      <c r="F15" s="26" t="s">
        <v>225</v>
      </c>
      <c r="G15" s="27"/>
      <c r="H15" s="251"/>
      <c r="I15" s="165"/>
      <c r="J15" s="166" t="str">
        <f t="shared" si="0"/>
        <v>... €</v>
      </c>
      <c r="K15" s="167" t="str">
        <f t="shared" si="1"/>
        <v>... €</v>
      </c>
      <c r="L15" s="348" t="e">
        <f t="shared" si="2"/>
        <v>#VALUE!</v>
      </c>
      <c r="M15" s="168"/>
      <c r="N15" s="243">
        <v>125</v>
      </c>
      <c r="O15" s="243">
        <v>315</v>
      </c>
      <c r="P15" s="243">
        <v>130</v>
      </c>
      <c r="Q15" s="243">
        <v>128.25</v>
      </c>
      <c r="R15" s="168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</row>
    <row r="16" spans="1:32" s="28" customFormat="1" ht="21" x14ac:dyDescent="0.35">
      <c r="A16" s="317"/>
      <c r="B16" s="22">
        <v>0.4</v>
      </c>
      <c r="C16" s="33" t="s">
        <v>227</v>
      </c>
      <c r="D16" s="24" t="s">
        <v>15</v>
      </c>
      <c r="E16" s="25" t="s">
        <v>225</v>
      </c>
      <c r="F16" s="26" t="s">
        <v>225</v>
      </c>
      <c r="G16" s="27"/>
      <c r="H16" s="251"/>
      <c r="I16" s="165"/>
      <c r="J16" s="166" t="str">
        <f t="shared" si="0"/>
        <v>... €</v>
      </c>
      <c r="K16" s="167" t="str">
        <f t="shared" si="1"/>
        <v>... €</v>
      </c>
      <c r="L16" s="348" t="e">
        <f t="shared" si="2"/>
        <v>#VALUE!</v>
      </c>
      <c r="M16" s="168"/>
      <c r="N16" s="243">
        <v>125</v>
      </c>
      <c r="O16" s="243">
        <v>315</v>
      </c>
      <c r="P16" s="243">
        <v>130</v>
      </c>
      <c r="Q16" s="243">
        <v>128.25</v>
      </c>
      <c r="R16" s="168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</row>
    <row r="17" spans="1:33" s="28" customFormat="1" ht="21" x14ac:dyDescent="0.35">
      <c r="A17" s="317"/>
      <c r="B17" s="22">
        <v>0.4</v>
      </c>
      <c r="C17" s="34" t="s">
        <v>250</v>
      </c>
      <c r="D17" s="24" t="s">
        <v>15</v>
      </c>
      <c r="E17" s="25" t="s">
        <v>225</v>
      </c>
      <c r="F17" s="26" t="s">
        <v>225</v>
      </c>
      <c r="G17" s="27"/>
      <c r="H17" s="253"/>
      <c r="I17" s="169"/>
      <c r="J17" s="166" t="str">
        <f t="shared" si="0"/>
        <v>... €</v>
      </c>
      <c r="K17" s="167" t="str">
        <f t="shared" si="1"/>
        <v>... €</v>
      </c>
      <c r="L17" s="348" t="e">
        <f t="shared" si="2"/>
        <v>#VALUE!</v>
      </c>
      <c r="M17" s="168"/>
      <c r="N17" s="243">
        <v>125</v>
      </c>
      <c r="O17" s="243">
        <v>315</v>
      </c>
      <c r="P17" s="243">
        <v>125</v>
      </c>
      <c r="Q17" s="243">
        <v>128.25</v>
      </c>
      <c r="R17" s="168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</row>
    <row r="18" spans="1:33" s="374" customFormat="1" ht="15" customHeight="1" x14ac:dyDescent="0.25">
      <c r="A18" s="341"/>
      <c r="B18" s="378"/>
      <c r="C18" s="346"/>
      <c r="D18" s="377"/>
      <c r="E18" s="29"/>
      <c r="F18" s="27"/>
      <c r="G18" s="27"/>
      <c r="H18" s="254"/>
      <c r="I18" s="170"/>
      <c r="J18" s="171"/>
      <c r="K18" s="376"/>
      <c r="L18" s="375"/>
      <c r="M18" s="375"/>
      <c r="N18" s="174"/>
      <c r="O18" s="174"/>
      <c r="P18" s="174"/>
      <c r="Q18" s="174"/>
      <c r="R18" s="375"/>
    </row>
    <row r="19" spans="1:33" s="31" customFormat="1" ht="15" customHeight="1" x14ac:dyDescent="0.35">
      <c r="B19" s="269"/>
      <c r="C19" s="10" t="s">
        <v>16</v>
      </c>
      <c r="D19" s="11"/>
      <c r="E19" s="11"/>
      <c r="F19" s="379"/>
      <c r="G19" s="367"/>
      <c r="H19" s="252"/>
      <c r="I19" s="175"/>
      <c r="J19" s="370"/>
      <c r="K19" s="369"/>
      <c r="L19" s="176"/>
      <c r="M19" s="176"/>
      <c r="N19" s="146" t="s">
        <v>194</v>
      </c>
      <c r="O19" s="146" t="s">
        <v>195</v>
      </c>
      <c r="P19" s="146" t="s">
        <v>196</v>
      </c>
      <c r="Q19" s="146" t="s">
        <v>197</v>
      </c>
      <c r="R19" s="373"/>
      <c r="S19" s="372"/>
      <c r="T19" s="372"/>
      <c r="U19" s="372"/>
      <c r="V19" s="372"/>
      <c r="W19" s="372"/>
      <c r="X19" s="372"/>
      <c r="Y19" s="372"/>
      <c r="Z19" s="372"/>
    </row>
    <row r="20" spans="1:33" s="15" customFormat="1" ht="21" x14ac:dyDescent="0.35">
      <c r="B20" s="16" t="s">
        <v>5</v>
      </c>
      <c r="C20" s="17" t="s">
        <v>6</v>
      </c>
      <c r="D20" s="18" t="s">
        <v>7</v>
      </c>
      <c r="E20" s="19" t="s">
        <v>17</v>
      </c>
      <c r="F20" s="36" t="s">
        <v>18</v>
      </c>
      <c r="G20" s="366"/>
      <c r="H20" s="250"/>
      <c r="I20" s="160"/>
      <c r="J20" s="161" t="s">
        <v>10</v>
      </c>
      <c r="K20" s="162" t="s">
        <v>11</v>
      </c>
      <c r="L20" s="178"/>
      <c r="M20" s="332"/>
      <c r="N20" s="164" t="s">
        <v>17</v>
      </c>
      <c r="O20" s="164" t="s">
        <v>17</v>
      </c>
      <c r="P20" s="164" t="s">
        <v>17</v>
      </c>
      <c r="Q20" s="164" t="s">
        <v>17</v>
      </c>
      <c r="R20" s="332"/>
      <c r="S20" s="341"/>
      <c r="T20" s="341"/>
      <c r="U20" s="341"/>
      <c r="V20" s="341"/>
      <c r="W20" s="341"/>
      <c r="X20" s="341"/>
      <c r="Y20" s="341"/>
    </row>
    <row r="21" spans="1:33" s="28" customFormat="1" ht="31.5" x14ac:dyDescent="0.35">
      <c r="A21" s="317"/>
      <c r="B21" s="22">
        <v>0.01</v>
      </c>
      <c r="C21" s="34" t="s">
        <v>13</v>
      </c>
      <c r="D21" s="24" t="s">
        <v>252</v>
      </c>
      <c r="E21" s="37" t="s">
        <v>228</v>
      </c>
      <c r="F21" s="38" t="s">
        <v>228</v>
      </c>
      <c r="G21" s="368"/>
      <c r="H21" s="253"/>
      <c r="I21" s="169"/>
      <c r="J21" s="179" t="str">
        <f t="shared" ref="J21:J28" si="3">F21</f>
        <v>...%</v>
      </c>
      <c r="K21" s="180" t="e">
        <f t="shared" ref="K21:K28" si="4">1-(1*J21)</f>
        <v>#VALUE!</v>
      </c>
      <c r="L21" s="348" t="e">
        <f t="shared" ref="L21:L28" si="5">F21-E21</f>
        <v>#VALUE!</v>
      </c>
      <c r="M21" s="168"/>
      <c r="N21" s="245">
        <v>0.72</v>
      </c>
      <c r="O21" s="245">
        <v>0.5</v>
      </c>
      <c r="P21" s="245">
        <v>0.7</v>
      </c>
      <c r="Q21" s="245">
        <v>0.71499999999999997</v>
      </c>
      <c r="R21" s="168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</row>
    <row r="22" spans="1:33" s="28" customFormat="1" ht="21" x14ac:dyDescent="0.35">
      <c r="A22" s="317"/>
      <c r="B22" s="22">
        <v>0.01</v>
      </c>
      <c r="C22" s="34" t="s">
        <v>251</v>
      </c>
      <c r="D22" s="24" t="s">
        <v>249</v>
      </c>
      <c r="E22" s="37" t="s">
        <v>228</v>
      </c>
      <c r="F22" s="38" t="s">
        <v>228</v>
      </c>
      <c r="G22" s="368"/>
      <c r="H22" s="253"/>
      <c r="I22" s="169"/>
      <c r="J22" s="179" t="str">
        <f t="shared" si="3"/>
        <v>...%</v>
      </c>
      <c r="K22" s="180" t="e">
        <f t="shared" si="4"/>
        <v>#VALUE!</v>
      </c>
      <c r="L22" s="348" t="e">
        <f t="shared" si="5"/>
        <v>#VALUE!</v>
      </c>
      <c r="M22" s="168"/>
      <c r="N22" s="245">
        <v>0.72</v>
      </c>
      <c r="O22" s="245">
        <v>0.4</v>
      </c>
      <c r="P22" s="245">
        <v>0.7</v>
      </c>
      <c r="Q22" s="245">
        <v>0.71499999999999997</v>
      </c>
      <c r="R22" s="168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</row>
    <row r="23" spans="1:33" s="28" customFormat="1" ht="21" x14ac:dyDescent="0.35">
      <c r="A23" s="317"/>
      <c r="B23" s="22">
        <v>0.01</v>
      </c>
      <c r="C23" s="34" t="s">
        <v>250</v>
      </c>
      <c r="D23" s="24" t="s">
        <v>249</v>
      </c>
      <c r="E23" s="37" t="s">
        <v>228</v>
      </c>
      <c r="F23" s="38" t="s">
        <v>228</v>
      </c>
      <c r="G23" s="368"/>
      <c r="H23" s="253"/>
      <c r="I23" s="169"/>
      <c r="J23" s="179" t="str">
        <f t="shared" si="3"/>
        <v>...%</v>
      </c>
      <c r="K23" s="180" t="e">
        <f t="shared" si="4"/>
        <v>#VALUE!</v>
      </c>
      <c r="L23" s="348" t="e">
        <f t="shared" si="5"/>
        <v>#VALUE!</v>
      </c>
      <c r="M23" s="168"/>
      <c r="N23" s="245">
        <v>0.72</v>
      </c>
      <c r="O23" s="245">
        <v>0.5</v>
      </c>
      <c r="P23" s="245">
        <v>0.7</v>
      </c>
      <c r="Q23" s="245">
        <v>0.71499999999999997</v>
      </c>
      <c r="R23" s="168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</row>
    <row r="24" spans="1:33" s="28" customFormat="1" ht="21" x14ac:dyDescent="0.35">
      <c r="A24" s="317"/>
      <c r="B24" s="40">
        <v>0.18</v>
      </c>
      <c r="C24" s="34" t="s">
        <v>20</v>
      </c>
      <c r="D24" s="24" t="s">
        <v>248</v>
      </c>
      <c r="E24" s="37" t="s">
        <v>228</v>
      </c>
      <c r="F24" s="38" t="s">
        <v>228</v>
      </c>
      <c r="G24" s="368"/>
      <c r="H24" s="253"/>
      <c r="I24" s="169"/>
      <c r="J24" s="179" t="str">
        <f t="shared" si="3"/>
        <v>...%</v>
      </c>
      <c r="K24" s="180" t="e">
        <f t="shared" si="4"/>
        <v>#VALUE!</v>
      </c>
      <c r="L24" s="348" t="e">
        <f t="shared" si="5"/>
        <v>#VALUE!</v>
      </c>
      <c r="M24" s="168"/>
      <c r="N24" s="245">
        <v>0.8</v>
      </c>
      <c r="O24" s="245">
        <v>0.79</v>
      </c>
      <c r="P24" s="245">
        <v>0.82</v>
      </c>
      <c r="Q24" s="245">
        <v>0.82</v>
      </c>
      <c r="R24" s="168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</row>
    <row r="25" spans="1:33" s="28" customFormat="1" ht="21" x14ac:dyDescent="0.35">
      <c r="A25" s="317"/>
      <c r="B25" s="40">
        <v>0.25</v>
      </c>
      <c r="C25" s="34" t="s">
        <v>21</v>
      </c>
      <c r="D25" s="24" t="s">
        <v>248</v>
      </c>
      <c r="E25" s="37" t="s">
        <v>228</v>
      </c>
      <c r="F25" s="38" t="s">
        <v>228</v>
      </c>
      <c r="G25" s="368"/>
      <c r="H25" s="253"/>
      <c r="I25" s="169"/>
      <c r="J25" s="179" t="str">
        <f t="shared" si="3"/>
        <v>...%</v>
      </c>
      <c r="K25" s="180" t="e">
        <f t="shared" si="4"/>
        <v>#VALUE!</v>
      </c>
      <c r="L25" s="348" t="e">
        <f t="shared" si="5"/>
        <v>#VALUE!</v>
      </c>
      <c r="M25" s="168"/>
      <c r="N25" s="245">
        <v>0.54</v>
      </c>
      <c r="O25" s="245">
        <v>0.53</v>
      </c>
      <c r="P25" s="245">
        <v>0.54</v>
      </c>
      <c r="Q25" s="245">
        <v>0.54</v>
      </c>
      <c r="R25" s="168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</row>
    <row r="26" spans="1:33" s="28" customFormat="1" ht="21" x14ac:dyDescent="0.35">
      <c r="A26" s="317"/>
      <c r="B26" s="40">
        <v>0.3</v>
      </c>
      <c r="C26" s="34" t="s">
        <v>22</v>
      </c>
      <c r="D26" s="24" t="s">
        <v>248</v>
      </c>
      <c r="E26" s="37" t="s">
        <v>228</v>
      </c>
      <c r="F26" s="38" t="s">
        <v>228</v>
      </c>
      <c r="G26" s="368"/>
      <c r="H26" s="253"/>
      <c r="I26" s="169"/>
      <c r="J26" s="179" t="str">
        <f t="shared" si="3"/>
        <v>...%</v>
      </c>
      <c r="K26" s="180" t="e">
        <f t="shared" si="4"/>
        <v>#VALUE!</v>
      </c>
      <c r="L26" s="348" t="e">
        <f t="shared" si="5"/>
        <v>#VALUE!</v>
      </c>
      <c r="M26" s="168"/>
      <c r="N26" s="245">
        <v>0.5</v>
      </c>
      <c r="O26" s="245">
        <v>0.9</v>
      </c>
      <c r="P26" s="245">
        <v>0.5</v>
      </c>
      <c r="Q26" s="245">
        <v>0.5</v>
      </c>
      <c r="R26" s="168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</row>
    <row r="27" spans="1:33" s="28" customFormat="1" ht="21" x14ac:dyDescent="0.35">
      <c r="A27" s="317"/>
      <c r="B27" s="40">
        <v>0.13</v>
      </c>
      <c r="C27" s="34" t="s">
        <v>23</v>
      </c>
      <c r="D27" s="24" t="s">
        <v>248</v>
      </c>
      <c r="E27" s="37" t="s">
        <v>228</v>
      </c>
      <c r="F27" s="38" t="s">
        <v>228</v>
      </c>
      <c r="G27" s="368"/>
      <c r="H27" s="253"/>
      <c r="I27" s="169"/>
      <c r="J27" s="179" t="str">
        <f t="shared" si="3"/>
        <v>...%</v>
      </c>
      <c r="K27" s="180" t="e">
        <f t="shared" si="4"/>
        <v>#VALUE!</v>
      </c>
      <c r="L27" s="348" t="e">
        <f t="shared" si="5"/>
        <v>#VALUE!</v>
      </c>
      <c r="M27" s="168"/>
      <c r="N27" s="245">
        <v>0.5</v>
      </c>
      <c r="O27" s="245">
        <v>0.9</v>
      </c>
      <c r="P27" s="245">
        <v>0.5</v>
      </c>
      <c r="Q27" s="245">
        <v>0.5</v>
      </c>
      <c r="R27" s="168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</row>
    <row r="28" spans="1:33" s="28" customFormat="1" ht="21" x14ac:dyDescent="0.35">
      <c r="A28" s="317"/>
      <c r="B28" s="40">
        <v>0.15</v>
      </c>
      <c r="C28" s="34" t="s">
        <v>24</v>
      </c>
      <c r="D28" s="24" t="s">
        <v>248</v>
      </c>
      <c r="E28" s="37" t="s">
        <v>228</v>
      </c>
      <c r="F28" s="38" t="s">
        <v>228</v>
      </c>
      <c r="G28" s="368"/>
      <c r="H28" s="253"/>
      <c r="I28" s="169"/>
      <c r="J28" s="179" t="str">
        <f t="shared" si="3"/>
        <v>...%</v>
      </c>
      <c r="K28" s="180" t="e">
        <f t="shared" si="4"/>
        <v>#VALUE!</v>
      </c>
      <c r="L28" s="348" t="e">
        <f t="shared" si="5"/>
        <v>#VALUE!</v>
      </c>
      <c r="M28" s="168"/>
      <c r="N28" s="245">
        <v>0.44919999999999999</v>
      </c>
      <c r="O28" s="245">
        <v>0.9</v>
      </c>
      <c r="P28" s="245">
        <v>0.44900000000000001</v>
      </c>
      <c r="Q28" s="245">
        <v>0.45</v>
      </c>
      <c r="R28" s="168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</row>
    <row r="29" spans="1:33" s="374" customFormat="1" ht="15" customHeight="1" x14ac:dyDescent="0.25">
      <c r="A29" s="341"/>
      <c r="B29" s="378"/>
      <c r="C29" s="346"/>
      <c r="D29" s="377"/>
      <c r="E29" s="29"/>
      <c r="F29" s="29"/>
      <c r="G29" s="27"/>
      <c r="H29" s="254"/>
      <c r="I29" s="170"/>
      <c r="J29" s="171"/>
      <c r="K29" s="376"/>
      <c r="L29" s="375"/>
      <c r="M29" s="375"/>
      <c r="N29" s="174"/>
      <c r="O29" s="174"/>
      <c r="P29" s="174"/>
      <c r="Q29" s="174"/>
      <c r="R29" s="375"/>
    </row>
    <row r="30" spans="1:33" s="31" customFormat="1" ht="15" customHeight="1" x14ac:dyDescent="0.35">
      <c r="B30" s="269"/>
      <c r="C30" s="10" t="s">
        <v>187</v>
      </c>
      <c r="D30" s="11"/>
      <c r="E30" s="11"/>
      <c r="F30" s="241"/>
      <c r="G30" s="367"/>
      <c r="H30" s="252"/>
      <c r="I30" s="175"/>
      <c r="J30" s="370"/>
      <c r="K30" s="369"/>
      <c r="L30" s="176"/>
      <c r="M30" s="176"/>
      <c r="N30" s="146" t="s">
        <v>194</v>
      </c>
      <c r="O30" s="146" t="s">
        <v>195</v>
      </c>
      <c r="P30" s="146" t="s">
        <v>196</v>
      </c>
      <c r="Q30" s="146" t="s">
        <v>197</v>
      </c>
      <c r="R30" s="373"/>
      <c r="S30" s="372"/>
      <c r="T30" s="372"/>
      <c r="U30" s="372"/>
      <c r="V30" s="372"/>
      <c r="W30" s="372"/>
      <c r="X30" s="372"/>
      <c r="Y30" s="372"/>
      <c r="Z30" s="372"/>
    </row>
    <row r="31" spans="1:33" s="15" customFormat="1" ht="21" x14ac:dyDescent="0.35">
      <c r="B31" s="16" t="s">
        <v>5</v>
      </c>
      <c r="C31" s="17" t="s">
        <v>6</v>
      </c>
      <c r="D31" s="18" t="s">
        <v>7</v>
      </c>
      <c r="E31" s="19" t="s">
        <v>17</v>
      </c>
      <c r="F31" s="36" t="s">
        <v>18</v>
      </c>
      <c r="G31" s="366"/>
      <c r="H31" s="250"/>
      <c r="I31" s="160"/>
      <c r="J31" s="161" t="s">
        <v>10</v>
      </c>
      <c r="K31" s="162" t="s">
        <v>11</v>
      </c>
      <c r="L31" s="178"/>
      <c r="M31" s="332"/>
      <c r="N31" s="164" t="s">
        <v>17</v>
      </c>
      <c r="O31" s="164" t="s">
        <v>17</v>
      </c>
      <c r="P31" s="164" t="s">
        <v>17</v>
      </c>
      <c r="Q31" s="164" t="s">
        <v>17</v>
      </c>
      <c r="R31" s="332"/>
      <c r="S31" s="341"/>
      <c r="T31" s="341"/>
      <c r="U31" s="341"/>
      <c r="V31" s="341"/>
      <c r="W31" s="341"/>
      <c r="X31" s="341"/>
      <c r="Y31" s="341"/>
    </row>
    <row r="32" spans="1:33" s="28" customFormat="1" ht="42" x14ac:dyDescent="0.35">
      <c r="A32" s="317"/>
      <c r="B32" s="40">
        <v>0.01</v>
      </c>
      <c r="C32" s="42" t="s">
        <v>25</v>
      </c>
      <c r="D32" s="24" t="s">
        <v>222</v>
      </c>
      <c r="E32" s="37" t="s">
        <v>228</v>
      </c>
      <c r="F32" s="38" t="s">
        <v>228</v>
      </c>
      <c r="G32" s="368"/>
      <c r="H32" s="253"/>
      <c r="I32" s="169"/>
      <c r="J32" s="179" t="str">
        <f>F32</f>
        <v>...%</v>
      </c>
      <c r="K32" s="180" t="e">
        <f>1-(1*J32)</f>
        <v>#VALUE!</v>
      </c>
      <c r="L32" s="348" t="e">
        <f>F32-E32</f>
        <v>#VALUE!</v>
      </c>
      <c r="M32" s="168"/>
      <c r="N32" s="245">
        <v>0.02</v>
      </c>
      <c r="O32" s="245">
        <v>0.01</v>
      </c>
      <c r="P32" s="245">
        <v>0.02</v>
      </c>
      <c r="Q32" s="245">
        <v>0.02</v>
      </c>
      <c r="R32" s="168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</row>
    <row r="33" spans="1:45" s="43" customFormat="1" ht="15" customHeight="1" x14ac:dyDescent="0.35">
      <c r="A33" s="358"/>
      <c r="B33" s="357"/>
      <c r="C33" s="361"/>
      <c r="D33" s="365"/>
      <c r="E33" s="364"/>
      <c r="F33" s="44"/>
      <c r="G33" s="367"/>
      <c r="H33" s="259"/>
      <c r="I33" s="181"/>
      <c r="J33" s="182"/>
      <c r="K33" s="183"/>
      <c r="L33" s="184"/>
      <c r="M33" s="359"/>
      <c r="N33" s="363"/>
      <c r="O33" s="363"/>
      <c r="P33" s="363"/>
      <c r="Q33" s="363"/>
      <c r="R33" s="359"/>
      <c r="S33" s="358"/>
      <c r="T33" s="358"/>
      <c r="U33" s="358"/>
      <c r="V33" s="358"/>
    </row>
    <row r="34" spans="1:45" s="31" customFormat="1" ht="15" customHeight="1" x14ac:dyDescent="0.35">
      <c r="A34" s="371"/>
      <c r="B34" s="279"/>
      <c r="C34" s="262" t="s">
        <v>247</v>
      </c>
      <c r="D34" s="264"/>
      <c r="E34" s="99"/>
      <c r="F34" s="99"/>
      <c r="G34" s="366"/>
      <c r="H34" s="253"/>
      <c r="I34" s="206"/>
      <c r="J34" s="370"/>
      <c r="K34" s="369"/>
      <c r="L34" s="176"/>
      <c r="M34" s="206"/>
      <c r="N34" s="176"/>
      <c r="O34" s="266"/>
      <c r="P34" s="266"/>
      <c r="Q34" s="266"/>
      <c r="R34" s="266"/>
      <c r="S34" s="266"/>
      <c r="T34" s="311"/>
      <c r="U34" s="311"/>
      <c r="V34" s="311"/>
    </row>
    <row r="35" spans="1:45" s="15" customFormat="1" ht="21" x14ac:dyDescent="0.35">
      <c r="B35" s="280" t="s">
        <v>5</v>
      </c>
      <c r="C35" s="17" t="s">
        <v>6</v>
      </c>
      <c r="D35" s="18" t="s">
        <v>7</v>
      </c>
      <c r="E35" s="125" t="s">
        <v>19</v>
      </c>
      <c r="F35" s="36" t="s">
        <v>246</v>
      </c>
      <c r="G35" s="368"/>
      <c r="H35" s="254"/>
      <c r="I35" s="206"/>
      <c r="J35" s="161" t="s">
        <v>10</v>
      </c>
      <c r="K35" s="162" t="s">
        <v>11</v>
      </c>
      <c r="L35" s="178"/>
      <c r="M35" s="206"/>
      <c r="N35" s="178"/>
      <c r="O35" s="267"/>
      <c r="P35" s="267"/>
      <c r="Q35" s="267"/>
      <c r="R35" s="267"/>
      <c r="S35" s="267"/>
      <c r="T35" s="311"/>
      <c r="U35" s="311"/>
      <c r="V35" s="311"/>
    </row>
    <row r="36" spans="1:45" s="15" customFormat="1" ht="21" x14ac:dyDescent="0.35">
      <c r="B36" s="281">
        <v>0.01</v>
      </c>
      <c r="C36" s="23" t="s">
        <v>236</v>
      </c>
      <c r="D36" s="24" t="s">
        <v>245</v>
      </c>
      <c r="E36" s="126" t="s">
        <v>19</v>
      </c>
      <c r="F36" s="38" t="s">
        <v>228</v>
      </c>
      <c r="G36" s="367"/>
      <c r="H36" s="252"/>
      <c r="I36" s="206"/>
      <c r="J36" s="166" t="str">
        <f t="shared" ref="J36:J45" si="6">F36</f>
        <v>...%</v>
      </c>
      <c r="K36" s="167" t="str">
        <f t="shared" ref="K36:K45" si="7">J36</f>
        <v>...%</v>
      </c>
      <c r="L36" s="178"/>
      <c r="M36" s="206"/>
      <c r="N36" s="178"/>
      <c r="O36" s="267"/>
      <c r="P36" s="267"/>
      <c r="Q36" s="267"/>
      <c r="R36" s="267"/>
      <c r="S36" s="267"/>
      <c r="T36" s="311"/>
      <c r="U36" s="311"/>
      <c r="V36" s="311"/>
    </row>
    <row r="37" spans="1:45" s="28" customFormat="1" ht="22" customHeight="1" x14ac:dyDescent="0.35">
      <c r="A37" s="15"/>
      <c r="B37" s="281">
        <v>0.01</v>
      </c>
      <c r="C37" s="23" t="s">
        <v>236</v>
      </c>
      <c r="D37" s="24" t="s">
        <v>244</v>
      </c>
      <c r="E37" s="126" t="s">
        <v>19</v>
      </c>
      <c r="F37" s="38" t="s">
        <v>228</v>
      </c>
      <c r="G37" s="366"/>
      <c r="H37" s="250"/>
      <c r="I37" s="170"/>
      <c r="J37" s="166" t="str">
        <f t="shared" si="6"/>
        <v>...%</v>
      </c>
      <c r="K37" s="167" t="str">
        <f t="shared" si="7"/>
        <v>...%</v>
      </c>
      <c r="L37" s="177"/>
      <c r="M37" s="206"/>
      <c r="N37" s="177"/>
      <c r="O37" s="267"/>
      <c r="P37" s="267"/>
      <c r="Q37" s="267"/>
      <c r="R37" s="267"/>
      <c r="S37" s="267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</row>
    <row r="38" spans="1:45" s="28" customFormat="1" ht="22" customHeight="1" x14ac:dyDescent="0.35">
      <c r="A38" s="15"/>
      <c r="B38" s="281">
        <v>0.01</v>
      </c>
      <c r="C38" s="23" t="s">
        <v>236</v>
      </c>
      <c r="D38" s="24" t="s">
        <v>243</v>
      </c>
      <c r="E38" s="126" t="s">
        <v>19</v>
      </c>
      <c r="F38" s="38" t="s">
        <v>228</v>
      </c>
      <c r="G38" s="366"/>
      <c r="H38" s="250"/>
      <c r="I38" s="170"/>
      <c r="J38" s="166" t="str">
        <f t="shared" si="6"/>
        <v>...%</v>
      </c>
      <c r="K38" s="167" t="str">
        <f t="shared" si="7"/>
        <v>...%</v>
      </c>
      <c r="L38" s="177"/>
      <c r="M38" s="206"/>
      <c r="N38" s="177"/>
      <c r="O38" s="267"/>
      <c r="P38" s="267"/>
      <c r="Q38" s="267"/>
      <c r="R38" s="267"/>
      <c r="S38" s="267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</row>
    <row r="39" spans="1:45" s="15" customFormat="1" ht="22" customHeight="1" x14ac:dyDescent="0.35">
      <c r="B39" s="281">
        <v>0.01</v>
      </c>
      <c r="C39" s="23" t="s">
        <v>236</v>
      </c>
      <c r="D39" s="24" t="s">
        <v>242</v>
      </c>
      <c r="E39" s="126" t="s">
        <v>19</v>
      </c>
      <c r="F39" s="38" t="s">
        <v>228</v>
      </c>
      <c r="G39" s="367"/>
      <c r="H39" s="252"/>
      <c r="I39" s="206"/>
      <c r="J39" s="166" t="str">
        <f t="shared" si="6"/>
        <v>...%</v>
      </c>
      <c r="K39" s="167" t="str">
        <f t="shared" si="7"/>
        <v>...%</v>
      </c>
      <c r="L39" s="178"/>
      <c r="M39" s="206"/>
      <c r="N39" s="178"/>
      <c r="O39" s="267"/>
      <c r="P39" s="267"/>
      <c r="Q39" s="267"/>
      <c r="R39" s="267"/>
      <c r="S39" s="267"/>
      <c r="T39" s="311"/>
      <c r="U39" s="311"/>
      <c r="V39" s="311"/>
    </row>
    <row r="40" spans="1:45" s="28" customFormat="1" ht="22" customHeight="1" x14ac:dyDescent="0.35">
      <c r="A40" s="15"/>
      <c r="B40" s="281">
        <v>0.01</v>
      </c>
      <c r="C40" s="23" t="s">
        <v>236</v>
      </c>
      <c r="D40" s="24" t="s">
        <v>241</v>
      </c>
      <c r="E40" s="126" t="s">
        <v>19</v>
      </c>
      <c r="F40" s="38" t="s">
        <v>228</v>
      </c>
      <c r="G40" s="366"/>
      <c r="H40" s="250"/>
      <c r="I40" s="170"/>
      <c r="J40" s="166" t="str">
        <f t="shared" si="6"/>
        <v>...%</v>
      </c>
      <c r="K40" s="167" t="str">
        <f t="shared" si="7"/>
        <v>...%</v>
      </c>
      <c r="L40" s="177"/>
      <c r="M40" s="206"/>
      <c r="N40" s="177"/>
      <c r="O40" s="267"/>
      <c r="P40" s="267"/>
      <c r="Q40" s="267"/>
      <c r="R40" s="267"/>
      <c r="S40" s="267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</row>
    <row r="41" spans="1:45" s="28" customFormat="1" ht="22" customHeight="1" x14ac:dyDescent="0.35">
      <c r="A41" s="15"/>
      <c r="B41" s="281">
        <v>0.01</v>
      </c>
      <c r="C41" s="23" t="s">
        <v>236</v>
      </c>
      <c r="D41" s="24" t="s">
        <v>240</v>
      </c>
      <c r="E41" s="126" t="s">
        <v>19</v>
      </c>
      <c r="F41" s="38" t="s">
        <v>228</v>
      </c>
      <c r="G41" s="366"/>
      <c r="H41" s="250"/>
      <c r="I41" s="170"/>
      <c r="J41" s="166" t="str">
        <f t="shared" si="6"/>
        <v>...%</v>
      </c>
      <c r="K41" s="167" t="str">
        <f t="shared" si="7"/>
        <v>...%</v>
      </c>
      <c r="L41" s="177"/>
      <c r="M41" s="206"/>
      <c r="N41" s="177"/>
      <c r="O41" s="267"/>
      <c r="P41" s="267"/>
      <c r="Q41" s="267"/>
      <c r="R41" s="267"/>
      <c r="S41" s="267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</row>
    <row r="42" spans="1:45" s="28" customFormat="1" ht="22" customHeight="1" x14ac:dyDescent="0.35">
      <c r="A42" s="15"/>
      <c r="B42" s="281">
        <v>0.01</v>
      </c>
      <c r="C42" s="23" t="s">
        <v>236</v>
      </c>
      <c r="D42" s="24" t="s">
        <v>239</v>
      </c>
      <c r="E42" s="126" t="s">
        <v>19</v>
      </c>
      <c r="F42" s="38" t="s">
        <v>228</v>
      </c>
      <c r="G42" s="366"/>
      <c r="H42" s="250"/>
      <c r="I42" s="170"/>
      <c r="J42" s="166" t="str">
        <f t="shared" si="6"/>
        <v>...%</v>
      </c>
      <c r="K42" s="167" t="str">
        <f t="shared" si="7"/>
        <v>...%</v>
      </c>
      <c r="L42" s="177"/>
      <c r="M42" s="206"/>
      <c r="N42" s="177"/>
      <c r="O42" s="267"/>
      <c r="P42" s="267"/>
      <c r="Q42" s="267"/>
      <c r="R42" s="267"/>
      <c r="S42" s="267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</row>
    <row r="43" spans="1:45" s="15" customFormat="1" ht="22" customHeight="1" x14ac:dyDescent="0.35">
      <c r="B43" s="281">
        <v>0.01</v>
      </c>
      <c r="C43" s="23" t="s">
        <v>236</v>
      </c>
      <c r="D43" s="24" t="s">
        <v>238</v>
      </c>
      <c r="E43" s="126" t="s">
        <v>19</v>
      </c>
      <c r="F43" s="38" t="s">
        <v>228</v>
      </c>
      <c r="G43" s="367"/>
      <c r="H43" s="252"/>
      <c r="I43" s="206"/>
      <c r="J43" s="166" t="str">
        <f t="shared" si="6"/>
        <v>...%</v>
      </c>
      <c r="K43" s="167" t="str">
        <f t="shared" si="7"/>
        <v>...%</v>
      </c>
      <c r="L43" s="178"/>
      <c r="M43" s="206"/>
      <c r="N43" s="178"/>
      <c r="O43" s="267"/>
      <c r="P43" s="267"/>
      <c r="Q43" s="267"/>
      <c r="R43" s="267"/>
      <c r="S43" s="267"/>
      <c r="T43" s="311"/>
      <c r="U43" s="311"/>
      <c r="V43" s="311"/>
    </row>
    <row r="44" spans="1:45" s="28" customFormat="1" ht="22" customHeight="1" x14ac:dyDescent="0.35">
      <c r="A44" s="15"/>
      <c r="B44" s="281">
        <v>0.01</v>
      </c>
      <c r="C44" s="23" t="s">
        <v>236</v>
      </c>
      <c r="D44" s="24" t="s">
        <v>237</v>
      </c>
      <c r="E44" s="126" t="s">
        <v>19</v>
      </c>
      <c r="F44" s="38" t="s">
        <v>228</v>
      </c>
      <c r="G44" s="366"/>
      <c r="H44" s="250"/>
      <c r="I44" s="170"/>
      <c r="J44" s="166" t="str">
        <f t="shared" si="6"/>
        <v>...%</v>
      </c>
      <c r="K44" s="167" t="str">
        <f t="shared" si="7"/>
        <v>...%</v>
      </c>
      <c r="L44" s="177"/>
      <c r="M44" s="206"/>
      <c r="N44" s="177"/>
      <c r="O44" s="267"/>
      <c r="P44" s="267"/>
      <c r="Q44" s="267"/>
      <c r="R44" s="267"/>
      <c r="S44" s="267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</row>
    <row r="45" spans="1:45" s="28" customFormat="1" ht="22" customHeight="1" x14ac:dyDescent="0.35">
      <c r="A45" s="15"/>
      <c r="B45" s="281">
        <v>0.01</v>
      </c>
      <c r="C45" s="23" t="s">
        <v>236</v>
      </c>
      <c r="D45" s="24" t="s">
        <v>235</v>
      </c>
      <c r="E45" s="126" t="s">
        <v>19</v>
      </c>
      <c r="F45" s="38" t="s">
        <v>228</v>
      </c>
      <c r="G45" s="366"/>
      <c r="H45" s="250"/>
      <c r="I45" s="170"/>
      <c r="J45" s="166" t="str">
        <f t="shared" si="6"/>
        <v>...%</v>
      </c>
      <c r="K45" s="167" t="str">
        <f t="shared" si="7"/>
        <v>...%</v>
      </c>
      <c r="L45" s="177"/>
      <c r="M45" s="206"/>
      <c r="N45" s="177"/>
      <c r="O45" s="267"/>
      <c r="P45" s="267"/>
      <c r="Q45" s="267"/>
      <c r="R45" s="267"/>
      <c r="S45" s="267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</row>
    <row r="46" spans="1:45" s="43" customFormat="1" ht="15" customHeight="1" x14ac:dyDescent="0.35">
      <c r="A46" s="358"/>
      <c r="B46" s="357"/>
      <c r="C46" s="361"/>
      <c r="D46" s="365"/>
      <c r="E46" s="364"/>
      <c r="F46" s="44"/>
      <c r="G46" s="45"/>
      <c r="H46" s="259"/>
      <c r="I46" s="181"/>
      <c r="J46" s="182"/>
      <c r="K46" s="183"/>
      <c r="L46" s="184"/>
      <c r="M46" s="359"/>
      <c r="N46" s="363"/>
      <c r="O46" s="363"/>
      <c r="P46" s="363"/>
      <c r="Q46" s="363"/>
      <c r="R46" s="359"/>
      <c r="S46" s="358"/>
      <c r="T46" s="358"/>
      <c r="U46" s="358"/>
      <c r="V46" s="358"/>
    </row>
    <row r="47" spans="1:45" s="351" customFormat="1" ht="15" customHeight="1" x14ac:dyDescent="0.35">
      <c r="B47" s="362"/>
      <c r="C47" s="127" t="s">
        <v>26</v>
      </c>
      <c r="D47" s="48"/>
      <c r="E47" s="49"/>
      <c r="F47" s="50"/>
      <c r="G47" s="51"/>
      <c r="H47" s="356"/>
      <c r="I47" s="355"/>
      <c r="J47" s="354"/>
      <c r="K47" s="353"/>
      <c r="L47" s="352"/>
      <c r="M47" s="352"/>
      <c r="N47" s="146" t="s">
        <v>194</v>
      </c>
      <c r="O47" s="146" t="s">
        <v>195</v>
      </c>
      <c r="P47" s="146" t="s">
        <v>196</v>
      </c>
      <c r="Q47" s="146" t="s">
        <v>197</v>
      </c>
      <c r="R47" s="352"/>
    </row>
    <row r="48" spans="1:45" s="15" customFormat="1" ht="21" x14ac:dyDescent="0.35">
      <c r="B48" s="52" t="s">
        <v>5</v>
      </c>
      <c r="C48" s="53"/>
      <c r="D48" s="54" t="s">
        <v>27</v>
      </c>
      <c r="E48" s="19" t="s">
        <v>28</v>
      </c>
      <c r="F48" s="55" t="s">
        <v>29</v>
      </c>
      <c r="G48" s="45"/>
      <c r="H48" s="336"/>
      <c r="I48" s="335"/>
      <c r="J48" s="161" t="s">
        <v>10</v>
      </c>
      <c r="K48" s="162" t="s">
        <v>11</v>
      </c>
      <c r="L48" s="332"/>
      <c r="M48" s="163"/>
      <c r="N48" s="164" t="s">
        <v>28</v>
      </c>
      <c r="O48" s="164" t="s">
        <v>28</v>
      </c>
      <c r="P48" s="164" t="s">
        <v>28</v>
      </c>
      <c r="Q48" s="164" t="s">
        <v>28</v>
      </c>
      <c r="R48" s="163"/>
    </row>
    <row r="49" spans="1:32" s="311" customFormat="1" ht="15" customHeight="1" x14ac:dyDescent="0.35">
      <c r="A49" s="317"/>
      <c r="B49" s="40">
        <v>0.05</v>
      </c>
      <c r="C49" s="124" t="s">
        <v>30</v>
      </c>
      <c r="D49" s="129"/>
      <c r="E49" s="37" t="s">
        <v>228</v>
      </c>
      <c r="F49" s="38" t="s">
        <v>228</v>
      </c>
      <c r="G49" s="45"/>
      <c r="H49" s="350"/>
      <c r="I49" s="349"/>
      <c r="J49" s="246" t="str">
        <f>F49</f>
        <v>...%</v>
      </c>
      <c r="K49" s="247" t="e">
        <f>1+(1*J49)</f>
        <v>#VALUE!</v>
      </c>
      <c r="L49" s="348" t="e">
        <f>F49-E49</f>
        <v>#VALUE!</v>
      </c>
      <c r="M49" s="314"/>
      <c r="N49" s="245">
        <v>0</v>
      </c>
      <c r="O49" s="245">
        <v>5.0000000000000001E-3</v>
      </c>
      <c r="P49" s="245">
        <v>0</v>
      </c>
      <c r="Q49" s="245">
        <v>0</v>
      </c>
      <c r="R49" s="168"/>
    </row>
    <row r="50" spans="1:32" s="43" customFormat="1" ht="15" customHeight="1" x14ac:dyDescent="0.35">
      <c r="A50" s="358"/>
      <c r="B50" s="357"/>
      <c r="C50" s="361"/>
      <c r="D50" s="360"/>
      <c r="E50" s="44"/>
      <c r="F50" s="45"/>
      <c r="G50" s="45"/>
      <c r="H50" s="260"/>
      <c r="I50" s="185"/>
      <c r="J50" s="186"/>
      <c r="K50" s="183"/>
      <c r="L50" s="187"/>
      <c r="M50" s="187"/>
      <c r="N50" s="188"/>
      <c r="O50" s="188"/>
      <c r="P50" s="188"/>
      <c r="Q50" s="188"/>
      <c r="R50" s="359"/>
      <c r="S50" s="358"/>
      <c r="T50" s="358"/>
      <c r="U50" s="358"/>
      <c r="V50" s="358"/>
      <c r="W50" s="358"/>
      <c r="X50" s="358"/>
    </row>
    <row r="51" spans="1:32" s="351" customFormat="1" ht="15" customHeight="1" x14ac:dyDescent="0.35">
      <c r="B51" s="357"/>
      <c r="C51" s="127" t="s">
        <v>31</v>
      </c>
      <c r="D51" s="48"/>
      <c r="E51" s="49"/>
      <c r="F51" s="50"/>
      <c r="G51" s="51"/>
      <c r="H51" s="356"/>
      <c r="I51" s="355"/>
      <c r="J51" s="354"/>
      <c r="K51" s="353"/>
      <c r="L51" s="352"/>
      <c r="M51" s="352"/>
      <c r="N51" s="146" t="s">
        <v>194</v>
      </c>
      <c r="O51" s="146" t="s">
        <v>195</v>
      </c>
      <c r="P51" s="146" t="s">
        <v>196</v>
      </c>
      <c r="Q51" s="146" t="s">
        <v>197</v>
      </c>
      <c r="R51" s="352"/>
    </row>
    <row r="52" spans="1:32" s="15" customFormat="1" ht="21" x14ac:dyDescent="0.35">
      <c r="B52" s="52" t="s">
        <v>5</v>
      </c>
      <c r="C52" s="57"/>
      <c r="D52" s="54" t="s">
        <v>27</v>
      </c>
      <c r="E52" s="19" t="s">
        <v>28</v>
      </c>
      <c r="F52" s="55" t="s">
        <v>29</v>
      </c>
      <c r="G52" s="45"/>
      <c r="H52" s="336"/>
      <c r="I52" s="335"/>
      <c r="J52" s="161" t="s">
        <v>10</v>
      </c>
      <c r="K52" s="162" t="s">
        <v>11</v>
      </c>
      <c r="L52" s="332"/>
      <c r="M52" s="163"/>
      <c r="N52" s="164" t="s">
        <v>28</v>
      </c>
      <c r="O52" s="164" t="s">
        <v>28</v>
      </c>
      <c r="P52" s="164" t="s">
        <v>28</v>
      </c>
      <c r="Q52" s="164" t="s">
        <v>28</v>
      </c>
      <c r="R52" s="163"/>
    </row>
    <row r="53" spans="1:32" s="311" customFormat="1" ht="15" customHeight="1" x14ac:dyDescent="0.35">
      <c r="A53" s="317"/>
      <c r="B53" s="40">
        <v>0.05</v>
      </c>
      <c r="C53" s="124" t="s">
        <v>32</v>
      </c>
      <c r="D53" s="129"/>
      <c r="E53" s="37" t="s">
        <v>228</v>
      </c>
      <c r="F53" s="38" t="s">
        <v>228</v>
      </c>
      <c r="G53" s="45"/>
      <c r="H53" s="350"/>
      <c r="I53" s="349"/>
      <c r="J53" s="246" t="str">
        <f>F53</f>
        <v>...%</v>
      </c>
      <c r="K53" s="247" t="e">
        <f>1+1*J53</f>
        <v>#VALUE!</v>
      </c>
      <c r="L53" s="348" t="e">
        <f>F53-E53</f>
        <v>#VALUE!</v>
      </c>
      <c r="M53" s="314"/>
      <c r="N53" s="245">
        <v>0</v>
      </c>
      <c r="O53" s="245">
        <v>5.0000000000000001E-4</v>
      </c>
      <c r="P53" s="245">
        <v>0</v>
      </c>
      <c r="Q53" s="245">
        <v>0</v>
      </c>
      <c r="R53" s="168"/>
    </row>
    <row r="54" spans="1:32" s="59" customFormat="1" ht="15" customHeight="1" x14ac:dyDescent="0.25">
      <c r="A54" s="341"/>
      <c r="B54" s="347"/>
      <c r="C54" s="346"/>
      <c r="D54" s="346"/>
      <c r="E54" s="345"/>
      <c r="F54" s="344"/>
      <c r="G54" s="58"/>
      <c r="H54" s="255"/>
      <c r="I54" s="343"/>
      <c r="J54" s="189"/>
      <c r="K54" s="172"/>
      <c r="L54" s="173"/>
      <c r="M54" s="173"/>
      <c r="N54" s="149"/>
      <c r="O54" s="149"/>
      <c r="P54" s="149"/>
      <c r="Q54" s="149"/>
      <c r="R54" s="173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s="15" customFormat="1" ht="15" customHeight="1" x14ac:dyDescent="0.35">
      <c r="B55" s="342"/>
      <c r="C55" s="60" t="s">
        <v>33</v>
      </c>
      <c r="D55" s="131"/>
      <c r="E55" s="128"/>
      <c r="F55" s="26" t="s">
        <v>225</v>
      </c>
      <c r="G55" s="21"/>
      <c r="H55" s="254"/>
      <c r="I55" s="170"/>
      <c r="J55" s="171"/>
      <c r="K55" s="183"/>
      <c r="L55" s="190"/>
      <c r="M55" s="190"/>
      <c r="N55" s="191"/>
      <c r="O55" s="191"/>
      <c r="P55" s="191"/>
      <c r="Q55" s="191"/>
      <c r="R55" s="332"/>
      <c r="S55" s="341"/>
      <c r="T55" s="341"/>
      <c r="U55" s="341"/>
      <c r="V55" s="341"/>
      <c r="W55" s="341"/>
      <c r="X55" s="341"/>
    </row>
    <row r="56" spans="1:32" s="15" customFormat="1" ht="15" customHeight="1" x14ac:dyDescent="0.35">
      <c r="A56" s="341"/>
      <c r="B56" s="340"/>
      <c r="C56" s="339"/>
      <c r="D56" s="338"/>
      <c r="E56" s="61"/>
      <c r="F56" s="62"/>
      <c r="G56" s="337"/>
      <c r="H56" s="336"/>
      <c r="I56" s="335"/>
      <c r="J56" s="334"/>
      <c r="K56" s="333"/>
      <c r="L56" s="332"/>
      <c r="M56" s="163"/>
      <c r="N56" s="192"/>
      <c r="O56" s="192"/>
      <c r="P56" s="192"/>
      <c r="Q56" s="192"/>
      <c r="R56" s="163"/>
    </row>
    <row r="57" spans="1:32" s="313" customFormat="1" ht="22" customHeight="1" x14ac:dyDescent="0.35">
      <c r="B57" s="489" t="s">
        <v>183</v>
      </c>
      <c r="C57" s="489"/>
      <c r="D57" s="489"/>
      <c r="E57" s="489"/>
      <c r="F57" s="489"/>
      <c r="G57" s="325"/>
      <c r="H57" s="256"/>
      <c r="I57" s="193"/>
      <c r="J57" s="194"/>
      <c r="K57" s="195"/>
      <c r="L57" s="196"/>
      <c r="M57" s="320"/>
      <c r="N57" s="315"/>
      <c r="O57" s="315"/>
      <c r="P57" s="315"/>
      <c r="Q57" s="315"/>
      <c r="R57" s="320"/>
    </row>
    <row r="58" spans="1:32" s="313" customFormat="1" ht="33" customHeight="1" x14ac:dyDescent="0.35">
      <c r="B58" s="489" t="s">
        <v>34</v>
      </c>
      <c r="C58" s="489"/>
      <c r="D58" s="489"/>
      <c r="E58" s="489"/>
      <c r="F58" s="489"/>
      <c r="G58" s="325"/>
      <c r="H58" s="256"/>
      <c r="I58" s="193"/>
      <c r="J58" s="194"/>
      <c r="K58" s="195"/>
      <c r="L58" s="196" t="s">
        <v>35</v>
      </c>
      <c r="M58" s="320"/>
      <c r="N58" s="315"/>
      <c r="O58" s="315"/>
      <c r="P58" s="315"/>
      <c r="Q58" s="315"/>
      <c r="R58" s="320"/>
    </row>
    <row r="59" spans="1:32" s="313" customFormat="1" ht="22" customHeight="1" x14ac:dyDescent="0.35">
      <c r="B59" s="489" t="s">
        <v>201</v>
      </c>
      <c r="C59" s="489"/>
      <c r="D59" s="489"/>
      <c r="E59" s="489"/>
      <c r="F59" s="489"/>
      <c r="G59" s="309"/>
      <c r="H59" s="256"/>
      <c r="I59" s="193"/>
      <c r="J59" s="194"/>
      <c r="K59" s="198"/>
      <c r="L59" s="196"/>
      <c r="M59" s="320"/>
      <c r="N59" s="315"/>
      <c r="O59" s="315"/>
      <c r="P59" s="315"/>
      <c r="Q59" s="315"/>
      <c r="R59" s="320"/>
    </row>
    <row r="60" spans="1:32" s="328" customFormat="1" ht="11" customHeight="1" x14ac:dyDescent="0.35">
      <c r="B60" s="491" t="s">
        <v>200</v>
      </c>
      <c r="C60" s="491"/>
      <c r="D60" s="491"/>
      <c r="E60" s="491"/>
      <c r="F60" s="491"/>
      <c r="G60" s="331"/>
      <c r="H60" s="256"/>
      <c r="I60" s="193"/>
      <c r="J60" s="194"/>
      <c r="K60" s="198"/>
      <c r="L60" s="194"/>
      <c r="M60" s="329"/>
      <c r="N60" s="330"/>
      <c r="O60" s="330"/>
      <c r="P60" s="330"/>
      <c r="Q60" s="330"/>
      <c r="R60" s="329"/>
    </row>
    <row r="61" spans="1:32" s="313" customFormat="1" ht="22" customHeight="1" x14ac:dyDescent="0.35">
      <c r="B61" s="488" t="s">
        <v>36</v>
      </c>
      <c r="C61" s="488"/>
      <c r="D61" s="488"/>
      <c r="E61" s="488"/>
      <c r="F61" s="488"/>
      <c r="G61" s="327"/>
      <c r="H61" s="256"/>
      <c r="I61" s="193"/>
      <c r="J61" s="194"/>
      <c r="K61" s="198"/>
      <c r="L61" s="196"/>
      <c r="M61" s="320"/>
      <c r="N61" s="315"/>
      <c r="O61" s="315"/>
      <c r="P61" s="315"/>
      <c r="Q61" s="315"/>
      <c r="R61" s="320"/>
    </row>
    <row r="62" spans="1:32" s="313" customFormat="1" ht="22" customHeight="1" x14ac:dyDescent="0.35">
      <c r="B62" s="489" t="s">
        <v>37</v>
      </c>
      <c r="C62" s="489"/>
      <c r="D62" s="489"/>
      <c r="E62" s="489"/>
      <c r="F62" s="489"/>
      <c r="G62" s="325"/>
      <c r="H62" s="256"/>
      <c r="I62" s="193"/>
      <c r="J62" s="194"/>
      <c r="K62" s="195"/>
      <c r="L62" s="196"/>
      <c r="M62" s="320"/>
      <c r="N62" s="315"/>
      <c r="O62" s="315"/>
      <c r="P62" s="315"/>
      <c r="Q62" s="315"/>
      <c r="R62" s="320"/>
    </row>
    <row r="63" spans="1:32" s="313" customFormat="1" ht="12" customHeight="1" x14ac:dyDescent="0.35">
      <c r="B63" s="326"/>
      <c r="C63" s="325"/>
      <c r="D63" s="324"/>
      <c r="E63" s="323"/>
      <c r="F63" s="322"/>
      <c r="G63" s="63"/>
      <c r="H63" s="256"/>
      <c r="I63" s="193"/>
      <c r="J63" s="194"/>
      <c r="K63" s="195"/>
      <c r="L63" s="196"/>
      <c r="M63" s="320"/>
      <c r="N63" s="321"/>
      <c r="O63" s="321"/>
      <c r="P63" s="321"/>
      <c r="Q63" s="321"/>
      <c r="R63" s="320"/>
    </row>
    <row r="64" spans="1:32" s="317" customFormat="1" ht="12" customHeight="1" x14ac:dyDescent="0.35">
      <c r="B64" s="319" t="s">
        <v>234</v>
      </c>
      <c r="C64" s="313"/>
      <c r="D64" s="313"/>
      <c r="E64" s="313"/>
      <c r="F64" s="313"/>
      <c r="G64" s="313"/>
      <c r="H64" s="257"/>
      <c r="I64" s="318"/>
      <c r="J64" s="199"/>
      <c r="K64" s="195"/>
      <c r="L64" s="200"/>
      <c r="M64" s="314"/>
      <c r="N64" s="315"/>
      <c r="O64" s="315"/>
      <c r="P64" s="315"/>
      <c r="Q64" s="315"/>
      <c r="R64" s="314"/>
    </row>
    <row r="65" spans="1:32" s="28" customFormat="1" ht="12" customHeight="1" x14ac:dyDescent="0.35">
      <c r="A65" s="317"/>
      <c r="B65" s="490" t="s">
        <v>182</v>
      </c>
      <c r="C65" s="490"/>
      <c r="D65" s="490"/>
      <c r="E65" s="490"/>
      <c r="F65" s="490"/>
      <c r="G65" s="313"/>
      <c r="H65" s="258"/>
      <c r="I65" s="316"/>
      <c r="J65" s="201"/>
      <c r="K65" s="202"/>
      <c r="L65" s="168"/>
      <c r="M65" s="200"/>
      <c r="N65" s="203"/>
      <c r="O65" s="315"/>
      <c r="P65" s="315"/>
      <c r="Q65" s="315"/>
      <c r="R65" s="314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</row>
    <row r="66" spans="1:32" s="28" customFormat="1" ht="22" customHeight="1" x14ac:dyDescent="0.35">
      <c r="A66" s="317"/>
      <c r="B66" s="490" t="s">
        <v>38</v>
      </c>
      <c r="C66" s="490"/>
      <c r="D66" s="490"/>
      <c r="E66" s="490"/>
      <c r="F66" s="490"/>
      <c r="G66" s="313"/>
      <c r="H66" s="258"/>
      <c r="I66" s="316"/>
      <c r="J66" s="201"/>
      <c r="K66" s="202"/>
      <c r="L66" s="168"/>
      <c r="M66" s="200"/>
      <c r="N66" s="203"/>
      <c r="O66" s="315"/>
      <c r="P66" s="315"/>
      <c r="Q66" s="315"/>
      <c r="R66" s="314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</row>
    <row r="67" spans="1:32" s="122" customFormat="1" x14ac:dyDescent="0.35">
      <c r="G67" s="313"/>
      <c r="H67" s="312"/>
      <c r="I67" s="148"/>
      <c r="J67" s="148"/>
      <c r="K67" s="148"/>
      <c r="L67" s="148"/>
      <c r="M67" s="148"/>
      <c r="N67" s="149"/>
      <c r="O67" s="149"/>
      <c r="P67" s="149"/>
      <c r="Q67" s="149"/>
      <c r="R67" s="148"/>
    </row>
    <row r="68" spans="1:32" s="122" customFormat="1" x14ac:dyDescent="0.35">
      <c r="N68" s="147"/>
      <c r="O68" s="147"/>
      <c r="P68" s="147"/>
      <c r="Q68" s="147"/>
    </row>
    <row r="69" spans="1:32" s="122" customFormat="1" x14ac:dyDescent="0.35">
      <c r="N69" s="147"/>
      <c r="O69" s="147"/>
      <c r="P69" s="147"/>
      <c r="Q69" s="147"/>
    </row>
    <row r="70" spans="1:32" s="122" customFormat="1" x14ac:dyDescent="0.35">
      <c r="N70" s="147"/>
      <c r="O70" s="147"/>
      <c r="P70" s="147"/>
      <c r="Q70" s="147"/>
    </row>
    <row r="71" spans="1:32" s="122" customFormat="1" x14ac:dyDescent="0.35">
      <c r="N71" s="147"/>
      <c r="O71" s="147"/>
      <c r="P71" s="147"/>
      <c r="Q71" s="147"/>
    </row>
    <row r="72" spans="1:32" s="122" customFormat="1" x14ac:dyDescent="0.35">
      <c r="N72" s="147"/>
      <c r="O72" s="147"/>
      <c r="P72" s="147"/>
      <c r="Q72" s="147"/>
    </row>
    <row r="73" spans="1:32" s="122" customFormat="1" x14ac:dyDescent="0.35">
      <c r="N73" s="147"/>
      <c r="O73" s="147"/>
      <c r="P73" s="147"/>
      <c r="Q73" s="147"/>
    </row>
    <row r="74" spans="1:32" s="122" customFormat="1" x14ac:dyDescent="0.35">
      <c r="N74" s="147"/>
      <c r="O74" s="147"/>
      <c r="P74" s="147"/>
      <c r="Q74" s="147"/>
    </row>
    <row r="75" spans="1:32" s="122" customFormat="1" x14ac:dyDescent="0.35">
      <c r="N75" s="147"/>
      <c r="O75" s="147"/>
      <c r="P75" s="147"/>
      <c r="Q75" s="147"/>
    </row>
    <row r="76" spans="1:32" s="122" customFormat="1" x14ac:dyDescent="0.35">
      <c r="N76" s="147"/>
      <c r="O76" s="147"/>
      <c r="P76" s="147"/>
      <c r="Q76" s="147"/>
    </row>
    <row r="77" spans="1:32" s="122" customFormat="1" x14ac:dyDescent="0.35">
      <c r="N77" s="147"/>
      <c r="O77" s="147"/>
      <c r="P77" s="147"/>
      <c r="Q77" s="147"/>
    </row>
    <row r="78" spans="1:32" s="122" customFormat="1" x14ac:dyDescent="0.35">
      <c r="N78" s="147"/>
      <c r="O78" s="147"/>
      <c r="P78" s="147"/>
      <c r="Q78" s="147"/>
    </row>
    <row r="79" spans="1:32" s="122" customFormat="1" x14ac:dyDescent="0.35">
      <c r="N79" s="147"/>
      <c r="O79" s="147"/>
      <c r="P79" s="147"/>
      <c r="Q79" s="147"/>
    </row>
    <row r="80" spans="1:32" s="122" customFormat="1" x14ac:dyDescent="0.35">
      <c r="N80" s="147"/>
      <c r="O80" s="147"/>
      <c r="P80" s="147"/>
      <c r="Q80" s="147"/>
    </row>
    <row r="81" spans="14:17" s="122" customFormat="1" x14ac:dyDescent="0.35">
      <c r="N81" s="147"/>
      <c r="O81" s="147"/>
      <c r="P81" s="147"/>
      <c r="Q81" s="147"/>
    </row>
    <row r="82" spans="14:17" s="122" customFormat="1" x14ac:dyDescent="0.35">
      <c r="N82" s="147"/>
      <c r="O82" s="147"/>
      <c r="P82" s="147"/>
      <c r="Q82" s="147"/>
    </row>
    <row r="83" spans="14:17" s="122" customFormat="1" x14ac:dyDescent="0.35">
      <c r="N83" s="147"/>
      <c r="O83" s="147"/>
      <c r="P83" s="147"/>
      <c r="Q83" s="147"/>
    </row>
    <row r="84" spans="14:17" s="122" customFormat="1" x14ac:dyDescent="0.35">
      <c r="N84" s="147"/>
      <c r="O84" s="147"/>
      <c r="P84" s="147"/>
      <c r="Q84" s="147"/>
    </row>
    <row r="85" spans="14:17" s="122" customFormat="1" x14ac:dyDescent="0.35">
      <c r="N85" s="147"/>
      <c r="O85" s="147"/>
      <c r="P85" s="147"/>
      <c r="Q85" s="147"/>
    </row>
    <row r="86" spans="14:17" s="122" customFormat="1" x14ac:dyDescent="0.35">
      <c r="N86" s="147"/>
      <c r="O86" s="147"/>
      <c r="P86" s="147"/>
      <c r="Q86" s="147"/>
    </row>
    <row r="87" spans="14:17" s="122" customFormat="1" x14ac:dyDescent="0.35">
      <c r="N87" s="147"/>
      <c r="O87" s="147"/>
      <c r="P87" s="147"/>
      <c r="Q87" s="147"/>
    </row>
  </sheetData>
  <protectedRanges>
    <protectedRange sqref="H14:I16 G54 H47:I48 H51:I52 H49:J50 G32 H53:J64 G35 H46:J46 H33:J33 G21:G28" name="Interval3_1"/>
    <protectedRange sqref="H18:J18 H12:I13 F55 J12:J17 F12:F17 H8:J8 F8 H29:J29 H35" name="Interval3_1_1"/>
    <protectedRange sqref="F9:F10 H9:J10" name="Interval3_1_1_1"/>
    <protectedRange sqref="F11 H11:J11" name="Interval3_1_1_2"/>
  </protectedRanges>
  <mergeCells count="8">
    <mergeCell ref="B61:F61"/>
    <mergeCell ref="B62:F62"/>
    <mergeCell ref="B65:F65"/>
    <mergeCell ref="B66:F66"/>
    <mergeCell ref="B57:F57"/>
    <mergeCell ref="B58:F58"/>
    <mergeCell ref="B59:F59"/>
    <mergeCell ref="B60:F60"/>
  </mergeCells>
  <conditionalFormatting sqref="L8 L12:L17">
    <cfRule type="cellIs" dxfId="106" priority="15" operator="greaterThan">
      <formula>0</formula>
    </cfRule>
  </conditionalFormatting>
  <conditionalFormatting sqref="L22">
    <cfRule type="cellIs" dxfId="105" priority="14" operator="lessThan">
      <formula>0</formula>
    </cfRule>
  </conditionalFormatting>
  <conditionalFormatting sqref="L49">
    <cfRule type="cellIs" dxfId="104" priority="13" operator="greaterThan">
      <formula>0</formula>
    </cfRule>
  </conditionalFormatting>
  <conditionalFormatting sqref="L53">
    <cfRule type="cellIs" dxfId="103" priority="12" operator="greaterThan">
      <formula>0</formula>
    </cfRule>
  </conditionalFormatting>
  <conditionalFormatting sqref="L23">
    <cfRule type="cellIs" dxfId="102" priority="11" operator="lessThan">
      <formula>0</formula>
    </cfRule>
  </conditionalFormatting>
  <conditionalFormatting sqref="L24">
    <cfRule type="cellIs" dxfId="101" priority="10" operator="lessThan">
      <formula>0</formula>
    </cfRule>
  </conditionalFormatting>
  <conditionalFormatting sqref="L25">
    <cfRule type="cellIs" dxfId="100" priority="9" operator="lessThan">
      <formula>0</formula>
    </cfRule>
  </conditionalFormatting>
  <conditionalFormatting sqref="L26">
    <cfRule type="cellIs" dxfId="99" priority="8" operator="lessThan">
      <formula>0</formula>
    </cfRule>
  </conditionalFormatting>
  <conditionalFormatting sqref="L27">
    <cfRule type="cellIs" dxfId="98" priority="7" operator="lessThan">
      <formula>0</formula>
    </cfRule>
  </conditionalFormatting>
  <conditionalFormatting sqref="L28">
    <cfRule type="cellIs" dxfId="97" priority="6" operator="lessThan">
      <formula>0</formula>
    </cfRule>
  </conditionalFormatting>
  <conditionalFormatting sqref="L32">
    <cfRule type="cellIs" dxfId="96" priority="5" operator="lessThan">
      <formula>0</formula>
    </cfRule>
  </conditionalFormatting>
  <conditionalFormatting sqref="L9:L10">
    <cfRule type="cellIs" dxfId="95" priority="4" operator="greaterThan">
      <formula>0</formula>
    </cfRule>
  </conditionalFormatting>
  <conditionalFormatting sqref="L11">
    <cfRule type="cellIs" dxfId="94" priority="3" operator="greaterThan">
      <formula>0</formula>
    </cfRule>
  </conditionalFormatting>
  <conditionalFormatting sqref="L21">
    <cfRule type="cellIs" dxfId="9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9"/>
  <sheetViews>
    <sheetView topLeftCell="A61" workbookViewId="0">
      <selection activeCell="C3" sqref="C3:F69"/>
    </sheetView>
  </sheetViews>
  <sheetFormatPr defaultColWidth="8.81640625" defaultRowHeight="14.5" x14ac:dyDescent="0.35"/>
  <cols>
    <col min="3" max="4" width="23.54296875" customWidth="1"/>
    <col min="5" max="6" width="10.81640625" customWidth="1"/>
  </cols>
  <sheetData>
    <row r="3" spans="3:6" ht="21" x14ac:dyDescent="0.35">
      <c r="C3" s="17" t="s">
        <v>6</v>
      </c>
      <c r="D3" s="18" t="s">
        <v>7</v>
      </c>
      <c r="E3" s="35" t="s">
        <v>188</v>
      </c>
      <c r="F3" s="35" t="s">
        <v>205</v>
      </c>
    </row>
    <row r="4" spans="3:6" ht="21" x14ac:dyDescent="0.35">
      <c r="C4" s="88" t="s">
        <v>60</v>
      </c>
      <c r="D4" s="69" t="s">
        <v>61</v>
      </c>
      <c r="E4" s="89">
        <v>884</v>
      </c>
      <c r="F4" s="242" t="s">
        <v>189</v>
      </c>
    </row>
    <row r="5" spans="3:6" ht="21" x14ac:dyDescent="0.35">
      <c r="C5" s="88" t="s">
        <v>60</v>
      </c>
      <c r="D5" s="69" t="s">
        <v>62</v>
      </c>
      <c r="E5" s="89">
        <v>420</v>
      </c>
      <c r="F5" s="242" t="s">
        <v>189</v>
      </c>
    </row>
    <row r="6" spans="3:6" x14ac:dyDescent="0.35">
      <c r="C6" s="88"/>
      <c r="D6" s="91"/>
      <c r="E6" s="92"/>
      <c r="F6" s="92"/>
    </row>
    <row r="7" spans="3:6" ht="21" x14ac:dyDescent="0.35">
      <c r="C7" s="88" t="s">
        <v>63</v>
      </c>
      <c r="D7" s="69" t="s">
        <v>64</v>
      </c>
      <c r="E7" s="89">
        <v>276</v>
      </c>
      <c r="F7" s="242" t="s">
        <v>189</v>
      </c>
    </row>
    <row r="8" spans="3:6" x14ac:dyDescent="0.35">
      <c r="C8" s="88"/>
      <c r="D8" s="91"/>
      <c r="E8" s="92"/>
      <c r="F8" s="92"/>
    </row>
    <row r="9" spans="3:6" ht="21" x14ac:dyDescent="0.35">
      <c r="C9" s="88" t="s">
        <v>65</v>
      </c>
      <c r="D9" s="69" t="s">
        <v>64</v>
      </c>
      <c r="E9" s="89">
        <v>104</v>
      </c>
      <c r="F9" s="242" t="s">
        <v>189</v>
      </c>
    </row>
    <row r="10" spans="3:6" x14ac:dyDescent="0.35">
      <c r="C10" s="88"/>
      <c r="D10" s="91"/>
      <c r="E10" s="92"/>
      <c r="F10" s="92"/>
    </row>
    <row r="11" spans="3:6" ht="21" x14ac:dyDescent="0.35">
      <c r="C11" s="88" t="s">
        <v>66</v>
      </c>
      <c r="D11" s="69" t="s">
        <v>64</v>
      </c>
      <c r="E11" s="89">
        <v>120</v>
      </c>
      <c r="F11" s="242" t="s">
        <v>189</v>
      </c>
    </row>
    <row r="12" spans="3:6" x14ac:dyDescent="0.35">
      <c r="C12" s="88"/>
      <c r="D12" s="91"/>
      <c r="E12" s="92"/>
      <c r="F12" s="92"/>
    </row>
    <row r="13" spans="3:6" ht="31.5" x14ac:dyDescent="0.35">
      <c r="C13" s="88" t="s">
        <v>67</v>
      </c>
      <c r="D13" s="69" t="s">
        <v>68</v>
      </c>
      <c r="E13" s="89">
        <v>2200</v>
      </c>
      <c r="F13" s="242" t="s">
        <v>189</v>
      </c>
    </row>
    <row r="14" spans="3:6" ht="42" x14ac:dyDescent="0.35">
      <c r="C14" s="88" t="s">
        <v>67</v>
      </c>
      <c r="D14" s="69" t="s">
        <v>69</v>
      </c>
      <c r="E14" s="89">
        <v>1475</v>
      </c>
      <c r="F14" s="242" t="s">
        <v>189</v>
      </c>
    </row>
    <row r="15" spans="3:6" x14ac:dyDescent="0.35">
      <c r="C15" s="88"/>
      <c r="D15" s="91"/>
      <c r="E15" s="92"/>
      <c r="F15" s="92"/>
    </row>
    <row r="16" spans="3:6" ht="21" x14ac:dyDescent="0.35">
      <c r="C16" s="88" t="s">
        <v>70</v>
      </c>
      <c r="D16" s="69" t="s">
        <v>71</v>
      </c>
      <c r="E16" s="89">
        <v>485</v>
      </c>
      <c r="F16" s="242" t="s">
        <v>189</v>
      </c>
    </row>
    <row r="17" spans="3:6" ht="21" x14ac:dyDescent="0.35">
      <c r="C17" s="88" t="s">
        <v>70</v>
      </c>
      <c r="D17" s="69" t="s">
        <v>72</v>
      </c>
      <c r="E17" s="89">
        <v>270</v>
      </c>
      <c r="F17" s="242" t="s">
        <v>189</v>
      </c>
    </row>
    <row r="18" spans="3:6" x14ac:dyDescent="0.35">
      <c r="C18" s="88"/>
      <c r="D18" s="91"/>
      <c r="E18" s="92"/>
      <c r="F18" s="92"/>
    </row>
    <row r="19" spans="3:6" ht="31.5" x14ac:dyDescent="0.35">
      <c r="C19" s="88" t="s">
        <v>73</v>
      </c>
      <c r="D19" s="69" t="s">
        <v>74</v>
      </c>
      <c r="E19" s="89">
        <v>570</v>
      </c>
      <c r="F19" s="242" t="s">
        <v>189</v>
      </c>
    </row>
    <row r="20" spans="3:6" ht="21" x14ac:dyDescent="0.35">
      <c r="C20" s="88" t="s">
        <v>73</v>
      </c>
      <c r="D20" s="69" t="s">
        <v>72</v>
      </c>
      <c r="E20" s="89">
        <v>325</v>
      </c>
      <c r="F20" s="242" t="s">
        <v>189</v>
      </c>
    </row>
    <row r="21" spans="3:6" x14ac:dyDescent="0.35">
      <c r="C21" s="88"/>
      <c r="D21" s="91"/>
      <c r="E21" s="92"/>
      <c r="F21" s="92"/>
    </row>
    <row r="22" spans="3:6" ht="21" x14ac:dyDescent="0.35">
      <c r="C22" s="88" t="s">
        <v>75</v>
      </c>
      <c r="D22" s="69" t="s">
        <v>76</v>
      </c>
      <c r="E22" s="89">
        <f>444</f>
        <v>444</v>
      </c>
      <c r="F22" s="242" t="s">
        <v>189</v>
      </c>
    </row>
    <row r="23" spans="3:6" ht="21" x14ac:dyDescent="0.35">
      <c r="C23" s="88" t="s">
        <v>75</v>
      </c>
      <c r="D23" s="69" t="s">
        <v>72</v>
      </c>
      <c r="E23" s="89">
        <v>287</v>
      </c>
      <c r="F23" s="242" t="s">
        <v>189</v>
      </c>
    </row>
    <row r="24" spans="3:6" x14ac:dyDescent="0.35">
      <c r="C24" s="88"/>
      <c r="D24" s="91"/>
      <c r="E24" s="92"/>
      <c r="F24" s="92"/>
    </row>
    <row r="25" spans="3:6" ht="21" x14ac:dyDescent="0.35">
      <c r="C25" s="88" t="s">
        <v>77</v>
      </c>
      <c r="D25" s="69" t="s">
        <v>78</v>
      </c>
      <c r="E25" s="89">
        <v>1320</v>
      </c>
      <c r="F25" s="242" t="s">
        <v>189</v>
      </c>
    </row>
    <row r="26" spans="3:6" ht="21" x14ac:dyDescent="0.35">
      <c r="C26" s="88" t="s">
        <v>77</v>
      </c>
      <c r="D26" s="69" t="s">
        <v>79</v>
      </c>
      <c r="E26" s="89">
        <v>440</v>
      </c>
      <c r="F26" s="242" t="s">
        <v>189</v>
      </c>
    </row>
    <row r="27" spans="3:6" x14ac:dyDescent="0.35">
      <c r="C27" s="88"/>
      <c r="D27" s="91"/>
      <c r="E27" s="92"/>
      <c r="F27" s="92"/>
    </row>
    <row r="28" spans="3:6" ht="21" x14ac:dyDescent="0.35">
      <c r="C28" s="88" t="s">
        <v>80</v>
      </c>
      <c r="D28" s="69" t="s">
        <v>81</v>
      </c>
      <c r="E28" s="89">
        <v>349</v>
      </c>
      <c r="F28" s="242" t="s">
        <v>189</v>
      </c>
    </row>
    <row r="29" spans="3:6" ht="21" x14ac:dyDescent="0.35">
      <c r="C29" s="88" t="s">
        <v>80</v>
      </c>
      <c r="D29" s="69" t="s">
        <v>72</v>
      </c>
      <c r="E29" s="89">
        <v>229</v>
      </c>
      <c r="F29" s="242" t="s">
        <v>189</v>
      </c>
    </row>
    <row r="30" spans="3:6" x14ac:dyDescent="0.35">
      <c r="C30" s="88"/>
      <c r="D30" s="91"/>
      <c r="E30" s="92"/>
      <c r="F30" s="92"/>
    </row>
    <row r="31" spans="3:6" ht="21" x14ac:dyDescent="0.35">
      <c r="C31" s="88" t="s">
        <v>82</v>
      </c>
      <c r="D31" s="69" t="s">
        <v>76</v>
      </c>
      <c r="E31" s="89">
        <v>743</v>
      </c>
      <c r="F31" s="242" t="s">
        <v>189</v>
      </c>
    </row>
    <row r="32" spans="3:6" ht="21" x14ac:dyDescent="0.35">
      <c r="C32" s="88" t="s">
        <v>82</v>
      </c>
      <c r="D32" s="69" t="s">
        <v>83</v>
      </c>
      <c r="E32" s="89">
        <v>572</v>
      </c>
      <c r="F32" s="242" t="s">
        <v>189</v>
      </c>
    </row>
    <row r="33" spans="3:6" x14ac:dyDescent="0.35">
      <c r="C33" s="88"/>
      <c r="D33" s="91"/>
      <c r="E33" s="92"/>
      <c r="F33" s="92"/>
    </row>
    <row r="34" spans="3:6" ht="21" x14ac:dyDescent="0.35">
      <c r="C34" s="88" t="s">
        <v>85</v>
      </c>
      <c r="D34" s="69" t="s">
        <v>76</v>
      </c>
      <c r="E34" s="89">
        <v>273</v>
      </c>
      <c r="F34" s="242" t="s">
        <v>189</v>
      </c>
    </row>
    <row r="35" spans="3:6" ht="21" x14ac:dyDescent="0.35">
      <c r="C35" s="88" t="s">
        <v>85</v>
      </c>
      <c r="D35" s="69" t="s">
        <v>86</v>
      </c>
      <c r="E35" s="89">
        <v>273</v>
      </c>
      <c r="F35" s="242" t="s">
        <v>189</v>
      </c>
    </row>
    <row r="36" spans="3:6" x14ac:dyDescent="0.35">
      <c r="C36" s="88"/>
      <c r="D36" s="91"/>
      <c r="E36" s="92"/>
      <c r="F36" s="92"/>
    </row>
    <row r="37" spans="3:6" ht="21" x14ac:dyDescent="0.35">
      <c r="C37" s="88" t="s">
        <v>88</v>
      </c>
      <c r="D37" s="69" t="s">
        <v>71</v>
      </c>
      <c r="E37" s="89">
        <f>228+33+26+29+40</f>
        <v>356</v>
      </c>
      <c r="F37" s="242" t="s">
        <v>189</v>
      </c>
    </row>
    <row r="38" spans="3:6" ht="21" x14ac:dyDescent="0.35">
      <c r="C38" s="88" t="s">
        <v>88</v>
      </c>
      <c r="D38" s="69" t="s">
        <v>83</v>
      </c>
      <c r="E38" s="89">
        <f>163+30+24+23+36</f>
        <v>276</v>
      </c>
      <c r="F38" s="242" t="s">
        <v>189</v>
      </c>
    </row>
    <row r="39" spans="3:6" x14ac:dyDescent="0.35">
      <c r="C39" s="88"/>
      <c r="D39" s="91"/>
      <c r="E39" s="92"/>
      <c r="F39" s="92"/>
    </row>
    <row r="40" spans="3:6" ht="21" x14ac:dyDescent="0.35">
      <c r="C40" s="88" t="s">
        <v>90</v>
      </c>
      <c r="D40" s="69" t="s">
        <v>71</v>
      </c>
      <c r="E40" s="89">
        <v>632</v>
      </c>
      <c r="F40" s="242" t="s">
        <v>189</v>
      </c>
    </row>
    <row r="41" spans="3:6" ht="21" x14ac:dyDescent="0.35">
      <c r="C41" s="88" t="s">
        <v>90</v>
      </c>
      <c r="D41" s="69" t="s">
        <v>91</v>
      </c>
      <c r="E41" s="89">
        <v>454</v>
      </c>
      <c r="F41" s="242" t="s">
        <v>189</v>
      </c>
    </row>
    <row r="42" spans="3:6" x14ac:dyDescent="0.35">
      <c r="C42" s="88"/>
      <c r="D42" s="91"/>
      <c r="E42" s="92"/>
      <c r="F42" s="92"/>
    </row>
    <row r="43" spans="3:6" ht="21" x14ac:dyDescent="0.35">
      <c r="C43" s="88" t="s">
        <v>93</v>
      </c>
      <c r="D43" s="69" t="s">
        <v>71</v>
      </c>
      <c r="E43" s="89">
        <v>1000</v>
      </c>
      <c r="F43" s="242" t="s">
        <v>189</v>
      </c>
    </row>
    <row r="44" spans="3:6" ht="21" x14ac:dyDescent="0.35">
      <c r="C44" s="88" t="s">
        <v>93</v>
      </c>
      <c r="D44" s="69" t="s">
        <v>94</v>
      </c>
      <c r="E44" s="89">
        <v>719</v>
      </c>
      <c r="F44" s="242" t="s">
        <v>189</v>
      </c>
    </row>
    <row r="45" spans="3:6" x14ac:dyDescent="0.35">
      <c r="C45" s="88"/>
      <c r="D45" s="91"/>
      <c r="E45" s="92"/>
      <c r="F45" s="92"/>
    </row>
    <row r="46" spans="3:6" ht="21" x14ac:dyDescent="0.35">
      <c r="C46" s="88" t="s">
        <v>96</v>
      </c>
      <c r="D46" s="69" t="s">
        <v>61</v>
      </c>
      <c r="E46" s="89">
        <f>70+13+13</f>
        <v>96</v>
      </c>
      <c r="F46" s="242" t="s">
        <v>189</v>
      </c>
    </row>
    <row r="47" spans="3:6" ht="21" x14ac:dyDescent="0.35">
      <c r="C47" s="88" t="s">
        <v>96</v>
      </c>
      <c r="D47" s="69" t="s">
        <v>97</v>
      </c>
      <c r="E47" s="89">
        <f>64+12+12</f>
        <v>88</v>
      </c>
      <c r="F47" s="242" t="s">
        <v>189</v>
      </c>
    </row>
    <row r="48" spans="3:6" x14ac:dyDescent="0.35">
      <c r="C48" s="88"/>
      <c r="D48" s="91"/>
      <c r="E48" s="92"/>
      <c r="F48" s="92"/>
    </row>
    <row r="49" spans="3:6" ht="21" x14ac:dyDescent="0.35">
      <c r="C49" s="88" t="s">
        <v>99</v>
      </c>
      <c r="D49" s="69" t="s">
        <v>76</v>
      </c>
      <c r="E49" s="89">
        <f>436+70+88+54</f>
        <v>648</v>
      </c>
      <c r="F49" s="242" t="s">
        <v>189</v>
      </c>
    </row>
    <row r="50" spans="3:6" ht="21" x14ac:dyDescent="0.35">
      <c r="C50" s="88" t="s">
        <v>99</v>
      </c>
      <c r="D50" s="69" t="s">
        <v>100</v>
      </c>
      <c r="E50" s="89">
        <f>324+42+52+36</f>
        <v>454</v>
      </c>
      <c r="F50" s="242" t="s">
        <v>189</v>
      </c>
    </row>
    <row r="51" spans="3:6" x14ac:dyDescent="0.35">
      <c r="C51" s="88"/>
      <c r="D51" s="91"/>
      <c r="E51" s="92"/>
      <c r="F51" s="92"/>
    </row>
    <row r="52" spans="3:6" ht="21" x14ac:dyDescent="0.35">
      <c r="C52" s="88" t="s">
        <v>102</v>
      </c>
      <c r="D52" s="69" t="s">
        <v>103</v>
      </c>
      <c r="E52" s="89">
        <v>2446</v>
      </c>
      <c r="F52" s="242" t="s">
        <v>189</v>
      </c>
    </row>
    <row r="53" spans="3:6" x14ac:dyDescent="0.35">
      <c r="C53" s="88"/>
      <c r="D53" s="91"/>
      <c r="E53" s="92"/>
      <c r="F53" s="92"/>
    </row>
    <row r="54" spans="3:6" ht="21" x14ac:dyDescent="0.35">
      <c r="C54" s="88" t="s">
        <v>105</v>
      </c>
      <c r="D54" s="69" t="s">
        <v>106</v>
      </c>
      <c r="E54" s="89">
        <f>200+44+66+32</f>
        <v>342</v>
      </c>
      <c r="F54" s="242" t="s">
        <v>189</v>
      </c>
    </row>
    <row r="55" spans="3:6" ht="21" x14ac:dyDescent="0.35">
      <c r="C55" s="88" t="s">
        <v>105</v>
      </c>
      <c r="D55" s="69" t="s">
        <v>72</v>
      </c>
      <c r="E55" s="89">
        <f>148+36+48+26</f>
        <v>258</v>
      </c>
      <c r="F55" s="242" t="s">
        <v>189</v>
      </c>
    </row>
    <row r="56" spans="3:6" x14ac:dyDescent="0.35">
      <c r="C56" s="88"/>
      <c r="D56" s="91"/>
      <c r="E56" s="92"/>
      <c r="F56" s="92"/>
    </row>
    <row r="57" spans="3:6" ht="21" x14ac:dyDescent="0.35">
      <c r="C57" s="88" t="s">
        <v>108</v>
      </c>
      <c r="D57" s="69" t="s">
        <v>64</v>
      </c>
      <c r="E57" s="89">
        <v>275</v>
      </c>
      <c r="F57" s="242" t="s">
        <v>189</v>
      </c>
    </row>
    <row r="58" spans="3:6" x14ac:dyDescent="0.35">
      <c r="C58" s="88"/>
      <c r="D58" s="91"/>
      <c r="E58" s="92"/>
      <c r="F58" s="92"/>
    </row>
    <row r="59" spans="3:6" ht="21" x14ac:dyDescent="0.35">
      <c r="C59" s="88" t="s">
        <v>109</v>
      </c>
      <c r="D59" s="69" t="s">
        <v>76</v>
      </c>
      <c r="E59" s="89">
        <v>225</v>
      </c>
      <c r="F59" s="242" t="s">
        <v>189</v>
      </c>
    </row>
    <row r="60" spans="3:6" ht="21" x14ac:dyDescent="0.35">
      <c r="C60" s="88" t="s">
        <v>109</v>
      </c>
      <c r="D60" s="69" t="s">
        <v>110</v>
      </c>
      <c r="E60" s="89">
        <v>185</v>
      </c>
      <c r="F60" s="242" t="s">
        <v>189</v>
      </c>
    </row>
    <row r="61" spans="3:6" x14ac:dyDescent="0.35">
      <c r="C61" s="88"/>
      <c r="D61" s="91"/>
      <c r="E61" s="92"/>
      <c r="F61" s="92"/>
    </row>
    <row r="62" spans="3:6" ht="21" x14ac:dyDescent="0.35">
      <c r="C62" s="88" t="s">
        <v>112</v>
      </c>
      <c r="D62" s="69" t="s">
        <v>113</v>
      </c>
      <c r="E62" s="89">
        <v>95.78</v>
      </c>
      <c r="F62" s="242" t="s">
        <v>189</v>
      </c>
    </row>
    <row r="63" spans="3:6" x14ac:dyDescent="0.35">
      <c r="C63" s="88"/>
      <c r="D63" s="91"/>
      <c r="E63" s="92"/>
      <c r="F63" s="92"/>
    </row>
    <row r="64" spans="3:6" ht="21" x14ac:dyDescent="0.35">
      <c r="C64" s="88" t="s">
        <v>114</v>
      </c>
      <c r="D64" s="69" t="s">
        <v>61</v>
      </c>
      <c r="E64" s="89">
        <v>185</v>
      </c>
      <c r="F64" s="242" t="s">
        <v>189</v>
      </c>
    </row>
    <row r="65" spans="3:6" ht="21" x14ac:dyDescent="0.35">
      <c r="C65" s="88" t="s">
        <v>114</v>
      </c>
      <c r="D65" s="69" t="s">
        <v>115</v>
      </c>
      <c r="E65" s="89">
        <v>216</v>
      </c>
      <c r="F65" s="242" t="s">
        <v>189</v>
      </c>
    </row>
    <row r="66" spans="3:6" x14ac:dyDescent="0.35">
      <c r="C66" s="88"/>
      <c r="D66" s="91"/>
      <c r="E66" s="92"/>
      <c r="F66" s="92"/>
    </row>
    <row r="67" spans="3:6" x14ac:dyDescent="0.35">
      <c r="C67" s="88"/>
      <c r="D67" s="91"/>
      <c r="E67" s="92"/>
      <c r="F67" s="92"/>
    </row>
    <row r="68" spans="3:6" ht="21" x14ac:dyDescent="0.35">
      <c r="C68" s="88" t="s">
        <v>116</v>
      </c>
      <c r="D68" s="69" t="s">
        <v>64</v>
      </c>
      <c r="E68" s="89">
        <v>91</v>
      </c>
      <c r="F68" s="242" t="s">
        <v>189</v>
      </c>
    </row>
    <row r="69" spans="3:6" x14ac:dyDescent="0.35">
      <c r="C69" s="88"/>
      <c r="D69" s="91"/>
      <c r="E69" s="92"/>
      <c r="F69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5"/>
  <sheetViews>
    <sheetView topLeftCell="A4" zoomScaleNormal="100" workbookViewId="0">
      <selection activeCell="B14" sqref="B14"/>
    </sheetView>
  </sheetViews>
  <sheetFormatPr defaultColWidth="8.7265625" defaultRowHeight="14.5" x14ac:dyDescent="0.35"/>
  <cols>
    <col min="2" max="2" width="4.6328125" style="270" customWidth="1"/>
    <col min="3" max="3" width="18.6328125" customWidth="1"/>
    <col min="4" max="4" width="24.6328125" customWidth="1"/>
    <col min="5" max="9" width="8.6328125" customWidth="1"/>
    <col min="10" max="12" width="8.7265625" customWidth="1"/>
    <col min="13" max="13" width="3.6328125" customWidth="1"/>
    <col min="14" max="15" width="8.6328125" style="147" customWidth="1"/>
    <col min="16" max="16" width="10.1796875" style="147" customWidth="1"/>
    <col min="17" max="17" width="8.6328125" style="147" customWidth="1"/>
    <col min="18" max="18" width="8.7265625" customWidth="1"/>
    <col min="19" max="40" width="8.7265625" style="470"/>
  </cols>
  <sheetData>
    <row r="1" spans="1:40" s="122" customFormat="1" x14ac:dyDescent="0.35">
      <c r="B1" s="270"/>
      <c r="H1" s="248"/>
      <c r="I1" s="148"/>
      <c r="J1" s="148"/>
      <c r="K1" s="148"/>
      <c r="L1" s="148"/>
      <c r="M1" s="148"/>
      <c r="N1" s="149"/>
      <c r="O1" s="149"/>
      <c r="P1" s="149"/>
      <c r="Q1" s="149"/>
      <c r="R1" s="148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</row>
    <row r="2" spans="1:40" s="31" customFormat="1" ht="15" customHeight="1" x14ac:dyDescent="0.35">
      <c r="B2" s="269"/>
      <c r="C2" s="1" t="s">
        <v>260</v>
      </c>
      <c r="D2" s="64"/>
      <c r="E2" s="64"/>
      <c r="F2" s="8"/>
      <c r="G2" s="396"/>
      <c r="H2" s="248"/>
      <c r="I2" s="150"/>
      <c r="J2" s="151"/>
      <c r="K2" s="152"/>
      <c r="L2" s="395"/>
      <c r="M2" s="373"/>
      <c r="N2" s="448"/>
      <c r="O2" s="448"/>
      <c r="P2" s="448"/>
      <c r="Q2" s="448"/>
      <c r="R2" s="38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</row>
    <row r="3" spans="1:40" s="31" customFormat="1" ht="15" customHeight="1" x14ac:dyDescent="0.35">
      <c r="B3" s="269"/>
      <c r="C3" s="2" t="s">
        <v>259</v>
      </c>
      <c r="D3" s="3"/>
      <c r="E3" s="3"/>
      <c r="F3" s="4"/>
      <c r="G3" s="394"/>
      <c r="H3" s="336"/>
      <c r="I3" s="335"/>
      <c r="J3" s="155"/>
      <c r="K3" s="156"/>
      <c r="L3" s="157"/>
      <c r="M3" s="204"/>
      <c r="N3" s="205"/>
      <c r="O3" s="205"/>
      <c r="P3" s="205"/>
      <c r="Q3" s="205"/>
      <c r="R3" s="383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</row>
    <row r="4" spans="1:40" s="31" customFormat="1" ht="15" customHeight="1" x14ac:dyDescent="0.35">
      <c r="B4" s="269"/>
      <c r="C4" s="5" t="s">
        <v>2</v>
      </c>
      <c r="D4" s="6"/>
      <c r="E4" s="7">
        <f>SUM(B8:B57)</f>
        <v>42.709999999999994</v>
      </c>
      <c r="F4" s="8" t="s">
        <v>1</v>
      </c>
      <c r="G4" s="388"/>
      <c r="H4" s="248"/>
      <c r="I4" s="150"/>
      <c r="J4" s="158"/>
      <c r="K4" s="159"/>
      <c r="L4" s="385"/>
      <c r="M4" s="204"/>
      <c r="N4" s="205"/>
      <c r="O4" s="205"/>
      <c r="P4" s="205"/>
      <c r="Q4" s="205"/>
      <c r="R4" s="383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</row>
    <row r="5" spans="1:40" s="372" customFormat="1" ht="15" customHeight="1" x14ac:dyDescent="0.35">
      <c r="B5" s="434"/>
      <c r="C5" s="393"/>
      <c r="D5" s="391"/>
      <c r="E5" s="390"/>
      <c r="F5" s="389"/>
      <c r="G5" s="388"/>
      <c r="H5" s="387"/>
      <c r="I5" s="386"/>
      <c r="J5" s="158"/>
      <c r="K5" s="159"/>
      <c r="L5" s="385"/>
      <c r="M5" s="373"/>
      <c r="N5" s="448"/>
      <c r="O5" s="448"/>
      <c r="P5" s="448"/>
      <c r="Q5" s="448"/>
      <c r="R5" s="383"/>
    </row>
    <row r="6" spans="1:40" s="351" customFormat="1" ht="15" customHeight="1" x14ac:dyDescent="0.35">
      <c r="B6" s="362"/>
      <c r="C6" s="10" t="s">
        <v>186</v>
      </c>
      <c r="D6" s="65"/>
      <c r="E6" s="66"/>
      <c r="F6" s="67"/>
      <c r="G6" s="14"/>
      <c r="H6" s="249"/>
      <c r="I6" s="154"/>
      <c r="J6" s="370"/>
      <c r="K6" s="369"/>
      <c r="L6" s="380"/>
      <c r="M6" s="352"/>
      <c r="N6" s="146" t="s">
        <v>194</v>
      </c>
      <c r="O6" s="294" t="s">
        <v>195</v>
      </c>
      <c r="P6" s="294" t="s">
        <v>196</v>
      </c>
      <c r="Q6" s="294" t="s">
        <v>197</v>
      </c>
      <c r="R6" s="383"/>
    </row>
    <row r="7" spans="1:40" s="15" customFormat="1" ht="31.5" x14ac:dyDescent="0.35">
      <c r="B7" s="16" t="s">
        <v>39</v>
      </c>
      <c r="C7" s="68" t="s">
        <v>6</v>
      </c>
      <c r="D7" s="18" t="s">
        <v>7</v>
      </c>
      <c r="E7" s="19" t="s">
        <v>8</v>
      </c>
      <c r="F7" s="20" t="s">
        <v>9</v>
      </c>
      <c r="G7" s="21"/>
      <c r="H7" s="249"/>
      <c r="I7" s="160"/>
      <c r="J7" s="161" t="s">
        <v>10</v>
      </c>
      <c r="K7" s="162" t="s">
        <v>11</v>
      </c>
      <c r="L7" s="380"/>
      <c r="M7" s="332"/>
      <c r="N7" s="164" t="s">
        <v>8</v>
      </c>
      <c r="O7" s="164" t="s">
        <v>8</v>
      </c>
      <c r="P7" s="164" t="s">
        <v>8</v>
      </c>
      <c r="Q7" s="164" t="s">
        <v>8</v>
      </c>
      <c r="R7" s="332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</row>
    <row r="8" spans="1:40" s="70" customFormat="1" ht="21" x14ac:dyDescent="0.35">
      <c r="A8" s="311"/>
      <c r="B8" s="40">
        <v>5.5</v>
      </c>
      <c r="C8" s="42" t="s">
        <v>40</v>
      </c>
      <c r="D8" s="69" t="s">
        <v>281</v>
      </c>
      <c r="E8" s="449" t="s">
        <v>225</v>
      </c>
      <c r="F8" s="450" t="s">
        <v>225</v>
      </c>
      <c r="G8" s="27"/>
      <c r="H8" s="249"/>
      <c r="I8" s="165"/>
      <c r="J8" s="166" t="str">
        <f t="shared" ref="J8:J24" si="0">F8</f>
        <v>... €</v>
      </c>
      <c r="K8" s="167" t="str">
        <f>J8</f>
        <v>... €</v>
      </c>
      <c r="L8" s="348" t="e">
        <f>F8-E8</f>
        <v>#VALUE!</v>
      </c>
      <c r="M8" s="314"/>
      <c r="N8" s="261">
        <v>18400</v>
      </c>
      <c r="O8" s="261">
        <v>19779</v>
      </c>
      <c r="P8" s="261">
        <v>17550</v>
      </c>
      <c r="Q8" s="261">
        <v>16934</v>
      </c>
      <c r="R8" s="168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</row>
    <row r="9" spans="1:40" s="71" customFormat="1" ht="21" x14ac:dyDescent="0.35">
      <c r="A9" s="311"/>
      <c r="B9" s="40">
        <v>5</v>
      </c>
      <c r="C9" s="42" t="s">
        <v>41</v>
      </c>
      <c r="D9" s="69" t="s">
        <v>282</v>
      </c>
      <c r="E9" s="449" t="s">
        <v>225</v>
      </c>
      <c r="F9" s="450" t="s">
        <v>225</v>
      </c>
      <c r="G9" s="27"/>
      <c r="H9" s="249"/>
      <c r="I9" s="165"/>
      <c r="J9" s="166" t="str">
        <f t="shared" si="0"/>
        <v>... €</v>
      </c>
      <c r="K9" s="167" t="str">
        <f t="shared" ref="K9:K24" si="1">J9</f>
        <v>... €</v>
      </c>
      <c r="L9" s="348" t="e">
        <f t="shared" ref="L9:L24" si="2">F9-E9</f>
        <v>#VALUE!</v>
      </c>
      <c r="M9" s="314"/>
      <c r="N9" s="261">
        <v>15463.749999999998</v>
      </c>
      <c r="O9" s="261">
        <v>16897.98</v>
      </c>
      <c r="P9" s="292">
        <v>14687.15625</v>
      </c>
      <c r="Q9" s="261">
        <v>14762.48</v>
      </c>
      <c r="R9" s="168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</row>
    <row r="10" spans="1:40" s="70" customFormat="1" ht="21" x14ac:dyDescent="0.35">
      <c r="A10" s="311"/>
      <c r="B10" s="40">
        <v>2.8</v>
      </c>
      <c r="C10" s="42" t="s">
        <v>42</v>
      </c>
      <c r="D10" s="69" t="s">
        <v>281</v>
      </c>
      <c r="E10" s="449" t="s">
        <v>225</v>
      </c>
      <c r="F10" s="450" t="s">
        <v>225</v>
      </c>
      <c r="G10" s="27"/>
      <c r="H10" s="249"/>
      <c r="I10" s="165"/>
      <c r="J10" s="166" t="str">
        <f t="shared" si="0"/>
        <v>... €</v>
      </c>
      <c r="K10" s="167" t="str">
        <f t="shared" si="1"/>
        <v>... €</v>
      </c>
      <c r="L10" s="348" t="e">
        <f t="shared" si="2"/>
        <v>#VALUE!</v>
      </c>
      <c r="M10" s="314"/>
      <c r="N10" s="261">
        <v>6657.45</v>
      </c>
      <c r="O10" s="261">
        <v>2073.66</v>
      </c>
      <c r="P10" s="261">
        <v>6457.4500000000007</v>
      </c>
      <c r="Q10" s="261">
        <v>6457.65</v>
      </c>
      <c r="R10" s="168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</row>
    <row r="11" spans="1:40" s="70" customFormat="1" ht="21" x14ac:dyDescent="0.35">
      <c r="A11" s="311"/>
      <c r="B11" s="40">
        <v>2.8</v>
      </c>
      <c r="C11" s="42" t="s">
        <v>43</v>
      </c>
      <c r="D11" s="69" t="s">
        <v>281</v>
      </c>
      <c r="E11" s="449" t="s">
        <v>225</v>
      </c>
      <c r="F11" s="450" t="s">
        <v>225</v>
      </c>
      <c r="G11" s="27"/>
      <c r="H11" s="249"/>
      <c r="I11" s="165"/>
      <c r="J11" s="166" t="str">
        <f t="shared" si="0"/>
        <v>... €</v>
      </c>
      <c r="K11" s="167" t="str">
        <f t="shared" si="1"/>
        <v>... €</v>
      </c>
      <c r="L11" s="348" t="e">
        <f t="shared" si="2"/>
        <v>#VALUE!</v>
      </c>
      <c r="M11" s="314"/>
      <c r="N11" s="261">
        <v>11982</v>
      </c>
      <c r="O11" s="261">
        <v>3293</v>
      </c>
      <c r="P11" s="291">
        <v>11273.724</v>
      </c>
      <c r="Q11" s="261">
        <v>11048.25</v>
      </c>
      <c r="R11" s="168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</row>
    <row r="12" spans="1:40" s="71" customFormat="1" ht="21" x14ac:dyDescent="0.35">
      <c r="A12" s="311"/>
      <c r="B12" s="40">
        <v>1</v>
      </c>
      <c r="C12" s="42" t="s">
        <v>44</v>
      </c>
      <c r="D12" s="69" t="s">
        <v>281</v>
      </c>
      <c r="E12" s="449" t="s">
        <v>225</v>
      </c>
      <c r="F12" s="450" t="s">
        <v>225</v>
      </c>
      <c r="G12" s="27"/>
      <c r="H12" s="249"/>
      <c r="I12" s="170"/>
      <c r="J12" s="166" t="str">
        <f t="shared" si="0"/>
        <v>... €</v>
      </c>
      <c r="K12" s="167" t="str">
        <f t="shared" si="1"/>
        <v>... €</v>
      </c>
      <c r="L12" s="348" t="e">
        <f t="shared" si="2"/>
        <v>#VALUE!</v>
      </c>
      <c r="M12" s="314"/>
      <c r="N12" s="261">
        <v>3904.2</v>
      </c>
      <c r="O12" s="261">
        <v>4238</v>
      </c>
      <c r="P12" s="291">
        <v>3119.634</v>
      </c>
      <c r="Q12" s="261">
        <v>3087.51</v>
      </c>
      <c r="R12" s="168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</row>
    <row r="13" spans="1:40" s="71" customFormat="1" ht="21" x14ac:dyDescent="0.35">
      <c r="A13" s="311"/>
      <c r="B13" s="40">
        <v>1</v>
      </c>
      <c r="C13" s="42" t="s">
        <v>45</v>
      </c>
      <c r="D13" s="69" t="s">
        <v>282</v>
      </c>
      <c r="E13" s="449" t="s">
        <v>225</v>
      </c>
      <c r="F13" s="450" t="s">
        <v>225</v>
      </c>
      <c r="G13" s="27"/>
      <c r="H13" s="249"/>
      <c r="I13" s="175"/>
      <c r="J13" s="166" t="str">
        <f t="shared" si="0"/>
        <v>... €</v>
      </c>
      <c r="K13" s="167" t="str">
        <f t="shared" si="1"/>
        <v>... €</v>
      </c>
      <c r="L13" s="348" t="e">
        <f t="shared" si="2"/>
        <v>#VALUE!</v>
      </c>
      <c r="M13" s="314"/>
      <c r="N13" s="261">
        <v>2403.8000000000002</v>
      </c>
      <c r="O13" s="261">
        <v>2445.1999999999998</v>
      </c>
      <c r="P13" s="291">
        <v>2379.7620000000002</v>
      </c>
      <c r="Q13" s="291">
        <v>2331.6860000000001</v>
      </c>
      <c r="R13" s="168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</row>
    <row r="14" spans="1:40" s="70" customFormat="1" ht="21" x14ac:dyDescent="0.25">
      <c r="A14" s="311"/>
      <c r="B14" s="40">
        <v>1</v>
      </c>
      <c r="C14" s="42" t="s">
        <v>46</v>
      </c>
      <c r="D14" s="69" t="s">
        <v>283</v>
      </c>
      <c r="E14" s="449" t="s">
        <v>225</v>
      </c>
      <c r="F14" s="450" t="s">
        <v>225</v>
      </c>
      <c r="G14" s="27"/>
      <c r="H14" s="249"/>
      <c r="I14" s="160"/>
      <c r="J14" s="166" t="str">
        <f t="shared" si="0"/>
        <v>... €</v>
      </c>
      <c r="K14" s="167" t="str">
        <f t="shared" si="1"/>
        <v>... €</v>
      </c>
      <c r="L14" s="348" t="e">
        <f t="shared" si="2"/>
        <v>#VALUE!</v>
      </c>
      <c r="M14" s="314"/>
      <c r="N14" s="261">
        <v>3857.6000000000004</v>
      </c>
      <c r="O14" s="261">
        <v>3825</v>
      </c>
      <c r="P14" s="291">
        <v>3584.4480000000003</v>
      </c>
      <c r="Q14" s="293">
        <v>2609.1642000000002</v>
      </c>
      <c r="R14" s="375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</row>
    <row r="15" spans="1:40" s="71" customFormat="1" ht="21" x14ac:dyDescent="0.35">
      <c r="A15" s="311"/>
      <c r="B15" s="40">
        <v>1</v>
      </c>
      <c r="C15" s="42" t="s">
        <v>47</v>
      </c>
      <c r="D15" s="69" t="s">
        <v>284</v>
      </c>
      <c r="E15" s="449" t="s">
        <v>225</v>
      </c>
      <c r="F15" s="450" t="s">
        <v>225</v>
      </c>
      <c r="G15" s="27"/>
      <c r="H15" s="249"/>
      <c r="I15" s="165"/>
      <c r="J15" s="166" t="str">
        <f t="shared" si="0"/>
        <v>... €</v>
      </c>
      <c r="K15" s="167" t="str">
        <f t="shared" si="1"/>
        <v>... €</v>
      </c>
      <c r="L15" s="348" t="e">
        <f t="shared" si="2"/>
        <v>#VALUE!</v>
      </c>
      <c r="M15" s="314"/>
      <c r="N15" s="261">
        <v>3280</v>
      </c>
      <c r="O15" s="261">
        <v>3094</v>
      </c>
      <c r="P15" s="261">
        <v>2380</v>
      </c>
      <c r="Q15" s="261">
        <v>2308.6</v>
      </c>
      <c r="R15" s="373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</row>
    <row r="16" spans="1:40" s="317" customFormat="1" ht="21" x14ac:dyDescent="0.35">
      <c r="A16" s="311"/>
      <c r="B16" s="40">
        <v>1</v>
      </c>
      <c r="C16" s="42" t="s">
        <v>48</v>
      </c>
      <c r="D16" s="69" t="s">
        <v>282</v>
      </c>
      <c r="E16" s="449" t="s">
        <v>225</v>
      </c>
      <c r="F16" s="450" t="s">
        <v>225</v>
      </c>
      <c r="G16" s="27"/>
      <c r="H16" s="249"/>
      <c r="I16" s="165"/>
      <c r="J16" s="166" t="str">
        <f t="shared" si="0"/>
        <v>... €</v>
      </c>
      <c r="K16" s="167" t="str">
        <f t="shared" si="1"/>
        <v>... €</v>
      </c>
      <c r="L16" s="348" t="e">
        <f t="shared" si="2"/>
        <v>#VALUE!</v>
      </c>
      <c r="M16" s="314"/>
      <c r="N16" s="261">
        <v>1790.1</v>
      </c>
      <c r="O16" s="261">
        <v>1895.4</v>
      </c>
      <c r="P16" s="291">
        <v>1772.1989999999998</v>
      </c>
      <c r="Q16" s="261">
        <v>1736.3</v>
      </c>
      <c r="R16" s="332"/>
    </row>
    <row r="17" spans="1:40" s="70" customFormat="1" ht="21" x14ac:dyDescent="0.35">
      <c r="A17" s="311"/>
      <c r="B17" s="40">
        <v>1</v>
      </c>
      <c r="C17" s="42" t="s">
        <v>49</v>
      </c>
      <c r="D17" s="69" t="s">
        <v>285</v>
      </c>
      <c r="E17" s="449" t="s">
        <v>225</v>
      </c>
      <c r="F17" s="450" t="s">
        <v>225</v>
      </c>
      <c r="G17" s="27"/>
      <c r="H17" s="249"/>
      <c r="I17" s="165"/>
      <c r="J17" s="166" t="str">
        <f t="shared" si="0"/>
        <v>... €</v>
      </c>
      <c r="K17" s="167" t="str">
        <f t="shared" si="1"/>
        <v>... €</v>
      </c>
      <c r="L17" s="348" t="e">
        <f t="shared" si="2"/>
        <v>#VALUE!</v>
      </c>
      <c r="M17" s="314"/>
      <c r="N17" s="261">
        <v>2373.92</v>
      </c>
      <c r="O17" s="261">
        <v>3283.2</v>
      </c>
      <c r="P17" s="261">
        <v>1795.2</v>
      </c>
      <c r="Q17" s="261">
        <v>2273.9</v>
      </c>
      <c r="R17" s="168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</row>
    <row r="18" spans="1:40" s="317" customFormat="1" ht="21" x14ac:dyDescent="0.35">
      <c r="A18" s="311"/>
      <c r="B18" s="40">
        <v>1</v>
      </c>
      <c r="C18" s="42" t="s">
        <v>50</v>
      </c>
      <c r="D18" s="69" t="s">
        <v>286</v>
      </c>
      <c r="E18" s="449" t="s">
        <v>225</v>
      </c>
      <c r="F18" s="450" t="s">
        <v>225</v>
      </c>
      <c r="G18" s="27"/>
      <c r="H18" s="249"/>
      <c r="I18" s="169"/>
      <c r="J18" s="166" t="str">
        <f t="shared" si="0"/>
        <v>... €</v>
      </c>
      <c r="K18" s="167" t="str">
        <f t="shared" si="1"/>
        <v>... €</v>
      </c>
      <c r="L18" s="348" t="e">
        <f t="shared" si="2"/>
        <v>#VALUE!</v>
      </c>
      <c r="M18" s="314"/>
      <c r="N18" s="261">
        <v>1061.5999999999999</v>
      </c>
      <c r="O18" s="291">
        <v>1273.4449999999999</v>
      </c>
      <c r="P18" s="261">
        <v>1061.5999999999999</v>
      </c>
      <c r="Q18" s="261">
        <v>1061.5999999999999</v>
      </c>
      <c r="R18" s="168"/>
    </row>
    <row r="19" spans="1:40" s="311" customFormat="1" ht="21" x14ac:dyDescent="0.35">
      <c r="B19" s="40">
        <v>1</v>
      </c>
      <c r="C19" s="42" t="s">
        <v>51</v>
      </c>
      <c r="D19" s="69" t="s">
        <v>283</v>
      </c>
      <c r="E19" s="449" t="s">
        <v>225</v>
      </c>
      <c r="F19" s="450" t="s">
        <v>225</v>
      </c>
      <c r="G19" s="27"/>
      <c r="H19" s="249"/>
      <c r="I19" s="170"/>
      <c r="J19" s="166" t="str">
        <f t="shared" si="0"/>
        <v>... €</v>
      </c>
      <c r="K19" s="167" t="str">
        <f t="shared" si="1"/>
        <v>... €</v>
      </c>
      <c r="L19" s="348" t="e">
        <f t="shared" si="2"/>
        <v>#VALUE!</v>
      </c>
      <c r="M19" s="314"/>
      <c r="N19" s="261">
        <v>1061.5999999999999</v>
      </c>
      <c r="O19" s="291">
        <v>1273.4449999999999</v>
      </c>
      <c r="P19" s="261">
        <v>1061.5999999999999</v>
      </c>
      <c r="Q19" s="261">
        <v>1061.5999999999999</v>
      </c>
      <c r="R19" s="168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</row>
    <row r="20" spans="1:40" s="70" customFormat="1" ht="21" x14ac:dyDescent="0.35">
      <c r="A20" s="311"/>
      <c r="B20" s="40">
        <v>1</v>
      </c>
      <c r="C20" s="42" t="s">
        <v>52</v>
      </c>
      <c r="D20" s="69" t="s">
        <v>282</v>
      </c>
      <c r="E20" s="449" t="s">
        <v>225</v>
      </c>
      <c r="F20" s="450" t="s">
        <v>225</v>
      </c>
      <c r="G20" s="27"/>
      <c r="H20" s="249"/>
      <c r="I20" s="175"/>
      <c r="J20" s="166" t="str">
        <f t="shared" si="0"/>
        <v>... €</v>
      </c>
      <c r="K20" s="167" t="str">
        <f t="shared" si="1"/>
        <v>... €</v>
      </c>
      <c r="L20" s="348" t="e">
        <f t="shared" si="2"/>
        <v>#VALUE!</v>
      </c>
      <c r="M20" s="314"/>
      <c r="N20" s="261">
        <v>5647.7200000000012</v>
      </c>
      <c r="O20" s="261">
        <v>4980</v>
      </c>
      <c r="P20" s="293">
        <v>5501.8375999999989</v>
      </c>
      <c r="Q20" s="261">
        <v>5000</v>
      </c>
      <c r="R20" s="168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</row>
    <row r="21" spans="1:40" s="311" customFormat="1" ht="21" x14ac:dyDescent="0.35">
      <c r="B21" s="40">
        <v>1</v>
      </c>
      <c r="C21" s="42" t="s">
        <v>53</v>
      </c>
      <c r="D21" s="69" t="s">
        <v>282</v>
      </c>
      <c r="E21" s="449" t="s">
        <v>225</v>
      </c>
      <c r="F21" s="450" t="s">
        <v>225</v>
      </c>
      <c r="G21" s="27"/>
      <c r="H21" s="249"/>
      <c r="I21" s="160"/>
      <c r="J21" s="166" t="str">
        <f t="shared" si="0"/>
        <v>... €</v>
      </c>
      <c r="K21" s="167" t="str">
        <f t="shared" si="1"/>
        <v>... €</v>
      </c>
      <c r="L21" s="348" t="e">
        <f t="shared" si="2"/>
        <v>#VALUE!</v>
      </c>
      <c r="M21" s="314"/>
      <c r="N21" s="261">
        <v>2925</v>
      </c>
      <c r="O21" s="261">
        <v>3761</v>
      </c>
      <c r="P21" s="261">
        <v>2925</v>
      </c>
      <c r="Q21" s="261">
        <v>2925</v>
      </c>
      <c r="R21" s="168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</row>
    <row r="22" spans="1:40" s="311" customFormat="1" ht="31.5" x14ac:dyDescent="0.35">
      <c r="B22" s="40">
        <v>1</v>
      </c>
      <c r="C22" s="42" t="s">
        <v>54</v>
      </c>
      <c r="D22" s="69" t="s">
        <v>287</v>
      </c>
      <c r="E22" s="449" t="s">
        <v>225</v>
      </c>
      <c r="F22" s="450" t="s">
        <v>225</v>
      </c>
      <c r="G22" s="27"/>
      <c r="H22" s="249"/>
      <c r="I22" s="169"/>
      <c r="J22" s="166" t="str">
        <f t="shared" si="0"/>
        <v>... €</v>
      </c>
      <c r="K22" s="167" t="str">
        <f t="shared" si="1"/>
        <v>... €</v>
      </c>
      <c r="L22" s="348" t="e">
        <f t="shared" si="2"/>
        <v>#VALUE!</v>
      </c>
      <c r="M22" s="314"/>
      <c r="N22" s="261">
        <v>5999.9999999999982</v>
      </c>
      <c r="O22" s="261">
        <v>8187.5</v>
      </c>
      <c r="P22" s="261">
        <v>5700</v>
      </c>
      <c r="Q22" s="261">
        <v>5760</v>
      </c>
      <c r="R22" s="168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</row>
    <row r="23" spans="1:40" s="70" customFormat="1" ht="31.5" x14ac:dyDescent="0.35">
      <c r="A23" s="311"/>
      <c r="B23" s="40">
        <v>1</v>
      </c>
      <c r="C23" s="42" t="s">
        <v>55</v>
      </c>
      <c r="D23" s="69" t="s">
        <v>288</v>
      </c>
      <c r="E23" s="449" t="s">
        <v>225</v>
      </c>
      <c r="F23" s="450" t="s">
        <v>225</v>
      </c>
      <c r="G23" s="27"/>
      <c r="H23" s="249"/>
      <c r="I23" s="169"/>
      <c r="J23" s="166" t="str">
        <f t="shared" si="0"/>
        <v>... €</v>
      </c>
      <c r="K23" s="167" t="str">
        <f t="shared" si="1"/>
        <v>... €</v>
      </c>
      <c r="L23" s="348" t="e">
        <f t="shared" si="2"/>
        <v>#VALUE!</v>
      </c>
      <c r="M23" s="314"/>
      <c r="N23" s="261">
        <v>5400</v>
      </c>
      <c r="O23" s="261">
        <v>5872</v>
      </c>
      <c r="P23" s="293">
        <v>6902.3024999999998</v>
      </c>
      <c r="Q23" s="261">
        <v>7392.63</v>
      </c>
      <c r="R23" s="168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</row>
    <row r="24" spans="1:40" s="70" customFormat="1" ht="21" x14ac:dyDescent="0.35">
      <c r="A24" s="317"/>
      <c r="B24" s="40">
        <v>1</v>
      </c>
      <c r="C24" s="42" t="s">
        <v>56</v>
      </c>
      <c r="D24" s="69" t="s">
        <v>284</v>
      </c>
      <c r="E24" s="449" t="s">
        <v>225</v>
      </c>
      <c r="F24" s="450" t="s">
        <v>225</v>
      </c>
      <c r="G24" s="27"/>
      <c r="H24" s="249"/>
      <c r="I24" s="169"/>
      <c r="J24" s="166" t="str">
        <f t="shared" si="0"/>
        <v>... €</v>
      </c>
      <c r="K24" s="167" t="str">
        <f t="shared" si="1"/>
        <v>... €</v>
      </c>
      <c r="L24" s="348" t="e">
        <f t="shared" si="2"/>
        <v>#VALUE!</v>
      </c>
      <c r="M24" s="314"/>
      <c r="N24" s="261">
        <v>1795.2</v>
      </c>
      <c r="O24" s="261">
        <v>2692.8</v>
      </c>
      <c r="P24" s="261">
        <v>1795.1999999999998</v>
      </c>
      <c r="Q24" s="261">
        <v>1795.2</v>
      </c>
      <c r="R24" s="168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</row>
    <row r="25" spans="1:40" s="382" customFormat="1" ht="15" customHeight="1" x14ac:dyDescent="0.35">
      <c r="B25" s="451"/>
      <c r="C25" s="452"/>
      <c r="D25" s="453"/>
      <c r="E25" s="454"/>
      <c r="F25" s="455"/>
      <c r="G25" s="368"/>
      <c r="H25" s="249"/>
      <c r="I25" s="169"/>
      <c r="J25" s="383"/>
      <c r="K25" s="383"/>
      <c r="L25" s="383"/>
      <c r="M25" s="383"/>
      <c r="N25" s="456"/>
      <c r="O25" s="456"/>
      <c r="P25" s="456"/>
      <c r="Q25" s="456"/>
      <c r="R25" s="168"/>
    </row>
    <row r="26" spans="1:40" s="15" customFormat="1" ht="15" customHeight="1" x14ac:dyDescent="0.35">
      <c r="A26" s="341"/>
      <c r="B26" s="347"/>
      <c r="C26" s="10" t="s">
        <v>16</v>
      </c>
      <c r="D26" s="72"/>
      <c r="E26" s="73"/>
      <c r="F26" s="457"/>
      <c r="G26" s="41"/>
      <c r="H26" s="249"/>
      <c r="I26" s="169"/>
      <c r="J26" s="370"/>
      <c r="K26" s="369"/>
      <c r="L26" s="176"/>
      <c r="M26" s="332"/>
      <c r="N26" s="146" t="s">
        <v>194</v>
      </c>
      <c r="O26" s="294" t="s">
        <v>195</v>
      </c>
      <c r="P26" s="294" t="s">
        <v>196</v>
      </c>
      <c r="Q26" s="294" t="s">
        <v>197</v>
      </c>
      <c r="R26" s="168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</row>
    <row r="27" spans="1:40" s="15" customFormat="1" ht="21" x14ac:dyDescent="0.35">
      <c r="B27" s="16" t="s">
        <v>39</v>
      </c>
      <c r="C27" s="68" t="s">
        <v>6</v>
      </c>
      <c r="D27" s="18" t="s">
        <v>7</v>
      </c>
      <c r="E27" s="19" t="s">
        <v>17</v>
      </c>
      <c r="F27" s="36" t="s">
        <v>18</v>
      </c>
      <c r="G27" s="41"/>
      <c r="H27" s="249"/>
      <c r="I27" s="169"/>
      <c r="J27" s="161" t="s">
        <v>10</v>
      </c>
      <c r="K27" s="162" t="s">
        <v>11</v>
      </c>
      <c r="L27" s="178"/>
      <c r="M27" s="332"/>
      <c r="N27" s="164" t="s">
        <v>17</v>
      </c>
      <c r="O27" s="164" t="s">
        <v>17</v>
      </c>
      <c r="P27" s="164" t="s">
        <v>17</v>
      </c>
      <c r="Q27" s="164" t="s">
        <v>17</v>
      </c>
      <c r="R27" s="168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</row>
    <row r="28" spans="1:40" s="70" customFormat="1" ht="21" x14ac:dyDescent="0.35">
      <c r="A28" s="311"/>
      <c r="B28" s="40">
        <v>2</v>
      </c>
      <c r="C28" s="42" t="s">
        <v>40</v>
      </c>
      <c r="D28" s="24" t="s">
        <v>223</v>
      </c>
      <c r="E28" s="37" t="s">
        <v>228</v>
      </c>
      <c r="F28" s="38" t="s">
        <v>228</v>
      </c>
      <c r="G28" s="41"/>
      <c r="H28" s="249"/>
      <c r="I28" s="169"/>
      <c r="J28" s="179" t="str">
        <f t="shared" ref="J28:J44" si="3">F28</f>
        <v>...%</v>
      </c>
      <c r="K28" s="180" t="e">
        <f>1-(1*F28)</f>
        <v>#VALUE!</v>
      </c>
      <c r="L28" s="348" t="e">
        <f t="shared" ref="L28:L44" si="4">F28-E28</f>
        <v>#VALUE!</v>
      </c>
      <c r="M28" s="314"/>
      <c r="N28" s="245">
        <v>0.4</v>
      </c>
      <c r="O28" s="245">
        <v>0.43</v>
      </c>
      <c r="P28" s="245">
        <v>0.5</v>
      </c>
      <c r="Q28" s="245">
        <v>0.55549999999999999</v>
      </c>
      <c r="R28" s="168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</row>
    <row r="29" spans="1:40" s="311" customFormat="1" ht="21" x14ac:dyDescent="0.35">
      <c r="B29" s="40">
        <v>2</v>
      </c>
      <c r="C29" s="42" t="s">
        <v>41</v>
      </c>
      <c r="D29" s="24" t="s">
        <v>223</v>
      </c>
      <c r="E29" s="37" t="s">
        <v>228</v>
      </c>
      <c r="F29" s="38" t="s">
        <v>228</v>
      </c>
      <c r="G29" s="41"/>
      <c r="H29" s="249"/>
      <c r="I29" s="169"/>
      <c r="J29" s="179" t="str">
        <f t="shared" si="3"/>
        <v>...%</v>
      </c>
      <c r="K29" s="180" t="e">
        <f t="shared" ref="K29:K44" si="5">1-(1*F29)</f>
        <v>#VALUE!</v>
      </c>
      <c r="L29" s="348" t="e">
        <f t="shared" si="4"/>
        <v>#VALUE!</v>
      </c>
      <c r="M29" s="314"/>
      <c r="N29" s="245">
        <v>0.35</v>
      </c>
      <c r="O29" s="245">
        <v>0.34</v>
      </c>
      <c r="P29" s="245">
        <v>0.41</v>
      </c>
      <c r="Q29" s="245">
        <v>0.41199999999999998</v>
      </c>
      <c r="R29" s="168"/>
      <c r="S29" s="317"/>
      <c r="T29" s="317"/>
      <c r="U29" s="317"/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</row>
    <row r="30" spans="1:40" s="311" customFormat="1" ht="21" x14ac:dyDescent="0.35">
      <c r="B30" s="40">
        <v>1.5</v>
      </c>
      <c r="C30" s="42" t="s">
        <v>42</v>
      </c>
      <c r="D30" s="24" t="s">
        <v>223</v>
      </c>
      <c r="E30" s="37" t="s">
        <v>228</v>
      </c>
      <c r="F30" s="38" t="s">
        <v>228</v>
      </c>
      <c r="G30" s="41"/>
      <c r="H30" s="249"/>
      <c r="I30" s="169"/>
      <c r="J30" s="179" t="str">
        <f t="shared" si="3"/>
        <v>...%</v>
      </c>
      <c r="K30" s="180" t="e">
        <f t="shared" si="5"/>
        <v>#VALUE!</v>
      </c>
      <c r="L30" s="348" t="e">
        <f t="shared" si="4"/>
        <v>#VALUE!</v>
      </c>
      <c r="M30" s="314"/>
      <c r="N30" s="245">
        <v>0.25</v>
      </c>
      <c r="O30" s="245">
        <v>0.81</v>
      </c>
      <c r="P30" s="245">
        <v>0.4</v>
      </c>
      <c r="Q30" s="245">
        <v>0.4</v>
      </c>
      <c r="R30" s="373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</row>
    <row r="31" spans="1:40" s="70" customFormat="1" ht="21" x14ac:dyDescent="0.35">
      <c r="A31" s="311"/>
      <c r="B31" s="40">
        <v>1.5</v>
      </c>
      <c r="C31" s="42" t="s">
        <v>43</v>
      </c>
      <c r="D31" s="24" t="s">
        <v>223</v>
      </c>
      <c r="E31" s="37" t="s">
        <v>228</v>
      </c>
      <c r="F31" s="38" t="s">
        <v>228</v>
      </c>
      <c r="G31" s="458"/>
      <c r="H31" s="249"/>
      <c r="I31" s="169"/>
      <c r="J31" s="179" t="str">
        <f t="shared" si="3"/>
        <v>...%</v>
      </c>
      <c r="K31" s="180" t="e">
        <f t="shared" si="5"/>
        <v>#VALUE!</v>
      </c>
      <c r="L31" s="348" t="e">
        <f t="shared" si="4"/>
        <v>#VALUE!</v>
      </c>
      <c r="M31" s="314"/>
      <c r="N31" s="245">
        <v>0.45</v>
      </c>
      <c r="O31" s="245">
        <v>0.63</v>
      </c>
      <c r="P31" s="245">
        <v>0.5</v>
      </c>
      <c r="Q31" s="245">
        <v>0.50019999999999998</v>
      </c>
      <c r="R31" s="168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</row>
    <row r="32" spans="1:40" s="311" customFormat="1" ht="21" x14ac:dyDescent="0.35">
      <c r="B32" s="40">
        <v>0.5</v>
      </c>
      <c r="C32" s="42" t="s">
        <v>44</v>
      </c>
      <c r="D32" s="24" t="s">
        <v>223</v>
      </c>
      <c r="E32" s="37" t="s">
        <v>228</v>
      </c>
      <c r="F32" s="38" t="s">
        <v>228</v>
      </c>
      <c r="G32" s="368"/>
      <c r="H32" s="249"/>
      <c r="I32" s="169"/>
      <c r="J32" s="179" t="str">
        <f t="shared" si="3"/>
        <v>...%</v>
      </c>
      <c r="K32" s="180" t="e">
        <f t="shared" si="5"/>
        <v>#VALUE!</v>
      </c>
      <c r="L32" s="348" t="e">
        <f t="shared" si="4"/>
        <v>#VALUE!</v>
      </c>
      <c r="M32" s="314"/>
      <c r="N32" s="245">
        <v>0.1</v>
      </c>
      <c r="O32" s="245">
        <v>0.1</v>
      </c>
      <c r="P32" s="245">
        <v>0.35</v>
      </c>
      <c r="Q32" s="245">
        <v>0.35</v>
      </c>
      <c r="R32" s="168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</row>
    <row r="33" spans="1:40" s="70" customFormat="1" ht="21" x14ac:dyDescent="0.35">
      <c r="A33" s="311"/>
      <c r="B33" s="40">
        <v>0.5</v>
      </c>
      <c r="C33" s="42" t="s">
        <v>45</v>
      </c>
      <c r="D33" s="24" t="s">
        <v>223</v>
      </c>
      <c r="E33" s="37" t="s">
        <v>228</v>
      </c>
      <c r="F33" s="38" t="s">
        <v>228</v>
      </c>
      <c r="G33" s="45"/>
      <c r="H33" s="249"/>
      <c r="I33" s="181"/>
      <c r="J33" s="179" t="str">
        <f t="shared" si="3"/>
        <v>...%</v>
      </c>
      <c r="K33" s="180" t="e">
        <f t="shared" si="5"/>
        <v>#VALUE!</v>
      </c>
      <c r="L33" s="348" t="e">
        <f t="shared" si="4"/>
        <v>#VALUE!</v>
      </c>
      <c r="M33" s="314"/>
      <c r="N33" s="245">
        <v>0.1</v>
      </c>
      <c r="O33" s="245">
        <v>0.1</v>
      </c>
      <c r="P33" s="245">
        <v>0.15</v>
      </c>
      <c r="Q33" s="245">
        <v>0.15</v>
      </c>
      <c r="R33" s="332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</row>
    <row r="34" spans="1:40" s="311" customFormat="1" ht="21" x14ac:dyDescent="0.35">
      <c r="B34" s="40">
        <v>0.5</v>
      </c>
      <c r="C34" s="42" t="s">
        <v>46</v>
      </c>
      <c r="D34" s="24" t="s">
        <v>223</v>
      </c>
      <c r="E34" s="37" t="s">
        <v>228</v>
      </c>
      <c r="F34" s="38" t="s">
        <v>228</v>
      </c>
      <c r="G34" s="45"/>
      <c r="H34" s="249"/>
      <c r="I34" s="335"/>
      <c r="J34" s="179" t="str">
        <f t="shared" si="3"/>
        <v>...%</v>
      </c>
      <c r="K34" s="180" t="e">
        <f t="shared" si="5"/>
        <v>#VALUE!</v>
      </c>
      <c r="L34" s="348" t="e">
        <f t="shared" si="4"/>
        <v>#VALUE!</v>
      </c>
      <c r="M34" s="314"/>
      <c r="N34" s="245">
        <v>0.1</v>
      </c>
      <c r="O34" s="245">
        <v>0.1</v>
      </c>
      <c r="P34" s="245">
        <v>0.23</v>
      </c>
      <c r="Q34" s="245">
        <v>0.23799999999999999</v>
      </c>
      <c r="R34" s="320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</row>
    <row r="35" spans="1:40" s="311" customFormat="1" ht="21" x14ac:dyDescent="0.35">
      <c r="B35" s="40">
        <v>0.5</v>
      </c>
      <c r="C35" s="42" t="s">
        <v>47</v>
      </c>
      <c r="D35" s="24" t="s">
        <v>223</v>
      </c>
      <c r="E35" s="37" t="s">
        <v>228</v>
      </c>
      <c r="F35" s="38" t="s">
        <v>228</v>
      </c>
      <c r="G35" s="45"/>
      <c r="H35" s="249"/>
      <c r="I35" s="185"/>
      <c r="J35" s="179" t="str">
        <f t="shared" si="3"/>
        <v>...%</v>
      </c>
      <c r="K35" s="180" t="e">
        <f t="shared" si="5"/>
        <v>#VALUE!</v>
      </c>
      <c r="L35" s="348" t="e">
        <f t="shared" si="4"/>
        <v>#VALUE!</v>
      </c>
      <c r="M35" s="314"/>
      <c r="N35" s="245">
        <v>0.15</v>
      </c>
      <c r="O35" s="245">
        <v>0.1</v>
      </c>
      <c r="P35" s="245">
        <v>0.32</v>
      </c>
      <c r="Q35" s="245">
        <v>0.15</v>
      </c>
      <c r="R35" s="320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  <c r="AK35" s="317"/>
      <c r="AL35" s="317"/>
      <c r="AM35" s="317"/>
      <c r="AN35" s="317"/>
    </row>
    <row r="36" spans="1:40" s="70" customFormat="1" ht="21" x14ac:dyDescent="0.35">
      <c r="A36" s="311"/>
      <c r="B36" s="40">
        <v>0.5</v>
      </c>
      <c r="C36" s="42" t="s">
        <v>48</v>
      </c>
      <c r="D36" s="24" t="s">
        <v>223</v>
      </c>
      <c r="E36" s="37" t="s">
        <v>228</v>
      </c>
      <c r="F36" s="38" t="s">
        <v>228</v>
      </c>
      <c r="G36" s="45"/>
      <c r="H36" s="249"/>
      <c r="I36" s="335"/>
      <c r="J36" s="179" t="str">
        <f t="shared" si="3"/>
        <v>...%</v>
      </c>
      <c r="K36" s="180" t="e">
        <f t="shared" si="5"/>
        <v>#VALUE!</v>
      </c>
      <c r="L36" s="348" t="e">
        <f t="shared" si="4"/>
        <v>#VALUE!</v>
      </c>
      <c r="M36" s="314"/>
      <c r="N36" s="245">
        <v>0.1</v>
      </c>
      <c r="O36" s="245">
        <v>0.1</v>
      </c>
      <c r="P36" s="245">
        <v>0.15</v>
      </c>
      <c r="Q36" s="245">
        <v>0.15</v>
      </c>
      <c r="R36" s="320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</row>
    <row r="37" spans="1:40" s="311" customFormat="1" ht="21" x14ac:dyDescent="0.35">
      <c r="B37" s="40">
        <v>0.5</v>
      </c>
      <c r="C37" s="42" t="s">
        <v>49</v>
      </c>
      <c r="D37" s="24" t="s">
        <v>223</v>
      </c>
      <c r="E37" s="37" t="s">
        <v>228</v>
      </c>
      <c r="F37" s="38" t="s">
        <v>228</v>
      </c>
      <c r="G37" s="58"/>
      <c r="H37" s="249"/>
      <c r="I37" s="343"/>
      <c r="J37" s="179" t="str">
        <f t="shared" si="3"/>
        <v>...%</v>
      </c>
      <c r="K37" s="180" t="e">
        <f t="shared" si="5"/>
        <v>#VALUE!</v>
      </c>
      <c r="L37" s="348" t="e">
        <f t="shared" si="4"/>
        <v>#VALUE!</v>
      </c>
      <c r="M37" s="314"/>
      <c r="N37" s="245">
        <v>0.32</v>
      </c>
      <c r="O37" s="245">
        <v>0.1</v>
      </c>
      <c r="P37" s="245">
        <v>0.37</v>
      </c>
      <c r="Q37" s="245">
        <v>0.252</v>
      </c>
      <c r="R37" s="320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</row>
    <row r="38" spans="1:40" s="311" customFormat="1" ht="21" x14ac:dyDescent="0.35">
      <c r="B38" s="40">
        <v>0.5</v>
      </c>
      <c r="C38" s="42" t="s">
        <v>50</v>
      </c>
      <c r="D38" s="24" t="s">
        <v>223</v>
      </c>
      <c r="E38" s="37" t="s">
        <v>228</v>
      </c>
      <c r="F38" s="38" t="s">
        <v>228</v>
      </c>
      <c r="G38" s="337"/>
      <c r="H38" s="249"/>
      <c r="I38" s="335"/>
      <c r="J38" s="179" t="str">
        <f t="shared" si="3"/>
        <v>...%</v>
      </c>
      <c r="K38" s="180" t="e">
        <f t="shared" si="5"/>
        <v>#VALUE!</v>
      </c>
      <c r="L38" s="348" t="e">
        <f t="shared" si="4"/>
        <v>#VALUE!</v>
      </c>
      <c r="M38" s="314"/>
      <c r="N38" s="245">
        <v>0.15</v>
      </c>
      <c r="O38" s="245">
        <v>0.1</v>
      </c>
      <c r="P38" s="245">
        <v>0.3</v>
      </c>
      <c r="Q38" s="245">
        <v>0.3</v>
      </c>
      <c r="R38" s="314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</row>
    <row r="39" spans="1:40" s="70" customFormat="1" ht="21" x14ac:dyDescent="0.35">
      <c r="A39" s="311"/>
      <c r="B39" s="40">
        <v>0.5</v>
      </c>
      <c r="C39" s="42" t="s">
        <v>51</v>
      </c>
      <c r="D39" s="24" t="s">
        <v>223</v>
      </c>
      <c r="E39" s="37" t="s">
        <v>228</v>
      </c>
      <c r="F39" s="38" t="s">
        <v>228</v>
      </c>
      <c r="G39" s="325"/>
      <c r="H39" s="249"/>
      <c r="I39" s="193"/>
      <c r="J39" s="179" t="str">
        <f t="shared" si="3"/>
        <v>...%</v>
      </c>
      <c r="K39" s="180" t="e">
        <f t="shared" si="5"/>
        <v>#VALUE!</v>
      </c>
      <c r="L39" s="348" t="e">
        <f t="shared" si="4"/>
        <v>#VALUE!</v>
      </c>
      <c r="M39" s="314"/>
      <c r="N39" s="245">
        <v>0.15</v>
      </c>
      <c r="O39" s="245">
        <v>0.1</v>
      </c>
      <c r="P39" s="245">
        <v>0.3</v>
      </c>
      <c r="Q39" s="245">
        <v>0.3</v>
      </c>
      <c r="R39" s="314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</row>
    <row r="40" spans="1:40" s="311" customFormat="1" ht="21" x14ac:dyDescent="0.35">
      <c r="B40" s="40">
        <v>0.5</v>
      </c>
      <c r="C40" s="42" t="s">
        <v>52</v>
      </c>
      <c r="D40" s="24" t="s">
        <v>223</v>
      </c>
      <c r="E40" s="37" t="s">
        <v>228</v>
      </c>
      <c r="F40" s="38" t="s">
        <v>228</v>
      </c>
      <c r="G40" s="331"/>
      <c r="H40" s="249"/>
      <c r="I40" s="193"/>
      <c r="J40" s="179" t="str">
        <f t="shared" si="3"/>
        <v>...%</v>
      </c>
      <c r="K40" s="180" t="e">
        <f t="shared" si="5"/>
        <v>#VALUE!</v>
      </c>
      <c r="L40" s="348" t="e">
        <f t="shared" si="4"/>
        <v>#VALUE!</v>
      </c>
      <c r="M40" s="314"/>
      <c r="N40" s="245">
        <v>0.5</v>
      </c>
      <c r="O40" s="245">
        <v>0.7</v>
      </c>
      <c r="P40" s="245">
        <v>0.66</v>
      </c>
      <c r="Q40" s="245">
        <v>0.69</v>
      </c>
      <c r="R40" s="314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</row>
    <row r="41" spans="1:40" s="311" customFormat="1" ht="21" x14ac:dyDescent="0.35">
      <c r="B41" s="40">
        <v>0.5</v>
      </c>
      <c r="C41" s="42" t="s">
        <v>53</v>
      </c>
      <c r="D41" s="24" t="s">
        <v>223</v>
      </c>
      <c r="E41" s="37" t="s">
        <v>228</v>
      </c>
      <c r="F41" s="38" t="s">
        <v>228</v>
      </c>
      <c r="G41" s="325"/>
      <c r="H41" s="249"/>
      <c r="I41" s="193"/>
      <c r="J41" s="179" t="str">
        <f t="shared" si="3"/>
        <v>...%</v>
      </c>
      <c r="K41" s="180" t="e">
        <f t="shared" si="5"/>
        <v>#VALUE!</v>
      </c>
      <c r="L41" s="348" t="e">
        <f t="shared" si="4"/>
        <v>#VALUE!</v>
      </c>
      <c r="M41" s="314"/>
      <c r="N41" s="245">
        <v>0.2</v>
      </c>
      <c r="O41" s="245">
        <v>0.1</v>
      </c>
      <c r="P41" s="245">
        <v>0.31</v>
      </c>
      <c r="Q41" s="245">
        <v>0.31819999999999998</v>
      </c>
      <c r="R41" s="314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</row>
    <row r="42" spans="1:40" s="311" customFormat="1" ht="21" x14ac:dyDescent="0.35">
      <c r="B42" s="40">
        <v>0.5</v>
      </c>
      <c r="C42" s="42" t="s">
        <v>54</v>
      </c>
      <c r="D42" s="24" t="s">
        <v>223</v>
      </c>
      <c r="E42" s="37" t="s">
        <v>228</v>
      </c>
      <c r="F42" s="38" t="s">
        <v>228</v>
      </c>
      <c r="G42" s="63"/>
      <c r="H42" s="249"/>
      <c r="I42" s="193"/>
      <c r="J42" s="179" t="str">
        <f t="shared" si="3"/>
        <v>...%</v>
      </c>
      <c r="K42" s="180" t="e">
        <f t="shared" si="5"/>
        <v>#VALUE!</v>
      </c>
      <c r="L42" s="348" t="e">
        <f t="shared" si="4"/>
        <v>#VALUE!</v>
      </c>
      <c r="M42" s="314"/>
      <c r="N42" s="245">
        <v>0.45</v>
      </c>
      <c r="O42" s="245">
        <v>0.5</v>
      </c>
      <c r="P42" s="245">
        <v>0.6</v>
      </c>
      <c r="Q42" s="245">
        <v>0.61599999999999999</v>
      </c>
      <c r="R42" s="314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317"/>
    </row>
    <row r="43" spans="1:40" s="311" customFormat="1" ht="21" x14ac:dyDescent="0.35">
      <c r="A43" s="317"/>
      <c r="B43" s="40">
        <v>0.5</v>
      </c>
      <c r="C43" s="42" t="s">
        <v>55</v>
      </c>
      <c r="D43" s="24" t="s">
        <v>223</v>
      </c>
      <c r="E43" s="37" t="s">
        <v>228</v>
      </c>
      <c r="F43" s="38" t="s">
        <v>228</v>
      </c>
      <c r="G43" s="313"/>
      <c r="H43" s="249"/>
      <c r="I43" s="318"/>
      <c r="J43" s="179" t="str">
        <f t="shared" si="3"/>
        <v>...%</v>
      </c>
      <c r="K43" s="180" t="e">
        <f t="shared" si="5"/>
        <v>#VALUE!</v>
      </c>
      <c r="L43" s="348" t="e">
        <f t="shared" si="4"/>
        <v>#VALUE!</v>
      </c>
      <c r="M43" s="314" t="s">
        <v>35</v>
      </c>
      <c r="N43" s="245">
        <v>0.3</v>
      </c>
      <c r="O43" s="245">
        <v>0.5</v>
      </c>
      <c r="P43" s="245">
        <v>0.36</v>
      </c>
      <c r="Q43" s="245">
        <v>0.60799999999999998</v>
      </c>
      <c r="R43" s="314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</row>
    <row r="44" spans="1:40" s="311" customFormat="1" ht="21" x14ac:dyDescent="0.35">
      <c r="B44" s="40">
        <v>0.5</v>
      </c>
      <c r="C44" s="42" t="s">
        <v>56</v>
      </c>
      <c r="D44" s="24" t="s">
        <v>223</v>
      </c>
      <c r="E44" s="37" t="s">
        <v>228</v>
      </c>
      <c r="F44" s="38" t="s">
        <v>228</v>
      </c>
      <c r="G44" s="76"/>
      <c r="H44" s="249"/>
      <c r="I44" s="316"/>
      <c r="J44" s="179" t="str">
        <f t="shared" si="3"/>
        <v>...%</v>
      </c>
      <c r="K44" s="180" t="e">
        <f t="shared" si="5"/>
        <v>#VALUE!</v>
      </c>
      <c r="L44" s="348" t="e">
        <f t="shared" si="4"/>
        <v>#VALUE!</v>
      </c>
      <c r="M44" s="314"/>
      <c r="N44" s="245">
        <v>0.35</v>
      </c>
      <c r="O44" s="245">
        <v>0.15</v>
      </c>
      <c r="P44" s="245">
        <v>0.43</v>
      </c>
      <c r="Q44" s="245">
        <v>0.43330000000000002</v>
      </c>
      <c r="R44" s="314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  <c r="AN44" s="317"/>
    </row>
    <row r="45" spans="1:40" s="311" customFormat="1" ht="15" customHeight="1" x14ac:dyDescent="0.35">
      <c r="A45" s="317"/>
      <c r="B45" s="371"/>
      <c r="C45" s="327"/>
      <c r="D45" s="459"/>
      <c r="E45" s="78"/>
      <c r="F45" s="79"/>
      <c r="G45" s="77"/>
      <c r="H45" s="249"/>
      <c r="I45" s="206"/>
      <c r="J45" s="206"/>
      <c r="K45" s="206"/>
      <c r="L45" s="206"/>
      <c r="M45" s="206"/>
      <c r="N45" s="207"/>
      <c r="O45" s="207"/>
      <c r="P45" s="207"/>
      <c r="Q45" s="207"/>
      <c r="R45" s="314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</row>
    <row r="46" spans="1:40" s="15" customFormat="1" ht="15" customHeight="1" x14ac:dyDescent="0.35">
      <c r="A46" s="317"/>
      <c r="B46" s="371"/>
      <c r="C46" s="10" t="s">
        <v>190</v>
      </c>
      <c r="D46" s="72"/>
      <c r="E46" s="74"/>
      <c r="F46" s="457"/>
      <c r="G46" s="77"/>
      <c r="H46" s="249"/>
      <c r="I46" s="206"/>
      <c r="J46" s="460"/>
      <c r="K46" s="461"/>
      <c r="L46" s="206"/>
      <c r="M46" s="206"/>
      <c r="N46" s="146" t="s">
        <v>194</v>
      </c>
      <c r="O46" s="294" t="s">
        <v>195</v>
      </c>
      <c r="P46" s="294" t="s">
        <v>196</v>
      </c>
      <c r="Q46" s="294" t="s">
        <v>197</v>
      </c>
      <c r="R46" s="332"/>
      <c r="S46" s="341"/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  <c r="AM46" s="341"/>
      <c r="AN46" s="341"/>
    </row>
    <row r="47" spans="1:40" s="15" customFormat="1" ht="21" x14ac:dyDescent="0.35">
      <c r="B47" s="80" t="s">
        <v>39</v>
      </c>
      <c r="C47" s="68" t="s">
        <v>6</v>
      </c>
      <c r="D47" s="18" t="s">
        <v>7</v>
      </c>
      <c r="E47" s="19" t="s">
        <v>17</v>
      </c>
      <c r="F47" s="36" t="s">
        <v>18</v>
      </c>
      <c r="G47" s="77"/>
      <c r="H47" s="249"/>
      <c r="I47" s="206"/>
      <c r="J47" s="161" t="s">
        <v>10</v>
      </c>
      <c r="K47" s="162" t="s">
        <v>11</v>
      </c>
      <c r="L47" s="206"/>
      <c r="M47" s="206"/>
      <c r="N47" s="164" t="s">
        <v>17</v>
      </c>
      <c r="O47" s="164" t="s">
        <v>17</v>
      </c>
      <c r="P47" s="164" t="s">
        <v>17</v>
      </c>
      <c r="Q47" s="164" t="s">
        <v>17</v>
      </c>
      <c r="R47" s="332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</row>
    <row r="48" spans="1:40" s="311" customFormat="1" ht="31.5" x14ac:dyDescent="0.35">
      <c r="A48" s="317"/>
      <c r="B48" s="40">
        <v>0.01</v>
      </c>
      <c r="C48" s="42" t="s">
        <v>202</v>
      </c>
      <c r="D48" s="24" t="s">
        <v>222</v>
      </c>
      <c r="E48" s="37" t="s">
        <v>228</v>
      </c>
      <c r="F48" s="38" t="s">
        <v>228</v>
      </c>
      <c r="G48" s="77"/>
      <c r="H48" s="249"/>
      <c r="I48" s="206"/>
      <c r="J48" s="179" t="str">
        <f t="shared" ref="J48" si="6">F48</f>
        <v>...%</v>
      </c>
      <c r="K48" s="180" t="e">
        <f t="shared" ref="K48" si="7">1-(1*F48)</f>
        <v>#VALUE!</v>
      </c>
      <c r="L48" s="348" t="e">
        <f>F48-E48</f>
        <v>#VALUE!</v>
      </c>
      <c r="M48" s="314"/>
      <c r="N48" s="245">
        <v>0.02</v>
      </c>
      <c r="O48" s="245">
        <v>0.02</v>
      </c>
      <c r="P48" s="245">
        <v>0.02</v>
      </c>
      <c r="Q48" s="245">
        <v>0.02</v>
      </c>
      <c r="R48" s="314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</row>
    <row r="49" spans="1:40" s="43" customFormat="1" ht="15" customHeight="1" x14ac:dyDescent="0.35">
      <c r="A49" s="358"/>
      <c r="B49" s="357"/>
      <c r="C49" s="361"/>
      <c r="D49" s="365"/>
      <c r="E49" s="364"/>
      <c r="F49" s="44"/>
      <c r="G49" s="77"/>
      <c r="H49" s="249"/>
      <c r="I49" s="206"/>
      <c r="J49" s="206"/>
      <c r="K49" s="206"/>
      <c r="L49" s="206"/>
      <c r="M49" s="206"/>
      <c r="N49" s="363"/>
      <c r="O49" s="363"/>
      <c r="P49" s="363"/>
      <c r="Q49" s="363"/>
      <c r="R49" s="314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</row>
    <row r="50" spans="1:40" s="351" customFormat="1" ht="15" customHeight="1" x14ac:dyDescent="0.35">
      <c r="B50" s="362"/>
      <c r="C50" s="127" t="s">
        <v>26</v>
      </c>
      <c r="D50" s="48"/>
      <c r="E50" s="48"/>
      <c r="F50" s="50"/>
      <c r="G50" s="77"/>
      <c r="H50" s="249"/>
      <c r="I50" s="206"/>
      <c r="J50" s="354"/>
      <c r="K50" s="353"/>
      <c r="L50" s="352"/>
      <c r="M50" s="314"/>
      <c r="N50" s="146" t="s">
        <v>194</v>
      </c>
      <c r="O50" s="294" t="s">
        <v>195</v>
      </c>
      <c r="P50" s="294" t="s">
        <v>196</v>
      </c>
      <c r="Q50" s="294" t="s">
        <v>197</v>
      </c>
      <c r="R50" s="314"/>
    </row>
    <row r="51" spans="1:40" s="15" customFormat="1" ht="21" x14ac:dyDescent="0.35">
      <c r="B51" s="52" t="s">
        <v>5</v>
      </c>
      <c r="C51" s="53"/>
      <c r="D51" s="54" t="s">
        <v>27</v>
      </c>
      <c r="E51" s="19" t="s">
        <v>28</v>
      </c>
      <c r="F51" s="55" t="s">
        <v>29</v>
      </c>
      <c r="G51" s="77"/>
      <c r="H51" s="249"/>
      <c r="I51" s="206"/>
      <c r="J51" s="161" t="s">
        <v>10</v>
      </c>
      <c r="K51" s="162" t="s">
        <v>11</v>
      </c>
      <c r="L51" s="332"/>
      <c r="M51" s="314"/>
      <c r="N51" s="164" t="s">
        <v>28</v>
      </c>
      <c r="O51" s="164" t="s">
        <v>28</v>
      </c>
      <c r="P51" s="164" t="s">
        <v>28</v>
      </c>
      <c r="Q51" s="164" t="s">
        <v>28</v>
      </c>
      <c r="R51" s="314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1"/>
      <c r="AN51" s="341"/>
    </row>
    <row r="52" spans="1:40" s="311" customFormat="1" ht="15" customHeight="1" x14ac:dyDescent="0.35">
      <c r="A52" s="317"/>
      <c r="B52" s="40">
        <v>0.05</v>
      </c>
      <c r="C52" s="124" t="s">
        <v>57</v>
      </c>
      <c r="D52" s="129"/>
      <c r="E52" s="37" t="s">
        <v>228</v>
      </c>
      <c r="F52" s="38" t="s">
        <v>228</v>
      </c>
      <c r="G52" s="77"/>
      <c r="H52" s="249"/>
      <c r="I52" s="206"/>
      <c r="J52" s="246" t="str">
        <f>F52</f>
        <v>...%</v>
      </c>
      <c r="K52" s="247" t="e">
        <f>1+(1*J52)</f>
        <v>#VALUE!</v>
      </c>
      <c r="L52" s="348" t="e">
        <f>F52-E52</f>
        <v>#VALUE!</v>
      </c>
      <c r="M52" s="314"/>
      <c r="N52" s="245">
        <v>0</v>
      </c>
      <c r="O52" s="245">
        <v>5.0000000000000001E-3</v>
      </c>
      <c r="P52" s="245">
        <v>0</v>
      </c>
      <c r="Q52" s="245">
        <v>0</v>
      </c>
      <c r="R52" s="314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</row>
    <row r="53" spans="1:40" s="43" customFormat="1" ht="15" customHeight="1" x14ac:dyDescent="0.35">
      <c r="A53" s="358"/>
      <c r="B53" s="357"/>
      <c r="C53" s="361"/>
      <c r="D53" s="360"/>
      <c r="E53" s="462"/>
      <c r="F53" s="463"/>
      <c r="G53" s="77"/>
      <c r="H53" s="249"/>
      <c r="I53" s="206"/>
      <c r="J53" s="186"/>
      <c r="K53" s="183"/>
      <c r="L53" s="187"/>
      <c r="M53" s="314"/>
      <c r="N53" s="464"/>
      <c r="O53" s="464"/>
      <c r="P53" s="464"/>
      <c r="Q53" s="464"/>
      <c r="R53" s="314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</row>
    <row r="54" spans="1:40" s="351" customFormat="1" ht="15" customHeight="1" x14ac:dyDescent="0.35">
      <c r="B54" s="357"/>
      <c r="C54" s="127" t="s">
        <v>31</v>
      </c>
      <c r="D54" s="48"/>
      <c r="E54" s="48"/>
      <c r="F54" s="50"/>
      <c r="G54" s="77"/>
      <c r="H54" s="249"/>
      <c r="I54" s="206"/>
      <c r="J54" s="354"/>
      <c r="K54" s="353"/>
      <c r="L54" s="352"/>
      <c r="M54" s="314"/>
      <c r="N54" s="146" t="s">
        <v>194</v>
      </c>
      <c r="O54" s="294" t="s">
        <v>195</v>
      </c>
      <c r="P54" s="294" t="s">
        <v>196</v>
      </c>
      <c r="Q54" s="294" t="s">
        <v>197</v>
      </c>
      <c r="R54" s="314"/>
    </row>
    <row r="55" spans="1:40" s="15" customFormat="1" ht="21" x14ac:dyDescent="0.35">
      <c r="B55" s="52" t="s">
        <v>5</v>
      </c>
      <c r="C55" s="53"/>
      <c r="D55" s="130" t="s">
        <v>27</v>
      </c>
      <c r="E55" s="19" t="s">
        <v>28</v>
      </c>
      <c r="F55" s="55" t="s">
        <v>29</v>
      </c>
      <c r="G55" s="77"/>
      <c r="H55" s="249"/>
      <c r="I55" s="206"/>
      <c r="J55" s="161" t="s">
        <v>10</v>
      </c>
      <c r="K55" s="162" t="s">
        <v>11</v>
      </c>
      <c r="L55" s="332"/>
      <c r="M55" s="314"/>
      <c r="N55" s="164" t="s">
        <v>28</v>
      </c>
      <c r="O55" s="164" t="s">
        <v>28</v>
      </c>
      <c r="P55" s="164" t="s">
        <v>28</v>
      </c>
      <c r="Q55" s="164" t="s">
        <v>28</v>
      </c>
      <c r="R55" s="314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</row>
    <row r="56" spans="1:40" s="311" customFormat="1" ht="15" customHeight="1" x14ac:dyDescent="0.35">
      <c r="A56" s="317"/>
      <c r="B56" s="40">
        <v>0.05</v>
      </c>
      <c r="C56" s="124" t="s">
        <v>58</v>
      </c>
      <c r="D56" s="129"/>
      <c r="E56" s="37" t="s">
        <v>228</v>
      </c>
      <c r="F56" s="38" t="s">
        <v>228</v>
      </c>
      <c r="G56" s="77"/>
      <c r="H56" s="249"/>
      <c r="I56" s="206"/>
      <c r="J56" s="246" t="str">
        <f>F56</f>
        <v>...%</v>
      </c>
      <c r="K56" s="247" t="e">
        <f>1+(1*J56)</f>
        <v>#VALUE!</v>
      </c>
      <c r="L56" s="348" t="e">
        <f>F56-E56</f>
        <v>#VALUE!</v>
      </c>
      <c r="M56" s="314"/>
      <c r="N56" s="245">
        <v>0</v>
      </c>
      <c r="O56" s="245">
        <v>5.0000000000000001E-4</v>
      </c>
      <c r="P56" s="245">
        <v>0</v>
      </c>
      <c r="Q56" s="245">
        <v>0</v>
      </c>
      <c r="R56" s="314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</row>
    <row r="57" spans="1:40" s="15" customFormat="1" ht="15" customHeight="1" x14ac:dyDescent="0.25">
      <c r="A57" s="341"/>
      <c r="B57" s="340"/>
      <c r="C57" s="339"/>
      <c r="D57" s="338"/>
      <c r="E57" s="61"/>
      <c r="F57" s="62"/>
      <c r="G57" s="77"/>
      <c r="H57" s="249"/>
      <c r="I57" s="206"/>
      <c r="J57" s="208"/>
      <c r="K57" s="172"/>
      <c r="L57" s="173"/>
      <c r="M57" s="314"/>
      <c r="N57" s="192"/>
      <c r="O57" s="192"/>
      <c r="P57" s="192"/>
      <c r="Q57" s="192"/>
      <c r="R57" s="314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</row>
    <row r="58" spans="1:40" s="313" customFormat="1" ht="22" customHeight="1" x14ac:dyDescent="0.25">
      <c r="B58" s="493" t="s">
        <v>184</v>
      </c>
      <c r="C58" s="493"/>
      <c r="D58" s="493"/>
      <c r="E58" s="493"/>
      <c r="F58" s="493"/>
      <c r="G58" s="77"/>
      <c r="H58" s="249"/>
      <c r="I58" s="206"/>
      <c r="J58" s="208"/>
      <c r="K58" s="172"/>
      <c r="L58" s="173"/>
      <c r="M58" s="314"/>
      <c r="N58" s="315"/>
      <c r="O58" s="315"/>
      <c r="P58" s="315"/>
      <c r="Q58" s="315"/>
      <c r="R58" s="314"/>
    </row>
    <row r="59" spans="1:40" s="313" customFormat="1" ht="44" customHeight="1" x14ac:dyDescent="0.25">
      <c r="B59" s="493" t="s">
        <v>59</v>
      </c>
      <c r="C59" s="493"/>
      <c r="D59" s="493"/>
      <c r="E59" s="493"/>
      <c r="F59" s="493"/>
      <c r="G59" s="77"/>
      <c r="H59" s="249"/>
      <c r="I59" s="206"/>
      <c r="J59" s="208"/>
      <c r="K59" s="172"/>
      <c r="L59" s="173"/>
      <c r="M59" s="314"/>
      <c r="N59" s="315"/>
      <c r="O59" s="315"/>
      <c r="P59" s="315"/>
      <c r="Q59" s="315"/>
      <c r="R59" s="314"/>
    </row>
    <row r="60" spans="1:40" s="313" customFormat="1" ht="22" customHeight="1" x14ac:dyDescent="0.25">
      <c r="B60" s="494" t="s">
        <v>199</v>
      </c>
      <c r="C60" s="494"/>
      <c r="D60" s="494"/>
      <c r="E60" s="494"/>
      <c r="F60" s="494"/>
      <c r="G60" s="77"/>
      <c r="H60" s="249"/>
      <c r="I60" s="206"/>
      <c r="J60" s="208"/>
      <c r="K60" s="172"/>
      <c r="L60" s="173"/>
      <c r="M60" s="209"/>
      <c r="N60" s="210"/>
      <c r="O60" s="210"/>
      <c r="P60" s="203"/>
      <c r="Q60" s="211"/>
      <c r="R60" s="314"/>
    </row>
    <row r="61" spans="1:40" s="328" customFormat="1" ht="11" customHeight="1" x14ac:dyDescent="0.25">
      <c r="B61" s="491" t="s">
        <v>200</v>
      </c>
      <c r="C61" s="491"/>
      <c r="D61" s="491"/>
      <c r="E61" s="491"/>
      <c r="F61" s="491"/>
      <c r="G61" s="77"/>
      <c r="H61" s="249"/>
      <c r="I61" s="206"/>
      <c r="J61" s="208"/>
      <c r="K61" s="172"/>
      <c r="L61" s="173"/>
      <c r="M61" s="194"/>
      <c r="N61" s="210"/>
      <c r="O61" s="210"/>
      <c r="P61" s="212"/>
      <c r="Q61" s="210"/>
      <c r="R61" s="314"/>
    </row>
    <row r="62" spans="1:40" s="313" customFormat="1" ht="12" customHeight="1" x14ac:dyDescent="0.25">
      <c r="B62" s="465"/>
      <c r="C62" s="327"/>
      <c r="D62" s="324"/>
      <c r="E62" s="466"/>
      <c r="F62" s="324"/>
      <c r="G62" s="77"/>
      <c r="H62" s="249"/>
      <c r="I62" s="206"/>
      <c r="J62" s="208"/>
      <c r="K62" s="172"/>
      <c r="L62" s="173"/>
      <c r="M62" s="467"/>
      <c r="N62" s="468"/>
      <c r="O62" s="468"/>
      <c r="P62" s="468"/>
      <c r="Q62" s="468"/>
      <c r="R62" s="314"/>
    </row>
    <row r="63" spans="1:40" s="317" customFormat="1" ht="12" customHeight="1" x14ac:dyDescent="0.35">
      <c r="B63" s="446" t="s">
        <v>234</v>
      </c>
      <c r="C63" s="313"/>
      <c r="D63" s="313"/>
      <c r="E63" s="313"/>
      <c r="F63" s="313"/>
      <c r="G63" s="313"/>
      <c r="H63" s="249"/>
      <c r="I63" s="320"/>
      <c r="J63" s="320"/>
      <c r="K63" s="320"/>
      <c r="L63" s="320"/>
      <c r="M63" s="320"/>
      <c r="N63" s="315"/>
      <c r="O63" s="315"/>
      <c r="P63" s="315"/>
      <c r="Q63" s="315"/>
      <c r="R63" s="314"/>
    </row>
    <row r="64" spans="1:40" s="311" customFormat="1" ht="22" customHeight="1" x14ac:dyDescent="0.25">
      <c r="A64" s="317"/>
      <c r="B64" s="492" t="s">
        <v>182</v>
      </c>
      <c r="C64" s="492"/>
      <c r="D64" s="492"/>
      <c r="E64" s="492"/>
      <c r="F64" s="492"/>
      <c r="G64" s="77"/>
      <c r="H64" s="249"/>
      <c r="I64" s="206"/>
      <c r="J64" s="208"/>
      <c r="K64" s="172"/>
      <c r="L64" s="173"/>
      <c r="M64" s="469"/>
      <c r="N64" s="203"/>
      <c r="O64" s="214"/>
      <c r="P64" s="197"/>
      <c r="Q64" s="197"/>
      <c r="R64" s="314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</row>
    <row r="65" spans="1:40" s="311" customFormat="1" ht="22" customHeight="1" x14ac:dyDescent="0.25">
      <c r="A65" s="317"/>
      <c r="B65" s="492" t="s">
        <v>38</v>
      </c>
      <c r="C65" s="492"/>
      <c r="D65" s="492"/>
      <c r="E65" s="492"/>
      <c r="F65" s="492"/>
      <c r="G65" s="77"/>
      <c r="H65" s="249"/>
      <c r="I65" s="206"/>
      <c r="J65" s="208"/>
      <c r="K65" s="172"/>
      <c r="L65" s="173"/>
      <c r="M65" s="213"/>
      <c r="N65" s="214"/>
      <c r="O65" s="214"/>
      <c r="P65" s="197"/>
      <c r="Q65" s="197"/>
      <c r="R65" s="314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</row>
    <row r="66" spans="1:40" s="122" customFormat="1" x14ac:dyDescent="0.35">
      <c r="B66" s="270"/>
      <c r="H66" s="249"/>
      <c r="I66" s="148"/>
      <c r="J66" s="148"/>
      <c r="K66" s="148"/>
      <c r="L66" s="148"/>
      <c r="M66" s="148"/>
      <c r="N66" s="149"/>
      <c r="O66" s="149"/>
      <c r="P66" s="149"/>
      <c r="Q66" s="149"/>
      <c r="R66" s="314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3"/>
      <c r="AK66" s="433"/>
      <c r="AL66" s="433"/>
      <c r="AM66" s="433"/>
      <c r="AN66" s="433"/>
    </row>
    <row r="67" spans="1:40" s="122" customFormat="1" x14ac:dyDescent="0.35">
      <c r="B67" s="270"/>
      <c r="N67" s="147"/>
      <c r="O67" s="147"/>
      <c r="P67" s="147"/>
      <c r="Q67" s="147"/>
      <c r="R67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433"/>
      <c r="AK67" s="433"/>
      <c r="AL67" s="433"/>
      <c r="AM67" s="433"/>
      <c r="AN67" s="433"/>
    </row>
    <row r="68" spans="1:40" s="122" customFormat="1" x14ac:dyDescent="0.35">
      <c r="B68" s="270"/>
      <c r="N68" s="147"/>
      <c r="O68" s="147"/>
      <c r="P68" s="147"/>
      <c r="Q68" s="147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433"/>
      <c r="AN68" s="433"/>
    </row>
    <row r="69" spans="1:40" s="122" customFormat="1" x14ac:dyDescent="0.35">
      <c r="B69" s="270"/>
      <c r="N69" s="147"/>
      <c r="O69" s="147"/>
      <c r="P69" s="147"/>
      <c r="Q69" s="147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433"/>
      <c r="AN69" s="433"/>
    </row>
    <row r="70" spans="1:40" s="122" customFormat="1" x14ac:dyDescent="0.35">
      <c r="B70" s="270"/>
      <c r="N70" s="147"/>
      <c r="O70" s="147"/>
      <c r="P70" s="147"/>
      <c r="Q70" s="147"/>
      <c r="S70" s="433"/>
      <c r="T70" s="433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433"/>
      <c r="AK70" s="433"/>
      <c r="AL70" s="433"/>
      <c r="AM70" s="433"/>
      <c r="AN70" s="433"/>
    </row>
    <row r="71" spans="1:40" s="122" customFormat="1" x14ac:dyDescent="0.35">
      <c r="B71" s="270"/>
      <c r="N71" s="147"/>
      <c r="O71" s="147"/>
      <c r="P71" s="147"/>
      <c r="Q71" s="147"/>
      <c r="S71" s="433"/>
      <c r="T71" s="433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433"/>
      <c r="AK71" s="433"/>
      <c r="AL71" s="433"/>
      <c r="AM71" s="433"/>
      <c r="AN71" s="433"/>
    </row>
    <row r="72" spans="1:40" s="122" customFormat="1" x14ac:dyDescent="0.35">
      <c r="B72" s="270"/>
      <c r="N72" s="147"/>
      <c r="O72" s="147"/>
      <c r="P72" s="147"/>
      <c r="Q72" s="147"/>
      <c r="S72" s="433"/>
      <c r="T72" s="433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433"/>
      <c r="AK72" s="433"/>
      <c r="AL72" s="433"/>
      <c r="AM72" s="433"/>
      <c r="AN72" s="433"/>
    </row>
    <row r="73" spans="1:40" s="122" customFormat="1" x14ac:dyDescent="0.35">
      <c r="B73" s="270"/>
      <c r="N73" s="147"/>
      <c r="O73" s="147"/>
      <c r="P73" s="147"/>
      <c r="Q73" s="147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</row>
    <row r="74" spans="1:40" s="122" customFormat="1" x14ac:dyDescent="0.35">
      <c r="B74" s="270"/>
      <c r="N74" s="147"/>
      <c r="O74" s="147"/>
      <c r="P74" s="147"/>
      <c r="Q74" s="147"/>
      <c r="S74" s="433"/>
      <c r="T74" s="433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433"/>
      <c r="AK74" s="433"/>
      <c r="AL74" s="433"/>
      <c r="AM74" s="433"/>
      <c r="AN74" s="433"/>
    </row>
    <row r="75" spans="1:40" s="122" customFormat="1" x14ac:dyDescent="0.35">
      <c r="B75" s="270"/>
      <c r="N75" s="147"/>
      <c r="O75" s="147"/>
      <c r="P75" s="147"/>
      <c r="Q75" s="147"/>
      <c r="S75" s="433"/>
      <c r="T75" s="433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433"/>
      <c r="AK75" s="433"/>
      <c r="AL75" s="433"/>
      <c r="AM75" s="433"/>
      <c r="AN75" s="433"/>
    </row>
    <row r="76" spans="1:40" s="122" customFormat="1" x14ac:dyDescent="0.35">
      <c r="B76" s="270"/>
      <c r="N76" s="147"/>
      <c r="O76" s="147"/>
      <c r="P76" s="147"/>
      <c r="Q76" s="147"/>
      <c r="S76" s="433"/>
      <c r="T76" s="433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433"/>
      <c r="AK76" s="433"/>
      <c r="AL76" s="433"/>
      <c r="AM76" s="433"/>
      <c r="AN76" s="433"/>
    </row>
    <row r="77" spans="1:40" s="122" customFormat="1" x14ac:dyDescent="0.35">
      <c r="B77" s="270"/>
      <c r="N77" s="147"/>
      <c r="O77" s="147"/>
      <c r="P77" s="147"/>
      <c r="Q77" s="147"/>
      <c r="S77" s="433"/>
      <c r="T77" s="433"/>
      <c r="U77" s="433"/>
      <c r="V77" s="433"/>
      <c r="W77" s="433"/>
      <c r="X77" s="433"/>
      <c r="Y77" s="433"/>
      <c r="Z77" s="433"/>
      <c r="AA77" s="433"/>
      <c r="AB77" s="433"/>
      <c r="AC77" s="433"/>
      <c r="AD77" s="433"/>
      <c r="AE77" s="433"/>
      <c r="AF77" s="433"/>
      <c r="AG77" s="433"/>
      <c r="AH77" s="433"/>
      <c r="AI77" s="433"/>
      <c r="AJ77" s="433"/>
      <c r="AK77" s="433"/>
      <c r="AL77" s="433"/>
      <c r="AM77" s="433"/>
      <c r="AN77" s="433"/>
    </row>
    <row r="78" spans="1:40" s="122" customFormat="1" x14ac:dyDescent="0.35">
      <c r="B78" s="270"/>
      <c r="N78" s="147"/>
      <c r="O78" s="147"/>
      <c r="P78" s="147"/>
      <c r="Q78" s="147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</row>
    <row r="79" spans="1:40" s="122" customFormat="1" x14ac:dyDescent="0.35">
      <c r="B79" s="270"/>
      <c r="N79" s="147"/>
      <c r="O79" s="147"/>
      <c r="P79" s="147"/>
      <c r="Q79" s="147"/>
      <c r="S79" s="433"/>
      <c r="T79" s="433"/>
      <c r="U79" s="433"/>
      <c r="V79" s="433"/>
      <c r="W79" s="433"/>
      <c r="X79" s="433"/>
      <c r="Y79" s="433"/>
      <c r="Z79" s="433"/>
      <c r="AA79" s="433"/>
      <c r="AB79" s="433"/>
      <c r="AC79" s="433"/>
      <c r="AD79" s="433"/>
      <c r="AE79" s="433"/>
      <c r="AF79" s="433"/>
      <c r="AG79" s="433"/>
      <c r="AH79" s="433"/>
      <c r="AI79" s="433"/>
      <c r="AJ79" s="433"/>
      <c r="AK79" s="433"/>
      <c r="AL79" s="433"/>
      <c r="AM79" s="433"/>
      <c r="AN79" s="433"/>
    </row>
    <row r="80" spans="1:40" s="122" customFormat="1" x14ac:dyDescent="0.35">
      <c r="B80" s="270"/>
      <c r="N80" s="147"/>
      <c r="O80" s="147"/>
      <c r="P80" s="147"/>
      <c r="Q80" s="147"/>
      <c r="S80" s="433"/>
      <c r="T80" s="433"/>
      <c r="U80" s="433"/>
      <c r="V80" s="433"/>
      <c r="W80" s="433"/>
      <c r="X80" s="433"/>
      <c r="Y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J80" s="433"/>
      <c r="AK80" s="433"/>
      <c r="AL80" s="433"/>
      <c r="AM80" s="433"/>
      <c r="AN80" s="433"/>
    </row>
    <row r="81" spans="2:40" s="122" customFormat="1" x14ac:dyDescent="0.35">
      <c r="B81" s="270"/>
      <c r="N81" s="147"/>
      <c r="O81" s="147"/>
      <c r="P81" s="147"/>
      <c r="Q81" s="147"/>
      <c r="S81" s="433"/>
      <c r="T81" s="433"/>
      <c r="U81" s="433"/>
      <c r="V81" s="433"/>
      <c r="W81" s="433"/>
      <c r="X81" s="433"/>
      <c r="Y81" s="433"/>
      <c r="Z81" s="433"/>
      <c r="AA81" s="433"/>
      <c r="AB81" s="433"/>
      <c r="AC81" s="433"/>
      <c r="AD81" s="433"/>
      <c r="AE81" s="433"/>
      <c r="AF81" s="433"/>
      <c r="AG81" s="433"/>
      <c r="AH81" s="433"/>
      <c r="AI81" s="433"/>
      <c r="AJ81" s="433"/>
      <c r="AK81" s="433"/>
      <c r="AL81" s="433"/>
      <c r="AM81" s="433"/>
      <c r="AN81" s="433"/>
    </row>
    <row r="82" spans="2:40" s="122" customFormat="1" x14ac:dyDescent="0.35">
      <c r="B82" s="270"/>
      <c r="N82" s="147"/>
      <c r="O82" s="147"/>
      <c r="P82" s="147"/>
      <c r="Q82" s="147"/>
      <c r="S82" s="433"/>
      <c r="T82" s="433"/>
      <c r="U82" s="433"/>
      <c r="V82" s="433"/>
      <c r="W82" s="433"/>
      <c r="X82" s="433"/>
      <c r="Y82" s="433"/>
      <c r="Z82" s="433"/>
      <c r="AA82" s="433"/>
      <c r="AB82" s="433"/>
      <c r="AC82" s="433"/>
      <c r="AD82" s="433"/>
      <c r="AE82" s="433"/>
      <c r="AF82" s="433"/>
      <c r="AG82" s="433"/>
      <c r="AH82" s="433"/>
      <c r="AI82" s="433"/>
      <c r="AJ82" s="433"/>
      <c r="AK82" s="433"/>
      <c r="AL82" s="433"/>
      <c r="AM82" s="433"/>
      <c r="AN82" s="433"/>
    </row>
    <row r="83" spans="2:40" s="122" customFormat="1" x14ac:dyDescent="0.35">
      <c r="B83" s="270"/>
      <c r="N83" s="147"/>
      <c r="O83" s="147"/>
      <c r="P83" s="147"/>
      <c r="Q83" s="147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  <c r="AL83" s="433"/>
      <c r="AM83" s="433"/>
      <c r="AN83" s="433"/>
    </row>
    <row r="84" spans="2:40" s="122" customFormat="1" x14ac:dyDescent="0.35">
      <c r="B84" s="270"/>
      <c r="N84" s="147"/>
      <c r="O84" s="147"/>
      <c r="P84" s="147"/>
      <c r="Q84" s="147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3"/>
    </row>
    <row r="85" spans="2:40" s="122" customFormat="1" x14ac:dyDescent="0.35">
      <c r="B85" s="270"/>
      <c r="N85" s="147"/>
      <c r="O85" s="147"/>
      <c r="P85" s="147"/>
      <c r="Q85" s="147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</row>
    <row r="86" spans="2:40" s="122" customFormat="1" x14ac:dyDescent="0.35">
      <c r="B86" s="270"/>
      <c r="N86" s="147"/>
      <c r="O86" s="147"/>
      <c r="P86" s="147"/>
      <c r="Q86" s="147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</row>
    <row r="87" spans="2:40" s="122" customFormat="1" x14ac:dyDescent="0.35">
      <c r="B87" s="270"/>
      <c r="N87" s="147"/>
      <c r="O87" s="147"/>
      <c r="P87" s="147"/>
      <c r="Q87" s="147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D87" s="433"/>
      <c r="AE87" s="433"/>
      <c r="AF87" s="433"/>
      <c r="AG87" s="433"/>
      <c r="AH87" s="433"/>
      <c r="AI87" s="433"/>
      <c r="AJ87" s="433"/>
      <c r="AK87" s="433"/>
      <c r="AL87" s="433"/>
      <c r="AM87" s="433"/>
      <c r="AN87" s="433"/>
    </row>
    <row r="88" spans="2:40" s="122" customFormat="1" x14ac:dyDescent="0.35">
      <c r="B88" s="270"/>
      <c r="N88" s="147"/>
      <c r="O88" s="147"/>
      <c r="P88" s="147"/>
      <c r="Q88" s="147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</row>
    <row r="89" spans="2:40" s="122" customFormat="1" x14ac:dyDescent="0.35">
      <c r="B89" s="270"/>
      <c r="N89" s="147"/>
      <c r="O89" s="147"/>
      <c r="P89" s="147"/>
      <c r="Q89" s="147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</row>
    <row r="90" spans="2:40" s="122" customFormat="1" x14ac:dyDescent="0.35">
      <c r="B90" s="270"/>
      <c r="N90" s="147"/>
      <c r="O90" s="147"/>
      <c r="P90" s="147"/>
      <c r="Q90" s="147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33"/>
      <c r="AM90" s="433"/>
      <c r="AN90" s="433"/>
    </row>
    <row r="91" spans="2:40" s="122" customFormat="1" x14ac:dyDescent="0.35">
      <c r="B91" s="270"/>
      <c r="N91" s="147"/>
      <c r="O91" s="147"/>
      <c r="P91" s="147"/>
      <c r="Q91" s="147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  <c r="AD91" s="433"/>
      <c r="AE91" s="433"/>
      <c r="AF91" s="433"/>
      <c r="AG91" s="433"/>
      <c r="AH91" s="433"/>
      <c r="AI91" s="433"/>
      <c r="AJ91" s="433"/>
      <c r="AK91" s="433"/>
      <c r="AL91" s="433"/>
      <c r="AM91" s="433"/>
      <c r="AN91" s="433"/>
    </row>
    <row r="92" spans="2:40" s="122" customFormat="1" x14ac:dyDescent="0.35">
      <c r="B92" s="270"/>
      <c r="N92" s="147"/>
      <c r="O92" s="147"/>
      <c r="P92" s="147"/>
      <c r="Q92" s="147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  <c r="AD92" s="433"/>
      <c r="AE92" s="433"/>
      <c r="AF92" s="433"/>
      <c r="AG92" s="433"/>
      <c r="AH92" s="433"/>
      <c r="AI92" s="433"/>
      <c r="AJ92" s="433"/>
      <c r="AK92" s="433"/>
      <c r="AL92" s="433"/>
      <c r="AM92" s="433"/>
      <c r="AN92" s="433"/>
    </row>
    <row r="93" spans="2:40" s="122" customFormat="1" x14ac:dyDescent="0.35">
      <c r="B93" s="270"/>
      <c r="N93" s="147"/>
      <c r="O93" s="147"/>
      <c r="P93" s="147"/>
      <c r="Q93" s="147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  <c r="AD93" s="433"/>
      <c r="AE93" s="433"/>
      <c r="AF93" s="433"/>
      <c r="AG93" s="433"/>
      <c r="AH93" s="433"/>
      <c r="AI93" s="433"/>
      <c r="AJ93" s="433"/>
      <c r="AK93" s="433"/>
      <c r="AL93" s="433"/>
      <c r="AM93" s="433"/>
      <c r="AN93" s="433"/>
    </row>
    <row r="94" spans="2:40" s="122" customFormat="1" x14ac:dyDescent="0.35">
      <c r="B94" s="270"/>
      <c r="N94" s="147"/>
      <c r="O94" s="147"/>
      <c r="P94" s="147"/>
      <c r="Q94" s="147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  <c r="AD94" s="433"/>
      <c r="AE94" s="433"/>
      <c r="AF94" s="433"/>
      <c r="AG94" s="433"/>
      <c r="AH94" s="433"/>
      <c r="AI94" s="433"/>
      <c r="AJ94" s="433"/>
      <c r="AK94" s="433"/>
      <c r="AL94" s="433"/>
      <c r="AM94" s="433"/>
      <c r="AN94" s="433"/>
    </row>
    <row r="95" spans="2:40" s="122" customFormat="1" x14ac:dyDescent="0.35">
      <c r="B95" s="270"/>
      <c r="N95" s="147"/>
      <c r="O95" s="147"/>
      <c r="P95" s="147"/>
      <c r="Q95" s="147"/>
      <c r="S95" s="433"/>
      <c r="T95" s="433"/>
      <c r="U95" s="433"/>
      <c r="V95" s="433"/>
      <c r="W95" s="433"/>
      <c r="X95" s="433"/>
      <c r="Y95" s="433"/>
      <c r="Z95" s="433"/>
      <c r="AA95" s="433"/>
      <c r="AB95" s="433"/>
      <c r="AC95" s="433"/>
      <c r="AD95" s="433"/>
      <c r="AE95" s="433"/>
      <c r="AF95" s="433"/>
      <c r="AG95" s="433"/>
      <c r="AH95" s="433"/>
      <c r="AI95" s="433"/>
      <c r="AJ95" s="433"/>
      <c r="AK95" s="433"/>
      <c r="AL95" s="433"/>
      <c r="AM95" s="433"/>
      <c r="AN95" s="433"/>
    </row>
    <row r="96" spans="2:40" s="122" customFormat="1" x14ac:dyDescent="0.35">
      <c r="B96" s="270"/>
      <c r="N96" s="147"/>
      <c r="O96" s="147"/>
      <c r="P96" s="147"/>
      <c r="Q96" s="147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  <c r="AD96" s="433"/>
      <c r="AE96" s="433"/>
      <c r="AF96" s="433"/>
      <c r="AG96" s="433"/>
      <c r="AH96" s="433"/>
      <c r="AI96" s="433"/>
      <c r="AJ96" s="433"/>
      <c r="AK96" s="433"/>
      <c r="AL96" s="433"/>
      <c r="AM96" s="433"/>
      <c r="AN96" s="433"/>
    </row>
    <row r="97" spans="2:40" s="122" customFormat="1" x14ac:dyDescent="0.35">
      <c r="B97" s="270"/>
      <c r="N97" s="147"/>
      <c r="O97" s="147"/>
      <c r="P97" s="147"/>
      <c r="Q97" s="147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3"/>
    </row>
    <row r="98" spans="2:40" s="122" customFormat="1" x14ac:dyDescent="0.35">
      <c r="B98" s="270"/>
      <c r="N98" s="147"/>
      <c r="O98" s="147"/>
      <c r="P98" s="147"/>
      <c r="Q98" s="147"/>
      <c r="S98" s="433"/>
      <c r="T98" s="433"/>
      <c r="U98" s="433"/>
      <c r="V98" s="433"/>
      <c r="W98" s="433"/>
      <c r="X98" s="433"/>
      <c r="Y98" s="433"/>
      <c r="Z98" s="433"/>
      <c r="AA98" s="433"/>
      <c r="AB98" s="433"/>
      <c r="AC98" s="433"/>
      <c r="AD98" s="433"/>
      <c r="AE98" s="433"/>
      <c r="AF98" s="433"/>
      <c r="AG98" s="433"/>
      <c r="AH98" s="433"/>
      <c r="AI98" s="433"/>
      <c r="AJ98" s="433"/>
      <c r="AK98" s="433"/>
      <c r="AL98" s="433"/>
      <c r="AM98" s="433"/>
      <c r="AN98" s="433"/>
    </row>
    <row r="99" spans="2:40" s="122" customFormat="1" x14ac:dyDescent="0.35">
      <c r="B99" s="270"/>
      <c r="N99" s="147"/>
      <c r="O99" s="147"/>
      <c r="P99" s="147"/>
      <c r="Q99" s="147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  <c r="AD99" s="433"/>
      <c r="AE99" s="433"/>
      <c r="AF99" s="433"/>
      <c r="AG99" s="433"/>
      <c r="AH99" s="433"/>
      <c r="AI99" s="433"/>
      <c r="AJ99" s="433"/>
      <c r="AK99" s="433"/>
      <c r="AL99" s="433"/>
      <c r="AM99" s="433"/>
      <c r="AN99" s="433"/>
    </row>
    <row r="100" spans="2:40" s="122" customFormat="1" x14ac:dyDescent="0.35">
      <c r="B100" s="270"/>
      <c r="N100" s="147"/>
      <c r="O100" s="147"/>
      <c r="P100" s="147"/>
      <c r="Q100" s="147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  <c r="AF100" s="433"/>
      <c r="AG100" s="433"/>
      <c r="AH100" s="433"/>
      <c r="AI100" s="433"/>
      <c r="AJ100" s="433"/>
      <c r="AK100" s="433"/>
      <c r="AL100" s="433"/>
      <c r="AM100" s="433"/>
      <c r="AN100" s="433"/>
    </row>
    <row r="101" spans="2:40" s="122" customFormat="1" x14ac:dyDescent="0.35">
      <c r="B101" s="270"/>
      <c r="N101" s="147"/>
      <c r="O101" s="147"/>
      <c r="P101" s="147"/>
      <c r="Q101" s="147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  <c r="AF101" s="433"/>
      <c r="AG101" s="433"/>
      <c r="AH101" s="433"/>
      <c r="AI101" s="433"/>
      <c r="AJ101" s="433"/>
      <c r="AK101" s="433"/>
      <c r="AL101" s="433"/>
      <c r="AM101" s="433"/>
      <c r="AN101" s="433"/>
    </row>
    <row r="102" spans="2:40" s="122" customFormat="1" x14ac:dyDescent="0.35">
      <c r="B102" s="270"/>
      <c r="N102" s="147"/>
      <c r="O102" s="147"/>
      <c r="P102" s="147"/>
      <c r="Q102" s="147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</row>
    <row r="103" spans="2:40" s="122" customFormat="1" x14ac:dyDescent="0.35">
      <c r="B103" s="270"/>
      <c r="N103" s="147"/>
      <c r="O103" s="147"/>
      <c r="P103" s="147"/>
      <c r="Q103" s="147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3"/>
      <c r="AF103" s="433"/>
      <c r="AG103" s="433"/>
      <c r="AH103" s="433"/>
      <c r="AI103" s="433"/>
      <c r="AJ103" s="433"/>
      <c r="AK103" s="433"/>
      <c r="AL103" s="433"/>
      <c r="AM103" s="433"/>
      <c r="AN103" s="433"/>
    </row>
    <row r="104" spans="2:40" s="122" customFormat="1" x14ac:dyDescent="0.35">
      <c r="B104" s="270"/>
      <c r="N104" s="147"/>
      <c r="O104" s="147"/>
      <c r="P104" s="147"/>
      <c r="Q104" s="147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  <c r="AI104" s="433"/>
      <c r="AJ104" s="433"/>
      <c r="AK104" s="433"/>
      <c r="AL104" s="433"/>
      <c r="AM104" s="433"/>
      <c r="AN104" s="433"/>
    </row>
    <row r="105" spans="2:40" s="122" customFormat="1" x14ac:dyDescent="0.35">
      <c r="B105" s="270"/>
      <c r="N105" s="147"/>
      <c r="O105" s="147"/>
      <c r="P105" s="147"/>
      <c r="Q105" s="147"/>
      <c r="S105" s="433"/>
      <c r="T105" s="433"/>
      <c r="U105" s="433"/>
      <c r="V105" s="433"/>
      <c r="W105" s="433"/>
      <c r="X105" s="433"/>
      <c r="Y105" s="433"/>
      <c r="Z105" s="433"/>
      <c r="AA105" s="433"/>
      <c r="AB105" s="433"/>
      <c r="AC105" s="433"/>
      <c r="AD105" s="433"/>
      <c r="AE105" s="433"/>
      <c r="AF105" s="433"/>
      <c r="AG105" s="433"/>
      <c r="AH105" s="433"/>
      <c r="AI105" s="433"/>
      <c r="AJ105" s="433"/>
      <c r="AK105" s="433"/>
      <c r="AL105" s="433"/>
      <c r="AM105" s="433"/>
      <c r="AN105" s="433"/>
    </row>
    <row r="106" spans="2:40" s="122" customFormat="1" x14ac:dyDescent="0.35">
      <c r="B106" s="270"/>
      <c r="N106" s="147"/>
      <c r="O106" s="147"/>
      <c r="P106" s="147"/>
      <c r="Q106" s="147"/>
      <c r="S106" s="433"/>
      <c r="T106" s="433"/>
      <c r="U106" s="433"/>
      <c r="V106" s="433"/>
      <c r="W106" s="433"/>
      <c r="X106" s="433"/>
      <c r="Y106" s="433"/>
      <c r="Z106" s="433"/>
      <c r="AA106" s="433"/>
      <c r="AB106" s="433"/>
      <c r="AC106" s="433"/>
      <c r="AD106" s="433"/>
      <c r="AE106" s="433"/>
      <c r="AF106" s="433"/>
      <c r="AG106" s="433"/>
      <c r="AH106" s="433"/>
      <c r="AI106" s="433"/>
      <c r="AJ106" s="433"/>
      <c r="AK106" s="433"/>
      <c r="AL106" s="433"/>
      <c r="AM106" s="433"/>
      <c r="AN106" s="433"/>
    </row>
    <row r="107" spans="2:40" s="122" customFormat="1" x14ac:dyDescent="0.35">
      <c r="B107" s="270"/>
      <c r="N107" s="147"/>
      <c r="O107" s="147"/>
      <c r="P107" s="147"/>
      <c r="Q107" s="147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433"/>
      <c r="AE107" s="433"/>
      <c r="AF107" s="433"/>
      <c r="AG107" s="433"/>
      <c r="AH107" s="433"/>
      <c r="AI107" s="433"/>
      <c r="AJ107" s="433"/>
      <c r="AK107" s="433"/>
      <c r="AL107" s="433"/>
      <c r="AM107" s="433"/>
      <c r="AN107" s="433"/>
    </row>
    <row r="108" spans="2:40" s="122" customFormat="1" x14ac:dyDescent="0.35">
      <c r="B108" s="270"/>
      <c r="N108" s="147"/>
      <c r="O108" s="147"/>
      <c r="P108" s="147"/>
      <c r="Q108" s="147"/>
      <c r="S108" s="433"/>
      <c r="T108" s="433"/>
      <c r="U108" s="433"/>
      <c r="V108" s="433"/>
      <c r="W108" s="433"/>
      <c r="X108" s="433"/>
      <c r="Y108" s="433"/>
      <c r="Z108" s="433"/>
      <c r="AA108" s="433"/>
      <c r="AB108" s="433"/>
      <c r="AC108" s="433"/>
      <c r="AD108" s="433"/>
      <c r="AE108" s="433"/>
      <c r="AF108" s="433"/>
      <c r="AG108" s="433"/>
      <c r="AH108" s="433"/>
      <c r="AI108" s="433"/>
      <c r="AJ108" s="433"/>
      <c r="AK108" s="433"/>
      <c r="AL108" s="433"/>
      <c r="AM108" s="433"/>
      <c r="AN108" s="433"/>
    </row>
    <row r="109" spans="2:40" s="122" customFormat="1" x14ac:dyDescent="0.35">
      <c r="B109" s="270"/>
      <c r="N109" s="147"/>
      <c r="O109" s="147"/>
      <c r="P109" s="147"/>
      <c r="Q109" s="147"/>
      <c r="S109" s="433"/>
      <c r="T109" s="433"/>
      <c r="U109" s="433"/>
      <c r="V109" s="433"/>
      <c r="W109" s="433"/>
      <c r="X109" s="433"/>
      <c r="Y109" s="433"/>
      <c r="Z109" s="433"/>
      <c r="AA109" s="433"/>
      <c r="AB109" s="433"/>
      <c r="AC109" s="433"/>
      <c r="AD109" s="433"/>
      <c r="AE109" s="433"/>
      <c r="AF109" s="433"/>
      <c r="AG109" s="433"/>
      <c r="AH109" s="433"/>
      <c r="AI109" s="433"/>
      <c r="AJ109" s="433"/>
      <c r="AK109" s="433"/>
      <c r="AL109" s="433"/>
      <c r="AM109" s="433"/>
      <c r="AN109" s="433"/>
    </row>
    <row r="110" spans="2:40" s="122" customFormat="1" x14ac:dyDescent="0.35">
      <c r="B110" s="270"/>
      <c r="N110" s="147"/>
      <c r="O110" s="147"/>
      <c r="P110" s="147"/>
      <c r="Q110" s="147"/>
      <c r="S110" s="433"/>
      <c r="T110" s="433"/>
      <c r="U110" s="433"/>
      <c r="V110" s="433"/>
      <c r="W110" s="433"/>
      <c r="X110" s="433"/>
      <c r="Y110" s="433"/>
      <c r="Z110" s="433"/>
      <c r="AA110" s="433"/>
      <c r="AB110" s="433"/>
      <c r="AC110" s="433"/>
      <c r="AD110" s="433"/>
      <c r="AE110" s="433"/>
      <c r="AF110" s="433"/>
      <c r="AG110" s="433"/>
      <c r="AH110" s="433"/>
      <c r="AI110" s="433"/>
      <c r="AJ110" s="433"/>
      <c r="AK110" s="433"/>
      <c r="AL110" s="433"/>
      <c r="AM110" s="433"/>
      <c r="AN110" s="433"/>
    </row>
    <row r="111" spans="2:40" s="122" customFormat="1" x14ac:dyDescent="0.35">
      <c r="B111" s="270"/>
      <c r="N111" s="147"/>
      <c r="O111" s="147"/>
      <c r="P111" s="147"/>
      <c r="Q111" s="147"/>
      <c r="S111" s="433"/>
      <c r="T111" s="433"/>
      <c r="U111" s="433"/>
      <c r="V111" s="433"/>
      <c r="W111" s="433"/>
      <c r="X111" s="433"/>
      <c r="Y111" s="433"/>
      <c r="Z111" s="433"/>
      <c r="AA111" s="433"/>
      <c r="AB111" s="433"/>
      <c r="AC111" s="433"/>
      <c r="AD111" s="433"/>
      <c r="AE111" s="433"/>
      <c r="AF111" s="433"/>
      <c r="AG111" s="433"/>
      <c r="AH111" s="433"/>
      <c r="AI111" s="433"/>
      <c r="AJ111" s="433"/>
      <c r="AK111" s="433"/>
      <c r="AL111" s="433"/>
      <c r="AM111" s="433"/>
      <c r="AN111" s="433"/>
    </row>
    <row r="112" spans="2:40" s="122" customFormat="1" x14ac:dyDescent="0.35">
      <c r="B112" s="270"/>
      <c r="N112" s="147"/>
      <c r="O112" s="147"/>
      <c r="P112" s="147"/>
      <c r="Q112" s="147"/>
      <c r="S112" s="433"/>
      <c r="T112" s="433"/>
      <c r="U112" s="433"/>
      <c r="V112" s="433"/>
      <c r="W112" s="433"/>
      <c r="X112" s="433"/>
      <c r="Y112" s="433"/>
      <c r="Z112" s="433"/>
      <c r="AA112" s="433"/>
      <c r="AB112" s="433"/>
      <c r="AC112" s="433"/>
      <c r="AD112" s="433"/>
      <c r="AE112" s="433"/>
      <c r="AF112" s="433"/>
      <c r="AG112" s="433"/>
      <c r="AH112" s="433"/>
      <c r="AI112" s="433"/>
      <c r="AJ112" s="433"/>
      <c r="AK112" s="433"/>
      <c r="AL112" s="433"/>
      <c r="AM112" s="433"/>
      <c r="AN112" s="433"/>
    </row>
    <row r="113" spans="2:40" s="122" customFormat="1" x14ac:dyDescent="0.35">
      <c r="B113" s="270"/>
      <c r="N113" s="147"/>
      <c r="O113" s="147"/>
      <c r="P113" s="147"/>
      <c r="Q113" s="147"/>
      <c r="S113" s="433"/>
      <c r="T113" s="433"/>
      <c r="U113" s="433"/>
      <c r="V113" s="433"/>
      <c r="W113" s="433"/>
      <c r="X113" s="433"/>
      <c r="Y113" s="433"/>
      <c r="Z113" s="433"/>
      <c r="AA113" s="433"/>
      <c r="AB113" s="433"/>
      <c r="AC113" s="433"/>
      <c r="AD113" s="433"/>
      <c r="AE113" s="433"/>
      <c r="AF113" s="433"/>
      <c r="AG113" s="433"/>
      <c r="AH113" s="433"/>
      <c r="AI113" s="433"/>
      <c r="AJ113" s="433"/>
      <c r="AK113" s="433"/>
      <c r="AL113" s="433"/>
      <c r="AM113" s="433"/>
      <c r="AN113" s="433"/>
    </row>
    <row r="114" spans="2:40" s="122" customFormat="1" x14ac:dyDescent="0.35">
      <c r="B114" s="270"/>
      <c r="N114" s="147"/>
      <c r="O114" s="147"/>
      <c r="P114" s="147"/>
      <c r="Q114" s="147"/>
      <c r="S114" s="433"/>
      <c r="T114" s="433"/>
      <c r="U114" s="433"/>
      <c r="V114" s="433"/>
      <c r="W114" s="433"/>
      <c r="X114" s="433"/>
      <c r="Y114" s="433"/>
      <c r="Z114" s="433"/>
      <c r="AA114" s="433"/>
      <c r="AB114" s="433"/>
      <c r="AC114" s="433"/>
      <c r="AD114" s="433"/>
      <c r="AE114" s="433"/>
      <c r="AF114" s="433"/>
      <c r="AG114" s="433"/>
      <c r="AH114" s="433"/>
      <c r="AI114" s="433"/>
      <c r="AJ114" s="433"/>
      <c r="AK114" s="433"/>
      <c r="AL114" s="433"/>
      <c r="AM114" s="433"/>
      <c r="AN114" s="433"/>
    </row>
    <row r="115" spans="2:40" s="122" customFormat="1" x14ac:dyDescent="0.35">
      <c r="B115" s="270"/>
      <c r="N115" s="147"/>
      <c r="O115" s="147"/>
      <c r="P115" s="147"/>
      <c r="Q115" s="147"/>
      <c r="S115" s="433"/>
      <c r="T115" s="433"/>
      <c r="U115" s="433"/>
      <c r="V115" s="433"/>
      <c r="W115" s="433"/>
      <c r="X115" s="433"/>
      <c r="Y115" s="433"/>
      <c r="Z115" s="433"/>
      <c r="AA115" s="433"/>
      <c r="AB115" s="433"/>
      <c r="AC115" s="433"/>
      <c r="AD115" s="433"/>
      <c r="AE115" s="433"/>
      <c r="AF115" s="433"/>
      <c r="AG115" s="433"/>
      <c r="AH115" s="433"/>
      <c r="AI115" s="433"/>
      <c r="AJ115" s="433"/>
      <c r="AK115" s="433"/>
      <c r="AL115" s="433"/>
      <c r="AM115" s="433"/>
      <c r="AN115" s="433"/>
    </row>
    <row r="116" spans="2:40" s="122" customFormat="1" x14ac:dyDescent="0.35">
      <c r="B116" s="270"/>
      <c r="N116" s="147"/>
      <c r="O116" s="147"/>
      <c r="P116" s="147"/>
      <c r="Q116" s="147"/>
      <c r="S116" s="433"/>
      <c r="T116" s="433"/>
      <c r="U116" s="433"/>
      <c r="V116" s="433"/>
      <c r="W116" s="433"/>
      <c r="X116" s="433"/>
      <c r="Y116" s="433"/>
      <c r="Z116" s="433"/>
      <c r="AA116" s="433"/>
      <c r="AB116" s="433"/>
      <c r="AC116" s="433"/>
      <c r="AD116" s="433"/>
      <c r="AE116" s="433"/>
      <c r="AF116" s="433"/>
      <c r="AG116" s="433"/>
      <c r="AH116" s="433"/>
      <c r="AI116" s="433"/>
      <c r="AJ116" s="433"/>
      <c r="AK116" s="433"/>
      <c r="AL116" s="433"/>
      <c r="AM116" s="433"/>
      <c r="AN116" s="433"/>
    </row>
    <row r="117" spans="2:40" s="122" customFormat="1" x14ac:dyDescent="0.35">
      <c r="B117" s="270"/>
      <c r="N117" s="147"/>
      <c r="O117" s="147"/>
      <c r="P117" s="147"/>
      <c r="Q117" s="147"/>
      <c r="S117" s="433"/>
      <c r="T117" s="433"/>
      <c r="U117" s="433"/>
      <c r="V117" s="433"/>
      <c r="W117" s="433"/>
      <c r="X117" s="433"/>
      <c r="Y117" s="433"/>
      <c r="Z117" s="433"/>
      <c r="AA117" s="433"/>
      <c r="AB117" s="433"/>
      <c r="AC117" s="433"/>
      <c r="AD117" s="433"/>
      <c r="AE117" s="433"/>
      <c r="AF117" s="433"/>
      <c r="AG117" s="433"/>
      <c r="AH117" s="433"/>
      <c r="AI117" s="433"/>
      <c r="AJ117" s="433"/>
      <c r="AK117" s="433"/>
      <c r="AL117" s="433"/>
      <c r="AM117" s="433"/>
      <c r="AN117" s="433"/>
    </row>
    <row r="118" spans="2:40" s="122" customFormat="1" x14ac:dyDescent="0.35">
      <c r="B118" s="270"/>
      <c r="N118" s="147"/>
      <c r="O118" s="147"/>
      <c r="P118" s="147"/>
      <c r="Q118" s="147"/>
      <c r="S118" s="433"/>
      <c r="T118" s="433"/>
      <c r="U118" s="433"/>
      <c r="V118" s="433"/>
      <c r="W118" s="433"/>
      <c r="X118" s="433"/>
      <c r="Y118" s="433"/>
      <c r="Z118" s="433"/>
      <c r="AA118" s="433"/>
      <c r="AB118" s="433"/>
      <c r="AC118" s="433"/>
      <c r="AD118" s="433"/>
      <c r="AE118" s="433"/>
      <c r="AF118" s="433"/>
      <c r="AG118" s="433"/>
      <c r="AH118" s="433"/>
      <c r="AI118" s="433"/>
      <c r="AJ118" s="433"/>
      <c r="AK118" s="433"/>
      <c r="AL118" s="433"/>
      <c r="AM118" s="433"/>
      <c r="AN118" s="433"/>
    </row>
    <row r="119" spans="2:40" s="122" customFormat="1" x14ac:dyDescent="0.35">
      <c r="B119" s="270"/>
      <c r="N119" s="147"/>
      <c r="O119" s="147"/>
      <c r="P119" s="147"/>
      <c r="Q119" s="147"/>
      <c r="S119" s="433"/>
      <c r="T119" s="433"/>
      <c r="U119" s="433"/>
      <c r="V119" s="433"/>
      <c r="W119" s="433"/>
      <c r="X119" s="433"/>
      <c r="Y119" s="433"/>
      <c r="Z119" s="433"/>
      <c r="AA119" s="433"/>
      <c r="AB119" s="433"/>
      <c r="AC119" s="433"/>
      <c r="AD119" s="433"/>
      <c r="AE119" s="433"/>
      <c r="AF119" s="433"/>
      <c r="AG119" s="433"/>
      <c r="AH119" s="433"/>
      <c r="AI119" s="433"/>
      <c r="AJ119" s="433"/>
      <c r="AK119" s="433"/>
      <c r="AL119" s="433"/>
      <c r="AM119" s="433"/>
      <c r="AN119" s="433"/>
    </row>
    <row r="120" spans="2:40" s="122" customFormat="1" x14ac:dyDescent="0.35">
      <c r="B120" s="270"/>
      <c r="N120" s="147"/>
      <c r="O120" s="147"/>
      <c r="P120" s="147"/>
      <c r="Q120" s="147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  <c r="AD120" s="433"/>
      <c r="AE120" s="433"/>
      <c r="AF120" s="433"/>
      <c r="AG120" s="433"/>
      <c r="AH120" s="433"/>
      <c r="AI120" s="433"/>
      <c r="AJ120" s="433"/>
      <c r="AK120" s="433"/>
      <c r="AL120" s="433"/>
      <c r="AM120" s="433"/>
      <c r="AN120" s="433"/>
    </row>
    <row r="121" spans="2:40" s="122" customFormat="1" x14ac:dyDescent="0.35">
      <c r="B121" s="270"/>
      <c r="N121" s="147"/>
      <c r="O121" s="147"/>
      <c r="P121" s="147"/>
      <c r="Q121" s="147"/>
      <c r="S121" s="433"/>
      <c r="T121" s="433"/>
      <c r="U121" s="433"/>
      <c r="V121" s="433"/>
      <c r="W121" s="433"/>
      <c r="X121" s="433"/>
      <c r="Y121" s="433"/>
      <c r="Z121" s="433"/>
      <c r="AA121" s="433"/>
      <c r="AB121" s="433"/>
      <c r="AC121" s="433"/>
      <c r="AD121" s="433"/>
      <c r="AE121" s="433"/>
      <c r="AF121" s="433"/>
      <c r="AG121" s="433"/>
      <c r="AH121" s="433"/>
      <c r="AI121" s="433"/>
      <c r="AJ121" s="433"/>
      <c r="AK121" s="433"/>
      <c r="AL121" s="433"/>
      <c r="AM121" s="433"/>
      <c r="AN121" s="433"/>
    </row>
    <row r="122" spans="2:40" s="122" customFormat="1" x14ac:dyDescent="0.35">
      <c r="B122" s="270"/>
      <c r="N122" s="147"/>
      <c r="O122" s="147"/>
      <c r="P122" s="147"/>
      <c r="Q122" s="147"/>
      <c r="S122" s="433"/>
      <c r="T122" s="433"/>
      <c r="U122" s="433"/>
      <c r="V122" s="433"/>
      <c r="W122" s="433"/>
      <c r="X122" s="433"/>
      <c r="Y122" s="433"/>
      <c r="Z122" s="433"/>
      <c r="AA122" s="433"/>
      <c r="AB122" s="433"/>
      <c r="AC122" s="433"/>
      <c r="AD122" s="433"/>
      <c r="AE122" s="433"/>
      <c r="AF122" s="433"/>
      <c r="AG122" s="433"/>
      <c r="AH122" s="433"/>
      <c r="AI122" s="433"/>
      <c r="AJ122" s="433"/>
      <c r="AK122" s="433"/>
      <c r="AL122" s="433"/>
      <c r="AM122" s="433"/>
      <c r="AN122" s="433"/>
    </row>
    <row r="123" spans="2:40" s="122" customFormat="1" x14ac:dyDescent="0.35">
      <c r="B123" s="270"/>
      <c r="N123" s="147"/>
      <c r="O123" s="147"/>
      <c r="P123" s="147"/>
      <c r="Q123" s="147"/>
      <c r="S123" s="433"/>
      <c r="T123" s="433"/>
      <c r="U123" s="433"/>
      <c r="V123" s="433"/>
      <c r="W123" s="433"/>
      <c r="X123" s="433"/>
      <c r="Y123" s="433"/>
      <c r="Z123" s="433"/>
      <c r="AA123" s="433"/>
      <c r="AB123" s="433"/>
      <c r="AC123" s="433"/>
      <c r="AD123" s="433"/>
      <c r="AE123" s="433"/>
      <c r="AF123" s="433"/>
      <c r="AG123" s="433"/>
      <c r="AH123" s="433"/>
      <c r="AI123" s="433"/>
      <c r="AJ123" s="433"/>
      <c r="AK123" s="433"/>
      <c r="AL123" s="433"/>
      <c r="AM123" s="433"/>
      <c r="AN123" s="433"/>
    </row>
    <row r="124" spans="2:40" s="122" customFormat="1" x14ac:dyDescent="0.35">
      <c r="B124" s="270"/>
      <c r="N124" s="147"/>
      <c r="O124" s="147"/>
      <c r="P124" s="147"/>
      <c r="Q124" s="147"/>
      <c r="S124" s="433"/>
      <c r="T124" s="433"/>
      <c r="U124" s="433"/>
      <c r="V124" s="433"/>
      <c r="W124" s="433"/>
      <c r="X124" s="433"/>
      <c r="Y124" s="433"/>
      <c r="Z124" s="433"/>
      <c r="AA124" s="433"/>
      <c r="AB124" s="433"/>
      <c r="AC124" s="433"/>
      <c r="AD124" s="433"/>
      <c r="AE124" s="433"/>
      <c r="AF124" s="433"/>
      <c r="AG124" s="433"/>
      <c r="AH124" s="433"/>
      <c r="AI124" s="433"/>
      <c r="AJ124" s="433"/>
      <c r="AK124" s="433"/>
      <c r="AL124" s="433"/>
      <c r="AM124" s="433"/>
      <c r="AN124" s="433"/>
    </row>
    <row r="125" spans="2:40" s="122" customFormat="1" x14ac:dyDescent="0.35">
      <c r="B125" s="270"/>
      <c r="N125" s="147"/>
      <c r="O125" s="147"/>
      <c r="P125" s="147"/>
      <c r="Q125" s="147"/>
      <c r="S125" s="433"/>
      <c r="T125" s="433"/>
      <c r="U125" s="433"/>
      <c r="V125" s="433"/>
      <c r="W125" s="433"/>
      <c r="X125" s="433"/>
      <c r="Y125" s="433"/>
      <c r="Z125" s="433"/>
      <c r="AA125" s="433"/>
      <c r="AB125" s="433"/>
      <c r="AC125" s="433"/>
      <c r="AD125" s="433"/>
      <c r="AE125" s="433"/>
      <c r="AF125" s="433"/>
      <c r="AG125" s="433"/>
      <c r="AH125" s="433"/>
      <c r="AI125" s="433"/>
      <c r="AJ125" s="433"/>
      <c r="AK125" s="433"/>
      <c r="AL125" s="433"/>
      <c r="AM125" s="433"/>
      <c r="AN125" s="433"/>
    </row>
    <row r="126" spans="2:40" s="122" customFormat="1" x14ac:dyDescent="0.35">
      <c r="B126" s="270"/>
      <c r="N126" s="147"/>
      <c r="O126" s="147"/>
      <c r="P126" s="147"/>
      <c r="Q126" s="147"/>
      <c r="S126" s="433"/>
      <c r="T126" s="433"/>
      <c r="U126" s="433"/>
      <c r="V126" s="433"/>
      <c r="W126" s="433"/>
      <c r="X126" s="433"/>
      <c r="Y126" s="433"/>
      <c r="Z126" s="433"/>
      <c r="AA126" s="433"/>
      <c r="AB126" s="433"/>
      <c r="AC126" s="433"/>
      <c r="AD126" s="433"/>
      <c r="AE126" s="433"/>
      <c r="AF126" s="433"/>
      <c r="AG126" s="433"/>
      <c r="AH126" s="433"/>
      <c r="AI126" s="433"/>
      <c r="AJ126" s="433"/>
      <c r="AK126" s="433"/>
      <c r="AL126" s="433"/>
      <c r="AM126" s="433"/>
      <c r="AN126" s="433"/>
    </row>
    <row r="127" spans="2:40" s="122" customFormat="1" x14ac:dyDescent="0.35">
      <c r="B127" s="270"/>
      <c r="N127" s="147"/>
      <c r="O127" s="147"/>
      <c r="P127" s="147"/>
      <c r="Q127" s="147"/>
      <c r="S127" s="433"/>
      <c r="T127" s="433"/>
      <c r="U127" s="433"/>
      <c r="V127" s="433"/>
      <c r="W127" s="433"/>
      <c r="X127" s="433"/>
      <c r="Y127" s="433"/>
      <c r="Z127" s="433"/>
      <c r="AA127" s="433"/>
      <c r="AB127" s="433"/>
      <c r="AC127" s="433"/>
      <c r="AD127" s="433"/>
      <c r="AE127" s="433"/>
      <c r="AF127" s="433"/>
      <c r="AG127" s="433"/>
      <c r="AH127" s="433"/>
      <c r="AI127" s="433"/>
      <c r="AJ127" s="433"/>
      <c r="AK127" s="433"/>
      <c r="AL127" s="433"/>
      <c r="AM127" s="433"/>
      <c r="AN127" s="433"/>
    </row>
    <row r="128" spans="2:40" s="122" customFormat="1" x14ac:dyDescent="0.35">
      <c r="B128" s="270"/>
      <c r="N128" s="147"/>
      <c r="O128" s="147"/>
      <c r="P128" s="147"/>
      <c r="Q128" s="147"/>
      <c r="S128" s="433"/>
      <c r="T128" s="433"/>
      <c r="U128" s="433"/>
      <c r="V128" s="433"/>
      <c r="W128" s="433"/>
      <c r="X128" s="433"/>
      <c r="Y128" s="433"/>
      <c r="Z128" s="433"/>
      <c r="AA128" s="433"/>
      <c r="AB128" s="433"/>
      <c r="AC128" s="433"/>
      <c r="AD128" s="433"/>
      <c r="AE128" s="433"/>
      <c r="AF128" s="433"/>
      <c r="AG128" s="433"/>
      <c r="AH128" s="433"/>
      <c r="AI128" s="433"/>
      <c r="AJ128" s="433"/>
      <c r="AK128" s="433"/>
      <c r="AL128" s="433"/>
      <c r="AM128" s="433"/>
      <c r="AN128" s="433"/>
    </row>
    <row r="129" spans="2:40" s="122" customFormat="1" x14ac:dyDescent="0.35">
      <c r="B129" s="270"/>
      <c r="N129" s="147"/>
      <c r="O129" s="147"/>
      <c r="P129" s="147"/>
      <c r="Q129" s="147"/>
      <c r="S129" s="433"/>
      <c r="T129" s="433"/>
      <c r="U129" s="433"/>
      <c r="V129" s="433"/>
      <c r="W129" s="433"/>
      <c r="X129" s="433"/>
      <c r="Y129" s="433"/>
      <c r="Z129" s="433"/>
      <c r="AA129" s="433"/>
      <c r="AB129" s="433"/>
      <c r="AC129" s="433"/>
      <c r="AD129" s="433"/>
      <c r="AE129" s="433"/>
      <c r="AF129" s="433"/>
      <c r="AG129" s="433"/>
      <c r="AH129" s="433"/>
      <c r="AI129" s="433"/>
      <c r="AJ129" s="433"/>
      <c r="AK129" s="433"/>
      <c r="AL129" s="433"/>
      <c r="AM129" s="433"/>
      <c r="AN129" s="433"/>
    </row>
    <row r="130" spans="2:40" s="122" customFormat="1" x14ac:dyDescent="0.35">
      <c r="B130" s="270"/>
      <c r="N130" s="147"/>
      <c r="O130" s="147"/>
      <c r="P130" s="147"/>
      <c r="Q130" s="147"/>
      <c r="S130" s="433"/>
      <c r="T130" s="433"/>
      <c r="U130" s="433"/>
      <c r="V130" s="433"/>
      <c r="W130" s="433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  <c r="AI130" s="433"/>
      <c r="AJ130" s="433"/>
      <c r="AK130" s="433"/>
      <c r="AL130" s="433"/>
      <c r="AM130" s="433"/>
      <c r="AN130" s="433"/>
    </row>
    <row r="131" spans="2:40" s="122" customFormat="1" x14ac:dyDescent="0.35">
      <c r="B131" s="270"/>
      <c r="N131" s="147"/>
      <c r="O131" s="147"/>
      <c r="P131" s="147"/>
      <c r="Q131" s="147"/>
      <c r="S131" s="433"/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  <c r="AI131" s="433"/>
      <c r="AJ131" s="433"/>
      <c r="AK131" s="433"/>
      <c r="AL131" s="433"/>
      <c r="AM131" s="433"/>
      <c r="AN131" s="433"/>
    </row>
    <row r="132" spans="2:40" s="122" customFormat="1" x14ac:dyDescent="0.35">
      <c r="B132" s="270"/>
      <c r="N132" s="147"/>
      <c r="O132" s="147"/>
      <c r="P132" s="147"/>
      <c r="Q132" s="147"/>
      <c r="S132" s="433"/>
      <c r="T132" s="433"/>
      <c r="U132" s="433"/>
      <c r="V132" s="433"/>
      <c r="W132" s="433"/>
      <c r="X132" s="433"/>
      <c r="Y132" s="433"/>
      <c r="Z132" s="433"/>
      <c r="AA132" s="433"/>
      <c r="AB132" s="433"/>
      <c r="AC132" s="433"/>
      <c r="AD132" s="433"/>
      <c r="AE132" s="433"/>
      <c r="AF132" s="433"/>
      <c r="AG132" s="433"/>
      <c r="AH132" s="433"/>
      <c r="AI132" s="433"/>
      <c r="AJ132" s="433"/>
      <c r="AK132" s="433"/>
      <c r="AL132" s="433"/>
      <c r="AM132" s="433"/>
      <c r="AN132" s="433"/>
    </row>
    <row r="133" spans="2:40" s="122" customFormat="1" x14ac:dyDescent="0.35">
      <c r="B133" s="270"/>
      <c r="N133" s="147"/>
      <c r="O133" s="147"/>
      <c r="P133" s="147"/>
      <c r="Q133" s="147"/>
      <c r="S133" s="433"/>
      <c r="T133" s="433"/>
      <c r="U133" s="433"/>
      <c r="V133" s="433"/>
      <c r="W133" s="433"/>
      <c r="X133" s="433"/>
      <c r="Y133" s="433"/>
      <c r="Z133" s="433"/>
      <c r="AA133" s="433"/>
      <c r="AB133" s="433"/>
      <c r="AC133" s="433"/>
      <c r="AD133" s="433"/>
      <c r="AE133" s="433"/>
      <c r="AF133" s="433"/>
      <c r="AG133" s="433"/>
      <c r="AH133" s="433"/>
      <c r="AI133" s="433"/>
      <c r="AJ133" s="433"/>
      <c r="AK133" s="433"/>
      <c r="AL133" s="433"/>
      <c r="AM133" s="433"/>
      <c r="AN133" s="433"/>
    </row>
    <row r="134" spans="2:40" s="122" customFormat="1" x14ac:dyDescent="0.35">
      <c r="B134" s="270"/>
      <c r="N134" s="147"/>
      <c r="O134" s="147"/>
      <c r="P134" s="147"/>
      <c r="Q134" s="147"/>
      <c r="S134" s="433"/>
      <c r="T134" s="433"/>
      <c r="U134" s="433"/>
      <c r="V134" s="433"/>
      <c r="W134" s="433"/>
      <c r="X134" s="433"/>
      <c r="Y134" s="433"/>
      <c r="Z134" s="433"/>
      <c r="AA134" s="433"/>
      <c r="AB134" s="433"/>
      <c r="AC134" s="433"/>
      <c r="AD134" s="433"/>
      <c r="AE134" s="433"/>
      <c r="AF134" s="433"/>
      <c r="AG134" s="433"/>
      <c r="AH134" s="433"/>
      <c r="AI134" s="433"/>
      <c r="AJ134" s="433"/>
      <c r="AK134" s="433"/>
      <c r="AL134" s="433"/>
      <c r="AM134" s="433"/>
      <c r="AN134" s="433"/>
    </row>
    <row r="135" spans="2:40" s="122" customFormat="1" x14ac:dyDescent="0.35">
      <c r="B135" s="270"/>
      <c r="N135" s="147"/>
      <c r="O135" s="147"/>
      <c r="P135" s="147"/>
      <c r="Q135" s="147"/>
      <c r="S135" s="433"/>
      <c r="T135" s="433"/>
      <c r="U135" s="433"/>
      <c r="V135" s="433"/>
      <c r="W135" s="433"/>
      <c r="X135" s="433"/>
      <c r="Y135" s="433"/>
      <c r="Z135" s="433"/>
      <c r="AA135" s="433"/>
      <c r="AB135" s="433"/>
      <c r="AC135" s="433"/>
      <c r="AD135" s="433"/>
      <c r="AE135" s="433"/>
      <c r="AF135" s="433"/>
      <c r="AG135" s="433"/>
      <c r="AH135" s="433"/>
      <c r="AI135" s="433"/>
      <c r="AJ135" s="433"/>
      <c r="AK135" s="433"/>
      <c r="AL135" s="433"/>
      <c r="AM135" s="433"/>
      <c r="AN135" s="433"/>
    </row>
  </sheetData>
  <protectedRanges>
    <protectedRange sqref="I15:I17 J52:J53 J56 I37:I43 G25:G28 G39 I32 G33" name="Interval3_1_2"/>
    <protectedRange sqref="I19 I12 I8:J11 J12:J24" name="Interval3_1_1_1"/>
    <protectedRange sqref="G36 G31" name="Interval3_1_2_1"/>
    <protectedRange sqref="G34 G29" name="Interval3_1_3"/>
  </protectedRanges>
  <mergeCells count="6">
    <mergeCell ref="B65:F65"/>
    <mergeCell ref="B58:F58"/>
    <mergeCell ref="B59:F59"/>
    <mergeCell ref="B60:F60"/>
    <mergeCell ref="B61:F61"/>
    <mergeCell ref="B64:F64"/>
  </mergeCells>
  <conditionalFormatting sqref="L8:L24">
    <cfRule type="cellIs" dxfId="92" priority="5" operator="greaterThan">
      <formula>0</formula>
    </cfRule>
  </conditionalFormatting>
  <conditionalFormatting sqref="L28:L44">
    <cfRule type="cellIs" dxfId="91" priority="4" operator="lessThan">
      <formula>0</formula>
    </cfRule>
  </conditionalFormatting>
  <conditionalFormatting sqref="L48">
    <cfRule type="cellIs" dxfId="90" priority="3" operator="lessThan">
      <formula>0</formula>
    </cfRule>
  </conditionalFormatting>
  <conditionalFormatting sqref="L52">
    <cfRule type="cellIs" dxfId="89" priority="2" operator="greaterThan">
      <formula>0</formula>
    </cfRule>
  </conditionalFormatting>
  <conditionalFormatting sqref="L56">
    <cfRule type="cellIs" dxfId="88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O69"/>
  <sheetViews>
    <sheetView topLeftCell="A10" zoomScaleNormal="100" workbookViewId="0">
      <selection activeCell="B17" sqref="B17"/>
    </sheetView>
  </sheetViews>
  <sheetFormatPr defaultColWidth="8.7265625" defaultRowHeight="14.5" x14ac:dyDescent="0.35"/>
  <cols>
    <col min="2" max="2" width="4.6328125" style="270" customWidth="1"/>
    <col min="3" max="3" width="14.6328125" customWidth="1"/>
    <col min="4" max="4" width="27.6328125" customWidth="1"/>
    <col min="5" max="6" width="8.6328125" customWidth="1"/>
    <col min="7" max="7" width="8.6328125" style="122" customWidth="1"/>
    <col min="8" max="9" width="8.6328125" customWidth="1"/>
    <col min="10" max="12" width="8.7265625" customWidth="1"/>
    <col min="13" max="13" width="3.6328125" customWidth="1"/>
    <col min="14" max="17" width="8.6328125" style="147" customWidth="1"/>
    <col min="18" max="18" width="8.6328125" customWidth="1"/>
    <col min="19" max="41" width="8.7265625" style="433"/>
  </cols>
  <sheetData>
    <row r="1" spans="1:41" s="122" customFormat="1" x14ac:dyDescent="0.35">
      <c r="B1" s="270"/>
      <c r="H1" s="248"/>
      <c r="I1" s="148"/>
      <c r="J1" s="151"/>
      <c r="K1" s="152"/>
      <c r="L1" s="395"/>
      <c r="M1" s="373"/>
      <c r="N1" s="432"/>
      <c r="O1" s="432"/>
      <c r="P1" s="432"/>
      <c r="Q1" s="432"/>
      <c r="R1" s="148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</row>
    <row r="2" spans="1:41" s="31" customFormat="1" x14ac:dyDescent="0.35">
      <c r="B2" s="269"/>
      <c r="C2" s="1" t="s">
        <v>260</v>
      </c>
      <c r="D2" s="81"/>
      <c r="E2" s="64"/>
      <c r="F2" s="8"/>
      <c r="G2" s="396"/>
      <c r="H2" s="248"/>
      <c r="I2" s="383"/>
      <c r="J2" s="151"/>
      <c r="K2" s="152"/>
      <c r="L2" s="395"/>
      <c r="M2" s="373"/>
      <c r="N2" s="432"/>
      <c r="O2" s="432"/>
      <c r="P2" s="432"/>
      <c r="Q2" s="432"/>
      <c r="R2" s="38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</row>
    <row r="3" spans="1:41" s="31" customFormat="1" x14ac:dyDescent="0.35">
      <c r="B3" s="269"/>
      <c r="C3" s="2" t="s">
        <v>259</v>
      </c>
      <c r="D3" s="82"/>
      <c r="E3" s="3"/>
      <c r="F3" s="4"/>
      <c r="G3" s="394"/>
      <c r="H3" s="336"/>
      <c r="I3" s="383"/>
      <c r="J3" s="155"/>
      <c r="K3" s="156"/>
      <c r="L3" s="157"/>
      <c r="M3" s="215"/>
      <c r="N3" s="296"/>
      <c r="O3" s="296"/>
      <c r="P3" s="296"/>
      <c r="Q3" s="296"/>
      <c r="R3" s="383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</row>
    <row r="4" spans="1:41" s="31" customFormat="1" x14ac:dyDescent="0.35">
      <c r="B4" s="269"/>
      <c r="C4" s="5" t="s">
        <v>3</v>
      </c>
      <c r="D4" s="6"/>
      <c r="E4" s="7">
        <f>SUM(B8:B42)</f>
        <v>12.5</v>
      </c>
      <c r="F4" s="8" t="s">
        <v>1</v>
      </c>
      <c r="G4" s="388"/>
      <c r="H4" s="248"/>
      <c r="I4" s="383"/>
      <c r="J4" s="158"/>
      <c r="K4" s="159"/>
      <c r="L4" s="385"/>
      <c r="M4" s="204"/>
      <c r="N4" s="297"/>
      <c r="O4" s="297"/>
      <c r="P4" s="297"/>
      <c r="Q4" s="297"/>
      <c r="R4" s="383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</row>
    <row r="5" spans="1:41" s="31" customFormat="1" x14ac:dyDescent="0.35">
      <c r="B5" s="269"/>
      <c r="D5" s="83"/>
      <c r="E5" s="84"/>
      <c r="F5" s="85"/>
      <c r="G5" s="388"/>
      <c r="H5" s="387"/>
      <c r="I5" s="383"/>
      <c r="J5" s="158"/>
      <c r="K5" s="159"/>
      <c r="L5" s="385"/>
      <c r="M5" s="216"/>
      <c r="N5" s="298"/>
      <c r="O5" s="298"/>
      <c r="P5" s="298"/>
      <c r="Q5" s="298"/>
      <c r="R5" s="383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</row>
    <row r="6" spans="1:41" s="31" customFormat="1" ht="16" x14ac:dyDescent="0.35">
      <c r="A6" s="372"/>
      <c r="B6" s="434"/>
      <c r="C6" s="10" t="s">
        <v>16</v>
      </c>
      <c r="D6" s="435"/>
      <c r="E6" s="436"/>
      <c r="F6" s="104"/>
      <c r="G6" s="14"/>
      <c r="H6" s="249"/>
      <c r="I6" s="383"/>
      <c r="J6" s="370"/>
      <c r="K6" s="369"/>
      <c r="L6" s="380"/>
      <c r="M6" s="373"/>
      <c r="N6" s="146" t="s">
        <v>194</v>
      </c>
      <c r="O6" s="146" t="s">
        <v>195</v>
      </c>
      <c r="P6" s="146" t="s">
        <v>196</v>
      </c>
      <c r="Q6" s="146" t="s">
        <v>197</v>
      </c>
      <c r="R6" s="383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</row>
    <row r="7" spans="1:41" s="15" customFormat="1" ht="21" x14ac:dyDescent="0.35">
      <c r="A7" s="381"/>
      <c r="B7" s="16" t="s">
        <v>5</v>
      </c>
      <c r="C7" s="17" t="s">
        <v>6</v>
      </c>
      <c r="D7" s="18" t="s">
        <v>7</v>
      </c>
      <c r="E7" s="19" t="s">
        <v>17</v>
      </c>
      <c r="F7" s="36" t="s">
        <v>18</v>
      </c>
      <c r="G7" s="21"/>
      <c r="H7" s="250"/>
      <c r="I7" s="332"/>
      <c r="J7" s="161" t="s">
        <v>10</v>
      </c>
      <c r="K7" s="162" t="s">
        <v>11</v>
      </c>
      <c r="L7" s="380"/>
      <c r="M7" s="332"/>
      <c r="N7" s="164" t="s">
        <v>17</v>
      </c>
      <c r="O7" s="164" t="s">
        <v>17</v>
      </c>
      <c r="P7" s="164" t="s">
        <v>17</v>
      </c>
      <c r="Q7" s="164" t="s">
        <v>17</v>
      </c>
      <c r="R7" s="332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</row>
    <row r="8" spans="1:41" s="90" customFormat="1" ht="21" x14ac:dyDescent="0.35">
      <c r="A8" s="39"/>
      <c r="B8" s="40">
        <v>1.5</v>
      </c>
      <c r="C8" s="88" t="s">
        <v>60</v>
      </c>
      <c r="D8" s="91" t="s">
        <v>278</v>
      </c>
      <c r="E8" s="437" t="s">
        <v>275</v>
      </c>
      <c r="F8" s="38" t="s">
        <v>275</v>
      </c>
      <c r="G8" s="27"/>
      <c r="H8" s="251"/>
      <c r="I8" s="168"/>
      <c r="J8" s="179" t="str">
        <f t="shared" ref="J8:J28" si="0">F8</f>
        <v>... %</v>
      </c>
      <c r="K8" s="180" t="e">
        <f t="shared" ref="K8:K28" si="1">1-(1*J8)</f>
        <v>#VALUE!</v>
      </c>
      <c r="L8" s="348" t="e">
        <f t="shared" ref="L8:L28" si="2">F8-E8</f>
        <v>#VALUE!</v>
      </c>
      <c r="M8" s="217"/>
      <c r="N8" s="299">
        <v>0.45</v>
      </c>
      <c r="O8" s="299">
        <v>0.48</v>
      </c>
      <c r="P8" s="299">
        <v>0.5</v>
      </c>
      <c r="Q8" s="299">
        <v>0.59150000000000003</v>
      </c>
      <c r="R8" s="16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</row>
    <row r="9" spans="1:41" s="90" customFormat="1" ht="21" x14ac:dyDescent="0.35">
      <c r="A9" s="39"/>
      <c r="B9" s="40">
        <v>0.1</v>
      </c>
      <c r="C9" s="88" t="s">
        <v>63</v>
      </c>
      <c r="D9" s="91" t="s">
        <v>278</v>
      </c>
      <c r="E9" s="437" t="s">
        <v>275</v>
      </c>
      <c r="F9" s="38" t="s">
        <v>275</v>
      </c>
      <c r="G9" s="27"/>
      <c r="H9" s="251"/>
      <c r="I9" s="168"/>
      <c r="J9" s="179" t="str">
        <f t="shared" si="0"/>
        <v>... %</v>
      </c>
      <c r="K9" s="180" t="e">
        <f t="shared" si="1"/>
        <v>#VALUE!</v>
      </c>
      <c r="L9" s="348" t="e">
        <f t="shared" si="2"/>
        <v>#VALUE!</v>
      </c>
      <c r="M9" s="217"/>
      <c r="N9" s="299">
        <v>0.95</v>
      </c>
      <c r="O9" s="299">
        <v>0.85</v>
      </c>
      <c r="P9" s="299">
        <v>0.8</v>
      </c>
      <c r="Q9" s="299">
        <v>0.81</v>
      </c>
      <c r="R9" s="16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</row>
    <row r="10" spans="1:41" s="90" customFormat="1" ht="21" x14ac:dyDescent="0.35">
      <c r="A10" s="39"/>
      <c r="B10" s="40">
        <v>0.1</v>
      </c>
      <c r="C10" s="88" t="s">
        <v>65</v>
      </c>
      <c r="D10" s="91" t="s">
        <v>278</v>
      </c>
      <c r="E10" s="437" t="s">
        <v>275</v>
      </c>
      <c r="F10" s="38" t="s">
        <v>275</v>
      </c>
      <c r="G10" s="27"/>
      <c r="H10" s="251"/>
      <c r="I10" s="168"/>
      <c r="J10" s="179" t="str">
        <f t="shared" si="0"/>
        <v>... %</v>
      </c>
      <c r="K10" s="180" t="e">
        <f t="shared" si="1"/>
        <v>#VALUE!</v>
      </c>
      <c r="L10" s="348" t="e">
        <f t="shared" si="2"/>
        <v>#VALUE!</v>
      </c>
      <c r="M10" s="217"/>
      <c r="N10" s="299">
        <v>0.95</v>
      </c>
      <c r="O10" s="299">
        <v>0.85</v>
      </c>
      <c r="P10" s="299">
        <v>0.8</v>
      </c>
      <c r="Q10" s="299">
        <v>0.81</v>
      </c>
      <c r="R10" s="168"/>
      <c r="S10" s="438"/>
      <c r="T10" s="438"/>
      <c r="U10" s="438"/>
      <c r="V10" s="438"/>
      <c r="W10" s="438"/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/>
      <c r="AK10" s="438"/>
      <c r="AL10" s="438"/>
      <c r="AM10" s="438"/>
      <c r="AN10" s="438"/>
      <c r="AO10" s="438"/>
    </row>
    <row r="11" spans="1:41" s="90" customFormat="1" ht="21" x14ac:dyDescent="0.35">
      <c r="A11" s="39"/>
      <c r="B11" s="40">
        <v>0.06</v>
      </c>
      <c r="C11" s="88" t="s">
        <v>66</v>
      </c>
      <c r="D11" s="91" t="s">
        <v>278</v>
      </c>
      <c r="E11" s="437" t="s">
        <v>275</v>
      </c>
      <c r="F11" s="38" t="s">
        <v>275</v>
      </c>
      <c r="G11" s="27"/>
      <c r="H11" s="254"/>
      <c r="I11" s="168"/>
      <c r="J11" s="179" t="str">
        <f t="shared" si="0"/>
        <v>... %</v>
      </c>
      <c r="K11" s="180" t="e">
        <f t="shared" si="1"/>
        <v>#VALUE!</v>
      </c>
      <c r="L11" s="348" t="e">
        <f t="shared" si="2"/>
        <v>#VALUE!</v>
      </c>
      <c r="M11" s="217"/>
      <c r="N11" s="299">
        <v>0.95</v>
      </c>
      <c r="O11" s="299">
        <v>0.85</v>
      </c>
      <c r="P11" s="299">
        <v>0.8</v>
      </c>
      <c r="Q11" s="299">
        <v>0.81</v>
      </c>
      <c r="R11" s="16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438"/>
      <c r="AH11" s="438"/>
      <c r="AI11" s="438"/>
      <c r="AJ11" s="438"/>
      <c r="AK11" s="438"/>
      <c r="AL11" s="438"/>
      <c r="AM11" s="438"/>
      <c r="AN11" s="438"/>
      <c r="AO11" s="438"/>
    </row>
    <row r="12" spans="1:41" s="90" customFormat="1" ht="21" x14ac:dyDescent="0.35">
      <c r="A12" s="39"/>
      <c r="B12" s="40">
        <v>2.5</v>
      </c>
      <c r="C12" s="88" t="s">
        <v>67</v>
      </c>
      <c r="D12" s="91" t="s">
        <v>278</v>
      </c>
      <c r="E12" s="437" t="s">
        <v>275</v>
      </c>
      <c r="F12" s="38" t="s">
        <v>275</v>
      </c>
      <c r="G12" s="27"/>
      <c r="H12" s="251"/>
      <c r="I12" s="373"/>
      <c r="J12" s="179" t="str">
        <f t="shared" si="0"/>
        <v>... %</v>
      </c>
      <c r="K12" s="180" t="e">
        <f t="shared" si="1"/>
        <v>#VALUE!</v>
      </c>
      <c r="L12" s="348" t="e">
        <f t="shared" si="2"/>
        <v>#VALUE!</v>
      </c>
      <c r="M12" s="217"/>
      <c r="N12" s="299">
        <v>0.45</v>
      </c>
      <c r="O12" s="299">
        <v>0.52700000000000002</v>
      </c>
      <c r="P12" s="299">
        <v>0.6</v>
      </c>
      <c r="Q12" s="299">
        <v>0.62370000000000003</v>
      </c>
      <c r="R12" s="373"/>
      <c r="S12" s="438"/>
      <c r="T12" s="438"/>
      <c r="U12" s="438"/>
      <c r="V12" s="438"/>
      <c r="W12" s="438"/>
      <c r="X12" s="438"/>
      <c r="Y12" s="438"/>
      <c r="Z12" s="438"/>
      <c r="AA12" s="438"/>
      <c r="AB12" s="438"/>
      <c r="AC12" s="438"/>
      <c r="AD12" s="438"/>
      <c r="AE12" s="438"/>
      <c r="AF12" s="438"/>
      <c r="AG12" s="438"/>
      <c r="AH12" s="438"/>
      <c r="AI12" s="438"/>
      <c r="AJ12" s="438"/>
      <c r="AK12" s="438"/>
      <c r="AL12" s="438"/>
      <c r="AM12" s="438"/>
      <c r="AN12" s="438"/>
      <c r="AO12" s="438"/>
    </row>
    <row r="13" spans="1:41" s="90" customFormat="1" ht="21" x14ac:dyDescent="0.35">
      <c r="A13" s="39"/>
      <c r="B13" s="40">
        <v>0.5</v>
      </c>
      <c r="C13" s="88" t="s">
        <v>70</v>
      </c>
      <c r="D13" s="91" t="s">
        <v>278</v>
      </c>
      <c r="E13" s="437" t="s">
        <v>275</v>
      </c>
      <c r="F13" s="38" t="s">
        <v>275</v>
      </c>
      <c r="G13" s="27"/>
      <c r="H13" s="253"/>
      <c r="I13" s="168"/>
      <c r="J13" s="179" t="str">
        <f t="shared" si="0"/>
        <v>... %</v>
      </c>
      <c r="K13" s="180" t="e">
        <f t="shared" si="1"/>
        <v>#VALUE!</v>
      </c>
      <c r="L13" s="348" t="e">
        <f t="shared" si="2"/>
        <v>#VALUE!</v>
      </c>
      <c r="M13" s="217"/>
      <c r="N13" s="299">
        <v>0.8</v>
      </c>
      <c r="O13" s="299">
        <v>0.53</v>
      </c>
      <c r="P13" s="299">
        <v>0.6</v>
      </c>
      <c r="Q13" s="299">
        <v>0.62370000000000003</v>
      </c>
      <c r="R13" s="16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8"/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</row>
    <row r="14" spans="1:41" s="90" customFormat="1" ht="21" x14ac:dyDescent="0.35">
      <c r="A14" s="39"/>
      <c r="B14" s="40">
        <v>0.7</v>
      </c>
      <c r="C14" s="88" t="s">
        <v>73</v>
      </c>
      <c r="D14" s="91" t="s">
        <v>278</v>
      </c>
      <c r="E14" s="437" t="s">
        <v>275</v>
      </c>
      <c r="F14" s="38" t="s">
        <v>275</v>
      </c>
      <c r="G14" s="27"/>
      <c r="H14" s="250"/>
      <c r="I14" s="168"/>
      <c r="J14" s="179" t="str">
        <f t="shared" si="0"/>
        <v>... %</v>
      </c>
      <c r="K14" s="180" t="e">
        <f t="shared" si="1"/>
        <v>#VALUE!</v>
      </c>
      <c r="L14" s="348" t="e">
        <f t="shared" si="2"/>
        <v>#VALUE!</v>
      </c>
      <c r="M14" s="217"/>
      <c r="N14" s="299">
        <v>0.67</v>
      </c>
      <c r="O14" s="299">
        <v>0.65</v>
      </c>
      <c r="P14" s="299">
        <v>0.65</v>
      </c>
      <c r="Q14" s="299">
        <v>0.66049999999999998</v>
      </c>
      <c r="R14" s="16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</row>
    <row r="15" spans="1:41" s="90" customFormat="1" ht="21" x14ac:dyDescent="0.35">
      <c r="A15" s="39"/>
      <c r="B15" s="40">
        <v>0.6</v>
      </c>
      <c r="C15" s="88" t="s">
        <v>75</v>
      </c>
      <c r="D15" s="91" t="s">
        <v>278</v>
      </c>
      <c r="E15" s="437" t="s">
        <v>275</v>
      </c>
      <c r="F15" s="38" t="s">
        <v>275</v>
      </c>
      <c r="G15" s="27"/>
      <c r="H15" s="253"/>
      <c r="I15" s="168"/>
      <c r="J15" s="179" t="str">
        <f t="shared" si="0"/>
        <v>... %</v>
      </c>
      <c r="K15" s="180" t="e">
        <f t="shared" si="1"/>
        <v>#VALUE!</v>
      </c>
      <c r="L15" s="348" t="e">
        <f t="shared" si="2"/>
        <v>#VALUE!</v>
      </c>
      <c r="M15" s="217"/>
      <c r="N15" s="299">
        <v>0.67</v>
      </c>
      <c r="O15" s="299">
        <v>0.65</v>
      </c>
      <c r="P15" s="299">
        <v>0.65</v>
      </c>
      <c r="Q15" s="299">
        <v>0.66049999999999998</v>
      </c>
      <c r="R15" s="168"/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</row>
    <row r="16" spans="1:41" s="90" customFormat="1" ht="21" x14ac:dyDescent="0.35">
      <c r="A16" s="39"/>
      <c r="B16" s="40">
        <v>0.6</v>
      </c>
      <c r="C16" s="88" t="s">
        <v>279</v>
      </c>
      <c r="D16" s="91" t="s">
        <v>278</v>
      </c>
      <c r="E16" s="437" t="s">
        <v>275</v>
      </c>
      <c r="F16" s="38" t="s">
        <v>275</v>
      </c>
      <c r="G16" s="27"/>
      <c r="H16" s="253"/>
      <c r="I16" s="168"/>
      <c r="J16" s="179" t="str">
        <f t="shared" si="0"/>
        <v>... %</v>
      </c>
      <c r="K16" s="180" t="e">
        <f t="shared" si="1"/>
        <v>#VALUE!</v>
      </c>
      <c r="L16" s="348" t="e">
        <f t="shared" si="2"/>
        <v>#VALUE!</v>
      </c>
      <c r="M16" s="217"/>
      <c r="N16" s="299">
        <v>0.6</v>
      </c>
      <c r="O16" s="299">
        <v>0.65</v>
      </c>
      <c r="P16" s="299">
        <v>0.7</v>
      </c>
      <c r="Q16" s="299">
        <v>0.71499999999999997</v>
      </c>
      <c r="R16" s="16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</row>
    <row r="17" spans="1:41" s="90" customFormat="1" ht="21" x14ac:dyDescent="0.35">
      <c r="A17" s="39"/>
      <c r="B17" s="40">
        <v>0.3</v>
      </c>
      <c r="C17" s="88" t="s">
        <v>80</v>
      </c>
      <c r="D17" s="91" t="s">
        <v>278</v>
      </c>
      <c r="E17" s="437" t="s">
        <v>275</v>
      </c>
      <c r="F17" s="38" t="s">
        <v>275</v>
      </c>
      <c r="G17" s="27"/>
      <c r="H17" s="253"/>
      <c r="I17" s="168"/>
      <c r="J17" s="179" t="str">
        <f t="shared" si="0"/>
        <v>... %</v>
      </c>
      <c r="K17" s="180" t="e">
        <f t="shared" si="1"/>
        <v>#VALUE!</v>
      </c>
      <c r="L17" s="348" t="e">
        <f t="shared" si="2"/>
        <v>#VALUE!</v>
      </c>
      <c r="M17" s="217"/>
      <c r="N17" s="299">
        <v>0.78</v>
      </c>
      <c r="O17" s="299">
        <v>0.65</v>
      </c>
      <c r="P17" s="299">
        <v>0.8</v>
      </c>
      <c r="Q17" s="299">
        <v>0.71499999999999997</v>
      </c>
      <c r="R17" s="16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</row>
    <row r="18" spans="1:41" s="90" customFormat="1" ht="21" x14ac:dyDescent="0.35">
      <c r="A18" s="39"/>
      <c r="B18" s="40">
        <v>0.8</v>
      </c>
      <c r="C18" s="88" t="s">
        <v>84</v>
      </c>
      <c r="D18" s="91" t="s">
        <v>278</v>
      </c>
      <c r="E18" s="437" t="s">
        <v>275</v>
      </c>
      <c r="F18" s="38" t="s">
        <v>275</v>
      </c>
      <c r="G18" s="27"/>
      <c r="H18" s="253"/>
      <c r="I18" s="168"/>
      <c r="J18" s="179" t="str">
        <f t="shared" si="0"/>
        <v>... %</v>
      </c>
      <c r="K18" s="180" t="e">
        <f t="shared" si="1"/>
        <v>#VALUE!</v>
      </c>
      <c r="L18" s="348" t="e">
        <f t="shared" si="2"/>
        <v>#VALUE!</v>
      </c>
      <c r="M18" s="217"/>
      <c r="N18" s="299">
        <v>0.6</v>
      </c>
      <c r="O18" s="299">
        <v>0.65</v>
      </c>
      <c r="P18" s="299">
        <v>0.7</v>
      </c>
      <c r="Q18" s="299">
        <v>0.71499999999999997</v>
      </c>
      <c r="R18" s="16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</row>
    <row r="19" spans="1:41" s="90" customFormat="1" ht="21" x14ac:dyDescent="0.35">
      <c r="A19" s="39"/>
      <c r="B19" s="40">
        <v>0.1</v>
      </c>
      <c r="C19" s="88" t="s">
        <v>87</v>
      </c>
      <c r="D19" s="91" t="s">
        <v>278</v>
      </c>
      <c r="E19" s="437" t="s">
        <v>275</v>
      </c>
      <c r="F19" s="38" t="s">
        <v>275</v>
      </c>
      <c r="G19" s="27"/>
      <c r="H19" s="253"/>
      <c r="I19" s="332"/>
      <c r="J19" s="179" t="str">
        <f t="shared" si="0"/>
        <v>... %</v>
      </c>
      <c r="K19" s="180" t="e">
        <f t="shared" si="1"/>
        <v>#VALUE!</v>
      </c>
      <c r="L19" s="348" t="e">
        <f t="shared" si="2"/>
        <v>#VALUE!</v>
      </c>
      <c r="M19" s="217"/>
      <c r="N19" s="299">
        <v>0.85</v>
      </c>
      <c r="O19" s="299">
        <v>0.65</v>
      </c>
      <c r="P19" s="299">
        <v>0.7</v>
      </c>
      <c r="Q19" s="299">
        <v>0.72929999999999995</v>
      </c>
      <c r="R19" s="332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438"/>
      <c r="AK19" s="438"/>
      <c r="AL19" s="438"/>
      <c r="AM19" s="438"/>
      <c r="AN19" s="438"/>
      <c r="AO19" s="438"/>
    </row>
    <row r="20" spans="1:41" s="90" customFormat="1" ht="21" x14ac:dyDescent="0.35">
      <c r="A20" s="39"/>
      <c r="B20" s="40">
        <v>0.2</v>
      </c>
      <c r="C20" s="88" t="s">
        <v>89</v>
      </c>
      <c r="D20" s="91" t="s">
        <v>278</v>
      </c>
      <c r="E20" s="437" t="s">
        <v>275</v>
      </c>
      <c r="F20" s="38" t="s">
        <v>275</v>
      </c>
      <c r="G20" s="27"/>
      <c r="H20" s="253"/>
      <c r="I20" s="168"/>
      <c r="J20" s="179" t="str">
        <f t="shared" si="0"/>
        <v>... %</v>
      </c>
      <c r="K20" s="180" t="e">
        <f t="shared" si="1"/>
        <v>#VALUE!</v>
      </c>
      <c r="L20" s="348" t="e">
        <f t="shared" si="2"/>
        <v>#VALUE!</v>
      </c>
      <c r="M20" s="217"/>
      <c r="N20" s="299">
        <v>0.95</v>
      </c>
      <c r="O20" s="299">
        <v>0.7</v>
      </c>
      <c r="P20" s="299">
        <v>0.76</v>
      </c>
      <c r="Q20" s="299">
        <v>0.78149999999999997</v>
      </c>
      <c r="R20" s="168"/>
      <c r="S20" s="438"/>
      <c r="T20" s="438"/>
      <c r="U20" s="438"/>
      <c r="V20" s="438"/>
      <c r="W20" s="438"/>
      <c r="X20" s="438"/>
      <c r="Y20" s="438"/>
      <c r="Z20" s="438"/>
      <c r="AA20" s="438"/>
      <c r="AB20" s="438"/>
      <c r="AC20" s="438"/>
      <c r="AD20" s="438"/>
      <c r="AE20" s="438"/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</row>
    <row r="21" spans="1:41" s="90" customFormat="1" ht="21" x14ac:dyDescent="0.35">
      <c r="A21" s="39"/>
      <c r="B21" s="40">
        <v>0.9</v>
      </c>
      <c r="C21" s="88" t="s">
        <v>92</v>
      </c>
      <c r="D21" s="91" t="s">
        <v>278</v>
      </c>
      <c r="E21" s="437" t="s">
        <v>275</v>
      </c>
      <c r="F21" s="38" t="s">
        <v>275</v>
      </c>
      <c r="G21" s="27"/>
      <c r="H21" s="252"/>
      <c r="I21" s="163"/>
      <c r="J21" s="179" t="str">
        <f t="shared" si="0"/>
        <v>... %</v>
      </c>
      <c r="K21" s="180" t="e">
        <f t="shared" si="1"/>
        <v>#VALUE!</v>
      </c>
      <c r="L21" s="348" t="e">
        <f t="shared" si="2"/>
        <v>#VALUE!</v>
      </c>
      <c r="M21" s="217"/>
      <c r="N21" s="299">
        <v>0.78</v>
      </c>
      <c r="O21" s="299">
        <v>0.7</v>
      </c>
      <c r="P21" s="299">
        <v>0.74</v>
      </c>
      <c r="Q21" s="299">
        <v>0.71499999999999997</v>
      </c>
      <c r="R21" s="163"/>
      <c r="S21" s="438"/>
      <c r="T21" s="438"/>
      <c r="U21" s="438"/>
      <c r="V21" s="438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  <c r="AN21" s="438"/>
      <c r="AO21" s="438"/>
    </row>
    <row r="22" spans="1:41" s="90" customFormat="1" ht="21" x14ac:dyDescent="0.35">
      <c r="A22" s="39"/>
      <c r="B22" s="40">
        <v>0.9</v>
      </c>
      <c r="C22" s="88" t="s">
        <v>95</v>
      </c>
      <c r="D22" s="91" t="s">
        <v>278</v>
      </c>
      <c r="E22" s="437" t="s">
        <v>275</v>
      </c>
      <c r="F22" s="38" t="s">
        <v>275</v>
      </c>
      <c r="G22" s="27"/>
      <c r="H22" s="253"/>
      <c r="I22" s="352"/>
      <c r="J22" s="179" t="str">
        <f t="shared" si="0"/>
        <v>... %</v>
      </c>
      <c r="K22" s="180" t="e">
        <f t="shared" si="1"/>
        <v>#VALUE!</v>
      </c>
      <c r="L22" s="348" t="e">
        <f t="shared" si="2"/>
        <v>#VALUE!</v>
      </c>
      <c r="M22" s="217"/>
      <c r="N22" s="299">
        <v>0.65</v>
      </c>
      <c r="O22" s="299">
        <v>0.75</v>
      </c>
      <c r="P22" s="299">
        <v>0.74</v>
      </c>
      <c r="Q22" s="299">
        <v>0.71499999999999997</v>
      </c>
      <c r="R22" s="352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</row>
    <row r="23" spans="1:41" s="90" customFormat="1" ht="21" x14ac:dyDescent="0.25">
      <c r="A23" s="39"/>
      <c r="B23" s="40">
        <v>0.1</v>
      </c>
      <c r="C23" s="88" t="s">
        <v>98</v>
      </c>
      <c r="D23" s="91" t="s">
        <v>278</v>
      </c>
      <c r="E23" s="437" t="s">
        <v>275</v>
      </c>
      <c r="F23" s="38" t="s">
        <v>275</v>
      </c>
      <c r="G23" s="27"/>
      <c r="H23" s="253"/>
      <c r="I23" s="173"/>
      <c r="J23" s="179" t="str">
        <f t="shared" si="0"/>
        <v>... %</v>
      </c>
      <c r="K23" s="180" t="e">
        <f t="shared" si="1"/>
        <v>#VALUE!</v>
      </c>
      <c r="L23" s="348" t="e">
        <f t="shared" si="2"/>
        <v>#VALUE!</v>
      </c>
      <c r="M23" s="217"/>
      <c r="N23" s="299">
        <v>0.95</v>
      </c>
      <c r="O23" s="299">
        <v>0.6</v>
      </c>
      <c r="P23" s="299">
        <v>0.85</v>
      </c>
      <c r="Q23" s="299">
        <v>0.753</v>
      </c>
      <c r="R23" s="173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8"/>
      <c r="AJ23" s="438"/>
      <c r="AK23" s="438"/>
      <c r="AL23" s="438"/>
      <c r="AM23" s="438"/>
      <c r="AN23" s="438"/>
      <c r="AO23" s="438"/>
    </row>
    <row r="24" spans="1:41" s="90" customFormat="1" ht="21" x14ac:dyDescent="0.35">
      <c r="A24" s="39"/>
      <c r="B24" s="40">
        <v>0.5</v>
      </c>
      <c r="C24" s="88" t="s">
        <v>101</v>
      </c>
      <c r="D24" s="91" t="s">
        <v>278</v>
      </c>
      <c r="E24" s="437" t="s">
        <v>275</v>
      </c>
      <c r="F24" s="38" t="s">
        <v>275</v>
      </c>
      <c r="G24" s="27"/>
      <c r="H24" s="259"/>
      <c r="I24" s="320"/>
      <c r="J24" s="179" t="str">
        <f t="shared" si="0"/>
        <v>... %</v>
      </c>
      <c r="K24" s="180" t="e">
        <f t="shared" si="1"/>
        <v>#VALUE!</v>
      </c>
      <c r="L24" s="348" t="e">
        <f t="shared" si="2"/>
        <v>#VALUE!</v>
      </c>
      <c r="M24" s="217"/>
      <c r="N24" s="299">
        <v>0.93</v>
      </c>
      <c r="O24" s="299">
        <v>0.83</v>
      </c>
      <c r="P24" s="299">
        <v>0.85</v>
      </c>
      <c r="Q24" s="299">
        <v>0.85599999999999998</v>
      </c>
      <c r="R24" s="320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8"/>
      <c r="AJ24" s="438"/>
      <c r="AK24" s="438"/>
      <c r="AL24" s="438"/>
      <c r="AM24" s="438"/>
      <c r="AN24" s="438"/>
      <c r="AO24" s="438"/>
    </row>
    <row r="25" spans="1:41" s="90" customFormat="1" ht="21" x14ac:dyDescent="0.35">
      <c r="A25" s="39"/>
      <c r="B25" s="40">
        <v>1.03</v>
      </c>
      <c r="C25" s="88" t="s">
        <v>104</v>
      </c>
      <c r="D25" s="91" t="s">
        <v>278</v>
      </c>
      <c r="E25" s="437" t="s">
        <v>275</v>
      </c>
      <c r="F25" s="38" t="s">
        <v>275</v>
      </c>
      <c r="G25" s="27"/>
      <c r="H25" s="336"/>
      <c r="I25" s="320"/>
      <c r="J25" s="179" t="str">
        <f t="shared" si="0"/>
        <v>... %</v>
      </c>
      <c r="K25" s="180" t="e">
        <f t="shared" si="1"/>
        <v>#VALUE!</v>
      </c>
      <c r="L25" s="348" t="e">
        <f t="shared" si="2"/>
        <v>#VALUE!</v>
      </c>
      <c r="M25" s="217"/>
      <c r="N25" s="299">
        <v>0.75</v>
      </c>
      <c r="O25" s="299">
        <v>0.83</v>
      </c>
      <c r="P25" s="299">
        <v>0.85</v>
      </c>
      <c r="Q25" s="299">
        <v>0.85599999999999998</v>
      </c>
      <c r="R25" s="320"/>
      <c r="S25" s="438"/>
      <c r="T25" s="438"/>
      <c r="U25" s="438"/>
      <c r="V25" s="438"/>
      <c r="W25" s="438"/>
      <c r="X25" s="438"/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38"/>
      <c r="AO25" s="438"/>
    </row>
    <row r="26" spans="1:41" s="90" customFormat="1" ht="21" x14ac:dyDescent="0.35">
      <c r="A26" s="39"/>
      <c r="B26" s="40">
        <v>0.3</v>
      </c>
      <c r="C26" s="88" t="s">
        <v>107</v>
      </c>
      <c r="D26" s="91" t="s">
        <v>278</v>
      </c>
      <c r="E26" s="437" t="s">
        <v>275</v>
      </c>
      <c r="F26" s="38" t="s">
        <v>275</v>
      </c>
      <c r="G26" s="27"/>
      <c r="H26" s="356"/>
      <c r="I26" s="320"/>
      <c r="J26" s="179" t="str">
        <f t="shared" si="0"/>
        <v>... %</v>
      </c>
      <c r="K26" s="180" t="e">
        <f t="shared" si="1"/>
        <v>#VALUE!</v>
      </c>
      <c r="L26" s="348" t="e">
        <f t="shared" si="2"/>
        <v>#VALUE!</v>
      </c>
      <c r="M26" s="217"/>
      <c r="N26" s="299">
        <v>0.95</v>
      </c>
      <c r="O26" s="299">
        <v>0.83</v>
      </c>
      <c r="P26" s="299">
        <v>0.8</v>
      </c>
      <c r="Q26" s="299">
        <v>0.85599999999999998</v>
      </c>
      <c r="R26" s="320"/>
      <c r="S26" s="438"/>
      <c r="T26" s="438"/>
      <c r="U26" s="438"/>
      <c r="V26" s="438"/>
      <c r="W26" s="438"/>
      <c r="X26" s="438"/>
      <c r="Y26" s="438"/>
      <c r="Z26" s="438"/>
      <c r="AA26" s="438"/>
      <c r="AB26" s="438"/>
      <c r="AC26" s="438"/>
      <c r="AD26" s="438"/>
      <c r="AE26" s="438"/>
      <c r="AF26" s="438"/>
      <c r="AG26" s="438"/>
      <c r="AH26" s="438"/>
      <c r="AI26" s="438"/>
      <c r="AJ26" s="438"/>
      <c r="AK26" s="438"/>
      <c r="AL26" s="438"/>
      <c r="AM26" s="438"/>
      <c r="AN26" s="438"/>
      <c r="AO26" s="438"/>
    </row>
    <row r="27" spans="1:41" s="90" customFormat="1" ht="21" x14ac:dyDescent="0.35">
      <c r="A27" s="39"/>
      <c r="B27" s="40">
        <v>0.3</v>
      </c>
      <c r="C27" s="88" t="s">
        <v>108</v>
      </c>
      <c r="D27" s="91" t="s">
        <v>278</v>
      </c>
      <c r="E27" s="437" t="s">
        <v>275</v>
      </c>
      <c r="F27" s="38" t="s">
        <v>275</v>
      </c>
      <c r="G27" s="27"/>
      <c r="H27" s="350"/>
      <c r="I27" s="314"/>
      <c r="J27" s="179" t="str">
        <f t="shared" si="0"/>
        <v>... %</v>
      </c>
      <c r="K27" s="180" t="e">
        <f t="shared" si="1"/>
        <v>#VALUE!</v>
      </c>
      <c r="L27" s="348" t="e">
        <f t="shared" si="2"/>
        <v>#VALUE!</v>
      </c>
      <c r="M27" s="217"/>
      <c r="N27" s="299">
        <v>0.5</v>
      </c>
      <c r="O27" s="299">
        <v>0.6</v>
      </c>
      <c r="P27" s="299">
        <v>0.65</v>
      </c>
      <c r="Q27" s="299">
        <v>0.629</v>
      </c>
      <c r="R27" s="314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</row>
    <row r="28" spans="1:41" s="90" customFormat="1" ht="21" x14ac:dyDescent="0.35">
      <c r="A28" s="39"/>
      <c r="B28" s="40">
        <v>0.2</v>
      </c>
      <c r="C28" s="88" t="s">
        <v>111</v>
      </c>
      <c r="D28" s="91" t="s">
        <v>278</v>
      </c>
      <c r="E28" s="437" t="s">
        <v>275</v>
      </c>
      <c r="F28" s="38" t="s">
        <v>275</v>
      </c>
      <c r="G28" s="27"/>
      <c r="H28" s="336"/>
      <c r="I28" s="314"/>
      <c r="J28" s="179" t="str">
        <f t="shared" si="0"/>
        <v>... %</v>
      </c>
      <c r="K28" s="180" t="e">
        <f t="shared" si="1"/>
        <v>#VALUE!</v>
      </c>
      <c r="L28" s="348" t="e">
        <f t="shared" si="2"/>
        <v>#VALUE!</v>
      </c>
      <c r="M28" s="217"/>
      <c r="N28" s="299">
        <v>0.98</v>
      </c>
      <c r="O28" s="299">
        <v>0.55000000000000004</v>
      </c>
      <c r="P28" s="299">
        <v>0.85</v>
      </c>
      <c r="Q28" s="299">
        <v>0.90300000000000002</v>
      </c>
      <c r="R28" s="314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</row>
    <row r="29" spans="1:41" s="46" customFormat="1" x14ac:dyDescent="0.35">
      <c r="A29" s="351"/>
      <c r="B29" s="362"/>
      <c r="C29" s="439"/>
      <c r="D29" s="440"/>
      <c r="E29" s="94"/>
      <c r="F29" s="95"/>
      <c r="G29" s="313"/>
      <c r="H29" s="257"/>
      <c r="I29" s="314"/>
      <c r="J29" s="199"/>
      <c r="K29" s="195"/>
      <c r="L29" s="200"/>
      <c r="M29" s="218"/>
      <c r="N29" s="207"/>
      <c r="O29" s="207"/>
      <c r="P29" s="207"/>
      <c r="Q29" s="207"/>
      <c r="R29" s="314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</row>
    <row r="30" spans="1:41" s="31" customFormat="1" ht="16" x14ac:dyDescent="0.35">
      <c r="A30" s="372"/>
      <c r="B30" s="434"/>
      <c r="C30" s="10" t="s">
        <v>190</v>
      </c>
      <c r="D30" s="86"/>
      <c r="E30" s="87"/>
      <c r="F30" s="104"/>
      <c r="G30" s="75"/>
      <c r="H30" s="258"/>
      <c r="I30" s="314"/>
      <c r="J30" s="370"/>
      <c r="K30" s="369"/>
      <c r="L30" s="176"/>
      <c r="M30" s="373"/>
      <c r="N30" s="146" t="s">
        <v>194</v>
      </c>
      <c r="O30" s="146" t="s">
        <v>195</v>
      </c>
      <c r="P30" s="146" t="s">
        <v>196</v>
      </c>
      <c r="Q30" s="146" t="s">
        <v>197</v>
      </c>
      <c r="R30" s="314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372"/>
      <c r="AO30" s="372"/>
    </row>
    <row r="31" spans="1:41" s="15" customFormat="1" ht="21" x14ac:dyDescent="0.35">
      <c r="A31" s="381"/>
      <c r="B31" s="16" t="s">
        <v>5</v>
      </c>
      <c r="C31" s="17" t="s">
        <v>6</v>
      </c>
      <c r="D31" s="18" t="s">
        <v>7</v>
      </c>
      <c r="E31" s="19" t="s">
        <v>17</v>
      </c>
      <c r="F31" s="36" t="s">
        <v>18</v>
      </c>
      <c r="G31" s="76"/>
      <c r="H31" s="258"/>
      <c r="I31" s="314"/>
      <c r="J31" s="161" t="s">
        <v>10</v>
      </c>
      <c r="K31" s="162" t="s">
        <v>11</v>
      </c>
      <c r="L31" s="178"/>
      <c r="M31" s="332"/>
      <c r="N31" s="164" t="s">
        <v>17</v>
      </c>
      <c r="O31" s="164" t="s">
        <v>17</v>
      </c>
      <c r="P31" s="164" t="s">
        <v>17</v>
      </c>
      <c r="Q31" s="164" t="s">
        <v>17</v>
      </c>
      <c r="R31" s="314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</row>
    <row r="32" spans="1:41" s="90" customFormat="1" ht="21" x14ac:dyDescent="0.35">
      <c r="A32" s="39"/>
      <c r="B32" s="40">
        <v>0.1</v>
      </c>
      <c r="C32" s="88" t="s">
        <v>117</v>
      </c>
      <c r="D32" s="91" t="s">
        <v>278</v>
      </c>
      <c r="E32" s="437" t="s">
        <v>275</v>
      </c>
      <c r="F32" s="38" t="s">
        <v>275</v>
      </c>
      <c r="G32" s="77"/>
      <c r="H32" s="258"/>
      <c r="I32" s="314"/>
      <c r="J32" s="179" t="str">
        <f>F32</f>
        <v>... %</v>
      </c>
      <c r="K32" s="180" t="e">
        <f>1-(1*J32)</f>
        <v>#VALUE!</v>
      </c>
      <c r="L32" s="348" t="e">
        <f t="shared" ref="L32:L33" si="3">F32-E32</f>
        <v>#VALUE!</v>
      </c>
      <c r="M32" s="217"/>
      <c r="N32" s="299">
        <v>0.02</v>
      </c>
      <c r="O32" s="299">
        <v>0.01</v>
      </c>
      <c r="P32" s="299">
        <v>0.02</v>
      </c>
      <c r="Q32" s="299">
        <v>0.02</v>
      </c>
      <c r="R32" s="314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</row>
    <row r="33" spans="1:41" s="93" customFormat="1" ht="42" x14ac:dyDescent="0.35">
      <c r="A33" s="311"/>
      <c r="B33" s="40">
        <v>0.01</v>
      </c>
      <c r="C33" s="42" t="s">
        <v>118</v>
      </c>
      <c r="D33" s="24" t="s">
        <v>280</v>
      </c>
      <c r="E33" s="437" t="s">
        <v>275</v>
      </c>
      <c r="F33" s="38" t="s">
        <v>275</v>
      </c>
      <c r="G33" s="77"/>
      <c r="H33" s="258"/>
      <c r="I33" s="314"/>
      <c r="J33" s="179" t="str">
        <f>F33</f>
        <v>... %</v>
      </c>
      <c r="K33" s="180" t="e">
        <f>1-(1*J33)</f>
        <v>#VALUE!</v>
      </c>
      <c r="L33" s="348" t="e">
        <f t="shared" si="3"/>
        <v>#VALUE!</v>
      </c>
      <c r="M33" s="168"/>
      <c r="N33" s="299">
        <v>0.02</v>
      </c>
      <c r="O33" s="299">
        <v>0.01</v>
      </c>
      <c r="P33" s="299">
        <v>0.02</v>
      </c>
      <c r="Q33" s="299">
        <v>0.02</v>
      </c>
      <c r="R33" s="314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</row>
    <row r="34" spans="1:41" s="31" customFormat="1" x14ac:dyDescent="0.35">
      <c r="A34" s="372"/>
      <c r="B34" s="441"/>
      <c r="C34" s="392"/>
      <c r="D34" s="442"/>
      <c r="E34" s="443"/>
      <c r="F34" s="96"/>
      <c r="G34" s="77"/>
      <c r="H34" s="258"/>
      <c r="I34" s="314"/>
      <c r="J34" s="206"/>
      <c r="K34" s="206"/>
      <c r="L34" s="206"/>
      <c r="M34" s="219"/>
      <c r="N34" s="363"/>
      <c r="O34" s="363"/>
      <c r="P34" s="363"/>
      <c r="Q34" s="363"/>
      <c r="R34" s="314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</row>
    <row r="35" spans="1:41" s="351" customFormat="1" ht="16" x14ac:dyDescent="0.35">
      <c r="B35" s="362"/>
      <c r="C35" s="127" t="s">
        <v>26</v>
      </c>
      <c r="D35" s="48"/>
      <c r="E35" s="48"/>
      <c r="F35" s="50"/>
      <c r="G35" s="77"/>
      <c r="H35" s="258"/>
      <c r="I35" s="314"/>
      <c r="J35" s="354"/>
      <c r="K35" s="353"/>
      <c r="L35" s="352"/>
      <c r="M35" s="219"/>
      <c r="N35" s="146" t="s">
        <v>194</v>
      </c>
      <c r="O35" s="146" t="s">
        <v>195</v>
      </c>
      <c r="P35" s="146" t="s">
        <v>196</v>
      </c>
      <c r="Q35" s="146" t="s">
        <v>197</v>
      </c>
      <c r="R35" s="314"/>
    </row>
    <row r="36" spans="1:41" s="15" customFormat="1" ht="21" x14ac:dyDescent="0.35">
      <c r="B36" s="52" t="s">
        <v>5</v>
      </c>
      <c r="C36" s="53"/>
      <c r="D36" s="54" t="s">
        <v>27</v>
      </c>
      <c r="E36" s="19" t="s">
        <v>28</v>
      </c>
      <c r="F36" s="55" t="s">
        <v>29</v>
      </c>
      <c r="G36" s="77"/>
      <c r="H36" s="258"/>
      <c r="I36" s="314"/>
      <c r="J36" s="161" t="s">
        <v>10</v>
      </c>
      <c r="K36" s="162" t="s">
        <v>11</v>
      </c>
      <c r="L36" s="332"/>
      <c r="M36" s="220"/>
      <c r="N36" s="164" t="s">
        <v>28</v>
      </c>
      <c r="O36" s="164" t="s">
        <v>28</v>
      </c>
      <c r="P36" s="164" t="s">
        <v>28</v>
      </c>
      <c r="Q36" s="164" t="s">
        <v>28</v>
      </c>
      <c r="R36" s="314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</row>
    <row r="37" spans="1:41" s="311" customFormat="1" x14ac:dyDescent="0.35">
      <c r="A37" s="317"/>
      <c r="B37" s="40">
        <v>0.05</v>
      </c>
      <c r="C37" s="124" t="s">
        <v>119</v>
      </c>
      <c r="D37" s="129"/>
      <c r="E37" s="37" t="s">
        <v>275</v>
      </c>
      <c r="F37" s="38" t="s">
        <v>275</v>
      </c>
      <c r="G37" s="77"/>
      <c r="H37" s="258"/>
      <c r="I37" s="314"/>
      <c r="J37" s="246" t="str">
        <f>F37</f>
        <v>... %</v>
      </c>
      <c r="K37" s="247" t="e">
        <f>1+(1*J37)</f>
        <v>#VALUE!</v>
      </c>
      <c r="L37" s="348" t="e">
        <f>F37-E37</f>
        <v>#VALUE!</v>
      </c>
      <c r="M37" s="220"/>
      <c r="N37" s="245">
        <v>0</v>
      </c>
      <c r="O37" s="245">
        <v>5.0000000000000001E-3</v>
      </c>
      <c r="P37" s="245">
        <v>0</v>
      </c>
      <c r="Q37" s="245">
        <v>0</v>
      </c>
      <c r="R37" s="314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</row>
    <row r="38" spans="1:41" s="31" customFormat="1" x14ac:dyDescent="0.35">
      <c r="A38" s="372"/>
      <c r="B38" s="441"/>
      <c r="C38" s="361"/>
      <c r="D38" s="360"/>
      <c r="E38" s="96"/>
      <c r="F38" s="51"/>
      <c r="G38" s="77"/>
      <c r="H38" s="258"/>
      <c r="I38" s="314"/>
      <c r="J38" s="186"/>
      <c r="K38" s="183"/>
      <c r="L38" s="187"/>
      <c r="M38" s="219"/>
      <c r="N38" s="188"/>
      <c r="O38" s="188"/>
      <c r="P38" s="188"/>
      <c r="Q38" s="188"/>
      <c r="R38" s="314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</row>
    <row r="39" spans="1:41" s="351" customFormat="1" ht="16" x14ac:dyDescent="0.35">
      <c r="B39" s="441"/>
      <c r="C39" s="127" t="s">
        <v>31</v>
      </c>
      <c r="D39" s="48"/>
      <c r="E39" s="56"/>
      <c r="F39" s="50"/>
      <c r="G39" s="77"/>
      <c r="H39" s="258"/>
      <c r="I39" s="314"/>
      <c r="J39" s="354"/>
      <c r="K39" s="353"/>
      <c r="L39" s="352"/>
      <c r="M39" s="219"/>
      <c r="N39" s="146" t="s">
        <v>194</v>
      </c>
      <c r="O39" s="146" t="s">
        <v>195</v>
      </c>
      <c r="P39" s="146" t="s">
        <v>196</v>
      </c>
      <c r="Q39" s="146" t="s">
        <v>197</v>
      </c>
      <c r="R39" s="314"/>
    </row>
    <row r="40" spans="1:41" s="15" customFormat="1" ht="21" x14ac:dyDescent="0.35">
      <c r="B40" s="52" t="s">
        <v>5</v>
      </c>
      <c r="C40" s="57"/>
      <c r="D40" s="54" t="s">
        <v>27</v>
      </c>
      <c r="E40" s="19" t="s">
        <v>28</v>
      </c>
      <c r="F40" s="55" t="s">
        <v>29</v>
      </c>
      <c r="G40" s="77"/>
      <c r="H40" s="258"/>
      <c r="I40" s="314"/>
      <c r="J40" s="161" t="s">
        <v>10</v>
      </c>
      <c r="K40" s="162" t="s">
        <v>11</v>
      </c>
      <c r="L40" s="332"/>
      <c r="M40" s="220"/>
      <c r="N40" s="164" t="s">
        <v>28</v>
      </c>
      <c r="O40" s="164" t="s">
        <v>28</v>
      </c>
      <c r="P40" s="164" t="s">
        <v>28</v>
      </c>
      <c r="Q40" s="164" t="s">
        <v>28</v>
      </c>
      <c r="R40" s="314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</row>
    <row r="41" spans="1:41" s="311" customFormat="1" x14ac:dyDescent="0.35">
      <c r="A41" s="317"/>
      <c r="B41" s="40">
        <v>0.05</v>
      </c>
      <c r="C41" s="124" t="s">
        <v>120</v>
      </c>
      <c r="D41" s="132"/>
      <c r="E41" s="37" t="s">
        <v>275</v>
      </c>
      <c r="F41" s="38" t="s">
        <v>275</v>
      </c>
      <c r="G41" s="77"/>
      <c r="H41" s="258"/>
      <c r="I41" s="314"/>
      <c r="J41" s="246" t="str">
        <f>F41</f>
        <v>... %</v>
      </c>
      <c r="K41" s="247" t="e">
        <f>1+(1*J41)</f>
        <v>#VALUE!</v>
      </c>
      <c r="L41" s="348" t="e">
        <f>F41-E41</f>
        <v>#VALUE!</v>
      </c>
      <c r="M41" s="220"/>
      <c r="N41" s="245">
        <v>0</v>
      </c>
      <c r="O41" s="245">
        <v>5.0000000000000001E-4</v>
      </c>
      <c r="P41" s="245">
        <v>0</v>
      </c>
      <c r="Q41" s="245">
        <v>0</v>
      </c>
      <c r="R41" s="314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</row>
    <row r="42" spans="1:41" s="15" customFormat="1" x14ac:dyDescent="0.25">
      <c r="A42" s="341"/>
      <c r="B42" s="340"/>
      <c r="C42" s="339"/>
      <c r="D42" s="338"/>
      <c r="E42" s="61"/>
      <c r="F42" s="62"/>
      <c r="G42" s="77"/>
      <c r="H42" s="258"/>
      <c r="I42" s="314"/>
      <c r="J42" s="221"/>
      <c r="K42" s="222"/>
      <c r="L42" s="223"/>
      <c r="M42" s="444"/>
      <c r="N42" s="192"/>
      <c r="O42" s="192"/>
      <c r="P42" s="192"/>
      <c r="Q42" s="192"/>
      <c r="R42" s="314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</row>
    <row r="43" spans="1:41" s="313" customFormat="1" ht="22" customHeight="1" x14ac:dyDescent="0.35">
      <c r="B43" s="489" t="s">
        <v>183</v>
      </c>
      <c r="C43" s="489"/>
      <c r="D43" s="489"/>
      <c r="E43" s="489"/>
      <c r="F43" s="489"/>
      <c r="G43" s="77"/>
      <c r="H43" s="258"/>
      <c r="I43" s="314"/>
      <c r="J43" s="320"/>
      <c r="K43" s="320"/>
      <c r="L43" s="320"/>
      <c r="M43" s="209"/>
      <c r="N43" s="300"/>
      <c r="O43" s="301"/>
      <c r="P43" s="197"/>
      <c r="Q43" s="315"/>
      <c r="R43" s="314"/>
    </row>
    <row r="44" spans="1:41" s="313" customFormat="1" ht="43.5" customHeight="1" x14ac:dyDescent="0.25">
      <c r="B44" s="489" t="s">
        <v>59</v>
      </c>
      <c r="C44" s="489"/>
      <c r="D44" s="489"/>
      <c r="E44" s="489"/>
      <c r="F44" s="489"/>
      <c r="G44" s="77"/>
      <c r="H44" s="258"/>
      <c r="I44" s="314"/>
      <c r="J44" s="221"/>
      <c r="K44" s="222"/>
      <c r="L44" s="223"/>
      <c r="M44" s="209"/>
      <c r="N44" s="300"/>
      <c r="O44" s="301"/>
      <c r="P44" s="197"/>
      <c r="Q44" s="315"/>
      <c r="R44" s="314"/>
    </row>
    <row r="45" spans="1:41" s="328" customFormat="1" x14ac:dyDescent="0.25">
      <c r="B45" s="491" t="s">
        <v>200</v>
      </c>
      <c r="C45" s="491"/>
      <c r="D45" s="491"/>
      <c r="E45" s="491"/>
      <c r="F45" s="491"/>
      <c r="G45" s="77"/>
      <c r="H45" s="258"/>
      <c r="I45" s="314"/>
      <c r="J45" s="221"/>
      <c r="K45" s="222"/>
      <c r="L45" s="223"/>
      <c r="M45" s="445"/>
      <c r="N45" s="300"/>
      <c r="O45" s="301"/>
      <c r="P45" s="197"/>
      <c r="Q45" s="315"/>
      <c r="R45" s="314"/>
    </row>
    <row r="46" spans="1:41" s="313" customFormat="1" x14ac:dyDescent="0.25">
      <c r="B46" s="326"/>
      <c r="C46" s="325"/>
      <c r="D46" s="325"/>
      <c r="E46" s="323"/>
      <c r="F46" s="322"/>
      <c r="G46" s="77"/>
      <c r="H46" s="258"/>
      <c r="I46" s="314"/>
      <c r="J46" s="221"/>
      <c r="K46" s="222"/>
      <c r="L46" s="223"/>
      <c r="M46" s="209"/>
      <c r="N46" s="321"/>
      <c r="O46" s="321"/>
      <c r="P46" s="321"/>
      <c r="Q46" s="321"/>
      <c r="R46" s="314"/>
    </row>
    <row r="47" spans="1:41" s="317" customFormat="1" x14ac:dyDescent="0.25">
      <c r="B47" s="446" t="s">
        <v>234</v>
      </c>
      <c r="C47" s="313"/>
      <c r="D47" s="313"/>
      <c r="E47" s="313"/>
      <c r="F47" s="313"/>
      <c r="G47" s="77"/>
      <c r="H47" s="258"/>
      <c r="I47" s="314"/>
      <c r="J47" s="221"/>
      <c r="K47" s="222"/>
      <c r="L47" s="223"/>
      <c r="M47" s="447"/>
      <c r="N47" s="315"/>
      <c r="O47" s="315"/>
      <c r="P47" s="315"/>
      <c r="Q47" s="315"/>
      <c r="R47" s="314"/>
    </row>
    <row r="48" spans="1:41" s="28" customFormat="1" ht="22" customHeight="1" x14ac:dyDescent="0.25">
      <c r="A48" s="317"/>
      <c r="B48" s="490" t="s">
        <v>182</v>
      </c>
      <c r="C48" s="490"/>
      <c r="D48" s="490"/>
      <c r="E48" s="490"/>
      <c r="F48" s="490"/>
      <c r="G48" s="77"/>
      <c r="H48" s="258"/>
      <c r="I48" s="314"/>
      <c r="J48" s="221"/>
      <c r="K48" s="222"/>
      <c r="L48" s="223"/>
      <c r="M48" s="224"/>
      <c r="N48" s="300"/>
      <c r="O48" s="301"/>
      <c r="P48" s="197"/>
      <c r="Q48" s="315"/>
      <c r="R48" s="314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</row>
    <row r="49" spans="1:41" s="28" customFormat="1" ht="22" customHeight="1" x14ac:dyDescent="0.25">
      <c r="A49" s="317"/>
      <c r="B49" s="490" t="s">
        <v>38</v>
      </c>
      <c r="C49" s="490"/>
      <c r="D49" s="490"/>
      <c r="E49" s="490"/>
      <c r="F49" s="490"/>
      <c r="G49" s="77"/>
      <c r="H49" s="258"/>
      <c r="I49" s="314"/>
      <c r="J49" s="221"/>
      <c r="K49" s="222"/>
      <c r="L49" s="223"/>
      <c r="M49" s="224"/>
      <c r="N49" s="300"/>
      <c r="O49" s="301"/>
      <c r="P49" s="197"/>
      <c r="Q49" s="315"/>
      <c r="R49" s="314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7"/>
      <c r="AN49" s="317"/>
      <c r="AO49" s="317"/>
    </row>
    <row r="50" spans="1:41" s="122" customFormat="1" x14ac:dyDescent="0.35">
      <c r="B50" s="270"/>
      <c r="H50" s="258"/>
      <c r="I50" s="173"/>
      <c r="J50" s="148"/>
      <c r="K50" s="148"/>
      <c r="L50" s="148"/>
      <c r="M50" s="148"/>
      <c r="N50" s="149"/>
      <c r="O50" s="149"/>
      <c r="P50" s="149"/>
      <c r="Q50" s="149"/>
      <c r="R50" s="17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3"/>
      <c r="AL50" s="433"/>
      <c r="AM50" s="433"/>
      <c r="AN50" s="433"/>
      <c r="AO50" s="433"/>
    </row>
    <row r="51" spans="1:41" s="122" customFormat="1" x14ac:dyDescent="0.35">
      <c r="B51" s="270"/>
      <c r="N51" s="240"/>
      <c r="O51" s="240"/>
      <c r="P51" s="240"/>
      <c r="Q51" s="240"/>
      <c r="T51" s="433"/>
      <c r="U51" s="433"/>
      <c r="V51" s="433"/>
      <c r="W51" s="433"/>
      <c r="X51" s="433"/>
      <c r="Y51" s="433"/>
      <c r="Z51" s="433"/>
      <c r="AA51" s="433"/>
      <c r="AB51" s="433"/>
      <c r="AC51" s="433"/>
      <c r="AD51" s="433"/>
      <c r="AE51" s="433"/>
      <c r="AF51" s="433"/>
      <c r="AG51" s="433"/>
      <c r="AH51" s="433"/>
      <c r="AI51" s="433"/>
      <c r="AJ51" s="433"/>
      <c r="AK51" s="433"/>
      <c r="AL51" s="433"/>
      <c r="AM51" s="433"/>
      <c r="AN51" s="433"/>
      <c r="AO51" s="433"/>
    </row>
    <row r="52" spans="1:41" s="122" customFormat="1" x14ac:dyDescent="0.35">
      <c r="B52" s="270"/>
      <c r="N52" s="240"/>
      <c r="O52" s="240"/>
      <c r="P52" s="240"/>
      <c r="Q52" s="240"/>
      <c r="T52" s="433"/>
      <c r="U52" s="433"/>
      <c r="V52" s="433"/>
      <c r="W52" s="433"/>
      <c r="X52" s="433"/>
      <c r="Y52" s="433"/>
      <c r="Z52" s="433"/>
      <c r="AA52" s="433"/>
      <c r="AB52" s="433"/>
      <c r="AC52" s="433"/>
      <c r="AD52" s="433"/>
      <c r="AE52" s="433"/>
      <c r="AF52" s="433"/>
      <c r="AG52" s="433"/>
      <c r="AH52" s="433"/>
      <c r="AI52" s="433"/>
      <c r="AJ52" s="433"/>
      <c r="AK52" s="433"/>
      <c r="AL52" s="433"/>
      <c r="AM52" s="433"/>
      <c r="AN52" s="433"/>
      <c r="AO52" s="433"/>
    </row>
    <row r="53" spans="1:41" s="122" customFormat="1" x14ac:dyDescent="0.35">
      <c r="B53" s="270"/>
      <c r="N53" s="240"/>
      <c r="O53" s="240"/>
      <c r="P53" s="240"/>
      <c r="Q53" s="240"/>
      <c r="T53" s="433"/>
      <c r="U53" s="433"/>
      <c r="V53" s="433"/>
      <c r="W53" s="433"/>
      <c r="X53" s="433"/>
      <c r="Y53" s="433"/>
      <c r="Z53" s="433"/>
      <c r="AA53" s="433"/>
      <c r="AB53" s="433"/>
      <c r="AC53" s="433"/>
      <c r="AD53" s="433"/>
      <c r="AE53" s="433"/>
      <c r="AF53" s="433"/>
      <c r="AG53" s="433"/>
      <c r="AH53" s="433"/>
      <c r="AI53" s="433"/>
      <c r="AJ53" s="433"/>
      <c r="AK53" s="433"/>
      <c r="AL53" s="433"/>
      <c r="AM53" s="433"/>
      <c r="AN53" s="433"/>
      <c r="AO53" s="433"/>
    </row>
    <row r="54" spans="1:41" s="122" customFormat="1" x14ac:dyDescent="0.35">
      <c r="B54" s="270"/>
      <c r="N54" s="240"/>
      <c r="O54" s="240"/>
      <c r="P54" s="240"/>
      <c r="Q54" s="240"/>
      <c r="T54" s="433"/>
      <c r="U54" s="433"/>
      <c r="V54" s="433"/>
      <c r="W54" s="433"/>
      <c r="X54" s="433"/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433"/>
      <c r="AK54" s="433"/>
      <c r="AL54" s="433"/>
      <c r="AM54" s="433"/>
      <c r="AN54" s="433"/>
      <c r="AO54" s="433"/>
    </row>
    <row r="55" spans="1:41" s="122" customFormat="1" x14ac:dyDescent="0.35">
      <c r="B55" s="270"/>
      <c r="N55" s="240"/>
      <c r="O55" s="240"/>
      <c r="P55" s="240"/>
      <c r="Q55" s="240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3"/>
      <c r="AL55" s="433"/>
      <c r="AM55" s="433"/>
      <c r="AN55" s="433"/>
      <c r="AO55" s="433"/>
    </row>
    <row r="56" spans="1:41" s="122" customFormat="1" x14ac:dyDescent="0.35">
      <c r="B56" s="270"/>
      <c r="N56" s="240"/>
      <c r="O56" s="240"/>
      <c r="P56" s="240"/>
      <c r="Q56" s="240"/>
      <c r="T56" s="433"/>
      <c r="U56" s="433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433"/>
      <c r="AO56" s="433"/>
    </row>
    <row r="57" spans="1:41" s="122" customFormat="1" x14ac:dyDescent="0.35">
      <c r="B57" s="270"/>
      <c r="N57" s="240"/>
      <c r="O57" s="240"/>
      <c r="P57" s="240"/>
      <c r="Q57" s="240"/>
      <c r="T57" s="433"/>
      <c r="U57" s="433"/>
      <c r="V57" s="433"/>
      <c r="W57" s="433"/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433"/>
      <c r="AK57" s="433"/>
      <c r="AL57" s="433"/>
      <c r="AM57" s="433"/>
      <c r="AN57" s="433"/>
      <c r="AO57" s="433"/>
    </row>
    <row r="58" spans="1:41" s="122" customFormat="1" x14ac:dyDescent="0.35">
      <c r="B58" s="270"/>
      <c r="N58" s="240"/>
      <c r="O58" s="240"/>
      <c r="P58" s="240"/>
      <c r="Q58" s="240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</row>
    <row r="59" spans="1:41" s="122" customFormat="1" x14ac:dyDescent="0.35">
      <c r="B59" s="270"/>
      <c r="N59" s="240"/>
      <c r="O59" s="240"/>
      <c r="P59" s="240"/>
      <c r="Q59" s="240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</row>
    <row r="60" spans="1:41" s="122" customFormat="1" x14ac:dyDescent="0.35">
      <c r="B60" s="270"/>
      <c r="N60" s="240"/>
      <c r="O60" s="240"/>
      <c r="P60" s="240"/>
      <c r="Q60" s="240"/>
      <c r="T60" s="433"/>
      <c r="U60" s="433"/>
      <c r="V60" s="433"/>
      <c r="W60" s="433"/>
      <c r="X60" s="433"/>
      <c r="Y60" s="433"/>
      <c r="Z60" s="433"/>
      <c r="AA60" s="433"/>
      <c r="AB60" s="433"/>
      <c r="AC60" s="433"/>
      <c r="AD60" s="433"/>
      <c r="AE60" s="433"/>
      <c r="AF60" s="433"/>
      <c r="AG60" s="433"/>
      <c r="AH60" s="433"/>
      <c r="AI60" s="433"/>
      <c r="AJ60" s="433"/>
      <c r="AK60" s="433"/>
      <c r="AL60" s="433"/>
      <c r="AM60" s="433"/>
      <c r="AN60" s="433"/>
      <c r="AO60" s="433"/>
    </row>
    <row r="61" spans="1:41" s="122" customFormat="1" x14ac:dyDescent="0.35">
      <c r="B61" s="270"/>
      <c r="N61" s="240"/>
      <c r="O61" s="240"/>
      <c r="P61" s="240"/>
      <c r="Q61" s="240"/>
      <c r="T61" s="433"/>
      <c r="U61" s="433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433"/>
      <c r="AK61" s="433"/>
      <c r="AL61" s="433"/>
      <c r="AM61" s="433"/>
      <c r="AN61" s="433"/>
      <c r="AO61" s="433"/>
    </row>
    <row r="62" spans="1:41" s="122" customFormat="1" x14ac:dyDescent="0.35">
      <c r="B62" s="270"/>
      <c r="N62" s="240"/>
      <c r="O62" s="240"/>
      <c r="P62" s="240"/>
      <c r="Q62" s="240"/>
      <c r="T62" s="433"/>
      <c r="U62" s="433"/>
      <c r="V62" s="433"/>
      <c r="W62" s="433"/>
      <c r="X62" s="433"/>
      <c r="Y62" s="433"/>
      <c r="Z62" s="433"/>
      <c r="AA62" s="433"/>
      <c r="AB62" s="433"/>
      <c r="AC62" s="433"/>
      <c r="AD62" s="433"/>
      <c r="AE62" s="433"/>
      <c r="AF62" s="433"/>
      <c r="AG62" s="433"/>
      <c r="AH62" s="433"/>
      <c r="AI62" s="433"/>
      <c r="AJ62" s="433"/>
      <c r="AK62" s="433"/>
      <c r="AL62" s="433"/>
      <c r="AM62" s="433"/>
      <c r="AN62" s="433"/>
      <c r="AO62" s="433"/>
    </row>
    <row r="63" spans="1:41" s="122" customFormat="1" x14ac:dyDescent="0.35">
      <c r="B63" s="270"/>
      <c r="I63"/>
      <c r="N63" s="147"/>
      <c r="O63" s="147"/>
      <c r="P63" s="147"/>
      <c r="Q63" s="147"/>
      <c r="R63"/>
      <c r="S63" s="433"/>
      <c r="T63" s="433"/>
      <c r="U63" s="433"/>
      <c r="V63" s="433"/>
      <c r="W63" s="433"/>
      <c r="X63" s="433"/>
      <c r="Y63" s="433"/>
      <c r="Z63" s="433"/>
      <c r="AA63" s="433"/>
      <c r="AB63" s="433"/>
      <c r="AC63" s="433"/>
      <c r="AD63" s="433"/>
      <c r="AE63" s="433"/>
      <c r="AF63" s="433"/>
      <c r="AG63" s="433"/>
      <c r="AH63" s="433"/>
      <c r="AI63" s="433"/>
      <c r="AJ63" s="433"/>
      <c r="AK63" s="433"/>
      <c r="AL63" s="433"/>
      <c r="AM63" s="433"/>
      <c r="AN63" s="433"/>
      <c r="AO63" s="433"/>
    </row>
    <row r="64" spans="1:41" s="122" customFormat="1" x14ac:dyDescent="0.35">
      <c r="B64" s="270"/>
      <c r="I64"/>
      <c r="N64" s="147"/>
      <c r="O64" s="147"/>
      <c r="P64" s="147"/>
      <c r="Q64" s="147"/>
      <c r="R64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33"/>
      <c r="AG64" s="433"/>
      <c r="AH64" s="433"/>
      <c r="AI64" s="433"/>
      <c r="AJ64" s="433"/>
      <c r="AK64" s="433"/>
      <c r="AL64" s="433"/>
      <c r="AM64" s="433"/>
      <c r="AN64" s="433"/>
      <c r="AO64" s="433"/>
    </row>
    <row r="65" spans="2:41" s="122" customFormat="1" x14ac:dyDescent="0.35">
      <c r="B65" s="270"/>
      <c r="I65"/>
      <c r="N65" s="147"/>
      <c r="O65" s="147"/>
      <c r="P65" s="147"/>
      <c r="Q65" s="147"/>
      <c r="R65"/>
      <c r="S65" s="433"/>
      <c r="T65" s="433"/>
      <c r="U65" s="433"/>
      <c r="V65" s="433"/>
      <c r="W65" s="433"/>
      <c r="X65" s="433"/>
      <c r="Y65" s="433"/>
      <c r="Z65" s="433"/>
      <c r="AA65" s="433"/>
      <c r="AB65" s="433"/>
      <c r="AC65" s="433"/>
      <c r="AD65" s="433"/>
      <c r="AE65" s="433"/>
      <c r="AF65" s="433"/>
      <c r="AG65" s="433"/>
      <c r="AH65" s="433"/>
      <c r="AI65" s="433"/>
      <c r="AJ65" s="433"/>
      <c r="AK65" s="433"/>
      <c r="AL65" s="433"/>
      <c r="AM65" s="433"/>
      <c r="AN65" s="433"/>
      <c r="AO65" s="433"/>
    </row>
    <row r="66" spans="2:41" s="122" customFormat="1" x14ac:dyDescent="0.35">
      <c r="B66" s="270"/>
      <c r="I66"/>
      <c r="N66" s="147"/>
      <c r="O66" s="147"/>
      <c r="P66" s="147"/>
      <c r="Q66" s="147"/>
      <c r="R66"/>
      <c r="S66" s="433"/>
      <c r="T66" s="433"/>
      <c r="U66" s="433"/>
      <c r="V66" s="433"/>
      <c r="W66" s="433"/>
      <c r="X66" s="433"/>
      <c r="Y66" s="433"/>
      <c r="Z66" s="433"/>
      <c r="AA66" s="433"/>
      <c r="AB66" s="433"/>
      <c r="AC66" s="433"/>
      <c r="AD66" s="433"/>
      <c r="AE66" s="433"/>
      <c r="AF66" s="433"/>
      <c r="AG66" s="433"/>
      <c r="AH66" s="433"/>
      <c r="AI66" s="433"/>
      <c r="AJ66" s="433"/>
      <c r="AK66" s="433"/>
      <c r="AL66" s="433"/>
      <c r="AM66" s="433"/>
      <c r="AN66" s="433"/>
      <c r="AO66" s="433"/>
    </row>
    <row r="67" spans="2:41" s="122" customFormat="1" x14ac:dyDescent="0.35">
      <c r="B67" s="270"/>
      <c r="I67"/>
      <c r="N67" s="147"/>
      <c r="O67" s="147"/>
      <c r="P67" s="147"/>
      <c r="Q67" s="147"/>
      <c r="R67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433"/>
      <c r="AK67" s="433"/>
      <c r="AL67" s="433"/>
      <c r="AM67" s="433"/>
      <c r="AN67" s="433"/>
      <c r="AO67" s="433"/>
    </row>
    <row r="68" spans="2:41" s="122" customFormat="1" x14ac:dyDescent="0.35">
      <c r="B68" s="270"/>
      <c r="I68"/>
      <c r="N68" s="147"/>
      <c r="O68" s="147"/>
      <c r="P68" s="147"/>
      <c r="Q68" s="147"/>
      <c r="R68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433"/>
      <c r="AN68" s="433"/>
      <c r="AO68" s="433"/>
    </row>
    <row r="69" spans="2:41" s="122" customFormat="1" x14ac:dyDescent="0.35">
      <c r="B69" s="270"/>
      <c r="I69"/>
      <c r="N69" s="147"/>
      <c r="O69" s="147"/>
      <c r="P69" s="147"/>
      <c r="Q69" s="147"/>
      <c r="R69"/>
      <c r="S69" s="433"/>
      <c r="T69" s="433"/>
      <c r="U69" s="433"/>
      <c r="V69" s="433"/>
      <c r="W69" s="433"/>
      <c r="X69" s="433"/>
      <c r="Y69" s="433"/>
      <c r="Z69" s="433"/>
      <c r="AA69" s="433"/>
      <c r="AB69" s="433"/>
      <c r="AC69" s="433"/>
      <c r="AD69" s="433"/>
      <c r="AE69" s="433"/>
      <c r="AF69" s="433"/>
      <c r="AG69" s="433"/>
      <c r="AH69" s="433"/>
      <c r="AI69" s="433"/>
      <c r="AJ69" s="433"/>
      <c r="AK69" s="433"/>
      <c r="AL69" s="433"/>
      <c r="AM69" s="433"/>
      <c r="AN69" s="433"/>
      <c r="AO69" s="433"/>
    </row>
  </sheetData>
  <protectedRanges>
    <protectedRange sqref="M46:M47" name="Interval3_1"/>
    <protectedRange sqref="J37:J38 J29 J41 H12 H24:H29" name="Interval3_1_3"/>
    <protectedRange sqref="H11 H8:H9" name="Interval3_1_1_1"/>
    <protectedRange sqref="H10" name="Interval3_1_1_1_1"/>
  </protectedRanges>
  <mergeCells count="5">
    <mergeCell ref="B43:F43"/>
    <mergeCell ref="B44:F44"/>
    <mergeCell ref="B45:F45"/>
    <mergeCell ref="B48:F48"/>
    <mergeCell ref="B49:F49"/>
  </mergeCells>
  <conditionalFormatting sqref="L8 L32:L33">
    <cfRule type="cellIs" dxfId="87" priority="23" operator="lessThan">
      <formula>0</formula>
    </cfRule>
  </conditionalFormatting>
  <conditionalFormatting sqref="L10">
    <cfRule type="cellIs" dxfId="86" priority="21" operator="lessThan">
      <formula>0</formula>
    </cfRule>
  </conditionalFormatting>
  <conditionalFormatting sqref="L11">
    <cfRule type="cellIs" dxfId="85" priority="20" operator="lessThan">
      <formula>0</formula>
    </cfRule>
  </conditionalFormatting>
  <conditionalFormatting sqref="L9">
    <cfRule type="cellIs" dxfId="84" priority="22" operator="lessThan">
      <formula>0</formula>
    </cfRule>
  </conditionalFormatting>
  <conditionalFormatting sqref="L12">
    <cfRule type="cellIs" dxfId="83" priority="19" operator="lessThan">
      <formula>0</formula>
    </cfRule>
  </conditionalFormatting>
  <conditionalFormatting sqref="L13">
    <cfRule type="cellIs" dxfId="82" priority="18" operator="lessThan">
      <formula>0</formula>
    </cfRule>
  </conditionalFormatting>
  <conditionalFormatting sqref="L14">
    <cfRule type="cellIs" dxfId="81" priority="17" operator="lessThan">
      <formula>0</formula>
    </cfRule>
  </conditionalFormatting>
  <conditionalFormatting sqref="L15">
    <cfRule type="cellIs" dxfId="80" priority="16" operator="lessThan">
      <formula>0</formula>
    </cfRule>
  </conditionalFormatting>
  <conditionalFormatting sqref="L16">
    <cfRule type="cellIs" dxfId="79" priority="15" operator="lessThan">
      <formula>0</formula>
    </cfRule>
  </conditionalFormatting>
  <conditionalFormatting sqref="L17">
    <cfRule type="cellIs" dxfId="78" priority="14" operator="lessThan">
      <formula>0</formula>
    </cfRule>
  </conditionalFormatting>
  <conditionalFormatting sqref="L18">
    <cfRule type="cellIs" dxfId="77" priority="13" operator="lessThan">
      <formula>0</formula>
    </cfRule>
  </conditionalFormatting>
  <conditionalFormatting sqref="L19">
    <cfRule type="cellIs" dxfId="76" priority="12" operator="lessThan">
      <formula>0</formula>
    </cfRule>
  </conditionalFormatting>
  <conditionalFormatting sqref="L20">
    <cfRule type="cellIs" dxfId="75" priority="11" operator="lessThan">
      <formula>0</formula>
    </cfRule>
  </conditionalFormatting>
  <conditionalFormatting sqref="L21">
    <cfRule type="cellIs" dxfId="74" priority="10" operator="lessThan">
      <formula>0</formula>
    </cfRule>
  </conditionalFormatting>
  <conditionalFormatting sqref="L22">
    <cfRule type="cellIs" dxfId="73" priority="9" operator="lessThan">
      <formula>0</formula>
    </cfRule>
  </conditionalFormatting>
  <conditionalFormatting sqref="L23">
    <cfRule type="cellIs" dxfId="72" priority="8" operator="lessThan">
      <formula>0</formula>
    </cfRule>
  </conditionalFormatting>
  <conditionalFormatting sqref="L24">
    <cfRule type="cellIs" dxfId="71" priority="7" operator="lessThan">
      <formula>0</formula>
    </cfRule>
  </conditionalFormatting>
  <conditionalFormatting sqref="L25">
    <cfRule type="cellIs" dxfId="70" priority="6" operator="lessThan">
      <formula>0</formula>
    </cfRule>
  </conditionalFormatting>
  <conditionalFormatting sqref="L26">
    <cfRule type="cellIs" dxfId="69" priority="5" operator="lessThan">
      <formula>0</formula>
    </cfRule>
  </conditionalFormatting>
  <conditionalFormatting sqref="L27">
    <cfRule type="cellIs" dxfId="68" priority="4" operator="lessThan">
      <formula>0</formula>
    </cfRule>
  </conditionalFormatting>
  <conditionalFormatting sqref="L28">
    <cfRule type="cellIs" dxfId="67" priority="3" operator="lessThan">
      <formula>0</formula>
    </cfRule>
  </conditionalFormatting>
  <conditionalFormatting sqref="L37">
    <cfRule type="cellIs" dxfId="66" priority="2" operator="greaterThan">
      <formula>0</formula>
    </cfRule>
  </conditionalFormatting>
  <conditionalFormatting sqref="L41">
    <cfRule type="cellIs" dxfId="65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13"/>
  <sheetViews>
    <sheetView tabSelected="1" topLeftCell="A21" zoomScaleNormal="100" workbookViewId="0">
      <selection activeCell="G30" sqref="G30"/>
    </sheetView>
  </sheetViews>
  <sheetFormatPr defaultColWidth="8.7265625" defaultRowHeight="14.5" x14ac:dyDescent="0.35"/>
  <cols>
    <col min="2" max="2" width="4.6328125" style="270" customWidth="1"/>
    <col min="3" max="3" width="19.90625" customWidth="1"/>
    <col min="4" max="4" width="26.36328125" customWidth="1"/>
    <col min="5" max="9" width="8.6328125" customWidth="1"/>
    <col min="10" max="12" width="8.7265625" customWidth="1"/>
    <col min="13" max="13" width="3.6328125" customWidth="1"/>
    <col min="14" max="17" width="8.6328125" style="147" customWidth="1"/>
    <col min="18" max="18" width="8.7265625" customWidth="1"/>
    <col min="19" max="270" width="8.7265625" style="433"/>
  </cols>
  <sheetData>
    <row r="1" spans="1:270" s="122" customFormat="1" x14ac:dyDescent="0.35">
      <c r="B1" s="270"/>
      <c r="H1" s="248"/>
      <c r="I1" s="148"/>
      <c r="J1" s="148"/>
      <c r="K1" s="148"/>
      <c r="L1" s="148"/>
      <c r="M1" s="148"/>
      <c r="N1" s="149"/>
      <c r="O1" s="149"/>
      <c r="P1" s="149"/>
      <c r="Q1" s="149"/>
      <c r="R1" s="148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  <c r="CT1" s="433"/>
      <c r="CU1" s="433"/>
      <c r="CV1" s="433"/>
      <c r="CW1" s="433"/>
      <c r="CX1" s="433"/>
      <c r="CY1" s="433"/>
      <c r="CZ1" s="433"/>
      <c r="DA1" s="433"/>
      <c r="DB1" s="433"/>
      <c r="DC1" s="433"/>
      <c r="DD1" s="433"/>
      <c r="DE1" s="433"/>
      <c r="DF1" s="433"/>
      <c r="DG1" s="433"/>
      <c r="DH1" s="433"/>
      <c r="DI1" s="433"/>
      <c r="DJ1" s="433"/>
      <c r="DK1" s="433"/>
      <c r="DL1" s="433"/>
      <c r="DM1" s="433"/>
      <c r="DN1" s="433"/>
      <c r="DO1" s="433"/>
      <c r="DP1" s="433"/>
      <c r="DQ1" s="433"/>
      <c r="DR1" s="433"/>
      <c r="DS1" s="433"/>
      <c r="DT1" s="433"/>
      <c r="DU1" s="433"/>
      <c r="DV1" s="433"/>
      <c r="DW1" s="433"/>
      <c r="DX1" s="433"/>
      <c r="DY1" s="433"/>
      <c r="DZ1" s="433"/>
      <c r="EA1" s="433"/>
      <c r="EB1" s="433"/>
      <c r="EC1" s="433"/>
      <c r="ED1" s="433"/>
      <c r="EE1" s="433"/>
      <c r="EF1" s="433"/>
      <c r="EG1" s="433"/>
      <c r="EH1" s="433"/>
      <c r="EI1" s="433"/>
      <c r="EJ1" s="433"/>
      <c r="EK1" s="433"/>
      <c r="EL1" s="433"/>
      <c r="EM1" s="433"/>
      <c r="EN1" s="433"/>
      <c r="EO1" s="433"/>
      <c r="EP1" s="433"/>
      <c r="EQ1" s="433"/>
      <c r="ER1" s="433"/>
      <c r="ES1" s="433"/>
      <c r="ET1" s="433"/>
      <c r="EU1" s="433"/>
      <c r="EV1" s="433"/>
      <c r="EW1" s="433"/>
      <c r="EX1" s="433"/>
      <c r="EY1" s="433"/>
      <c r="EZ1" s="433"/>
      <c r="FA1" s="433"/>
      <c r="FB1" s="433"/>
      <c r="FC1" s="433"/>
      <c r="FD1" s="433"/>
      <c r="FE1" s="433"/>
      <c r="FF1" s="433"/>
      <c r="FG1" s="433"/>
      <c r="FH1" s="433"/>
      <c r="FI1" s="433"/>
      <c r="FJ1" s="433"/>
      <c r="FK1" s="433"/>
      <c r="FL1" s="433"/>
      <c r="FM1" s="433"/>
      <c r="FN1" s="433"/>
      <c r="FO1" s="433"/>
      <c r="FP1" s="433"/>
      <c r="FQ1" s="433"/>
      <c r="FR1" s="433"/>
      <c r="FS1" s="433"/>
      <c r="FT1" s="433"/>
      <c r="FU1" s="433"/>
      <c r="FV1" s="433"/>
      <c r="FW1" s="433"/>
      <c r="FX1" s="433"/>
      <c r="FY1" s="433"/>
      <c r="FZ1" s="433"/>
      <c r="GA1" s="433"/>
      <c r="GB1" s="433"/>
      <c r="GC1" s="433"/>
      <c r="GD1" s="433"/>
      <c r="GE1" s="433"/>
      <c r="GF1" s="433"/>
      <c r="GG1" s="433"/>
      <c r="GH1" s="433"/>
      <c r="GI1" s="433"/>
      <c r="GJ1" s="433"/>
      <c r="GK1" s="433"/>
      <c r="GL1" s="433"/>
      <c r="GM1" s="433"/>
      <c r="GN1" s="433"/>
      <c r="GO1" s="433"/>
      <c r="GP1" s="433"/>
      <c r="GQ1" s="433"/>
      <c r="GR1" s="433"/>
      <c r="GS1" s="433"/>
      <c r="GT1" s="433"/>
      <c r="GU1" s="433"/>
      <c r="GV1" s="433"/>
      <c r="GW1" s="433"/>
      <c r="GX1" s="433"/>
      <c r="GY1" s="433"/>
      <c r="GZ1" s="433"/>
      <c r="HA1" s="433"/>
      <c r="HB1" s="433"/>
      <c r="HC1" s="433"/>
      <c r="HD1" s="433"/>
      <c r="HE1" s="433"/>
      <c r="HF1" s="433"/>
      <c r="HG1" s="433"/>
      <c r="HH1" s="433"/>
      <c r="HI1" s="433"/>
      <c r="HJ1" s="433"/>
      <c r="HK1" s="433"/>
      <c r="HL1" s="433"/>
      <c r="HM1" s="433"/>
      <c r="HN1" s="433"/>
      <c r="HO1" s="433"/>
      <c r="HP1" s="433"/>
      <c r="HQ1" s="433"/>
      <c r="HR1" s="433"/>
      <c r="HS1" s="433"/>
      <c r="HT1" s="433"/>
      <c r="HU1" s="433"/>
      <c r="HV1" s="433"/>
      <c r="HW1" s="433"/>
      <c r="HX1" s="433"/>
      <c r="HY1" s="433"/>
      <c r="HZ1" s="433"/>
      <c r="IA1" s="433"/>
      <c r="IB1" s="433"/>
      <c r="IC1" s="433"/>
      <c r="ID1" s="433"/>
      <c r="IE1" s="433"/>
      <c r="IF1" s="433"/>
      <c r="IG1" s="433"/>
      <c r="IH1" s="433"/>
      <c r="II1" s="433"/>
      <c r="IJ1" s="433"/>
      <c r="IK1" s="433"/>
      <c r="IL1" s="433"/>
      <c r="IM1" s="433"/>
      <c r="IN1" s="433"/>
      <c r="IO1" s="433"/>
      <c r="IP1" s="433"/>
      <c r="IQ1" s="433"/>
      <c r="IR1" s="433"/>
      <c r="IS1" s="433"/>
      <c r="IT1" s="433"/>
      <c r="IU1" s="433"/>
      <c r="IV1" s="433"/>
      <c r="IW1" s="433"/>
      <c r="IX1" s="433"/>
      <c r="IY1" s="433"/>
      <c r="IZ1" s="433"/>
      <c r="JA1" s="433"/>
      <c r="JB1" s="433"/>
      <c r="JC1" s="433"/>
      <c r="JD1" s="433"/>
      <c r="JE1" s="433"/>
      <c r="JF1" s="433"/>
      <c r="JG1" s="433"/>
      <c r="JH1" s="433"/>
      <c r="JI1" s="433"/>
      <c r="JJ1" s="433"/>
    </row>
    <row r="2" spans="1:270" s="31" customFormat="1" ht="15" customHeight="1" x14ac:dyDescent="0.35">
      <c r="B2" s="271"/>
      <c r="C2" s="1" t="s">
        <v>260</v>
      </c>
      <c r="D2" s="64"/>
      <c r="E2" s="64"/>
      <c r="F2" s="8"/>
      <c r="G2" s="396"/>
      <c r="H2" s="248"/>
      <c r="I2" s="150"/>
      <c r="J2" s="151"/>
      <c r="K2" s="152"/>
      <c r="L2" s="395"/>
      <c r="M2" s="373"/>
      <c r="N2" s="373"/>
      <c r="O2" s="373"/>
      <c r="P2" s="373"/>
      <c r="Q2" s="373"/>
      <c r="R2" s="383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  <c r="BS2" s="372"/>
      <c r="BT2" s="372"/>
      <c r="BU2" s="372"/>
      <c r="BV2" s="372"/>
      <c r="BW2" s="372"/>
      <c r="BX2" s="372"/>
      <c r="BY2" s="372"/>
      <c r="BZ2" s="372"/>
      <c r="CA2" s="372"/>
      <c r="CB2" s="372"/>
      <c r="CC2" s="372"/>
      <c r="CD2" s="372"/>
      <c r="CE2" s="372"/>
      <c r="CF2" s="372"/>
      <c r="CG2" s="372"/>
      <c r="CH2" s="372"/>
      <c r="CI2" s="372"/>
      <c r="CJ2" s="372"/>
      <c r="CK2" s="372"/>
      <c r="CL2" s="372"/>
      <c r="CM2" s="372"/>
      <c r="CN2" s="372"/>
      <c r="CO2" s="372"/>
      <c r="CP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372"/>
      <c r="DP2" s="372"/>
      <c r="DQ2" s="372"/>
      <c r="DR2" s="372"/>
      <c r="DS2" s="372"/>
      <c r="DT2" s="372"/>
      <c r="DU2" s="372"/>
      <c r="DV2" s="372"/>
      <c r="DW2" s="372"/>
      <c r="DX2" s="372"/>
      <c r="DY2" s="372"/>
      <c r="DZ2" s="372"/>
      <c r="EA2" s="372"/>
      <c r="EB2" s="372"/>
      <c r="EC2" s="372"/>
      <c r="ED2" s="372"/>
      <c r="EE2" s="372"/>
      <c r="EF2" s="372"/>
      <c r="EG2" s="372"/>
      <c r="EH2" s="372"/>
      <c r="EI2" s="372"/>
      <c r="EJ2" s="372"/>
      <c r="EK2" s="372"/>
      <c r="EL2" s="372"/>
      <c r="EM2" s="372"/>
      <c r="EN2" s="372"/>
      <c r="EO2" s="372"/>
      <c r="EP2" s="372"/>
      <c r="EQ2" s="372"/>
      <c r="ER2" s="372"/>
      <c r="ES2" s="372"/>
      <c r="ET2" s="372"/>
      <c r="EU2" s="372"/>
      <c r="EV2" s="372"/>
      <c r="EW2" s="372"/>
      <c r="EX2" s="372"/>
      <c r="EY2" s="372"/>
      <c r="EZ2" s="372"/>
      <c r="FA2" s="372"/>
      <c r="FB2" s="372"/>
      <c r="FC2" s="372"/>
      <c r="FD2" s="372"/>
      <c r="FE2" s="372"/>
      <c r="FF2" s="372"/>
      <c r="FG2" s="372"/>
      <c r="FH2" s="372"/>
      <c r="FI2" s="372"/>
      <c r="FJ2" s="372"/>
      <c r="FK2" s="372"/>
      <c r="FL2" s="372"/>
      <c r="FM2" s="372"/>
      <c r="FN2" s="372"/>
      <c r="FO2" s="372"/>
      <c r="FP2" s="372"/>
      <c r="FQ2" s="372"/>
      <c r="FR2" s="372"/>
      <c r="FS2" s="372"/>
      <c r="FT2" s="372"/>
      <c r="FU2" s="372"/>
      <c r="FV2" s="372"/>
      <c r="FW2" s="372"/>
      <c r="FX2" s="372"/>
      <c r="FY2" s="372"/>
      <c r="FZ2" s="372"/>
      <c r="GA2" s="372"/>
      <c r="GB2" s="372"/>
      <c r="GC2" s="372"/>
      <c r="GD2" s="372"/>
      <c r="GE2" s="372"/>
      <c r="GF2" s="372"/>
      <c r="GG2" s="372"/>
      <c r="GH2" s="372"/>
      <c r="GI2" s="372"/>
      <c r="GJ2" s="372"/>
      <c r="GK2" s="372"/>
      <c r="GL2" s="372"/>
      <c r="GM2" s="372"/>
      <c r="GN2" s="372"/>
      <c r="GO2" s="372"/>
      <c r="GP2" s="372"/>
      <c r="GQ2" s="372"/>
      <c r="GR2" s="372"/>
      <c r="GS2" s="372"/>
      <c r="GT2" s="372"/>
      <c r="GU2" s="372"/>
      <c r="GV2" s="372"/>
      <c r="GW2" s="372"/>
      <c r="GX2" s="372"/>
      <c r="GY2" s="372"/>
      <c r="GZ2" s="372"/>
      <c r="HA2" s="372"/>
      <c r="HB2" s="372"/>
      <c r="HC2" s="372"/>
      <c r="HD2" s="372"/>
      <c r="HE2" s="372"/>
      <c r="HF2" s="372"/>
      <c r="HG2" s="372"/>
      <c r="HH2" s="372"/>
      <c r="HI2" s="372"/>
      <c r="HJ2" s="372"/>
      <c r="HK2" s="372"/>
      <c r="HL2" s="372"/>
      <c r="HM2" s="372"/>
      <c r="HN2" s="372"/>
      <c r="HO2" s="372"/>
      <c r="HP2" s="372"/>
      <c r="HQ2" s="372"/>
      <c r="HR2" s="372"/>
      <c r="HS2" s="372"/>
      <c r="HT2" s="372"/>
      <c r="HU2" s="372"/>
      <c r="HV2" s="372"/>
      <c r="HW2" s="372"/>
      <c r="HX2" s="372"/>
      <c r="HY2" s="372"/>
      <c r="HZ2" s="372"/>
      <c r="IA2" s="372"/>
      <c r="IB2" s="372"/>
      <c r="IC2" s="372"/>
      <c r="ID2" s="372"/>
      <c r="IE2" s="372"/>
      <c r="IF2" s="372"/>
      <c r="IG2" s="372"/>
      <c r="IH2" s="372"/>
      <c r="II2" s="372"/>
      <c r="IJ2" s="372"/>
      <c r="IK2" s="372"/>
      <c r="IL2" s="372"/>
      <c r="IM2" s="372"/>
      <c r="IN2" s="372"/>
      <c r="IO2" s="372"/>
      <c r="IP2" s="372"/>
      <c r="IQ2" s="372"/>
      <c r="IR2" s="372"/>
      <c r="IS2" s="372"/>
      <c r="IT2" s="372"/>
      <c r="IU2" s="372"/>
      <c r="IV2" s="372"/>
      <c r="IW2" s="372"/>
      <c r="IX2" s="372"/>
      <c r="IY2" s="372"/>
      <c r="IZ2" s="372"/>
      <c r="JA2" s="372"/>
      <c r="JB2" s="372"/>
      <c r="JC2" s="372"/>
      <c r="JD2" s="372"/>
      <c r="JE2" s="372"/>
      <c r="JF2" s="372"/>
      <c r="JG2" s="372"/>
      <c r="JH2" s="372"/>
      <c r="JI2" s="372"/>
      <c r="JJ2" s="372"/>
    </row>
    <row r="3" spans="1:270" s="31" customFormat="1" ht="15" customHeight="1" x14ac:dyDescent="0.35">
      <c r="B3" s="271"/>
      <c r="C3" s="2" t="s">
        <v>259</v>
      </c>
      <c r="D3" s="98"/>
      <c r="E3" s="3"/>
      <c r="F3" s="4"/>
      <c r="G3" s="394"/>
      <c r="H3" s="336"/>
      <c r="I3" s="335"/>
      <c r="J3" s="155"/>
      <c r="K3" s="156"/>
      <c r="L3" s="157"/>
      <c r="M3" s="225"/>
      <c r="N3" s="225"/>
      <c r="O3" s="225"/>
      <c r="P3" s="225"/>
      <c r="Q3" s="225"/>
      <c r="R3" s="383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372"/>
      <c r="BQ3" s="372"/>
      <c r="BR3" s="372"/>
      <c r="BS3" s="372"/>
      <c r="BT3" s="372"/>
      <c r="BU3" s="372"/>
      <c r="BV3" s="372"/>
      <c r="BW3" s="372"/>
      <c r="BX3" s="372"/>
      <c r="BY3" s="372"/>
      <c r="BZ3" s="372"/>
      <c r="CA3" s="372"/>
      <c r="CB3" s="372"/>
      <c r="CC3" s="372"/>
      <c r="CD3" s="372"/>
      <c r="CE3" s="372"/>
      <c r="CF3" s="372"/>
      <c r="CG3" s="372"/>
      <c r="CH3" s="372"/>
      <c r="CI3" s="372"/>
      <c r="CJ3" s="372"/>
      <c r="CK3" s="372"/>
      <c r="CL3" s="372"/>
      <c r="CM3" s="372"/>
      <c r="CN3" s="372"/>
      <c r="CO3" s="372"/>
      <c r="CP3" s="372"/>
      <c r="CQ3" s="372"/>
      <c r="CR3" s="372"/>
      <c r="CS3" s="372"/>
      <c r="CT3" s="372"/>
      <c r="CU3" s="372"/>
      <c r="CV3" s="372"/>
      <c r="CW3" s="372"/>
      <c r="CX3" s="372"/>
      <c r="CY3" s="372"/>
      <c r="CZ3" s="372"/>
      <c r="DA3" s="372"/>
      <c r="DB3" s="372"/>
      <c r="DC3" s="372"/>
      <c r="DD3" s="372"/>
      <c r="DE3" s="372"/>
      <c r="DF3" s="372"/>
      <c r="DG3" s="372"/>
      <c r="DH3" s="372"/>
      <c r="DI3" s="372"/>
      <c r="DJ3" s="372"/>
      <c r="DK3" s="372"/>
      <c r="DL3" s="372"/>
      <c r="DM3" s="372"/>
      <c r="DN3" s="372"/>
      <c r="DO3" s="372"/>
      <c r="DP3" s="372"/>
      <c r="DQ3" s="372"/>
      <c r="DR3" s="372"/>
      <c r="DS3" s="372"/>
      <c r="DT3" s="372"/>
      <c r="DU3" s="372"/>
      <c r="DV3" s="372"/>
      <c r="DW3" s="372"/>
      <c r="DX3" s="372"/>
      <c r="DY3" s="372"/>
      <c r="DZ3" s="372"/>
      <c r="EA3" s="372"/>
      <c r="EB3" s="372"/>
      <c r="EC3" s="372"/>
      <c r="ED3" s="372"/>
      <c r="EE3" s="372"/>
      <c r="EF3" s="372"/>
      <c r="EG3" s="372"/>
      <c r="EH3" s="372"/>
      <c r="EI3" s="372"/>
      <c r="EJ3" s="372"/>
      <c r="EK3" s="372"/>
      <c r="EL3" s="372"/>
      <c r="EM3" s="372"/>
      <c r="EN3" s="372"/>
      <c r="EO3" s="372"/>
      <c r="EP3" s="372"/>
      <c r="EQ3" s="372"/>
      <c r="ER3" s="372"/>
      <c r="ES3" s="372"/>
      <c r="ET3" s="372"/>
      <c r="EU3" s="372"/>
      <c r="EV3" s="372"/>
      <c r="EW3" s="372"/>
      <c r="EX3" s="372"/>
      <c r="EY3" s="372"/>
      <c r="EZ3" s="372"/>
      <c r="FA3" s="372"/>
      <c r="FB3" s="372"/>
      <c r="FC3" s="372"/>
      <c r="FD3" s="372"/>
      <c r="FE3" s="372"/>
      <c r="FF3" s="372"/>
      <c r="FG3" s="372"/>
      <c r="FH3" s="372"/>
      <c r="FI3" s="372"/>
      <c r="FJ3" s="372"/>
      <c r="FK3" s="372"/>
      <c r="FL3" s="372"/>
      <c r="FM3" s="372"/>
      <c r="FN3" s="372"/>
      <c r="FO3" s="372"/>
      <c r="FP3" s="372"/>
      <c r="FQ3" s="372"/>
      <c r="FR3" s="372"/>
      <c r="FS3" s="372"/>
      <c r="FT3" s="372"/>
      <c r="FU3" s="372"/>
      <c r="FV3" s="372"/>
      <c r="FW3" s="372"/>
      <c r="FX3" s="372"/>
      <c r="FY3" s="372"/>
      <c r="FZ3" s="372"/>
      <c r="GA3" s="372"/>
      <c r="GB3" s="372"/>
      <c r="GC3" s="372"/>
      <c r="GD3" s="372"/>
      <c r="GE3" s="372"/>
      <c r="GF3" s="372"/>
      <c r="GG3" s="372"/>
      <c r="GH3" s="372"/>
      <c r="GI3" s="372"/>
      <c r="GJ3" s="372"/>
      <c r="GK3" s="372"/>
      <c r="GL3" s="372"/>
      <c r="GM3" s="372"/>
      <c r="GN3" s="372"/>
      <c r="GO3" s="372"/>
      <c r="GP3" s="372"/>
      <c r="GQ3" s="372"/>
      <c r="GR3" s="372"/>
      <c r="GS3" s="372"/>
      <c r="GT3" s="372"/>
      <c r="GU3" s="372"/>
      <c r="GV3" s="372"/>
      <c r="GW3" s="372"/>
      <c r="GX3" s="372"/>
      <c r="GY3" s="372"/>
      <c r="GZ3" s="372"/>
      <c r="HA3" s="372"/>
      <c r="HB3" s="372"/>
      <c r="HC3" s="372"/>
      <c r="HD3" s="372"/>
      <c r="HE3" s="372"/>
      <c r="HF3" s="372"/>
      <c r="HG3" s="372"/>
      <c r="HH3" s="372"/>
      <c r="HI3" s="372"/>
      <c r="HJ3" s="372"/>
      <c r="HK3" s="372"/>
      <c r="HL3" s="372"/>
      <c r="HM3" s="372"/>
      <c r="HN3" s="372"/>
      <c r="HO3" s="372"/>
      <c r="HP3" s="372"/>
      <c r="HQ3" s="372"/>
      <c r="HR3" s="372"/>
      <c r="HS3" s="372"/>
      <c r="HT3" s="372"/>
      <c r="HU3" s="372"/>
      <c r="HV3" s="372"/>
      <c r="HW3" s="372"/>
      <c r="HX3" s="372"/>
      <c r="HY3" s="372"/>
      <c r="HZ3" s="372"/>
      <c r="IA3" s="372"/>
      <c r="IB3" s="372"/>
      <c r="IC3" s="372"/>
      <c r="ID3" s="372"/>
      <c r="IE3" s="372"/>
      <c r="IF3" s="372"/>
      <c r="IG3" s="372"/>
      <c r="IH3" s="372"/>
      <c r="II3" s="372"/>
      <c r="IJ3" s="372"/>
      <c r="IK3" s="372"/>
      <c r="IL3" s="372"/>
      <c r="IM3" s="372"/>
      <c r="IN3" s="372"/>
      <c r="IO3" s="372"/>
      <c r="IP3" s="372"/>
      <c r="IQ3" s="372"/>
      <c r="IR3" s="372"/>
      <c r="IS3" s="372"/>
      <c r="IT3" s="372"/>
      <c r="IU3" s="372"/>
      <c r="IV3" s="372"/>
      <c r="IW3" s="372"/>
      <c r="IX3" s="372"/>
      <c r="IY3" s="372"/>
      <c r="IZ3" s="372"/>
      <c r="JA3" s="372"/>
      <c r="JB3" s="372"/>
      <c r="JC3" s="372"/>
      <c r="JD3" s="372"/>
      <c r="JE3" s="372"/>
      <c r="JF3" s="372"/>
      <c r="JG3" s="372"/>
      <c r="JH3" s="372"/>
      <c r="JI3" s="372"/>
      <c r="JJ3" s="372"/>
    </row>
    <row r="4" spans="1:270" s="31" customFormat="1" ht="15" customHeight="1" x14ac:dyDescent="0.35">
      <c r="B4" s="271"/>
      <c r="C4" s="5" t="s">
        <v>4</v>
      </c>
      <c r="D4" s="99"/>
      <c r="E4" s="7">
        <f>SUM(B3:B117)</f>
        <v>17.270000000000007</v>
      </c>
      <c r="F4" s="8" t="s">
        <v>1</v>
      </c>
      <c r="G4" s="388"/>
      <c r="H4" s="248"/>
      <c r="I4" s="150"/>
      <c r="J4" s="158"/>
      <c r="K4" s="159"/>
      <c r="L4" s="385"/>
      <c r="M4" s="225"/>
      <c r="N4" s="225"/>
      <c r="O4" s="225"/>
      <c r="P4" s="225"/>
      <c r="Q4" s="225"/>
      <c r="R4" s="383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  <c r="CX4" s="372"/>
      <c r="CY4" s="372"/>
      <c r="CZ4" s="372"/>
      <c r="DA4" s="372"/>
      <c r="DB4" s="372"/>
      <c r="DC4" s="372"/>
      <c r="DD4" s="372"/>
      <c r="DE4" s="372"/>
      <c r="DF4" s="372"/>
      <c r="DG4" s="372"/>
      <c r="DH4" s="372"/>
      <c r="DI4" s="372"/>
      <c r="DJ4" s="372"/>
      <c r="DK4" s="372"/>
      <c r="DL4" s="372"/>
      <c r="DM4" s="372"/>
      <c r="DN4" s="372"/>
      <c r="DO4" s="372"/>
      <c r="DP4" s="372"/>
      <c r="DQ4" s="372"/>
      <c r="DR4" s="372"/>
      <c r="DS4" s="372"/>
      <c r="DT4" s="372"/>
      <c r="DU4" s="372"/>
      <c r="DV4" s="372"/>
      <c r="DW4" s="372"/>
      <c r="DX4" s="372"/>
      <c r="DY4" s="372"/>
      <c r="DZ4" s="372"/>
      <c r="EA4" s="372"/>
      <c r="EB4" s="372"/>
      <c r="EC4" s="372"/>
      <c r="ED4" s="372"/>
      <c r="EE4" s="372"/>
      <c r="EF4" s="372"/>
      <c r="EG4" s="372"/>
      <c r="EH4" s="372"/>
      <c r="EI4" s="372"/>
      <c r="EJ4" s="372"/>
      <c r="EK4" s="372"/>
      <c r="EL4" s="372"/>
      <c r="EM4" s="372"/>
      <c r="EN4" s="372"/>
      <c r="EO4" s="372"/>
      <c r="EP4" s="372"/>
      <c r="EQ4" s="372"/>
      <c r="ER4" s="372"/>
      <c r="ES4" s="372"/>
      <c r="ET4" s="372"/>
      <c r="EU4" s="372"/>
      <c r="EV4" s="372"/>
      <c r="EW4" s="372"/>
      <c r="EX4" s="372"/>
      <c r="EY4" s="372"/>
      <c r="EZ4" s="372"/>
      <c r="FA4" s="372"/>
      <c r="FB4" s="372"/>
      <c r="FC4" s="372"/>
      <c r="FD4" s="372"/>
      <c r="FE4" s="372"/>
      <c r="FF4" s="372"/>
      <c r="FG4" s="372"/>
      <c r="FH4" s="372"/>
      <c r="FI4" s="372"/>
      <c r="FJ4" s="372"/>
      <c r="FK4" s="372"/>
      <c r="FL4" s="372"/>
      <c r="FM4" s="372"/>
      <c r="FN4" s="372"/>
      <c r="FO4" s="372"/>
      <c r="FP4" s="372"/>
      <c r="FQ4" s="372"/>
      <c r="FR4" s="372"/>
      <c r="FS4" s="372"/>
      <c r="FT4" s="372"/>
      <c r="FU4" s="372"/>
      <c r="FV4" s="372"/>
      <c r="FW4" s="372"/>
      <c r="FX4" s="372"/>
      <c r="FY4" s="372"/>
      <c r="FZ4" s="372"/>
      <c r="GA4" s="372"/>
      <c r="GB4" s="372"/>
      <c r="GC4" s="372"/>
      <c r="GD4" s="372"/>
      <c r="GE4" s="372"/>
      <c r="GF4" s="372"/>
      <c r="GG4" s="372"/>
      <c r="GH4" s="372"/>
      <c r="GI4" s="372"/>
      <c r="GJ4" s="372"/>
      <c r="GK4" s="372"/>
      <c r="GL4" s="372"/>
      <c r="GM4" s="372"/>
      <c r="GN4" s="372"/>
      <c r="GO4" s="372"/>
      <c r="GP4" s="372"/>
      <c r="GQ4" s="372"/>
      <c r="GR4" s="372"/>
      <c r="GS4" s="372"/>
      <c r="GT4" s="372"/>
      <c r="GU4" s="372"/>
      <c r="GV4" s="372"/>
      <c r="GW4" s="372"/>
      <c r="GX4" s="372"/>
      <c r="GY4" s="372"/>
      <c r="GZ4" s="372"/>
      <c r="HA4" s="372"/>
      <c r="HB4" s="372"/>
      <c r="HC4" s="372"/>
      <c r="HD4" s="372"/>
      <c r="HE4" s="372"/>
      <c r="HF4" s="372"/>
      <c r="HG4" s="372"/>
      <c r="HH4" s="372"/>
      <c r="HI4" s="372"/>
      <c r="HJ4" s="372"/>
      <c r="HK4" s="372"/>
      <c r="HL4" s="372"/>
      <c r="HM4" s="372"/>
      <c r="HN4" s="372"/>
      <c r="HO4" s="372"/>
      <c r="HP4" s="372"/>
      <c r="HQ4" s="372"/>
      <c r="HR4" s="372"/>
      <c r="HS4" s="372"/>
      <c r="HT4" s="372"/>
      <c r="HU4" s="372"/>
      <c r="HV4" s="372"/>
      <c r="HW4" s="372"/>
      <c r="HX4" s="372"/>
      <c r="HY4" s="372"/>
      <c r="HZ4" s="372"/>
      <c r="IA4" s="372"/>
      <c r="IB4" s="372"/>
      <c r="IC4" s="372"/>
      <c r="ID4" s="372"/>
      <c r="IE4" s="372"/>
      <c r="IF4" s="372"/>
      <c r="IG4" s="372"/>
      <c r="IH4" s="372"/>
      <c r="II4" s="372"/>
      <c r="IJ4" s="372"/>
      <c r="IK4" s="372"/>
      <c r="IL4" s="372"/>
      <c r="IM4" s="372"/>
      <c r="IN4" s="372"/>
      <c r="IO4" s="372"/>
      <c r="IP4" s="372"/>
      <c r="IQ4" s="372"/>
      <c r="IR4" s="372"/>
      <c r="IS4" s="372"/>
      <c r="IT4" s="372"/>
      <c r="IU4" s="372"/>
      <c r="IV4" s="372"/>
      <c r="IW4" s="372"/>
      <c r="IX4" s="372"/>
      <c r="IY4" s="372"/>
      <c r="IZ4" s="372"/>
      <c r="JA4" s="372"/>
      <c r="JB4" s="372"/>
      <c r="JC4" s="372"/>
      <c r="JD4" s="372"/>
      <c r="JE4" s="372"/>
      <c r="JF4" s="372"/>
      <c r="JG4" s="372"/>
      <c r="JH4" s="372"/>
      <c r="JI4" s="372"/>
      <c r="JJ4" s="372"/>
    </row>
    <row r="5" spans="1:270" s="31" customFormat="1" ht="15" customHeight="1" x14ac:dyDescent="0.35">
      <c r="B5" s="272"/>
      <c r="C5" s="9"/>
      <c r="D5" s="100"/>
      <c r="E5" s="100"/>
      <c r="F5" s="101"/>
      <c r="G5" s="388"/>
      <c r="H5" s="387"/>
      <c r="I5" s="386"/>
      <c r="J5" s="158"/>
      <c r="K5" s="159"/>
      <c r="L5" s="385"/>
      <c r="M5" s="225"/>
      <c r="N5" s="225"/>
      <c r="O5" s="225"/>
      <c r="P5" s="225"/>
      <c r="Q5" s="225"/>
      <c r="R5" s="383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  <c r="BF5" s="372"/>
      <c r="BG5" s="372"/>
      <c r="BH5" s="372"/>
      <c r="BI5" s="372"/>
      <c r="BJ5" s="372"/>
      <c r="BK5" s="372"/>
      <c r="BL5" s="372"/>
      <c r="BM5" s="372"/>
      <c r="BN5" s="372"/>
      <c r="BO5" s="372"/>
      <c r="BP5" s="372"/>
      <c r="BQ5" s="372"/>
      <c r="BR5" s="372"/>
      <c r="BS5" s="372"/>
      <c r="BT5" s="372"/>
      <c r="BU5" s="372"/>
      <c r="BV5" s="372"/>
      <c r="BW5" s="372"/>
      <c r="BX5" s="372"/>
      <c r="BY5" s="372"/>
      <c r="BZ5" s="372"/>
      <c r="CA5" s="372"/>
      <c r="CB5" s="372"/>
      <c r="CC5" s="372"/>
      <c r="CD5" s="372"/>
      <c r="CE5" s="372"/>
      <c r="CF5" s="372"/>
      <c r="CG5" s="372"/>
      <c r="CH5" s="372"/>
      <c r="CI5" s="372"/>
      <c r="CJ5" s="372"/>
      <c r="CK5" s="372"/>
      <c r="CL5" s="372"/>
      <c r="CM5" s="372"/>
      <c r="CN5" s="372"/>
      <c r="CO5" s="372"/>
      <c r="CP5" s="372"/>
      <c r="CQ5" s="372"/>
      <c r="CR5" s="372"/>
      <c r="CS5" s="372"/>
      <c r="CT5" s="372"/>
      <c r="CU5" s="372"/>
      <c r="CV5" s="372"/>
      <c r="CW5" s="372"/>
      <c r="CX5" s="372"/>
      <c r="CY5" s="372"/>
      <c r="CZ5" s="372"/>
      <c r="DA5" s="372"/>
      <c r="DB5" s="372"/>
      <c r="DC5" s="372"/>
      <c r="DD5" s="372"/>
      <c r="DE5" s="372"/>
      <c r="DF5" s="372"/>
      <c r="DG5" s="372"/>
      <c r="DH5" s="372"/>
      <c r="DI5" s="372"/>
      <c r="DJ5" s="372"/>
      <c r="DK5" s="372"/>
      <c r="DL5" s="372"/>
      <c r="DM5" s="372"/>
      <c r="DN5" s="372"/>
      <c r="DO5" s="372"/>
      <c r="DP5" s="372"/>
      <c r="DQ5" s="372"/>
      <c r="DR5" s="372"/>
      <c r="DS5" s="372"/>
      <c r="DT5" s="372"/>
      <c r="DU5" s="372"/>
      <c r="DV5" s="372"/>
      <c r="DW5" s="372"/>
      <c r="DX5" s="372"/>
      <c r="DY5" s="372"/>
      <c r="DZ5" s="372"/>
      <c r="EA5" s="372"/>
      <c r="EB5" s="372"/>
      <c r="EC5" s="372"/>
      <c r="ED5" s="372"/>
      <c r="EE5" s="372"/>
      <c r="EF5" s="372"/>
      <c r="EG5" s="372"/>
      <c r="EH5" s="372"/>
      <c r="EI5" s="372"/>
      <c r="EJ5" s="372"/>
      <c r="EK5" s="372"/>
      <c r="EL5" s="372"/>
      <c r="EM5" s="372"/>
      <c r="EN5" s="372"/>
      <c r="EO5" s="372"/>
      <c r="EP5" s="372"/>
      <c r="EQ5" s="372"/>
      <c r="ER5" s="372"/>
      <c r="ES5" s="372"/>
      <c r="ET5" s="372"/>
      <c r="EU5" s="372"/>
      <c r="EV5" s="372"/>
      <c r="EW5" s="372"/>
      <c r="EX5" s="372"/>
      <c r="EY5" s="372"/>
      <c r="EZ5" s="372"/>
      <c r="FA5" s="372"/>
      <c r="FB5" s="372"/>
      <c r="FC5" s="372"/>
      <c r="FD5" s="372"/>
      <c r="FE5" s="372"/>
      <c r="FF5" s="372"/>
      <c r="FG5" s="372"/>
      <c r="FH5" s="372"/>
      <c r="FI5" s="372"/>
      <c r="FJ5" s="372"/>
      <c r="FK5" s="372"/>
      <c r="FL5" s="372"/>
      <c r="FM5" s="372"/>
      <c r="FN5" s="372"/>
      <c r="FO5" s="372"/>
      <c r="FP5" s="372"/>
      <c r="FQ5" s="372"/>
      <c r="FR5" s="372"/>
      <c r="FS5" s="372"/>
      <c r="FT5" s="372"/>
      <c r="FU5" s="372"/>
      <c r="FV5" s="372"/>
      <c r="FW5" s="372"/>
      <c r="FX5" s="372"/>
      <c r="FY5" s="372"/>
      <c r="FZ5" s="372"/>
      <c r="GA5" s="372"/>
      <c r="GB5" s="372"/>
      <c r="GC5" s="372"/>
      <c r="GD5" s="372"/>
      <c r="GE5" s="372"/>
      <c r="GF5" s="372"/>
      <c r="GG5" s="372"/>
      <c r="GH5" s="372"/>
      <c r="GI5" s="372"/>
      <c r="GJ5" s="372"/>
      <c r="GK5" s="372"/>
      <c r="GL5" s="372"/>
      <c r="GM5" s="372"/>
      <c r="GN5" s="372"/>
      <c r="GO5" s="372"/>
      <c r="GP5" s="372"/>
      <c r="GQ5" s="372"/>
      <c r="GR5" s="372"/>
      <c r="GS5" s="372"/>
      <c r="GT5" s="372"/>
      <c r="GU5" s="372"/>
      <c r="GV5" s="372"/>
      <c r="GW5" s="372"/>
      <c r="GX5" s="372"/>
      <c r="GY5" s="372"/>
      <c r="GZ5" s="372"/>
      <c r="HA5" s="372"/>
      <c r="HB5" s="372"/>
      <c r="HC5" s="372"/>
      <c r="HD5" s="372"/>
      <c r="HE5" s="372"/>
      <c r="HF5" s="372"/>
      <c r="HG5" s="372"/>
      <c r="HH5" s="372"/>
      <c r="HI5" s="372"/>
      <c r="HJ5" s="372"/>
      <c r="HK5" s="372"/>
      <c r="HL5" s="372"/>
      <c r="HM5" s="372"/>
      <c r="HN5" s="372"/>
      <c r="HO5" s="372"/>
      <c r="HP5" s="372"/>
      <c r="HQ5" s="372"/>
      <c r="HR5" s="372"/>
      <c r="HS5" s="372"/>
      <c r="HT5" s="372"/>
      <c r="HU5" s="372"/>
      <c r="HV5" s="372"/>
      <c r="HW5" s="372"/>
      <c r="HX5" s="372"/>
      <c r="HY5" s="372"/>
      <c r="HZ5" s="372"/>
      <c r="IA5" s="372"/>
      <c r="IB5" s="372"/>
      <c r="IC5" s="372"/>
      <c r="ID5" s="372"/>
      <c r="IE5" s="372"/>
      <c r="IF5" s="372"/>
      <c r="IG5" s="372"/>
      <c r="IH5" s="372"/>
      <c r="II5" s="372"/>
      <c r="IJ5" s="372"/>
      <c r="IK5" s="372"/>
      <c r="IL5" s="372"/>
      <c r="IM5" s="372"/>
      <c r="IN5" s="372"/>
      <c r="IO5" s="372"/>
      <c r="IP5" s="372"/>
      <c r="IQ5" s="372"/>
      <c r="IR5" s="372"/>
      <c r="IS5" s="372"/>
      <c r="IT5" s="372"/>
      <c r="IU5" s="372"/>
      <c r="IV5" s="372"/>
      <c r="IW5" s="372"/>
      <c r="IX5" s="372"/>
      <c r="IY5" s="372"/>
      <c r="IZ5" s="372"/>
      <c r="JA5" s="372"/>
      <c r="JB5" s="372"/>
      <c r="JC5" s="372"/>
      <c r="JD5" s="372"/>
      <c r="JE5" s="372"/>
      <c r="JF5" s="372"/>
      <c r="JG5" s="372"/>
      <c r="JH5" s="372"/>
      <c r="JI5" s="372"/>
      <c r="JJ5" s="372"/>
    </row>
    <row r="6" spans="1:270" s="31" customFormat="1" ht="15" customHeight="1" x14ac:dyDescent="0.35">
      <c r="B6" s="271"/>
      <c r="C6" s="10" t="s">
        <v>186</v>
      </c>
      <c r="D6" s="102"/>
      <c r="E6" s="102"/>
      <c r="F6" s="103"/>
      <c r="G6" s="14"/>
      <c r="H6" s="249"/>
      <c r="I6" s="154"/>
      <c r="J6" s="370"/>
      <c r="K6" s="369"/>
      <c r="L6" s="380"/>
      <c r="M6" s="226"/>
      <c r="N6" s="146" t="s">
        <v>194</v>
      </c>
      <c r="O6" s="146" t="s">
        <v>195</v>
      </c>
      <c r="P6" s="146" t="s">
        <v>196</v>
      </c>
      <c r="Q6" s="146" t="s">
        <v>197</v>
      </c>
      <c r="R6" s="383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2"/>
      <c r="CA6" s="372"/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2"/>
      <c r="CP6" s="372"/>
      <c r="CQ6" s="372"/>
      <c r="CR6" s="372"/>
      <c r="CS6" s="372"/>
      <c r="CT6" s="372"/>
      <c r="CU6" s="372"/>
      <c r="CV6" s="372"/>
      <c r="CW6" s="372"/>
      <c r="CX6" s="372"/>
      <c r="CY6" s="372"/>
      <c r="CZ6" s="372"/>
      <c r="DA6" s="372"/>
      <c r="DB6" s="372"/>
      <c r="DC6" s="372"/>
      <c r="DD6" s="372"/>
      <c r="DE6" s="372"/>
      <c r="DF6" s="372"/>
      <c r="DG6" s="372"/>
      <c r="DH6" s="372"/>
      <c r="DI6" s="372"/>
      <c r="DJ6" s="372"/>
      <c r="DK6" s="372"/>
      <c r="DL6" s="372"/>
      <c r="DM6" s="372"/>
      <c r="DN6" s="372"/>
      <c r="DO6" s="372"/>
      <c r="DP6" s="372"/>
      <c r="DQ6" s="372"/>
      <c r="DR6" s="372"/>
      <c r="DS6" s="372"/>
      <c r="DT6" s="372"/>
      <c r="DU6" s="372"/>
      <c r="DV6" s="372"/>
      <c r="DW6" s="372"/>
      <c r="DX6" s="372"/>
      <c r="DY6" s="372"/>
      <c r="DZ6" s="372"/>
      <c r="EA6" s="372"/>
      <c r="EB6" s="372"/>
      <c r="EC6" s="372"/>
      <c r="ED6" s="372"/>
      <c r="EE6" s="372"/>
      <c r="EF6" s="372"/>
      <c r="EG6" s="372"/>
      <c r="EH6" s="372"/>
      <c r="EI6" s="372"/>
      <c r="EJ6" s="372"/>
      <c r="EK6" s="372"/>
      <c r="EL6" s="372"/>
      <c r="EM6" s="372"/>
      <c r="EN6" s="372"/>
      <c r="EO6" s="372"/>
      <c r="EP6" s="372"/>
      <c r="EQ6" s="372"/>
      <c r="ER6" s="372"/>
      <c r="ES6" s="372"/>
      <c r="ET6" s="372"/>
      <c r="EU6" s="372"/>
      <c r="EV6" s="372"/>
      <c r="EW6" s="372"/>
      <c r="EX6" s="372"/>
      <c r="EY6" s="372"/>
      <c r="EZ6" s="372"/>
      <c r="FA6" s="372"/>
      <c r="FB6" s="372"/>
      <c r="FC6" s="372"/>
      <c r="FD6" s="372"/>
      <c r="FE6" s="372"/>
      <c r="FF6" s="372"/>
      <c r="FG6" s="372"/>
      <c r="FH6" s="372"/>
      <c r="FI6" s="372"/>
      <c r="FJ6" s="372"/>
      <c r="FK6" s="372"/>
      <c r="FL6" s="372"/>
      <c r="FM6" s="372"/>
      <c r="FN6" s="372"/>
      <c r="FO6" s="372"/>
      <c r="FP6" s="372"/>
      <c r="FQ6" s="372"/>
      <c r="FR6" s="372"/>
      <c r="FS6" s="372"/>
      <c r="FT6" s="372"/>
      <c r="FU6" s="372"/>
      <c r="FV6" s="372"/>
      <c r="FW6" s="372"/>
      <c r="FX6" s="372"/>
      <c r="FY6" s="372"/>
      <c r="FZ6" s="372"/>
      <c r="GA6" s="372"/>
      <c r="GB6" s="372"/>
      <c r="GC6" s="372"/>
      <c r="GD6" s="372"/>
      <c r="GE6" s="372"/>
      <c r="GF6" s="372"/>
      <c r="GG6" s="372"/>
      <c r="GH6" s="372"/>
      <c r="GI6" s="372"/>
      <c r="GJ6" s="372"/>
      <c r="GK6" s="372"/>
      <c r="GL6" s="372"/>
      <c r="GM6" s="372"/>
      <c r="GN6" s="372"/>
      <c r="GO6" s="372"/>
      <c r="GP6" s="372"/>
      <c r="GQ6" s="372"/>
      <c r="GR6" s="372"/>
      <c r="GS6" s="372"/>
      <c r="GT6" s="372"/>
      <c r="GU6" s="372"/>
      <c r="GV6" s="372"/>
      <c r="GW6" s="372"/>
      <c r="GX6" s="372"/>
      <c r="GY6" s="372"/>
      <c r="GZ6" s="372"/>
      <c r="HA6" s="372"/>
      <c r="HB6" s="372"/>
      <c r="HC6" s="372"/>
      <c r="HD6" s="372"/>
      <c r="HE6" s="372"/>
      <c r="HF6" s="372"/>
      <c r="HG6" s="372"/>
      <c r="HH6" s="372"/>
      <c r="HI6" s="372"/>
      <c r="HJ6" s="372"/>
      <c r="HK6" s="372"/>
      <c r="HL6" s="372"/>
      <c r="HM6" s="372"/>
      <c r="HN6" s="372"/>
      <c r="HO6" s="372"/>
      <c r="HP6" s="372"/>
      <c r="HQ6" s="372"/>
      <c r="HR6" s="372"/>
      <c r="HS6" s="372"/>
      <c r="HT6" s="372"/>
      <c r="HU6" s="372"/>
      <c r="HV6" s="372"/>
      <c r="HW6" s="372"/>
      <c r="HX6" s="372"/>
      <c r="HY6" s="372"/>
      <c r="HZ6" s="372"/>
      <c r="IA6" s="372"/>
      <c r="IB6" s="372"/>
      <c r="IC6" s="372"/>
      <c r="ID6" s="372"/>
      <c r="IE6" s="372"/>
      <c r="IF6" s="372"/>
      <c r="IG6" s="372"/>
      <c r="IH6" s="372"/>
      <c r="II6" s="372"/>
      <c r="IJ6" s="372"/>
      <c r="IK6" s="372"/>
      <c r="IL6" s="372"/>
      <c r="IM6" s="372"/>
      <c r="IN6" s="372"/>
      <c r="IO6" s="372"/>
      <c r="IP6" s="372"/>
      <c r="IQ6" s="372"/>
      <c r="IR6" s="372"/>
      <c r="IS6" s="372"/>
      <c r="IT6" s="372"/>
      <c r="IU6" s="372"/>
      <c r="IV6" s="372"/>
      <c r="IW6" s="372"/>
      <c r="IX6" s="372"/>
      <c r="IY6" s="372"/>
      <c r="IZ6" s="372"/>
      <c r="JA6" s="372"/>
      <c r="JB6" s="372"/>
      <c r="JC6" s="372"/>
      <c r="JD6" s="372"/>
      <c r="JE6" s="372"/>
      <c r="JF6" s="372"/>
      <c r="JG6" s="372"/>
      <c r="JH6" s="372"/>
      <c r="JI6" s="372"/>
      <c r="JJ6" s="372"/>
    </row>
    <row r="7" spans="1:270" s="15" customFormat="1" ht="48" customHeight="1" x14ac:dyDescent="0.35">
      <c r="B7" s="16" t="s">
        <v>5</v>
      </c>
      <c r="C7" s="17" t="s">
        <v>121</v>
      </c>
      <c r="D7" s="18" t="s">
        <v>7</v>
      </c>
      <c r="E7" s="19" t="s">
        <v>8</v>
      </c>
      <c r="F7" s="20" t="s">
        <v>9</v>
      </c>
      <c r="G7" s="21"/>
      <c r="H7" s="250"/>
      <c r="I7" s="160"/>
      <c r="J7" s="161" t="s">
        <v>10</v>
      </c>
      <c r="K7" s="162" t="s">
        <v>11</v>
      </c>
      <c r="L7" s="380"/>
      <c r="M7" s="332"/>
      <c r="N7" s="164" t="s">
        <v>8</v>
      </c>
      <c r="O7" s="164" t="s">
        <v>8</v>
      </c>
      <c r="P7" s="164" t="s">
        <v>8</v>
      </c>
      <c r="Q7" s="164" t="s">
        <v>8</v>
      </c>
      <c r="R7" s="332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1"/>
      <c r="CL7" s="341"/>
      <c r="CM7" s="341"/>
      <c r="CN7" s="341"/>
      <c r="CO7" s="341"/>
      <c r="CP7" s="341"/>
      <c r="CQ7" s="341"/>
      <c r="CR7" s="341"/>
      <c r="CS7" s="341"/>
      <c r="CT7" s="341"/>
      <c r="CU7" s="341"/>
      <c r="CV7" s="341"/>
      <c r="CW7" s="341"/>
      <c r="CX7" s="341"/>
      <c r="CY7" s="341"/>
      <c r="CZ7" s="341"/>
      <c r="DA7" s="341"/>
      <c r="DB7" s="341"/>
      <c r="DC7" s="341"/>
      <c r="DD7" s="341"/>
      <c r="DE7" s="341"/>
      <c r="DF7" s="341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1"/>
      <c r="EZ7" s="341"/>
      <c r="FA7" s="341"/>
      <c r="FB7" s="341"/>
      <c r="FC7" s="341"/>
      <c r="FD7" s="341"/>
      <c r="FE7" s="341"/>
      <c r="FF7" s="341"/>
      <c r="FG7" s="341"/>
      <c r="FH7" s="341"/>
      <c r="FI7" s="341"/>
      <c r="FJ7" s="341"/>
      <c r="FK7" s="341"/>
      <c r="FL7" s="341"/>
      <c r="FM7" s="341"/>
      <c r="FN7" s="341"/>
      <c r="FO7" s="341"/>
      <c r="FP7" s="341"/>
      <c r="FQ7" s="341"/>
      <c r="FR7" s="341"/>
      <c r="FS7" s="341"/>
      <c r="FT7" s="341"/>
      <c r="FU7" s="341"/>
      <c r="FV7" s="341"/>
      <c r="FW7" s="341"/>
      <c r="FX7" s="341"/>
      <c r="FY7" s="341"/>
      <c r="FZ7" s="341"/>
      <c r="GA7" s="341"/>
      <c r="GB7" s="341"/>
      <c r="GC7" s="341"/>
      <c r="GD7" s="341"/>
      <c r="GE7" s="341"/>
      <c r="GF7" s="341"/>
      <c r="GG7" s="341"/>
      <c r="GH7" s="341"/>
      <c r="GI7" s="341"/>
      <c r="GJ7" s="341"/>
      <c r="GK7" s="341"/>
      <c r="GL7" s="341"/>
      <c r="GM7" s="341"/>
      <c r="GN7" s="341"/>
      <c r="GO7" s="341"/>
      <c r="GP7" s="341"/>
      <c r="GQ7" s="341"/>
      <c r="GR7" s="341"/>
      <c r="GS7" s="341"/>
      <c r="GT7" s="341"/>
      <c r="GU7" s="341"/>
      <c r="GV7" s="341"/>
      <c r="GW7" s="341"/>
      <c r="GX7" s="341"/>
      <c r="GY7" s="341"/>
      <c r="GZ7" s="341"/>
      <c r="HA7" s="341"/>
      <c r="HB7" s="341"/>
      <c r="HC7" s="341"/>
      <c r="HD7" s="341"/>
      <c r="HE7" s="341"/>
      <c r="HF7" s="341"/>
      <c r="HG7" s="341"/>
      <c r="HH7" s="341"/>
      <c r="HI7" s="341"/>
      <c r="HJ7" s="341"/>
      <c r="HK7" s="341"/>
      <c r="HL7" s="341"/>
      <c r="HM7" s="341"/>
      <c r="HN7" s="341"/>
      <c r="HO7" s="341"/>
      <c r="HP7" s="341"/>
      <c r="HQ7" s="341"/>
      <c r="HR7" s="341"/>
      <c r="HS7" s="341"/>
      <c r="HT7" s="341"/>
      <c r="HU7" s="341"/>
      <c r="HV7" s="341"/>
      <c r="HW7" s="341"/>
      <c r="HX7" s="341"/>
      <c r="HY7" s="341"/>
      <c r="HZ7" s="341"/>
      <c r="IA7" s="341"/>
      <c r="IB7" s="341"/>
      <c r="IC7" s="341"/>
      <c r="ID7" s="341"/>
      <c r="IE7" s="341"/>
      <c r="IF7" s="341"/>
      <c r="IG7" s="341"/>
      <c r="IH7" s="341"/>
      <c r="II7" s="341"/>
      <c r="IJ7" s="341"/>
      <c r="IK7" s="341"/>
      <c r="IL7" s="341"/>
      <c r="IM7" s="341"/>
      <c r="IN7" s="341"/>
      <c r="IO7" s="341"/>
      <c r="IP7" s="341"/>
      <c r="IQ7" s="341"/>
      <c r="IR7" s="341"/>
      <c r="IS7" s="341"/>
      <c r="IT7" s="341"/>
      <c r="IU7" s="341"/>
      <c r="IV7" s="341"/>
      <c r="IW7" s="341"/>
      <c r="IX7" s="341"/>
      <c r="IY7" s="341"/>
      <c r="IZ7" s="341"/>
      <c r="JA7" s="341"/>
      <c r="JB7" s="341"/>
      <c r="JC7" s="341"/>
      <c r="JD7" s="341"/>
      <c r="JE7" s="341"/>
      <c r="JF7" s="341"/>
      <c r="JG7" s="341"/>
      <c r="JH7" s="341"/>
      <c r="JI7" s="341"/>
      <c r="JJ7" s="341"/>
    </row>
    <row r="8" spans="1:270" s="311" customFormat="1" ht="13" customHeight="1" x14ac:dyDescent="0.35">
      <c r="A8" s="317"/>
      <c r="B8" s="40">
        <v>1.2</v>
      </c>
      <c r="C8" s="42" t="s">
        <v>122</v>
      </c>
      <c r="D8" s="24" t="s">
        <v>123</v>
      </c>
      <c r="E8" s="25" t="s">
        <v>225</v>
      </c>
      <c r="F8" s="450" t="s">
        <v>225</v>
      </c>
      <c r="G8" s="27"/>
      <c r="H8" s="251"/>
      <c r="I8" s="165"/>
      <c r="J8" s="166" t="str">
        <f>F8</f>
        <v>... €</v>
      </c>
      <c r="K8" s="167" t="str">
        <f>J8</f>
        <v>... €</v>
      </c>
      <c r="L8" s="348" t="e">
        <f>F8-E8</f>
        <v>#VALUE!</v>
      </c>
      <c r="M8" s="314"/>
      <c r="N8" s="243">
        <v>34</v>
      </c>
      <c r="O8" s="243">
        <v>125</v>
      </c>
      <c r="P8" s="243">
        <v>28</v>
      </c>
      <c r="Q8" s="243">
        <v>26.1</v>
      </c>
      <c r="R8" s="168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317"/>
      <c r="AY8" s="317"/>
      <c r="AZ8" s="317"/>
      <c r="BA8" s="317"/>
      <c r="BB8" s="317"/>
      <c r="BC8" s="317"/>
      <c r="BD8" s="317"/>
      <c r="BE8" s="317"/>
      <c r="BF8" s="317"/>
      <c r="BG8" s="317"/>
      <c r="BH8" s="317"/>
      <c r="BI8" s="317"/>
      <c r="BJ8" s="317"/>
      <c r="BK8" s="317"/>
      <c r="BL8" s="317"/>
      <c r="BM8" s="317"/>
      <c r="BN8" s="317"/>
      <c r="BO8" s="317"/>
      <c r="BP8" s="317"/>
      <c r="BQ8" s="317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  <c r="CH8" s="317"/>
      <c r="CI8" s="317"/>
      <c r="CJ8" s="317"/>
      <c r="CK8" s="317"/>
      <c r="CL8" s="317"/>
      <c r="CM8" s="317"/>
      <c r="CN8" s="317"/>
      <c r="CO8" s="317"/>
      <c r="CP8" s="317"/>
      <c r="CQ8" s="317"/>
      <c r="CR8" s="317"/>
      <c r="CS8" s="317"/>
      <c r="CT8" s="317"/>
      <c r="CU8" s="317"/>
      <c r="CV8" s="317"/>
      <c r="CW8" s="317"/>
      <c r="CX8" s="317"/>
      <c r="CY8" s="317"/>
      <c r="CZ8" s="317"/>
      <c r="DA8" s="317"/>
      <c r="DB8" s="317"/>
      <c r="DC8" s="317"/>
      <c r="DD8" s="317"/>
      <c r="DE8" s="317"/>
      <c r="DF8" s="317"/>
      <c r="DG8" s="317"/>
      <c r="DH8" s="317"/>
      <c r="DI8" s="317"/>
      <c r="DJ8" s="317"/>
      <c r="DK8" s="317"/>
      <c r="DL8" s="317"/>
      <c r="DM8" s="317"/>
      <c r="DN8" s="317"/>
      <c r="DO8" s="317"/>
      <c r="DP8" s="317"/>
      <c r="DQ8" s="317"/>
      <c r="DR8" s="317"/>
      <c r="DS8" s="317"/>
      <c r="DT8" s="317"/>
      <c r="DU8" s="317"/>
      <c r="DV8" s="317"/>
      <c r="DW8" s="317"/>
      <c r="DX8" s="317"/>
      <c r="DY8" s="317"/>
      <c r="DZ8" s="317"/>
      <c r="EA8" s="317"/>
      <c r="EB8" s="317"/>
      <c r="EC8" s="317"/>
      <c r="ED8" s="317"/>
      <c r="EE8" s="317"/>
      <c r="EF8" s="317"/>
      <c r="EG8" s="317"/>
      <c r="EH8" s="317"/>
      <c r="EI8" s="317"/>
      <c r="EJ8" s="317"/>
      <c r="EK8" s="317"/>
      <c r="EL8" s="317"/>
      <c r="EM8" s="317"/>
      <c r="EN8" s="317"/>
      <c r="EO8" s="317"/>
      <c r="EP8" s="317"/>
      <c r="EQ8" s="317"/>
      <c r="ER8" s="317"/>
      <c r="ES8" s="317"/>
      <c r="ET8" s="317"/>
      <c r="EU8" s="317"/>
      <c r="EV8" s="317"/>
      <c r="EW8" s="317"/>
      <c r="EX8" s="317"/>
      <c r="EY8" s="317"/>
      <c r="EZ8" s="317"/>
      <c r="FA8" s="317"/>
      <c r="FB8" s="317"/>
      <c r="FC8" s="317"/>
      <c r="FD8" s="317"/>
      <c r="FE8" s="317"/>
      <c r="FF8" s="317"/>
      <c r="FG8" s="317"/>
      <c r="FH8" s="317"/>
      <c r="FI8" s="317"/>
      <c r="FJ8" s="317"/>
      <c r="FK8" s="317"/>
      <c r="FL8" s="317"/>
      <c r="FM8" s="317"/>
      <c r="FN8" s="317"/>
      <c r="FO8" s="317"/>
      <c r="FP8" s="317"/>
      <c r="FQ8" s="317"/>
      <c r="FR8" s="317"/>
      <c r="FS8" s="317"/>
      <c r="FT8" s="317"/>
      <c r="FU8" s="317"/>
      <c r="FV8" s="317"/>
      <c r="FW8" s="317"/>
      <c r="FX8" s="317"/>
      <c r="FY8" s="317"/>
      <c r="FZ8" s="317"/>
      <c r="GA8" s="317"/>
      <c r="GB8" s="317"/>
      <c r="GC8" s="317"/>
      <c r="GD8" s="317"/>
      <c r="GE8" s="317"/>
      <c r="GF8" s="317"/>
      <c r="GG8" s="317"/>
      <c r="GH8" s="317"/>
      <c r="GI8" s="317"/>
      <c r="GJ8" s="317"/>
      <c r="GK8" s="317"/>
      <c r="GL8" s="317"/>
      <c r="GM8" s="317"/>
      <c r="GN8" s="317"/>
      <c r="GO8" s="317"/>
      <c r="GP8" s="317"/>
      <c r="GQ8" s="317"/>
      <c r="GR8" s="317"/>
      <c r="GS8" s="317"/>
      <c r="GT8" s="317"/>
      <c r="GU8" s="317"/>
      <c r="GV8" s="317"/>
      <c r="GW8" s="317"/>
      <c r="GX8" s="317"/>
      <c r="GY8" s="317"/>
      <c r="GZ8" s="317"/>
      <c r="HA8" s="317"/>
      <c r="HB8" s="317"/>
      <c r="HC8" s="317"/>
      <c r="HD8" s="317"/>
      <c r="HE8" s="317"/>
      <c r="HF8" s="317"/>
      <c r="HG8" s="317"/>
      <c r="HH8" s="317"/>
      <c r="HI8" s="317"/>
      <c r="HJ8" s="317"/>
      <c r="HK8" s="317"/>
      <c r="HL8" s="317"/>
      <c r="HM8" s="317"/>
      <c r="HN8" s="317"/>
      <c r="HO8" s="317"/>
      <c r="HP8" s="317"/>
      <c r="HQ8" s="317"/>
      <c r="HR8" s="317"/>
      <c r="HS8" s="317"/>
      <c r="HT8" s="317"/>
      <c r="HU8" s="317"/>
      <c r="HV8" s="317"/>
      <c r="HW8" s="317"/>
      <c r="HX8" s="317"/>
      <c r="HY8" s="317"/>
      <c r="HZ8" s="317"/>
      <c r="IA8" s="317"/>
      <c r="IB8" s="317"/>
      <c r="IC8" s="317"/>
      <c r="ID8" s="317"/>
      <c r="IE8" s="317"/>
      <c r="IF8" s="317"/>
      <c r="IG8" s="317"/>
      <c r="IH8" s="317"/>
      <c r="II8" s="317"/>
      <c r="IJ8" s="317"/>
      <c r="IK8" s="317"/>
      <c r="IL8" s="317"/>
      <c r="IM8" s="317"/>
      <c r="IN8" s="317"/>
      <c r="IO8" s="317"/>
      <c r="IP8" s="317"/>
      <c r="IQ8" s="317"/>
      <c r="IR8" s="317"/>
      <c r="IS8" s="317"/>
      <c r="IT8" s="317"/>
      <c r="IU8" s="317"/>
      <c r="IV8" s="317"/>
      <c r="IW8" s="317"/>
      <c r="IX8" s="317"/>
      <c r="IY8" s="317"/>
      <c r="IZ8" s="317"/>
      <c r="JA8" s="317"/>
      <c r="JB8" s="317"/>
      <c r="JC8" s="317"/>
      <c r="JD8" s="317"/>
      <c r="JE8" s="317"/>
      <c r="JF8" s="317"/>
      <c r="JG8" s="317"/>
      <c r="JH8" s="317"/>
      <c r="JI8" s="317"/>
      <c r="JJ8" s="317"/>
    </row>
    <row r="9" spans="1:270" s="311" customFormat="1" ht="13" customHeight="1" x14ac:dyDescent="0.35">
      <c r="A9" s="317"/>
      <c r="B9" s="40">
        <v>1.5</v>
      </c>
      <c r="C9" s="42" t="s">
        <v>124</v>
      </c>
      <c r="D9" s="24" t="s">
        <v>123</v>
      </c>
      <c r="E9" s="25" t="s">
        <v>225</v>
      </c>
      <c r="F9" s="450" t="s">
        <v>225</v>
      </c>
      <c r="G9" s="27"/>
      <c r="H9" s="251"/>
      <c r="I9" s="165"/>
      <c r="J9" s="166" t="str">
        <f>F9</f>
        <v>... €</v>
      </c>
      <c r="K9" s="167" t="str">
        <f>J9</f>
        <v>... €</v>
      </c>
      <c r="L9" s="348" t="e">
        <f>F9-E9</f>
        <v>#VALUE!</v>
      </c>
      <c r="M9" s="314"/>
      <c r="N9" s="243">
        <v>34.5</v>
      </c>
      <c r="O9" s="243">
        <v>140</v>
      </c>
      <c r="P9" s="243">
        <v>30</v>
      </c>
      <c r="Q9" s="243">
        <v>31</v>
      </c>
      <c r="R9" s="168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317"/>
      <c r="AY9" s="317"/>
      <c r="AZ9" s="317"/>
      <c r="BA9" s="317"/>
      <c r="BB9" s="317"/>
      <c r="BC9" s="317"/>
      <c r="BD9" s="317"/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17"/>
      <c r="BT9" s="317"/>
      <c r="BU9" s="317"/>
      <c r="BV9" s="317"/>
      <c r="BW9" s="317"/>
      <c r="BX9" s="317"/>
      <c r="BY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/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317"/>
      <c r="DH9" s="317"/>
      <c r="DI9" s="317"/>
      <c r="DJ9" s="317"/>
      <c r="DK9" s="317"/>
      <c r="DL9" s="317"/>
      <c r="DM9" s="317"/>
      <c r="DN9" s="317"/>
      <c r="DO9" s="317"/>
      <c r="DP9" s="317"/>
      <c r="DQ9" s="317"/>
      <c r="DR9" s="317"/>
      <c r="DS9" s="317"/>
      <c r="DT9" s="317"/>
      <c r="DU9" s="317"/>
      <c r="DV9" s="317"/>
      <c r="DW9" s="317"/>
      <c r="DX9" s="317"/>
      <c r="DY9" s="317"/>
      <c r="DZ9" s="317"/>
      <c r="EA9" s="317"/>
      <c r="EB9" s="317"/>
      <c r="EC9" s="317"/>
      <c r="ED9" s="317"/>
      <c r="EE9" s="317"/>
      <c r="EF9" s="317"/>
      <c r="EG9" s="317"/>
      <c r="EH9" s="317"/>
      <c r="EI9" s="317"/>
      <c r="EJ9" s="317"/>
      <c r="EK9" s="317"/>
      <c r="EL9" s="317"/>
      <c r="EM9" s="317"/>
      <c r="EN9" s="317"/>
      <c r="EO9" s="317"/>
      <c r="EP9" s="317"/>
      <c r="EQ9" s="317"/>
      <c r="ER9" s="317"/>
      <c r="ES9" s="317"/>
      <c r="ET9" s="317"/>
      <c r="EU9" s="317"/>
      <c r="EV9" s="317"/>
      <c r="EW9" s="317"/>
      <c r="EX9" s="317"/>
      <c r="EY9" s="317"/>
      <c r="EZ9" s="317"/>
      <c r="FA9" s="317"/>
      <c r="FB9" s="317"/>
      <c r="FC9" s="317"/>
      <c r="FD9" s="317"/>
      <c r="FE9" s="317"/>
      <c r="FF9" s="317"/>
      <c r="FG9" s="317"/>
      <c r="FH9" s="317"/>
      <c r="FI9" s="317"/>
      <c r="FJ9" s="317"/>
      <c r="FK9" s="317"/>
      <c r="FL9" s="317"/>
      <c r="FM9" s="317"/>
      <c r="FN9" s="317"/>
      <c r="FO9" s="317"/>
      <c r="FP9" s="317"/>
      <c r="FQ9" s="317"/>
      <c r="FR9" s="317"/>
      <c r="FS9" s="317"/>
      <c r="FT9" s="317"/>
      <c r="FU9" s="317"/>
      <c r="FV9" s="317"/>
      <c r="FW9" s="317"/>
      <c r="FX9" s="317"/>
      <c r="FY9" s="317"/>
      <c r="FZ9" s="317"/>
      <c r="GA9" s="317"/>
      <c r="GB9" s="317"/>
      <c r="GC9" s="317"/>
      <c r="GD9" s="317"/>
      <c r="GE9" s="317"/>
      <c r="GF9" s="317"/>
      <c r="GG9" s="317"/>
      <c r="GH9" s="317"/>
      <c r="GI9" s="317"/>
      <c r="GJ9" s="317"/>
      <c r="GK9" s="317"/>
      <c r="GL9" s="317"/>
      <c r="GM9" s="317"/>
      <c r="GN9" s="317"/>
      <c r="GO9" s="317"/>
      <c r="GP9" s="317"/>
      <c r="GQ9" s="317"/>
      <c r="GR9" s="317"/>
      <c r="GS9" s="317"/>
      <c r="GT9" s="317"/>
      <c r="GU9" s="317"/>
      <c r="GV9" s="317"/>
      <c r="GW9" s="317"/>
      <c r="GX9" s="317"/>
      <c r="GY9" s="317"/>
      <c r="GZ9" s="317"/>
      <c r="HA9" s="317"/>
      <c r="HB9" s="317"/>
      <c r="HC9" s="317"/>
      <c r="HD9" s="317"/>
      <c r="HE9" s="317"/>
      <c r="HF9" s="317"/>
      <c r="HG9" s="317"/>
      <c r="HH9" s="317"/>
      <c r="HI9" s="317"/>
      <c r="HJ9" s="317"/>
      <c r="HK9" s="317"/>
      <c r="HL9" s="317"/>
      <c r="HM9" s="317"/>
      <c r="HN9" s="317"/>
      <c r="HO9" s="317"/>
      <c r="HP9" s="317"/>
      <c r="HQ9" s="317"/>
      <c r="HR9" s="317"/>
      <c r="HS9" s="317"/>
      <c r="HT9" s="317"/>
      <c r="HU9" s="317"/>
      <c r="HV9" s="317"/>
      <c r="HW9" s="317"/>
      <c r="HX9" s="317"/>
      <c r="HY9" s="317"/>
      <c r="HZ9" s="317"/>
      <c r="IA9" s="317"/>
      <c r="IB9" s="317"/>
      <c r="IC9" s="317"/>
      <c r="ID9" s="317"/>
      <c r="IE9" s="317"/>
      <c r="IF9" s="317"/>
      <c r="IG9" s="317"/>
      <c r="IH9" s="317"/>
      <c r="II9" s="317"/>
      <c r="IJ9" s="317"/>
      <c r="IK9" s="317"/>
      <c r="IL9" s="317"/>
      <c r="IM9" s="317"/>
      <c r="IN9" s="317"/>
      <c r="IO9" s="317"/>
      <c r="IP9" s="317"/>
      <c r="IQ9" s="317"/>
      <c r="IR9" s="317"/>
      <c r="IS9" s="317"/>
      <c r="IT9" s="317"/>
      <c r="IU9" s="317"/>
      <c r="IV9" s="317"/>
      <c r="IW9" s="317"/>
      <c r="IX9" s="317"/>
      <c r="IY9" s="317"/>
      <c r="IZ9" s="317"/>
      <c r="JA9" s="317"/>
      <c r="JB9" s="317"/>
      <c r="JC9" s="317"/>
      <c r="JD9" s="317"/>
      <c r="JE9" s="317"/>
      <c r="JF9" s="317"/>
      <c r="JG9" s="317"/>
      <c r="JH9" s="317"/>
      <c r="JI9" s="317"/>
      <c r="JJ9" s="317"/>
    </row>
    <row r="10" spans="1:270" s="31" customFormat="1" ht="15" customHeight="1" x14ac:dyDescent="0.35">
      <c r="B10" s="271"/>
      <c r="D10" s="83"/>
      <c r="E10" s="84"/>
      <c r="F10" s="85"/>
      <c r="G10" s="27"/>
      <c r="H10" s="251"/>
      <c r="I10" s="165"/>
      <c r="J10" s="165"/>
      <c r="K10" s="165"/>
      <c r="L10" s="165"/>
      <c r="M10" s="373"/>
      <c r="N10" s="227"/>
      <c r="O10" s="227"/>
      <c r="P10" s="227"/>
      <c r="Q10" s="227"/>
      <c r="R10" s="168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2"/>
      <c r="BN10" s="372"/>
      <c r="BO10" s="372"/>
      <c r="BP10" s="372"/>
      <c r="BQ10" s="372"/>
      <c r="BR10" s="372"/>
      <c r="BS10" s="372"/>
      <c r="BT10" s="372"/>
      <c r="BU10" s="372"/>
      <c r="BV10" s="372"/>
      <c r="BW10" s="372"/>
      <c r="BX10" s="372"/>
      <c r="BY10" s="372"/>
      <c r="BZ10" s="372"/>
      <c r="CA10" s="372"/>
      <c r="CB10" s="372"/>
      <c r="CC10" s="372"/>
      <c r="CD10" s="372"/>
      <c r="CE10" s="372"/>
      <c r="CF10" s="372"/>
      <c r="CG10" s="372"/>
      <c r="CH10" s="372"/>
      <c r="CI10" s="372"/>
      <c r="CJ10" s="372"/>
      <c r="CK10" s="372"/>
      <c r="CL10" s="372"/>
      <c r="CM10" s="372"/>
      <c r="CN10" s="372"/>
      <c r="CO10" s="372"/>
      <c r="CP10" s="372"/>
      <c r="CQ10" s="372"/>
      <c r="CR10" s="372"/>
      <c r="CS10" s="372"/>
      <c r="CT10" s="372"/>
      <c r="CU10" s="372"/>
      <c r="CV10" s="372"/>
      <c r="CW10" s="372"/>
      <c r="CX10" s="372"/>
      <c r="CY10" s="372"/>
      <c r="CZ10" s="372"/>
      <c r="DA10" s="372"/>
      <c r="DB10" s="372"/>
      <c r="DC10" s="372"/>
      <c r="DD10" s="372"/>
      <c r="DE10" s="372"/>
      <c r="DF10" s="372"/>
      <c r="DG10" s="372"/>
      <c r="DH10" s="372"/>
      <c r="DI10" s="372"/>
      <c r="DJ10" s="372"/>
      <c r="DK10" s="372"/>
      <c r="DL10" s="372"/>
      <c r="DM10" s="372"/>
      <c r="DN10" s="372"/>
      <c r="DO10" s="372"/>
      <c r="DP10" s="372"/>
      <c r="DQ10" s="372"/>
      <c r="DR10" s="372"/>
      <c r="DS10" s="372"/>
      <c r="DT10" s="372"/>
      <c r="DU10" s="372"/>
      <c r="DV10" s="372"/>
      <c r="DW10" s="372"/>
      <c r="DX10" s="372"/>
      <c r="DY10" s="372"/>
      <c r="DZ10" s="372"/>
      <c r="EA10" s="372"/>
      <c r="EB10" s="372"/>
      <c r="EC10" s="372"/>
      <c r="ED10" s="372"/>
      <c r="EE10" s="372"/>
      <c r="EF10" s="372"/>
      <c r="EG10" s="372"/>
      <c r="EH10" s="372"/>
      <c r="EI10" s="372"/>
      <c r="EJ10" s="372"/>
      <c r="EK10" s="372"/>
      <c r="EL10" s="372"/>
      <c r="EM10" s="372"/>
      <c r="EN10" s="372"/>
      <c r="EO10" s="372"/>
      <c r="EP10" s="372"/>
      <c r="EQ10" s="372"/>
      <c r="ER10" s="372"/>
      <c r="ES10" s="372"/>
      <c r="ET10" s="372"/>
      <c r="EU10" s="372"/>
      <c r="EV10" s="372"/>
      <c r="EW10" s="372"/>
      <c r="EX10" s="372"/>
      <c r="EY10" s="372"/>
      <c r="EZ10" s="372"/>
      <c r="FA10" s="372"/>
      <c r="FB10" s="372"/>
      <c r="FC10" s="372"/>
      <c r="FD10" s="372"/>
      <c r="FE10" s="372"/>
      <c r="FF10" s="372"/>
      <c r="FG10" s="372"/>
      <c r="FH10" s="372"/>
      <c r="FI10" s="372"/>
      <c r="FJ10" s="372"/>
      <c r="FK10" s="372"/>
      <c r="FL10" s="372"/>
      <c r="FM10" s="372"/>
      <c r="FN10" s="372"/>
      <c r="FO10" s="372"/>
      <c r="FP10" s="372"/>
      <c r="FQ10" s="372"/>
      <c r="FR10" s="372"/>
      <c r="FS10" s="372"/>
      <c r="FT10" s="372"/>
      <c r="FU10" s="372"/>
      <c r="FV10" s="372"/>
      <c r="FW10" s="372"/>
      <c r="FX10" s="372"/>
      <c r="FY10" s="372"/>
      <c r="FZ10" s="372"/>
      <c r="GA10" s="372"/>
      <c r="GB10" s="372"/>
      <c r="GC10" s="372"/>
      <c r="GD10" s="372"/>
      <c r="GE10" s="372"/>
      <c r="GF10" s="372"/>
      <c r="GG10" s="372"/>
      <c r="GH10" s="372"/>
      <c r="GI10" s="372"/>
      <c r="GJ10" s="372"/>
      <c r="GK10" s="372"/>
      <c r="GL10" s="372"/>
      <c r="GM10" s="372"/>
      <c r="GN10" s="372"/>
      <c r="GO10" s="372"/>
      <c r="GP10" s="372"/>
      <c r="GQ10" s="372"/>
      <c r="GR10" s="372"/>
      <c r="GS10" s="372"/>
      <c r="GT10" s="372"/>
      <c r="GU10" s="372"/>
      <c r="GV10" s="372"/>
      <c r="GW10" s="372"/>
      <c r="GX10" s="372"/>
      <c r="GY10" s="372"/>
      <c r="GZ10" s="372"/>
      <c r="HA10" s="372"/>
      <c r="HB10" s="372"/>
      <c r="HC10" s="372"/>
      <c r="HD10" s="372"/>
      <c r="HE10" s="372"/>
      <c r="HF10" s="372"/>
      <c r="HG10" s="372"/>
      <c r="HH10" s="372"/>
      <c r="HI10" s="372"/>
      <c r="HJ10" s="372"/>
      <c r="HK10" s="372"/>
      <c r="HL10" s="372"/>
      <c r="HM10" s="372"/>
      <c r="HN10" s="372"/>
      <c r="HO10" s="372"/>
      <c r="HP10" s="372"/>
      <c r="HQ10" s="372"/>
      <c r="HR10" s="372"/>
      <c r="HS10" s="372"/>
      <c r="HT10" s="372"/>
      <c r="HU10" s="372"/>
      <c r="HV10" s="372"/>
      <c r="HW10" s="372"/>
      <c r="HX10" s="372"/>
      <c r="HY10" s="372"/>
      <c r="HZ10" s="372"/>
      <c r="IA10" s="372"/>
      <c r="IB10" s="372"/>
      <c r="IC10" s="372"/>
      <c r="ID10" s="372"/>
      <c r="IE10" s="372"/>
      <c r="IF10" s="372"/>
      <c r="IG10" s="372"/>
      <c r="IH10" s="372"/>
      <c r="II10" s="372"/>
      <c r="IJ10" s="372"/>
      <c r="IK10" s="372"/>
      <c r="IL10" s="372"/>
      <c r="IM10" s="372"/>
      <c r="IN10" s="372"/>
      <c r="IO10" s="372"/>
      <c r="IP10" s="372"/>
      <c r="IQ10" s="372"/>
      <c r="IR10" s="372"/>
      <c r="IS10" s="372"/>
      <c r="IT10" s="372"/>
      <c r="IU10" s="372"/>
      <c r="IV10" s="372"/>
      <c r="IW10" s="372"/>
      <c r="IX10" s="372"/>
      <c r="IY10" s="372"/>
      <c r="IZ10" s="372"/>
      <c r="JA10" s="372"/>
      <c r="JB10" s="372"/>
      <c r="JC10" s="372"/>
      <c r="JD10" s="372"/>
      <c r="JE10" s="372"/>
      <c r="JF10" s="372"/>
      <c r="JG10" s="372"/>
      <c r="JH10" s="372"/>
      <c r="JI10" s="372"/>
      <c r="JJ10" s="372"/>
    </row>
    <row r="11" spans="1:270" s="31" customFormat="1" ht="15" customHeight="1" x14ac:dyDescent="0.35">
      <c r="A11" s="372"/>
      <c r="B11" s="472"/>
      <c r="C11" s="473" t="s">
        <v>16</v>
      </c>
      <c r="D11" s="86"/>
      <c r="E11" s="87"/>
      <c r="F11" s="87"/>
      <c r="G11" s="27"/>
      <c r="H11" s="251"/>
      <c r="I11" s="165"/>
      <c r="J11" s="370"/>
      <c r="K11" s="369"/>
      <c r="L11" s="165"/>
      <c r="M11" s="373"/>
      <c r="N11" s="146" t="s">
        <v>194</v>
      </c>
      <c r="O11" s="146" t="s">
        <v>195</v>
      </c>
      <c r="P11" s="146" t="s">
        <v>196</v>
      </c>
      <c r="Q11" s="146" t="s">
        <v>197</v>
      </c>
      <c r="R11" s="168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  <c r="BX11" s="372"/>
      <c r="BY11" s="372"/>
      <c r="BZ11" s="372"/>
      <c r="CA11" s="372"/>
      <c r="CB11" s="372"/>
      <c r="CC11" s="372"/>
      <c r="CD11" s="372"/>
      <c r="CE11" s="372"/>
      <c r="CF11" s="372"/>
      <c r="CG11" s="372"/>
      <c r="CH11" s="372"/>
      <c r="CI11" s="372"/>
      <c r="CJ11" s="372"/>
      <c r="CK11" s="372"/>
      <c r="CL11" s="372"/>
      <c r="CM11" s="372"/>
      <c r="CN11" s="372"/>
      <c r="CO11" s="372"/>
      <c r="CP11" s="372"/>
      <c r="CQ11" s="372"/>
      <c r="CR11" s="372"/>
      <c r="CS11" s="372"/>
      <c r="CT11" s="372"/>
      <c r="CU11" s="372"/>
      <c r="CV11" s="372"/>
      <c r="CW11" s="372"/>
      <c r="CX11" s="372"/>
      <c r="CY11" s="372"/>
      <c r="CZ11" s="372"/>
      <c r="DA11" s="372"/>
      <c r="DB11" s="372"/>
      <c r="DC11" s="372"/>
      <c r="DD11" s="372"/>
      <c r="DE11" s="372"/>
      <c r="DF11" s="372"/>
      <c r="DG11" s="372"/>
      <c r="DH11" s="372"/>
      <c r="DI11" s="372"/>
      <c r="DJ11" s="372"/>
      <c r="DK11" s="372"/>
      <c r="DL11" s="372"/>
      <c r="DM11" s="372"/>
      <c r="DN11" s="372"/>
      <c r="DO11" s="372"/>
      <c r="DP11" s="372"/>
      <c r="DQ11" s="372"/>
      <c r="DR11" s="372"/>
      <c r="DS11" s="372"/>
      <c r="DT11" s="372"/>
      <c r="DU11" s="372"/>
      <c r="DV11" s="372"/>
      <c r="DW11" s="372"/>
      <c r="DX11" s="372"/>
      <c r="DY11" s="372"/>
      <c r="DZ11" s="372"/>
      <c r="EA11" s="372"/>
      <c r="EB11" s="372"/>
      <c r="EC11" s="372"/>
      <c r="ED11" s="372"/>
      <c r="EE11" s="372"/>
      <c r="EF11" s="372"/>
      <c r="EG11" s="372"/>
      <c r="EH11" s="372"/>
      <c r="EI11" s="372"/>
      <c r="EJ11" s="372"/>
      <c r="EK11" s="372"/>
      <c r="EL11" s="372"/>
      <c r="EM11" s="372"/>
      <c r="EN11" s="372"/>
      <c r="EO11" s="372"/>
      <c r="EP11" s="372"/>
      <c r="EQ11" s="372"/>
      <c r="ER11" s="372"/>
      <c r="ES11" s="372"/>
      <c r="ET11" s="372"/>
      <c r="EU11" s="372"/>
      <c r="EV11" s="372"/>
      <c r="EW11" s="372"/>
      <c r="EX11" s="372"/>
      <c r="EY11" s="372"/>
      <c r="EZ11" s="372"/>
      <c r="FA11" s="372"/>
      <c r="FB11" s="372"/>
      <c r="FC11" s="372"/>
      <c r="FD11" s="372"/>
      <c r="FE11" s="372"/>
      <c r="FF11" s="372"/>
      <c r="FG11" s="372"/>
      <c r="FH11" s="372"/>
      <c r="FI11" s="372"/>
      <c r="FJ11" s="372"/>
      <c r="FK11" s="372"/>
      <c r="FL11" s="372"/>
      <c r="FM11" s="372"/>
      <c r="FN11" s="372"/>
      <c r="FO11" s="372"/>
      <c r="FP11" s="372"/>
      <c r="FQ11" s="372"/>
      <c r="FR11" s="372"/>
      <c r="FS11" s="372"/>
      <c r="FT11" s="372"/>
      <c r="FU11" s="372"/>
      <c r="FV11" s="372"/>
      <c r="FW11" s="372"/>
      <c r="FX11" s="372"/>
      <c r="FY11" s="372"/>
      <c r="FZ11" s="372"/>
      <c r="GA11" s="372"/>
      <c r="GB11" s="372"/>
      <c r="GC11" s="372"/>
      <c r="GD11" s="372"/>
      <c r="GE11" s="372"/>
      <c r="GF11" s="372"/>
      <c r="GG11" s="372"/>
      <c r="GH11" s="372"/>
      <c r="GI11" s="372"/>
      <c r="GJ11" s="372"/>
      <c r="GK11" s="372"/>
      <c r="GL11" s="372"/>
      <c r="GM11" s="372"/>
      <c r="GN11" s="372"/>
      <c r="GO11" s="372"/>
      <c r="GP11" s="372"/>
      <c r="GQ11" s="372"/>
      <c r="GR11" s="372"/>
      <c r="GS11" s="372"/>
      <c r="GT11" s="372"/>
      <c r="GU11" s="372"/>
      <c r="GV11" s="372"/>
      <c r="GW11" s="372"/>
      <c r="GX11" s="372"/>
      <c r="GY11" s="372"/>
      <c r="GZ11" s="372"/>
      <c r="HA11" s="372"/>
      <c r="HB11" s="372"/>
      <c r="HC11" s="372"/>
      <c r="HD11" s="372"/>
      <c r="HE11" s="372"/>
      <c r="HF11" s="372"/>
      <c r="HG11" s="372"/>
      <c r="HH11" s="372"/>
      <c r="HI11" s="372"/>
      <c r="HJ11" s="372"/>
      <c r="HK11" s="372"/>
      <c r="HL11" s="372"/>
      <c r="HM11" s="372"/>
      <c r="HN11" s="372"/>
      <c r="HO11" s="372"/>
      <c r="HP11" s="372"/>
      <c r="HQ11" s="372"/>
      <c r="HR11" s="372"/>
      <c r="HS11" s="372"/>
      <c r="HT11" s="372"/>
      <c r="HU11" s="372"/>
      <c r="HV11" s="372"/>
      <c r="HW11" s="372"/>
      <c r="HX11" s="372"/>
      <c r="HY11" s="372"/>
      <c r="HZ11" s="372"/>
      <c r="IA11" s="372"/>
      <c r="IB11" s="372"/>
      <c r="IC11" s="372"/>
      <c r="ID11" s="372"/>
      <c r="IE11" s="372"/>
      <c r="IF11" s="372"/>
      <c r="IG11" s="372"/>
      <c r="IH11" s="372"/>
      <c r="II11" s="372"/>
      <c r="IJ11" s="372"/>
      <c r="IK11" s="372"/>
      <c r="IL11" s="372"/>
      <c r="IM11" s="372"/>
      <c r="IN11" s="372"/>
      <c r="IO11" s="372"/>
      <c r="IP11" s="372"/>
      <c r="IQ11" s="372"/>
      <c r="IR11" s="372"/>
      <c r="IS11" s="372"/>
      <c r="IT11" s="372"/>
      <c r="IU11" s="372"/>
      <c r="IV11" s="372"/>
      <c r="IW11" s="372"/>
      <c r="IX11" s="372"/>
      <c r="IY11" s="372"/>
      <c r="IZ11" s="372"/>
      <c r="JA11" s="372"/>
      <c r="JB11" s="372"/>
      <c r="JC11" s="372"/>
      <c r="JD11" s="372"/>
      <c r="JE11" s="372"/>
      <c r="JF11" s="372"/>
      <c r="JG11" s="372"/>
      <c r="JH11" s="372"/>
      <c r="JI11" s="372"/>
      <c r="JJ11" s="372"/>
    </row>
    <row r="12" spans="1:270" s="15" customFormat="1" ht="54.5" customHeight="1" x14ac:dyDescent="0.35">
      <c r="B12" s="16" t="s">
        <v>5</v>
      </c>
      <c r="C12" s="17" t="s">
        <v>121</v>
      </c>
      <c r="D12" s="18" t="s">
        <v>7</v>
      </c>
      <c r="E12" s="19" t="s">
        <v>17</v>
      </c>
      <c r="F12" s="36" t="s">
        <v>18</v>
      </c>
      <c r="G12" s="27"/>
      <c r="H12" s="251"/>
      <c r="I12" s="165"/>
      <c r="J12" s="161" t="s">
        <v>10</v>
      </c>
      <c r="K12" s="162" t="s">
        <v>11</v>
      </c>
      <c r="L12" s="165"/>
      <c r="M12" s="332"/>
      <c r="N12" s="164" t="s">
        <v>17</v>
      </c>
      <c r="O12" s="164" t="s">
        <v>17</v>
      </c>
      <c r="P12" s="164" t="s">
        <v>17</v>
      </c>
      <c r="Q12" s="164" t="s">
        <v>17</v>
      </c>
      <c r="R12" s="168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41"/>
      <c r="BH12" s="341"/>
      <c r="BI12" s="341"/>
      <c r="BJ12" s="341"/>
      <c r="BK12" s="341"/>
      <c r="BL12" s="341"/>
      <c r="BM12" s="341"/>
      <c r="BN12" s="341"/>
      <c r="BO12" s="341"/>
      <c r="BP12" s="341"/>
      <c r="BQ12" s="341"/>
      <c r="BR12" s="341"/>
      <c r="BS12" s="341"/>
      <c r="BT12" s="341"/>
      <c r="BU12" s="341"/>
      <c r="BV12" s="341"/>
      <c r="BW12" s="341"/>
      <c r="BX12" s="341"/>
      <c r="BY12" s="341"/>
      <c r="BZ12" s="341"/>
      <c r="CA12" s="341"/>
      <c r="CB12" s="341"/>
      <c r="CC12" s="341"/>
      <c r="CD12" s="341"/>
      <c r="CE12" s="341"/>
      <c r="CF12" s="341"/>
      <c r="CG12" s="341"/>
      <c r="CH12" s="341"/>
      <c r="CI12" s="341"/>
      <c r="CJ12" s="341"/>
      <c r="CK12" s="341"/>
      <c r="CL12" s="341"/>
      <c r="CM12" s="341"/>
      <c r="CN12" s="341"/>
      <c r="CO12" s="341"/>
      <c r="CP12" s="341"/>
      <c r="CQ12" s="341"/>
      <c r="CR12" s="341"/>
      <c r="CS12" s="341"/>
      <c r="CT12" s="341"/>
      <c r="CU12" s="341"/>
      <c r="CV12" s="341"/>
      <c r="CW12" s="341"/>
      <c r="CX12" s="341"/>
      <c r="CY12" s="341"/>
      <c r="CZ12" s="341"/>
      <c r="DA12" s="341"/>
      <c r="DB12" s="341"/>
      <c r="DC12" s="341"/>
      <c r="DD12" s="341"/>
      <c r="DE12" s="341"/>
      <c r="DF12" s="341"/>
      <c r="DG12" s="341"/>
      <c r="DH12" s="341"/>
      <c r="DI12" s="341"/>
      <c r="DJ12" s="341"/>
      <c r="DK12" s="341"/>
      <c r="DL12" s="341"/>
      <c r="DM12" s="341"/>
      <c r="DN12" s="341"/>
      <c r="DO12" s="341"/>
      <c r="DP12" s="341"/>
      <c r="DQ12" s="341"/>
      <c r="DR12" s="341"/>
      <c r="DS12" s="341"/>
      <c r="DT12" s="341"/>
      <c r="DU12" s="341"/>
      <c r="DV12" s="341"/>
      <c r="DW12" s="341"/>
      <c r="DX12" s="341"/>
      <c r="DY12" s="341"/>
      <c r="DZ12" s="341"/>
      <c r="EA12" s="341"/>
      <c r="EB12" s="341"/>
      <c r="EC12" s="341"/>
      <c r="ED12" s="341"/>
      <c r="EE12" s="341"/>
      <c r="EF12" s="341"/>
      <c r="EG12" s="341"/>
      <c r="EH12" s="341"/>
      <c r="EI12" s="341"/>
      <c r="EJ12" s="341"/>
      <c r="EK12" s="341"/>
      <c r="EL12" s="341"/>
      <c r="EM12" s="341"/>
      <c r="EN12" s="341"/>
      <c r="EO12" s="341"/>
      <c r="EP12" s="341"/>
      <c r="EQ12" s="341"/>
      <c r="ER12" s="341"/>
      <c r="ES12" s="341"/>
      <c r="ET12" s="341"/>
      <c r="EU12" s="341"/>
      <c r="EV12" s="341"/>
      <c r="EW12" s="341"/>
      <c r="EX12" s="341"/>
      <c r="EY12" s="341"/>
      <c r="EZ12" s="341"/>
      <c r="FA12" s="341"/>
      <c r="FB12" s="341"/>
      <c r="FC12" s="341"/>
      <c r="FD12" s="341"/>
      <c r="FE12" s="341"/>
      <c r="FF12" s="341"/>
      <c r="FG12" s="341"/>
      <c r="FH12" s="341"/>
      <c r="FI12" s="341"/>
      <c r="FJ12" s="341"/>
      <c r="FK12" s="341"/>
      <c r="FL12" s="341"/>
      <c r="FM12" s="341"/>
      <c r="FN12" s="341"/>
      <c r="FO12" s="341"/>
      <c r="FP12" s="341"/>
      <c r="FQ12" s="341"/>
      <c r="FR12" s="341"/>
      <c r="FS12" s="341"/>
      <c r="FT12" s="341"/>
      <c r="FU12" s="341"/>
      <c r="FV12" s="341"/>
      <c r="FW12" s="341"/>
      <c r="FX12" s="341"/>
      <c r="FY12" s="341"/>
      <c r="FZ12" s="341"/>
      <c r="GA12" s="341"/>
      <c r="GB12" s="341"/>
      <c r="GC12" s="341"/>
      <c r="GD12" s="341"/>
      <c r="GE12" s="341"/>
      <c r="GF12" s="341"/>
      <c r="GG12" s="341"/>
      <c r="GH12" s="341"/>
      <c r="GI12" s="341"/>
      <c r="GJ12" s="341"/>
      <c r="GK12" s="341"/>
      <c r="GL12" s="341"/>
      <c r="GM12" s="341"/>
      <c r="GN12" s="341"/>
      <c r="GO12" s="341"/>
      <c r="GP12" s="341"/>
      <c r="GQ12" s="341"/>
      <c r="GR12" s="341"/>
      <c r="GS12" s="341"/>
      <c r="GT12" s="341"/>
      <c r="GU12" s="341"/>
      <c r="GV12" s="341"/>
      <c r="GW12" s="341"/>
      <c r="GX12" s="341"/>
      <c r="GY12" s="341"/>
      <c r="GZ12" s="341"/>
      <c r="HA12" s="341"/>
      <c r="HB12" s="341"/>
      <c r="HC12" s="341"/>
      <c r="HD12" s="341"/>
      <c r="HE12" s="341"/>
      <c r="HF12" s="341"/>
      <c r="HG12" s="341"/>
      <c r="HH12" s="341"/>
      <c r="HI12" s="341"/>
      <c r="HJ12" s="341"/>
      <c r="HK12" s="341"/>
      <c r="HL12" s="341"/>
      <c r="HM12" s="341"/>
      <c r="HN12" s="341"/>
      <c r="HO12" s="341"/>
      <c r="HP12" s="341"/>
      <c r="HQ12" s="341"/>
      <c r="HR12" s="341"/>
      <c r="HS12" s="341"/>
      <c r="HT12" s="341"/>
      <c r="HU12" s="341"/>
      <c r="HV12" s="341"/>
      <c r="HW12" s="341"/>
      <c r="HX12" s="341"/>
      <c r="HY12" s="341"/>
      <c r="HZ12" s="341"/>
      <c r="IA12" s="341"/>
      <c r="IB12" s="341"/>
      <c r="IC12" s="341"/>
      <c r="ID12" s="341"/>
      <c r="IE12" s="341"/>
      <c r="IF12" s="341"/>
      <c r="IG12" s="341"/>
      <c r="IH12" s="341"/>
      <c r="II12" s="341"/>
      <c r="IJ12" s="341"/>
      <c r="IK12" s="341"/>
      <c r="IL12" s="341"/>
      <c r="IM12" s="341"/>
      <c r="IN12" s="341"/>
      <c r="IO12" s="341"/>
      <c r="IP12" s="341"/>
      <c r="IQ12" s="341"/>
      <c r="IR12" s="341"/>
      <c r="IS12" s="341"/>
      <c r="IT12" s="341"/>
      <c r="IU12" s="341"/>
      <c r="IV12" s="341"/>
      <c r="IW12" s="341"/>
      <c r="IX12" s="341"/>
      <c r="IY12" s="341"/>
      <c r="IZ12" s="341"/>
      <c r="JA12" s="341"/>
      <c r="JB12" s="341"/>
      <c r="JC12" s="341"/>
      <c r="JD12" s="341"/>
      <c r="JE12" s="341"/>
      <c r="JF12" s="341"/>
      <c r="JG12" s="341"/>
      <c r="JH12" s="341"/>
      <c r="JI12" s="341"/>
      <c r="JJ12" s="341"/>
    </row>
    <row r="13" spans="1:270" s="70" customFormat="1" ht="21" x14ac:dyDescent="0.35">
      <c r="A13" s="317"/>
      <c r="B13" s="40">
        <v>1.6</v>
      </c>
      <c r="C13" s="42" t="s">
        <v>289</v>
      </c>
      <c r="D13" s="91" t="s">
        <v>267</v>
      </c>
      <c r="E13" s="37" t="s">
        <v>228</v>
      </c>
      <c r="F13" s="38" t="s">
        <v>228</v>
      </c>
      <c r="G13" s="27"/>
      <c r="H13" s="251"/>
      <c r="I13" s="165"/>
      <c r="J13" s="179" t="str">
        <f t="shared" ref="J13:J27" si="0">F13</f>
        <v>...%</v>
      </c>
      <c r="K13" s="180" t="e">
        <f t="shared" ref="K13:K27" si="1">1-(1*J13)</f>
        <v>#VALUE!</v>
      </c>
      <c r="L13" s="348" t="e">
        <f t="shared" ref="L13:L27" si="2">F13-E13</f>
        <v>#VALUE!</v>
      </c>
      <c r="M13" s="314"/>
      <c r="N13" s="245">
        <v>0.45500000000000002</v>
      </c>
      <c r="O13" s="245">
        <v>0.6</v>
      </c>
      <c r="P13" s="245">
        <v>0.45</v>
      </c>
      <c r="Q13" s="245">
        <v>0.48</v>
      </c>
      <c r="R13" s="168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7"/>
      <c r="AK13" s="317"/>
      <c r="AL13" s="317"/>
      <c r="AM13" s="317"/>
      <c r="AN13" s="317"/>
      <c r="AO13" s="317"/>
      <c r="AP13" s="317"/>
      <c r="AQ13" s="317"/>
      <c r="AR13" s="317"/>
      <c r="AS13" s="317"/>
      <c r="AT13" s="317"/>
      <c r="AU13" s="317"/>
      <c r="AV13" s="317"/>
      <c r="AW13" s="317"/>
      <c r="AX13" s="317"/>
      <c r="AY13" s="317"/>
      <c r="AZ13" s="317"/>
      <c r="BA13" s="317"/>
      <c r="BB13" s="317"/>
      <c r="BC13" s="317"/>
      <c r="BD13" s="317"/>
      <c r="BE13" s="317"/>
      <c r="BF13" s="317"/>
      <c r="BG13" s="317"/>
      <c r="BH13" s="317"/>
      <c r="BI13" s="317"/>
      <c r="BJ13" s="317"/>
      <c r="BK13" s="317"/>
      <c r="BL13" s="317"/>
      <c r="BM13" s="317"/>
      <c r="BN13" s="317"/>
      <c r="BO13" s="317"/>
      <c r="BP13" s="317"/>
      <c r="BQ13" s="317"/>
      <c r="BR13" s="317"/>
      <c r="BS13" s="317"/>
      <c r="BT13" s="317"/>
      <c r="BU13" s="317"/>
      <c r="BV13" s="317"/>
      <c r="BW13" s="317"/>
      <c r="BX13" s="317"/>
      <c r="BY13" s="317"/>
      <c r="BZ13" s="317"/>
      <c r="CA13" s="317"/>
      <c r="CB13" s="317"/>
      <c r="CC13" s="317"/>
      <c r="CD13" s="317"/>
      <c r="CE13" s="317"/>
      <c r="CF13" s="317"/>
      <c r="CG13" s="317"/>
      <c r="CH13" s="317"/>
      <c r="CI13" s="317"/>
      <c r="CJ13" s="317"/>
      <c r="CK13" s="317"/>
      <c r="CL13" s="317"/>
      <c r="CM13" s="317"/>
      <c r="CN13" s="317"/>
      <c r="CO13" s="317"/>
      <c r="CP13" s="317"/>
      <c r="CQ13" s="317"/>
      <c r="CR13" s="317"/>
      <c r="CS13" s="317"/>
      <c r="CT13" s="317"/>
      <c r="CU13" s="317"/>
      <c r="CV13" s="317"/>
      <c r="CW13" s="317"/>
      <c r="CX13" s="317"/>
      <c r="CY13" s="317"/>
      <c r="CZ13" s="317"/>
      <c r="DA13" s="317"/>
      <c r="DB13" s="317"/>
      <c r="DC13" s="317"/>
      <c r="DD13" s="317"/>
      <c r="DE13" s="317"/>
      <c r="DF13" s="317"/>
      <c r="DG13" s="317"/>
      <c r="DH13" s="317"/>
      <c r="DI13" s="317"/>
      <c r="DJ13" s="317"/>
      <c r="DK13" s="317"/>
      <c r="DL13" s="317"/>
      <c r="DM13" s="317"/>
      <c r="DN13" s="317"/>
      <c r="DO13" s="317"/>
      <c r="DP13" s="317"/>
      <c r="DQ13" s="317"/>
      <c r="DR13" s="317"/>
      <c r="DS13" s="317"/>
      <c r="DT13" s="317"/>
      <c r="DU13" s="317"/>
      <c r="DV13" s="317"/>
      <c r="DW13" s="317"/>
      <c r="DX13" s="317"/>
      <c r="DY13" s="317"/>
      <c r="DZ13" s="317"/>
      <c r="EA13" s="317"/>
      <c r="EB13" s="317"/>
      <c r="EC13" s="317"/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  <c r="EO13" s="317"/>
      <c r="EP13" s="317"/>
      <c r="EQ13" s="317"/>
      <c r="ER13" s="317"/>
      <c r="ES13" s="317"/>
      <c r="ET13" s="317"/>
      <c r="EU13" s="317"/>
      <c r="EV13" s="317"/>
      <c r="EW13" s="317"/>
      <c r="EX13" s="317"/>
      <c r="EY13" s="317"/>
      <c r="EZ13" s="317"/>
      <c r="FA13" s="317"/>
      <c r="FB13" s="317"/>
      <c r="FC13" s="317"/>
      <c r="FD13" s="317"/>
      <c r="FE13" s="317"/>
      <c r="FF13" s="317"/>
      <c r="FG13" s="317"/>
      <c r="FH13" s="317"/>
      <c r="FI13" s="317"/>
      <c r="FJ13" s="317"/>
      <c r="FK13" s="317"/>
      <c r="FL13" s="317"/>
      <c r="FM13" s="317"/>
      <c r="FN13" s="317"/>
      <c r="FO13" s="317"/>
      <c r="FP13" s="317"/>
      <c r="FQ13" s="317"/>
      <c r="FR13" s="317"/>
      <c r="FS13" s="317"/>
      <c r="FT13" s="317"/>
      <c r="FU13" s="317"/>
      <c r="FV13" s="317"/>
      <c r="FW13" s="317"/>
      <c r="FX13" s="317"/>
      <c r="FY13" s="317"/>
      <c r="FZ13" s="317"/>
      <c r="GA13" s="317"/>
      <c r="GB13" s="317"/>
      <c r="GC13" s="317"/>
      <c r="GD13" s="317"/>
      <c r="GE13" s="317"/>
      <c r="GF13" s="317"/>
      <c r="GG13" s="317"/>
      <c r="GH13" s="317"/>
      <c r="GI13" s="317"/>
      <c r="GJ13" s="317"/>
      <c r="GK13" s="317"/>
      <c r="GL13" s="317"/>
      <c r="GM13" s="317"/>
      <c r="GN13" s="317"/>
      <c r="GO13" s="317"/>
      <c r="GP13" s="317"/>
      <c r="GQ13" s="317"/>
      <c r="GR13" s="317"/>
      <c r="GS13" s="317"/>
      <c r="GT13" s="317"/>
      <c r="GU13" s="317"/>
      <c r="GV13" s="317"/>
      <c r="GW13" s="317"/>
      <c r="GX13" s="317"/>
      <c r="GY13" s="317"/>
      <c r="GZ13" s="317"/>
      <c r="HA13" s="317"/>
      <c r="HB13" s="317"/>
      <c r="HC13" s="317"/>
      <c r="HD13" s="317"/>
      <c r="HE13" s="317"/>
      <c r="HF13" s="317"/>
      <c r="HG13" s="317"/>
      <c r="HH13" s="317"/>
      <c r="HI13" s="317"/>
      <c r="HJ13" s="317"/>
      <c r="HK13" s="317"/>
      <c r="HL13" s="317"/>
      <c r="HM13" s="317"/>
      <c r="HN13" s="317"/>
      <c r="HO13" s="317"/>
      <c r="HP13" s="317"/>
      <c r="HQ13" s="317"/>
      <c r="HR13" s="317"/>
      <c r="HS13" s="317"/>
      <c r="HT13" s="317"/>
      <c r="HU13" s="317"/>
      <c r="HV13" s="317"/>
      <c r="HW13" s="317"/>
      <c r="HX13" s="317"/>
      <c r="HY13" s="317"/>
      <c r="HZ13" s="317"/>
      <c r="IA13" s="317"/>
      <c r="IB13" s="317"/>
      <c r="IC13" s="317"/>
      <c r="ID13" s="317"/>
      <c r="IE13" s="317"/>
      <c r="IF13" s="317"/>
      <c r="IG13" s="317"/>
      <c r="IH13" s="317"/>
      <c r="II13" s="317"/>
      <c r="IJ13" s="317"/>
      <c r="IK13" s="317"/>
      <c r="IL13" s="317"/>
      <c r="IM13" s="317"/>
      <c r="IN13" s="317"/>
      <c r="IO13" s="317"/>
      <c r="IP13" s="317"/>
      <c r="IQ13" s="317"/>
      <c r="IR13" s="317"/>
      <c r="IS13" s="317"/>
      <c r="IT13" s="317"/>
      <c r="IU13" s="317"/>
      <c r="IV13" s="317"/>
      <c r="IW13" s="317"/>
      <c r="IX13" s="317"/>
      <c r="IY13" s="317"/>
      <c r="IZ13" s="317"/>
      <c r="JA13" s="317"/>
      <c r="JB13" s="317"/>
      <c r="JC13" s="317"/>
      <c r="JD13" s="317"/>
      <c r="JE13" s="317"/>
      <c r="JF13" s="317"/>
      <c r="JG13" s="317"/>
      <c r="JH13" s="317"/>
      <c r="JI13" s="317"/>
      <c r="JJ13" s="317"/>
    </row>
    <row r="14" spans="1:270" s="70" customFormat="1" ht="21" x14ac:dyDescent="0.35">
      <c r="A14" s="317"/>
      <c r="B14" s="40">
        <v>1</v>
      </c>
      <c r="C14" s="42" t="s">
        <v>290</v>
      </c>
      <c r="D14" s="91" t="s">
        <v>267</v>
      </c>
      <c r="E14" s="37" t="s">
        <v>228</v>
      </c>
      <c r="F14" s="38" t="s">
        <v>228</v>
      </c>
      <c r="G14" s="27"/>
      <c r="H14" s="254"/>
      <c r="I14" s="170"/>
      <c r="J14" s="179" t="str">
        <f t="shared" si="0"/>
        <v>...%</v>
      </c>
      <c r="K14" s="180" t="e">
        <f t="shared" si="1"/>
        <v>#VALUE!</v>
      </c>
      <c r="L14" s="348" t="e">
        <f t="shared" si="2"/>
        <v>#VALUE!</v>
      </c>
      <c r="M14" s="314"/>
      <c r="N14" s="245">
        <v>0.74</v>
      </c>
      <c r="O14" s="245">
        <v>0.8</v>
      </c>
      <c r="P14" s="245">
        <v>0.7</v>
      </c>
      <c r="Q14" s="245">
        <v>0.753</v>
      </c>
      <c r="R14" s="168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7"/>
      <c r="AN14" s="317"/>
      <c r="AO14" s="317"/>
      <c r="AP14" s="317"/>
      <c r="AQ14" s="317"/>
      <c r="AR14" s="317"/>
      <c r="AS14" s="317"/>
      <c r="AT14" s="317"/>
      <c r="AU14" s="317"/>
      <c r="AV14" s="317"/>
      <c r="AW14" s="317"/>
      <c r="AX14" s="317"/>
      <c r="AY14" s="317"/>
      <c r="AZ14" s="317"/>
      <c r="BA14" s="317"/>
      <c r="BB14" s="317"/>
      <c r="BC14" s="317"/>
      <c r="BD14" s="317"/>
      <c r="BE14" s="317"/>
      <c r="BF14" s="317"/>
      <c r="BG14" s="317"/>
      <c r="BH14" s="317"/>
      <c r="BI14" s="317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317"/>
      <c r="DG14" s="317"/>
      <c r="DH14" s="317"/>
      <c r="DI14" s="317"/>
      <c r="DJ14" s="317"/>
      <c r="DK14" s="317"/>
      <c r="DL14" s="317"/>
      <c r="DM14" s="317"/>
      <c r="DN14" s="317"/>
      <c r="DO14" s="317"/>
      <c r="DP14" s="317"/>
      <c r="DQ14" s="317"/>
      <c r="DR14" s="317"/>
      <c r="DS14" s="317"/>
      <c r="DT14" s="317"/>
      <c r="DU14" s="317"/>
      <c r="DV14" s="317"/>
      <c r="DW14" s="317"/>
      <c r="DX14" s="317"/>
      <c r="DY14" s="317"/>
      <c r="DZ14" s="317"/>
      <c r="EA14" s="317"/>
      <c r="EB14" s="317"/>
      <c r="EC14" s="317"/>
      <c r="ED14" s="317"/>
      <c r="EE14" s="317"/>
      <c r="EF14" s="317"/>
      <c r="EG14" s="317"/>
      <c r="EH14" s="317"/>
      <c r="EI14" s="317"/>
      <c r="EJ14" s="317"/>
      <c r="EK14" s="317"/>
      <c r="EL14" s="317"/>
      <c r="EM14" s="317"/>
      <c r="EN14" s="317"/>
      <c r="EO14" s="317"/>
      <c r="EP14" s="317"/>
      <c r="EQ14" s="317"/>
      <c r="ER14" s="317"/>
      <c r="ES14" s="317"/>
      <c r="ET14" s="317"/>
      <c r="EU14" s="317"/>
      <c r="EV14" s="317"/>
      <c r="EW14" s="317"/>
      <c r="EX14" s="317"/>
      <c r="EY14" s="317"/>
      <c r="EZ14" s="317"/>
      <c r="FA14" s="317"/>
      <c r="FB14" s="317"/>
      <c r="FC14" s="317"/>
      <c r="FD14" s="317"/>
      <c r="FE14" s="317"/>
      <c r="FF14" s="317"/>
      <c r="FG14" s="317"/>
      <c r="FH14" s="317"/>
      <c r="FI14" s="317"/>
      <c r="FJ14" s="317"/>
      <c r="FK14" s="317"/>
      <c r="FL14" s="317"/>
      <c r="FM14" s="317"/>
      <c r="FN14" s="317"/>
      <c r="FO14" s="317"/>
      <c r="FP14" s="317"/>
      <c r="FQ14" s="317"/>
      <c r="FR14" s="317"/>
      <c r="FS14" s="317"/>
      <c r="FT14" s="317"/>
      <c r="FU14" s="317"/>
      <c r="FV14" s="317"/>
      <c r="FW14" s="317"/>
      <c r="FX14" s="317"/>
      <c r="FY14" s="317"/>
      <c r="FZ14" s="317"/>
      <c r="GA14" s="317"/>
      <c r="GB14" s="317"/>
      <c r="GC14" s="317"/>
      <c r="GD14" s="317"/>
      <c r="GE14" s="317"/>
      <c r="GF14" s="317"/>
      <c r="GG14" s="317"/>
      <c r="GH14" s="317"/>
      <c r="GI14" s="317"/>
      <c r="GJ14" s="317"/>
      <c r="GK14" s="317"/>
      <c r="GL14" s="317"/>
      <c r="GM14" s="317"/>
      <c r="GN14" s="317"/>
      <c r="GO14" s="317"/>
      <c r="GP14" s="317"/>
      <c r="GQ14" s="317"/>
      <c r="GR14" s="317"/>
      <c r="GS14" s="317"/>
      <c r="GT14" s="317"/>
      <c r="GU14" s="317"/>
      <c r="GV14" s="317"/>
      <c r="GW14" s="317"/>
      <c r="GX14" s="317"/>
      <c r="GY14" s="317"/>
      <c r="GZ14" s="317"/>
      <c r="HA14" s="317"/>
      <c r="HB14" s="317"/>
      <c r="HC14" s="317"/>
      <c r="HD14" s="317"/>
      <c r="HE14" s="317"/>
      <c r="HF14" s="317"/>
      <c r="HG14" s="317"/>
      <c r="HH14" s="317"/>
      <c r="HI14" s="317"/>
      <c r="HJ14" s="317"/>
      <c r="HK14" s="317"/>
      <c r="HL14" s="317"/>
      <c r="HM14" s="317"/>
      <c r="HN14" s="317"/>
      <c r="HO14" s="317"/>
      <c r="HP14" s="317"/>
      <c r="HQ14" s="317"/>
      <c r="HR14" s="317"/>
      <c r="HS14" s="317"/>
      <c r="HT14" s="317"/>
      <c r="HU14" s="317"/>
      <c r="HV14" s="317"/>
      <c r="HW14" s="317"/>
      <c r="HX14" s="317"/>
      <c r="HY14" s="317"/>
      <c r="HZ14" s="317"/>
      <c r="IA14" s="317"/>
      <c r="IB14" s="317"/>
      <c r="IC14" s="317"/>
      <c r="ID14" s="317"/>
      <c r="IE14" s="317"/>
      <c r="IF14" s="317"/>
      <c r="IG14" s="317"/>
      <c r="IH14" s="317"/>
      <c r="II14" s="317"/>
      <c r="IJ14" s="317"/>
      <c r="IK14" s="317"/>
      <c r="IL14" s="317"/>
      <c r="IM14" s="317"/>
      <c r="IN14" s="317"/>
      <c r="IO14" s="317"/>
      <c r="IP14" s="317"/>
      <c r="IQ14" s="317"/>
      <c r="IR14" s="317"/>
      <c r="IS14" s="317"/>
      <c r="IT14" s="317"/>
      <c r="IU14" s="317"/>
      <c r="IV14" s="317"/>
      <c r="IW14" s="317"/>
      <c r="IX14" s="317"/>
      <c r="IY14" s="317"/>
      <c r="IZ14" s="317"/>
      <c r="JA14" s="317"/>
      <c r="JB14" s="317"/>
      <c r="JC14" s="317"/>
      <c r="JD14" s="317"/>
      <c r="JE14" s="317"/>
      <c r="JF14" s="317"/>
      <c r="JG14" s="317"/>
      <c r="JH14" s="317"/>
      <c r="JI14" s="317"/>
      <c r="JJ14" s="317"/>
    </row>
    <row r="15" spans="1:270" s="70" customFormat="1" ht="21" x14ac:dyDescent="0.25">
      <c r="A15" s="317"/>
      <c r="B15" s="40">
        <v>0.5</v>
      </c>
      <c r="C15" s="42" t="s">
        <v>291</v>
      </c>
      <c r="D15" s="91" t="s">
        <v>267</v>
      </c>
      <c r="E15" s="37" t="s">
        <v>228</v>
      </c>
      <c r="F15" s="38" t="s">
        <v>228</v>
      </c>
      <c r="G15" s="27"/>
      <c r="H15" s="250"/>
      <c r="I15" s="160"/>
      <c r="J15" s="179" t="str">
        <f t="shared" si="0"/>
        <v>...%</v>
      </c>
      <c r="K15" s="180" t="e">
        <f t="shared" si="1"/>
        <v>#VALUE!</v>
      </c>
      <c r="L15" s="348" t="e">
        <f t="shared" si="2"/>
        <v>#VALUE!</v>
      </c>
      <c r="M15" s="314"/>
      <c r="N15" s="245">
        <v>0.4</v>
      </c>
      <c r="O15" s="245">
        <v>0.35</v>
      </c>
      <c r="P15" s="245">
        <v>0.45</v>
      </c>
      <c r="Q15" s="245">
        <v>0.41860000000000003</v>
      </c>
      <c r="R15" s="375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317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7"/>
      <c r="BI15" s="317"/>
      <c r="BJ15" s="317"/>
      <c r="BK15" s="317"/>
      <c r="BL15" s="317"/>
      <c r="BM15" s="317"/>
      <c r="BN15" s="317"/>
      <c r="BO15" s="317"/>
      <c r="BP15" s="317"/>
      <c r="BQ15" s="317"/>
      <c r="BR15" s="317"/>
      <c r="BS15" s="317"/>
      <c r="BT15" s="317"/>
      <c r="BU15" s="317"/>
      <c r="BV15" s="317"/>
      <c r="BW15" s="317"/>
      <c r="BX15" s="317"/>
      <c r="BY15" s="317"/>
      <c r="BZ15" s="317"/>
      <c r="CA15" s="317"/>
      <c r="CB15" s="317"/>
      <c r="CC15" s="317"/>
      <c r="CD15" s="317"/>
      <c r="CE15" s="317"/>
      <c r="CF15" s="317"/>
      <c r="CG15" s="317"/>
      <c r="CH15" s="317"/>
      <c r="CI15" s="317"/>
      <c r="CJ15" s="317"/>
      <c r="CK15" s="317"/>
      <c r="CL15" s="317"/>
      <c r="CM15" s="317"/>
      <c r="CN15" s="317"/>
      <c r="CO15" s="317"/>
      <c r="CP15" s="317"/>
      <c r="CQ15" s="317"/>
      <c r="CR15" s="317"/>
      <c r="CS15" s="317"/>
      <c r="CT15" s="317"/>
      <c r="CU15" s="317"/>
      <c r="CV15" s="317"/>
      <c r="CW15" s="317"/>
      <c r="CX15" s="317"/>
      <c r="CY15" s="317"/>
      <c r="CZ15" s="317"/>
      <c r="DA15" s="317"/>
      <c r="DB15" s="317"/>
      <c r="DC15" s="317"/>
      <c r="DD15" s="317"/>
      <c r="DE15" s="317"/>
      <c r="DF15" s="317"/>
      <c r="DG15" s="317"/>
      <c r="DH15" s="317"/>
      <c r="DI15" s="317"/>
      <c r="DJ15" s="317"/>
      <c r="DK15" s="317"/>
      <c r="DL15" s="317"/>
      <c r="DM15" s="317"/>
      <c r="DN15" s="317"/>
      <c r="DO15" s="317"/>
      <c r="DP15" s="317"/>
      <c r="DQ15" s="317"/>
      <c r="DR15" s="317"/>
      <c r="DS15" s="317"/>
      <c r="DT15" s="317"/>
      <c r="DU15" s="317"/>
      <c r="DV15" s="317"/>
      <c r="DW15" s="317"/>
      <c r="DX15" s="317"/>
      <c r="DY15" s="317"/>
      <c r="DZ15" s="317"/>
      <c r="EA15" s="317"/>
      <c r="EB15" s="317"/>
      <c r="EC15" s="317"/>
      <c r="ED15" s="317"/>
      <c r="EE15" s="317"/>
      <c r="EF15" s="317"/>
      <c r="EG15" s="317"/>
      <c r="EH15" s="317"/>
      <c r="EI15" s="317"/>
      <c r="EJ15" s="317"/>
      <c r="EK15" s="317"/>
      <c r="EL15" s="317"/>
      <c r="EM15" s="317"/>
      <c r="EN15" s="317"/>
      <c r="EO15" s="317"/>
      <c r="EP15" s="317"/>
      <c r="EQ15" s="317"/>
      <c r="ER15" s="317"/>
      <c r="ES15" s="317"/>
      <c r="ET15" s="317"/>
      <c r="EU15" s="317"/>
      <c r="EV15" s="317"/>
      <c r="EW15" s="317"/>
      <c r="EX15" s="317"/>
      <c r="EY15" s="317"/>
      <c r="EZ15" s="317"/>
      <c r="FA15" s="317"/>
      <c r="FB15" s="317"/>
      <c r="FC15" s="317"/>
      <c r="FD15" s="317"/>
      <c r="FE15" s="317"/>
      <c r="FF15" s="317"/>
      <c r="FG15" s="317"/>
      <c r="FH15" s="317"/>
      <c r="FI15" s="317"/>
      <c r="FJ15" s="317"/>
      <c r="FK15" s="317"/>
      <c r="FL15" s="317"/>
      <c r="FM15" s="317"/>
      <c r="FN15" s="317"/>
      <c r="FO15" s="317"/>
      <c r="FP15" s="317"/>
      <c r="FQ15" s="317"/>
      <c r="FR15" s="317"/>
      <c r="FS15" s="317"/>
      <c r="FT15" s="317"/>
      <c r="FU15" s="317"/>
      <c r="FV15" s="317"/>
      <c r="FW15" s="317"/>
      <c r="FX15" s="317"/>
      <c r="FY15" s="317"/>
      <c r="FZ15" s="317"/>
      <c r="GA15" s="317"/>
      <c r="GB15" s="317"/>
      <c r="GC15" s="317"/>
      <c r="GD15" s="317"/>
      <c r="GE15" s="317"/>
      <c r="GF15" s="317"/>
      <c r="GG15" s="317"/>
      <c r="GH15" s="317"/>
      <c r="GI15" s="317"/>
      <c r="GJ15" s="317"/>
      <c r="GK15" s="317"/>
      <c r="GL15" s="317"/>
      <c r="GM15" s="317"/>
      <c r="GN15" s="317"/>
      <c r="GO15" s="317"/>
      <c r="GP15" s="317"/>
      <c r="GQ15" s="317"/>
      <c r="GR15" s="317"/>
      <c r="GS15" s="317"/>
      <c r="GT15" s="317"/>
      <c r="GU15" s="317"/>
      <c r="GV15" s="317"/>
      <c r="GW15" s="317"/>
      <c r="GX15" s="317"/>
      <c r="GY15" s="317"/>
      <c r="GZ15" s="317"/>
      <c r="HA15" s="317"/>
      <c r="HB15" s="317"/>
      <c r="HC15" s="317"/>
      <c r="HD15" s="317"/>
      <c r="HE15" s="317"/>
      <c r="HF15" s="317"/>
      <c r="HG15" s="317"/>
      <c r="HH15" s="317"/>
      <c r="HI15" s="317"/>
      <c r="HJ15" s="317"/>
      <c r="HK15" s="317"/>
      <c r="HL15" s="317"/>
      <c r="HM15" s="317"/>
      <c r="HN15" s="317"/>
      <c r="HO15" s="317"/>
      <c r="HP15" s="317"/>
      <c r="HQ15" s="317"/>
      <c r="HR15" s="317"/>
      <c r="HS15" s="317"/>
      <c r="HT15" s="317"/>
      <c r="HU15" s="317"/>
      <c r="HV15" s="317"/>
      <c r="HW15" s="317"/>
      <c r="HX15" s="317"/>
      <c r="HY15" s="317"/>
      <c r="HZ15" s="317"/>
      <c r="IA15" s="317"/>
      <c r="IB15" s="317"/>
      <c r="IC15" s="317"/>
      <c r="ID15" s="317"/>
      <c r="IE15" s="317"/>
      <c r="IF15" s="317"/>
      <c r="IG15" s="317"/>
      <c r="IH15" s="317"/>
      <c r="II15" s="317"/>
      <c r="IJ15" s="317"/>
      <c r="IK15" s="317"/>
      <c r="IL15" s="317"/>
      <c r="IM15" s="317"/>
      <c r="IN15" s="317"/>
      <c r="IO15" s="317"/>
      <c r="IP15" s="317"/>
      <c r="IQ15" s="317"/>
      <c r="IR15" s="317"/>
      <c r="IS15" s="317"/>
      <c r="IT15" s="317"/>
      <c r="IU15" s="317"/>
      <c r="IV15" s="317"/>
      <c r="IW15" s="317"/>
      <c r="IX15" s="317"/>
      <c r="IY15" s="317"/>
      <c r="IZ15" s="317"/>
      <c r="JA15" s="317"/>
      <c r="JB15" s="317"/>
      <c r="JC15" s="317"/>
      <c r="JD15" s="317"/>
      <c r="JE15" s="317"/>
      <c r="JF15" s="317"/>
      <c r="JG15" s="317"/>
      <c r="JH15" s="317"/>
      <c r="JI15" s="317"/>
      <c r="JJ15" s="317"/>
    </row>
    <row r="16" spans="1:270" s="70" customFormat="1" ht="21" x14ac:dyDescent="0.35">
      <c r="A16" s="317"/>
      <c r="B16" s="40">
        <v>1.4</v>
      </c>
      <c r="C16" s="42" t="s">
        <v>292</v>
      </c>
      <c r="D16" s="91" t="s">
        <v>267</v>
      </c>
      <c r="E16" s="37" t="s">
        <v>228</v>
      </c>
      <c r="F16" s="38" t="s">
        <v>228</v>
      </c>
      <c r="G16" s="27"/>
      <c r="H16" s="251"/>
      <c r="I16" s="165"/>
      <c r="J16" s="179" t="str">
        <f t="shared" si="0"/>
        <v>...%</v>
      </c>
      <c r="K16" s="180" t="e">
        <f t="shared" si="1"/>
        <v>#VALUE!</v>
      </c>
      <c r="L16" s="348" t="e">
        <f t="shared" si="2"/>
        <v>#VALUE!</v>
      </c>
      <c r="M16" s="314"/>
      <c r="N16" s="245">
        <v>0.78</v>
      </c>
      <c r="O16" s="245">
        <v>0.7</v>
      </c>
      <c r="P16" s="245">
        <v>0.73</v>
      </c>
      <c r="Q16" s="245">
        <v>0.7</v>
      </c>
      <c r="R16" s="168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7"/>
      <c r="BS16" s="317"/>
      <c r="BT16" s="317"/>
      <c r="BU16" s="317"/>
      <c r="BV16" s="317"/>
      <c r="BW16" s="317"/>
      <c r="BX16" s="317"/>
      <c r="BY16" s="317"/>
      <c r="BZ16" s="317"/>
      <c r="CA16" s="317"/>
      <c r="CB16" s="317"/>
      <c r="CC16" s="317"/>
      <c r="CD16" s="317"/>
      <c r="CE16" s="317"/>
      <c r="CF16" s="317"/>
      <c r="CG16" s="317"/>
      <c r="CH16" s="317"/>
      <c r="CI16" s="317"/>
      <c r="CJ16" s="317"/>
      <c r="CK16" s="317"/>
      <c r="CL16" s="317"/>
      <c r="CM16" s="317"/>
      <c r="CN16" s="317"/>
      <c r="CO16" s="317"/>
      <c r="CP16" s="317"/>
      <c r="CQ16" s="317"/>
      <c r="CR16" s="317"/>
      <c r="CS16" s="317"/>
      <c r="CT16" s="317"/>
      <c r="CU16" s="317"/>
      <c r="CV16" s="317"/>
      <c r="CW16" s="317"/>
      <c r="CX16" s="317"/>
      <c r="CY16" s="317"/>
      <c r="CZ16" s="317"/>
      <c r="DA16" s="317"/>
      <c r="DB16" s="317"/>
      <c r="DC16" s="317"/>
      <c r="DD16" s="317"/>
      <c r="DE16" s="317"/>
      <c r="DF16" s="317"/>
      <c r="DG16" s="317"/>
      <c r="DH16" s="317"/>
      <c r="DI16" s="317"/>
      <c r="DJ16" s="317"/>
      <c r="DK16" s="317"/>
      <c r="DL16" s="317"/>
      <c r="DM16" s="317"/>
      <c r="DN16" s="317"/>
      <c r="DO16" s="317"/>
      <c r="DP16" s="317"/>
      <c r="DQ16" s="317"/>
      <c r="DR16" s="317"/>
      <c r="DS16" s="317"/>
      <c r="DT16" s="317"/>
      <c r="DU16" s="317"/>
      <c r="DV16" s="317"/>
      <c r="DW16" s="317"/>
      <c r="DX16" s="317"/>
      <c r="DY16" s="317"/>
      <c r="DZ16" s="317"/>
      <c r="EA16" s="317"/>
      <c r="EB16" s="317"/>
      <c r="EC16" s="317"/>
      <c r="ED16" s="317"/>
      <c r="EE16" s="317"/>
      <c r="EF16" s="317"/>
      <c r="EG16" s="317"/>
      <c r="EH16" s="317"/>
      <c r="EI16" s="317"/>
      <c r="EJ16" s="317"/>
      <c r="EK16" s="317"/>
      <c r="EL16" s="317"/>
      <c r="EM16" s="317"/>
      <c r="EN16" s="317"/>
      <c r="EO16" s="317"/>
      <c r="EP16" s="317"/>
      <c r="EQ16" s="317"/>
      <c r="ER16" s="317"/>
      <c r="ES16" s="317"/>
      <c r="ET16" s="317"/>
      <c r="EU16" s="317"/>
      <c r="EV16" s="317"/>
      <c r="EW16" s="317"/>
      <c r="EX16" s="317"/>
      <c r="EY16" s="317"/>
      <c r="EZ16" s="317"/>
      <c r="FA16" s="317"/>
      <c r="FB16" s="317"/>
      <c r="FC16" s="317"/>
      <c r="FD16" s="317"/>
      <c r="FE16" s="317"/>
      <c r="FF16" s="317"/>
      <c r="FG16" s="317"/>
      <c r="FH16" s="317"/>
      <c r="FI16" s="317"/>
      <c r="FJ16" s="317"/>
      <c r="FK16" s="317"/>
      <c r="FL16" s="317"/>
      <c r="FM16" s="317"/>
      <c r="FN16" s="317"/>
      <c r="FO16" s="317"/>
      <c r="FP16" s="317"/>
      <c r="FQ16" s="317"/>
      <c r="FR16" s="317"/>
      <c r="FS16" s="317"/>
      <c r="FT16" s="317"/>
      <c r="FU16" s="317"/>
      <c r="FV16" s="317"/>
      <c r="FW16" s="317"/>
      <c r="FX16" s="317"/>
      <c r="FY16" s="317"/>
      <c r="FZ16" s="317"/>
      <c r="GA16" s="317"/>
      <c r="GB16" s="317"/>
      <c r="GC16" s="317"/>
      <c r="GD16" s="317"/>
      <c r="GE16" s="317"/>
      <c r="GF16" s="317"/>
      <c r="GG16" s="317"/>
      <c r="GH16" s="317"/>
      <c r="GI16" s="317"/>
      <c r="GJ16" s="317"/>
      <c r="GK16" s="317"/>
      <c r="GL16" s="317"/>
      <c r="GM16" s="317"/>
      <c r="GN16" s="317"/>
      <c r="GO16" s="317"/>
      <c r="GP16" s="317"/>
      <c r="GQ16" s="317"/>
      <c r="GR16" s="317"/>
      <c r="GS16" s="317"/>
      <c r="GT16" s="317"/>
      <c r="GU16" s="317"/>
      <c r="GV16" s="317"/>
      <c r="GW16" s="317"/>
      <c r="GX16" s="317"/>
      <c r="GY16" s="317"/>
      <c r="GZ16" s="317"/>
      <c r="HA16" s="317"/>
      <c r="HB16" s="317"/>
      <c r="HC16" s="317"/>
      <c r="HD16" s="317"/>
      <c r="HE16" s="317"/>
      <c r="HF16" s="317"/>
      <c r="HG16" s="317"/>
      <c r="HH16" s="317"/>
      <c r="HI16" s="317"/>
      <c r="HJ16" s="317"/>
      <c r="HK16" s="317"/>
      <c r="HL16" s="317"/>
      <c r="HM16" s="317"/>
      <c r="HN16" s="317"/>
      <c r="HO16" s="317"/>
      <c r="HP16" s="317"/>
      <c r="HQ16" s="317"/>
      <c r="HR16" s="317"/>
      <c r="HS16" s="317"/>
      <c r="HT16" s="317"/>
      <c r="HU16" s="317"/>
      <c r="HV16" s="317"/>
      <c r="HW16" s="317"/>
      <c r="HX16" s="317"/>
      <c r="HY16" s="317"/>
      <c r="HZ16" s="317"/>
      <c r="IA16" s="317"/>
      <c r="IB16" s="317"/>
      <c r="IC16" s="317"/>
      <c r="ID16" s="317"/>
      <c r="IE16" s="317"/>
      <c r="IF16" s="317"/>
      <c r="IG16" s="317"/>
      <c r="IH16" s="317"/>
      <c r="II16" s="317"/>
      <c r="IJ16" s="317"/>
      <c r="IK16" s="317"/>
      <c r="IL16" s="317"/>
      <c r="IM16" s="317"/>
      <c r="IN16" s="317"/>
      <c r="IO16" s="317"/>
      <c r="IP16" s="317"/>
      <c r="IQ16" s="317"/>
      <c r="IR16" s="317"/>
      <c r="IS16" s="317"/>
      <c r="IT16" s="317"/>
      <c r="IU16" s="317"/>
      <c r="IV16" s="317"/>
      <c r="IW16" s="317"/>
      <c r="IX16" s="317"/>
      <c r="IY16" s="317"/>
      <c r="IZ16" s="317"/>
      <c r="JA16" s="317"/>
      <c r="JB16" s="317"/>
      <c r="JC16" s="317"/>
      <c r="JD16" s="317"/>
      <c r="JE16" s="317"/>
      <c r="JF16" s="317"/>
      <c r="JG16" s="317"/>
      <c r="JH16" s="317"/>
      <c r="JI16" s="317"/>
      <c r="JJ16" s="317"/>
    </row>
    <row r="17" spans="1:270" s="70" customFormat="1" ht="21" x14ac:dyDescent="0.35">
      <c r="A17" s="317"/>
      <c r="B17" s="40">
        <v>1.4</v>
      </c>
      <c r="C17" s="42" t="s">
        <v>293</v>
      </c>
      <c r="D17" s="91" t="s">
        <v>267</v>
      </c>
      <c r="E17" s="37" t="s">
        <v>228</v>
      </c>
      <c r="F17" s="38" t="s">
        <v>228</v>
      </c>
      <c r="G17" s="27"/>
      <c r="H17" s="254"/>
      <c r="I17" s="170"/>
      <c r="J17" s="179" t="str">
        <f t="shared" si="0"/>
        <v>...%</v>
      </c>
      <c r="K17" s="180" t="e">
        <f t="shared" si="1"/>
        <v>#VALUE!</v>
      </c>
      <c r="L17" s="348" t="e">
        <f t="shared" si="2"/>
        <v>#VALUE!</v>
      </c>
      <c r="M17" s="314"/>
      <c r="N17" s="245">
        <v>0.45500000000000002</v>
      </c>
      <c r="O17" s="245">
        <v>0.3</v>
      </c>
      <c r="P17" s="245">
        <v>0.45</v>
      </c>
      <c r="Q17" s="245">
        <v>0.48</v>
      </c>
      <c r="R17" s="168"/>
      <c r="S17" s="317"/>
      <c r="T17" s="317"/>
      <c r="U17" s="317"/>
      <c r="V17" s="317"/>
      <c r="W17" s="317"/>
      <c r="X17" s="317"/>
      <c r="Y17" s="317"/>
      <c r="Z17" s="317"/>
      <c r="AA17" s="317"/>
      <c r="AB17" s="317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7"/>
      <c r="AP17" s="317"/>
      <c r="AQ17" s="317"/>
      <c r="AR17" s="317"/>
      <c r="AS17" s="317"/>
      <c r="AT17" s="317"/>
      <c r="AU17" s="317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7"/>
      <c r="BI17" s="317"/>
      <c r="BJ17" s="317"/>
      <c r="BK17" s="317"/>
      <c r="BL17" s="317"/>
      <c r="BM17" s="317"/>
      <c r="BN17" s="317"/>
      <c r="BO17" s="317"/>
      <c r="BP17" s="317"/>
      <c r="BQ17" s="317"/>
      <c r="BR17" s="317"/>
      <c r="BS17" s="317"/>
      <c r="BT17" s="317"/>
      <c r="BU17" s="317"/>
      <c r="BV17" s="317"/>
      <c r="BW17" s="317"/>
      <c r="BX17" s="317"/>
      <c r="BY17" s="317"/>
      <c r="BZ17" s="317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317"/>
      <c r="CR17" s="317"/>
      <c r="CS17" s="317"/>
      <c r="CT17" s="317"/>
      <c r="CU17" s="317"/>
      <c r="CV17" s="317"/>
      <c r="CW17" s="317"/>
      <c r="CX17" s="317"/>
      <c r="CY17" s="317"/>
      <c r="CZ17" s="317"/>
      <c r="DA17" s="317"/>
      <c r="DB17" s="317"/>
      <c r="DC17" s="317"/>
      <c r="DD17" s="317"/>
      <c r="DE17" s="317"/>
      <c r="DF17" s="317"/>
      <c r="DG17" s="317"/>
      <c r="DH17" s="317"/>
      <c r="DI17" s="317"/>
      <c r="DJ17" s="317"/>
      <c r="DK17" s="317"/>
      <c r="DL17" s="317"/>
      <c r="DM17" s="317"/>
      <c r="DN17" s="317"/>
      <c r="DO17" s="317"/>
      <c r="DP17" s="317"/>
      <c r="DQ17" s="317"/>
      <c r="DR17" s="317"/>
      <c r="DS17" s="317"/>
      <c r="DT17" s="317"/>
      <c r="DU17" s="317"/>
      <c r="DV17" s="317"/>
      <c r="DW17" s="317"/>
      <c r="DX17" s="317"/>
      <c r="DY17" s="317"/>
      <c r="DZ17" s="317"/>
      <c r="EA17" s="317"/>
      <c r="EB17" s="317"/>
      <c r="EC17" s="317"/>
      <c r="ED17" s="317"/>
      <c r="EE17" s="317"/>
      <c r="EF17" s="317"/>
      <c r="EG17" s="317"/>
      <c r="EH17" s="317"/>
      <c r="EI17" s="317"/>
      <c r="EJ17" s="317"/>
      <c r="EK17" s="317"/>
      <c r="EL17" s="317"/>
      <c r="EM17" s="317"/>
      <c r="EN17" s="317"/>
      <c r="EO17" s="317"/>
      <c r="EP17" s="317"/>
      <c r="EQ17" s="317"/>
      <c r="ER17" s="317"/>
      <c r="ES17" s="317"/>
      <c r="ET17" s="317"/>
      <c r="EU17" s="317"/>
      <c r="EV17" s="317"/>
      <c r="EW17" s="317"/>
      <c r="EX17" s="317"/>
      <c r="EY17" s="317"/>
      <c r="EZ17" s="317"/>
      <c r="FA17" s="317"/>
      <c r="FB17" s="317"/>
      <c r="FC17" s="317"/>
      <c r="FD17" s="317"/>
      <c r="FE17" s="317"/>
      <c r="FF17" s="317"/>
      <c r="FG17" s="317"/>
      <c r="FH17" s="317"/>
      <c r="FI17" s="317"/>
      <c r="FJ17" s="317"/>
      <c r="FK17" s="317"/>
      <c r="FL17" s="317"/>
      <c r="FM17" s="317"/>
      <c r="FN17" s="317"/>
      <c r="FO17" s="317"/>
      <c r="FP17" s="317"/>
      <c r="FQ17" s="317"/>
      <c r="FR17" s="317"/>
      <c r="FS17" s="317"/>
      <c r="FT17" s="317"/>
      <c r="FU17" s="317"/>
      <c r="FV17" s="317"/>
      <c r="FW17" s="317"/>
      <c r="FX17" s="317"/>
      <c r="FY17" s="317"/>
      <c r="FZ17" s="317"/>
      <c r="GA17" s="317"/>
      <c r="GB17" s="317"/>
      <c r="GC17" s="317"/>
      <c r="GD17" s="317"/>
      <c r="GE17" s="317"/>
      <c r="GF17" s="317"/>
      <c r="GG17" s="317"/>
      <c r="GH17" s="317"/>
      <c r="GI17" s="317"/>
      <c r="GJ17" s="317"/>
      <c r="GK17" s="317"/>
      <c r="GL17" s="317"/>
      <c r="GM17" s="317"/>
      <c r="GN17" s="317"/>
      <c r="GO17" s="317"/>
      <c r="GP17" s="317"/>
      <c r="GQ17" s="317"/>
      <c r="GR17" s="317"/>
      <c r="GS17" s="317"/>
      <c r="GT17" s="317"/>
      <c r="GU17" s="317"/>
      <c r="GV17" s="317"/>
      <c r="GW17" s="317"/>
      <c r="GX17" s="317"/>
      <c r="GY17" s="317"/>
      <c r="GZ17" s="317"/>
      <c r="HA17" s="317"/>
      <c r="HB17" s="317"/>
      <c r="HC17" s="317"/>
      <c r="HD17" s="317"/>
      <c r="HE17" s="317"/>
      <c r="HF17" s="317"/>
      <c r="HG17" s="317"/>
      <c r="HH17" s="317"/>
      <c r="HI17" s="317"/>
      <c r="HJ17" s="317"/>
      <c r="HK17" s="317"/>
      <c r="HL17" s="317"/>
      <c r="HM17" s="317"/>
      <c r="HN17" s="317"/>
      <c r="HO17" s="317"/>
      <c r="HP17" s="317"/>
      <c r="HQ17" s="317"/>
      <c r="HR17" s="317"/>
      <c r="HS17" s="317"/>
      <c r="HT17" s="317"/>
      <c r="HU17" s="317"/>
      <c r="HV17" s="317"/>
      <c r="HW17" s="317"/>
      <c r="HX17" s="317"/>
      <c r="HY17" s="317"/>
      <c r="HZ17" s="317"/>
      <c r="IA17" s="317"/>
      <c r="IB17" s="317"/>
      <c r="IC17" s="317"/>
      <c r="ID17" s="317"/>
      <c r="IE17" s="317"/>
      <c r="IF17" s="317"/>
      <c r="IG17" s="317"/>
      <c r="IH17" s="317"/>
      <c r="II17" s="317"/>
      <c r="IJ17" s="317"/>
      <c r="IK17" s="317"/>
      <c r="IL17" s="317"/>
      <c r="IM17" s="317"/>
      <c r="IN17" s="317"/>
      <c r="IO17" s="317"/>
      <c r="IP17" s="317"/>
      <c r="IQ17" s="317"/>
      <c r="IR17" s="317"/>
      <c r="IS17" s="317"/>
      <c r="IT17" s="317"/>
      <c r="IU17" s="317"/>
      <c r="IV17" s="317"/>
      <c r="IW17" s="317"/>
      <c r="IX17" s="317"/>
      <c r="IY17" s="317"/>
      <c r="IZ17" s="317"/>
      <c r="JA17" s="317"/>
      <c r="JB17" s="317"/>
      <c r="JC17" s="317"/>
      <c r="JD17" s="317"/>
      <c r="JE17" s="317"/>
      <c r="JF17" s="317"/>
      <c r="JG17" s="317"/>
      <c r="JH17" s="317"/>
      <c r="JI17" s="317"/>
      <c r="JJ17" s="317"/>
    </row>
    <row r="18" spans="1:270" s="93" customFormat="1" ht="21" x14ac:dyDescent="0.35">
      <c r="A18" s="317"/>
      <c r="B18" s="40">
        <v>0.5</v>
      </c>
      <c r="C18" s="42" t="s">
        <v>294</v>
      </c>
      <c r="D18" s="91" t="s">
        <v>267</v>
      </c>
      <c r="E18" s="37" t="s">
        <v>228</v>
      </c>
      <c r="F18" s="38" t="s">
        <v>228</v>
      </c>
      <c r="G18" s="367"/>
      <c r="H18" s="252"/>
      <c r="I18" s="175"/>
      <c r="J18" s="179" t="str">
        <f t="shared" si="0"/>
        <v>...%</v>
      </c>
      <c r="K18" s="180" t="e">
        <f t="shared" si="1"/>
        <v>#VALUE!</v>
      </c>
      <c r="L18" s="348" t="e">
        <f t="shared" si="2"/>
        <v>#VALUE!</v>
      </c>
      <c r="M18" s="314"/>
      <c r="N18" s="245">
        <v>0.65</v>
      </c>
      <c r="O18" s="245">
        <v>0.5</v>
      </c>
      <c r="P18" s="245">
        <v>0.6</v>
      </c>
      <c r="Q18" s="245">
        <v>0.73</v>
      </c>
      <c r="R18" s="168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317"/>
      <c r="DI18" s="317"/>
      <c r="DJ18" s="317"/>
      <c r="DK18" s="317"/>
      <c r="DL18" s="317"/>
      <c r="DM18" s="317"/>
      <c r="DN18" s="317"/>
      <c r="DO18" s="317"/>
      <c r="DP18" s="317"/>
      <c r="DQ18" s="317"/>
      <c r="DR18" s="317"/>
      <c r="DS18" s="317"/>
      <c r="DT18" s="317"/>
      <c r="DU18" s="317"/>
      <c r="DV18" s="317"/>
      <c r="DW18" s="317"/>
      <c r="DX18" s="317"/>
      <c r="DY18" s="317"/>
      <c r="DZ18" s="317"/>
      <c r="EA18" s="317"/>
      <c r="EB18" s="317"/>
      <c r="EC18" s="317"/>
      <c r="ED18" s="317"/>
      <c r="EE18" s="317"/>
      <c r="EF18" s="317"/>
      <c r="EG18" s="317"/>
      <c r="EH18" s="317"/>
      <c r="EI18" s="317"/>
      <c r="EJ18" s="317"/>
      <c r="EK18" s="317"/>
      <c r="EL18" s="317"/>
      <c r="EM18" s="317"/>
      <c r="EN18" s="317"/>
      <c r="EO18" s="317"/>
      <c r="EP18" s="317"/>
      <c r="EQ18" s="317"/>
      <c r="ER18" s="317"/>
      <c r="ES18" s="317"/>
      <c r="ET18" s="317"/>
      <c r="EU18" s="317"/>
      <c r="EV18" s="317"/>
      <c r="EW18" s="317"/>
      <c r="EX18" s="317"/>
      <c r="EY18" s="317"/>
      <c r="EZ18" s="317"/>
      <c r="FA18" s="317"/>
      <c r="FB18" s="317"/>
      <c r="FC18" s="317"/>
      <c r="FD18" s="317"/>
      <c r="FE18" s="317"/>
      <c r="FF18" s="317"/>
      <c r="FG18" s="317"/>
      <c r="FH18" s="317"/>
      <c r="FI18" s="317"/>
      <c r="FJ18" s="317"/>
      <c r="FK18" s="317"/>
      <c r="FL18" s="317"/>
      <c r="FM18" s="317"/>
      <c r="FN18" s="317"/>
      <c r="FO18" s="317"/>
      <c r="FP18" s="317"/>
      <c r="FQ18" s="317"/>
      <c r="FR18" s="317"/>
      <c r="FS18" s="317"/>
      <c r="FT18" s="317"/>
      <c r="FU18" s="317"/>
      <c r="FV18" s="317"/>
      <c r="FW18" s="317"/>
      <c r="FX18" s="317"/>
      <c r="FY18" s="317"/>
      <c r="FZ18" s="317"/>
      <c r="GA18" s="317"/>
      <c r="GB18" s="317"/>
      <c r="GC18" s="317"/>
      <c r="GD18" s="317"/>
      <c r="GE18" s="317"/>
      <c r="GF18" s="317"/>
      <c r="GG18" s="317"/>
      <c r="GH18" s="317"/>
      <c r="GI18" s="317"/>
      <c r="GJ18" s="317"/>
      <c r="GK18" s="317"/>
      <c r="GL18" s="317"/>
      <c r="GM18" s="317"/>
      <c r="GN18" s="317"/>
      <c r="GO18" s="317"/>
      <c r="GP18" s="317"/>
      <c r="GQ18" s="317"/>
      <c r="GR18" s="317"/>
      <c r="GS18" s="317"/>
      <c r="GT18" s="317"/>
      <c r="GU18" s="317"/>
      <c r="GV18" s="317"/>
      <c r="GW18" s="317"/>
      <c r="GX18" s="317"/>
      <c r="GY18" s="317"/>
      <c r="GZ18" s="317"/>
      <c r="HA18" s="317"/>
      <c r="HB18" s="317"/>
      <c r="HC18" s="317"/>
      <c r="HD18" s="317"/>
      <c r="HE18" s="317"/>
      <c r="HF18" s="317"/>
      <c r="HG18" s="317"/>
      <c r="HH18" s="317"/>
      <c r="HI18" s="317"/>
      <c r="HJ18" s="317"/>
      <c r="HK18" s="317"/>
      <c r="HL18" s="317"/>
      <c r="HM18" s="317"/>
      <c r="HN18" s="317"/>
      <c r="HO18" s="317"/>
      <c r="HP18" s="317"/>
      <c r="HQ18" s="317"/>
      <c r="HR18" s="317"/>
      <c r="HS18" s="317"/>
      <c r="HT18" s="317"/>
      <c r="HU18" s="317"/>
      <c r="HV18" s="317"/>
      <c r="HW18" s="317"/>
      <c r="HX18" s="317"/>
      <c r="HY18" s="317"/>
      <c r="HZ18" s="317"/>
      <c r="IA18" s="317"/>
      <c r="IB18" s="317"/>
      <c r="IC18" s="317"/>
      <c r="ID18" s="317"/>
      <c r="IE18" s="317"/>
      <c r="IF18" s="317"/>
      <c r="IG18" s="317"/>
      <c r="IH18" s="317"/>
      <c r="II18" s="317"/>
      <c r="IJ18" s="317"/>
      <c r="IK18" s="317"/>
      <c r="IL18" s="317"/>
      <c r="IM18" s="317"/>
      <c r="IN18" s="317"/>
      <c r="IO18" s="317"/>
      <c r="IP18" s="317"/>
      <c r="IQ18" s="317"/>
      <c r="IR18" s="317"/>
      <c r="IS18" s="317"/>
      <c r="IT18" s="317"/>
      <c r="IU18" s="317"/>
      <c r="IV18" s="317"/>
      <c r="IW18" s="317"/>
      <c r="IX18" s="317"/>
      <c r="IY18" s="317"/>
      <c r="IZ18" s="317"/>
      <c r="JA18" s="317"/>
      <c r="JB18" s="317"/>
      <c r="JC18" s="317"/>
      <c r="JD18" s="317"/>
      <c r="JE18" s="317"/>
      <c r="JF18" s="317"/>
      <c r="JG18" s="317"/>
      <c r="JH18" s="317"/>
      <c r="JI18" s="317"/>
      <c r="JJ18" s="317"/>
    </row>
    <row r="19" spans="1:270" s="93" customFormat="1" ht="21" x14ac:dyDescent="0.35">
      <c r="A19" s="317"/>
      <c r="B19" s="40">
        <v>0.5</v>
      </c>
      <c r="C19" s="42" t="s">
        <v>295</v>
      </c>
      <c r="D19" s="91" t="s">
        <v>267</v>
      </c>
      <c r="E19" s="37" t="s">
        <v>228</v>
      </c>
      <c r="F19" s="38" t="s">
        <v>228</v>
      </c>
      <c r="G19" s="366"/>
      <c r="H19" s="250"/>
      <c r="I19" s="160"/>
      <c r="J19" s="179" t="str">
        <f t="shared" si="0"/>
        <v>...%</v>
      </c>
      <c r="K19" s="180" t="e">
        <f t="shared" si="1"/>
        <v>#VALUE!</v>
      </c>
      <c r="L19" s="348" t="e">
        <f t="shared" si="2"/>
        <v>#VALUE!</v>
      </c>
      <c r="M19" s="314"/>
      <c r="N19" s="245">
        <v>0.65</v>
      </c>
      <c r="O19" s="245">
        <v>0.5</v>
      </c>
      <c r="P19" s="245">
        <v>0.65</v>
      </c>
      <c r="Q19" s="245">
        <v>0.753</v>
      </c>
      <c r="R19" s="168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F19" s="317"/>
      <c r="BG19" s="317"/>
      <c r="BH19" s="317"/>
      <c r="BI19" s="317"/>
      <c r="BJ19" s="317"/>
      <c r="BK19" s="317"/>
      <c r="BL19" s="317"/>
      <c r="BM19" s="317"/>
      <c r="BN19" s="317"/>
      <c r="BO19" s="317"/>
      <c r="BP19" s="317"/>
      <c r="BQ19" s="317"/>
      <c r="BR19" s="317"/>
      <c r="BS19" s="317"/>
      <c r="BT19" s="317"/>
      <c r="BU19" s="317"/>
      <c r="BV19" s="317"/>
      <c r="BW19" s="317"/>
      <c r="BX19" s="317"/>
      <c r="BY19" s="317"/>
      <c r="BZ19" s="317"/>
      <c r="CA19" s="317"/>
      <c r="CB19" s="317"/>
      <c r="CC19" s="317"/>
      <c r="CD19" s="317"/>
      <c r="CE19" s="317"/>
      <c r="CF19" s="317"/>
      <c r="CG19" s="317"/>
      <c r="CH19" s="317"/>
      <c r="CI19" s="317"/>
      <c r="CJ19" s="317"/>
      <c r="CK19" s="317"/>
      <c r="CL19" s="317"/>
      <c r="CM19" s="317"/>
      <c r="CN19" s="317"/>
      <c r="CO19" s="317"/>
      <c r="CP19" s="317"/>
      <c r="CQ19" s="317"/>
      <c r="CR19" s="317"/>
      <c r="CS19" s="317"/>
      <c r="CT19" s="317"/>
      <c r="CU19" s="317"/>
      <c r="CV19" s="317"/>
      <c r="CW19" s="317"/>
      <c r="CX19" s="317"/>
      <c r="CY19" s="317"/>
      <c r="CZ19" s="317"/>
      <c r="DA19" s="317"/>
      <c r="DB19" s="317"/>
      <c r="DC19" s="317"/>
      <c r="DD19" s="317"/>
      <c r="DE19" s="317"/>
      <c r="DF19" s="317"/>
      <c r="DG19" s="317"/>
      <c r="DH19" s="317"/>
      <c r="DI19" s="317"/>
      <c r="DJ19" s="317"/>
      <c r="DK19" s="317"/>
      <c r="DL19" s="317"/>
      <c r="DM19" s="317"/>
      <c r="DN19" s="317"/>
      <c r="DO19" s="317"/>
      <c r="DP19" s="317"/>
      <c r="DQ19" s="317"/>
      <c r="DR19" s="317"/>
      <c r="DS19" s="317"/>
      <c r="DT19" s="317"/>
      <c r="DU19" s="317"/>
      <c r="DV19" s="317"/>
      <c r="DW19" s="317"/>
      <c r="DX19" s="317"/>
      <c r="DY19" s="317"/>
      <c r="DZ19" s="317"/>
      <c r="EA19" s="317"/>
      <c r="EB19" s="317"/>
      <c r="EC19" s="317"/>
      <c r="ED19" s="317"/>
      <c r="EE19" s="317"/>
      <c r="EF19" s="317"/>
      <c r="EG19" s="317"/>
      <c r="EH19" s="317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7"/>
      <c r="EU19" s="317"/>
      <c r="EV19" s="317"/>
      <c r="EW19" s="317"/>
      <c r="EX19" s="317"/>
      <c r="EY19" s="317"/>
      <c r="EZ19" s="317"/>
      <c r="FA19" s="317"/>
      <c r="FB19" s="317"/>
      <c r="FC19" s="317"/>
      <c r="FD19" s="317"/>
      <c r="FE19" s="317"/>
      <c r="FF19" s="317"/>
      <c r="FG19" s="317"/>
      <c r="FH19" s="317"/>
      <c r="FI19" s="317"/>
      <c r="FJ19" s="317"/>
      <c r="FK19" s="317"/>
      <c r="FL19" s="317"/>
      <c r="FM19" s="317"/>
      <c r="FN19" s="317"/>
      <c r="FO19" s="317"/>
      <c r="FP19" s="317"/>
      <c r="FQ19" s="317"/>
      <c r="FR19" s="317"/>
      <c r="FS19" s="317"/>
      <c r="FT19" s="317"/>
      <c r="FU19" s="317"/>
      <c r="FV19" s="317"/>
      <c r="FW19" s="317"/>
      <c r="FX19" s="317"/>
      <c r="FY19" s="317"/>
      <c r="FZ19" s="317"/>
      <c r="GA19" s="317"/>
      <c r="GB19" s="317"/>
      <c r="GC19" s="317"/>
      <c r="GD19" s="317"/>
      <c r="GE19" s="317"/>
      <c r="GF19" s="317"/>
      <c r="GG19" s="317"/>
      <c r="GH19" s="317"/>
      <c r="GI19" s="317"/>
      <c r="GJ19" s="317"/>
      <c r="GK19" s="317"/>
      <c r="GL19" s="317"/>
      <c r="GM19" s="317"/>
      <c r="GN19" s="317"/>
      <c r="GO19" s="317"/>
      <c r="GP19" s="317"/>
      <c r="GQ19" s="317"/>
      <c r="GR19" s="317"/>
      <c r="GS19" s="317"/>
      <c r="GT19" s="317"/>
      <c r="GU19" s="317"/>
      <c r="GV19" s="317"/>
      <c r="GW19" s="317"/>
      <c r="GX19" s="317"/>
      <c r="GY19" s="317"/>
      <c r="GZ19" s="317"/>
      <c r="HA19" s="317"/>
      <c r="HB19" s="317"/>
      <c r="HC19" s="317"/>
      <c r="HD19" s="317"/>
      <c r="HE19" s="317"/>
      <c r="HF19" s="317"/>
      <c r="HG19" s="317"/>
      <c r="HH19" s="317"/>
      <c r="HI19" s="317"/>
      <c r="HJ19" s="317"/>
      <c r="HK19" s="317"/>
      <c r="HL19" s="317"/>
      <c r="HM19" s="317"/>
      <c r="HN19" s="317"/>
      <c r="HO19" s="317"/>
      <c r="HP19" s="317"/>
      <c r="HQ19" s="317"/>
      <c r="HR19" s="317"/>
      <c r="HS19" s="317"/>
      <c r="HT19" s="317"/>
      <c r="HU19" s="317"/>
      <c r="HV19" s="317"/>
      <c r="HW19" s="317"/>
      <c r="HX19" s="317"/>
      <c r="HY19" s="317"/>
      <c r="HZ19" s="317"/>
      <c r="IA19" s="317"/>
      <c r="IB19" s="317"/>
      <c r="IC19" s="317"/>
      <c r="ID19" s="317"/>
      <c r="IE19" s="317"/>
      <c r="IF19" s="317"/>
      <c r="IG19" s="317"/>
      <c r="IH19" s="317"/>
      <c r="II19" s="317"/>
      <c r="IJ19" s="317"/>
      <c r="IK19" s="317"/>
      <c r="IL19" s="317"/>
      <c r="IM19" s="317"/>
      <c r="IN19" s="317"/>
      <c r="IO19" s="317"/>
      <c r="IP19" s="317"/>
      <c r="IQ19" s="317"/>
      <c r="IR19" s="317"/>
      <c r="IS19" s="317"/>
      <c r="IT19" s="317"/>
      <c r="IU19" s="317"/>
      <c r="IV19" s="317"/>
      <c r="IW19" s="317"/>
      <c r="IX19" s="317"/>
      <c r="IY19" s="317"/>
      <c r="IZ19" s="317"/>
      <c r="JA19" s="317"/>
      <c r="JB19" s="317"/>
      <c r="JC19" s="317"/>
      <c r="JD19" s="317"/>
      <c r="JE19" s="317"/>
      <c r="JF19" s="317"/>
      <c r="JG19" s="317"/>
      <c r="JH19" s="317"/>
      <c r="JI19" s="317"/>
      <c r="JJ19" s="317"/>
    </row>
    <row r="20" spans="1:270" s="70" customFormat="1" ht="21" x14ac:dyDescent="0.35">
      <c r="A20" s="317"/>
      <c r="B20" s="40">
        <v>0.27</v>
      </c>
      <c r="C20" s="42" t="s">
        <v>296</v>
      </c>
      <c r="D20" s="91" t="s">
        <v>267</v>
      </c>
      <c r="E20" s="37" t="s">
        <v>228</v>
      </c>
      <c r="F20" s="38" t="s">
        <v>228</v>
      </c>
      <c r="G20" s="368"/>
      <c r="H20" s="253"/>
      <c r="I20" s="169"/>
      <c r="J20" s="179" t="str">
        <f t="shared" si="0"/>
        <v>...%</v>
      </c>
      <c r="K20" s="180" t="e">
        <f t="shared" si="1"/>
        <v>#VALUE!</v>
      </c>
      <c r="L20" s="348" t="e">
        <f t="shared" si="2"/>
        <v>#VALUE!</v>
      </c>
      <c r="M20" s="314"/>
      <c r="N20" s="245">
        <v>0.9</v>
      </c>
      <c r="O20" s="245">
        <v>0.8</v>
      </c>
      <c r="P20" s="245">
        <v>0.8</v>
      </c>
      <c r="Q20" s="245">
        <v>0.76500000000000001</v>
      </c>
      <c r="R20" s="168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F20" s="317"/>
      <c r="BG20" s="317"/>
      <c r="BH20" s="317"/>
      <c r="BI20" s="317"/>
      <c r="BJ20" s="317"/>
      <c r="BK20" s="317"/>
      <c r="BL20" s="317"/>
      <c r="BM20" s="317"/>
      <c r="BN20" s="317"/>
      <c r="BO20" s="317"/>
      <c r="BP20" s="317"/>
      <c r="BQ20" s="317"/>
      <c r="BR20" s="317"/>
      <c r="BS20" s="317"/>
      <c r="BT20" s="317"/>
      <c r="BU20" s="317"/>
      <c r="BV20" s="317"/>
      <c r="BW20" s="317"/>
      <c r="BX20" s="317"/>
      <c r="BY20" s="317"/>
      <c r="BZ20" s="317"/>
      <c r="CA20" s="317"/>
      <c r="CB20" s="317"/>
      <c r="CC20" s="317"/>
      <c r="CD20" s="317"/>
      <c r="CE20" s="317"/>
      <c r="CF20" s="317"/>
      <c r="CG20" s="317"/>
      <c r="CH20" s="317"/>
      <c r="CI20" s="317"/>
      <c r="CJ20" s="317"/>
      <c r="CK20" s="317"/>
      <c r="CL20" s="317"/>
      <c r="CM20" s="317"/>
      <c r="CN20" s="317"/>
      <c r="CO20" s="317"/>
      <c r="CP20" s="317"/>
      <c r="CQ20" s="317"/>
      <c r="CR20" s="317"/>
      <c r="CS20" s="317"/>
      <c r="CT20" s="317"/>
      <c r="CU20" s="317"/>
      <c r="CV20" s="317"/>
      <c r="CW20" s="317"/>
      <c r="CX20" s="317"/>
      <c r="CY20" s="317"/>
      <c r="CZ20" s="317"/>
      <c r="DA20" s="317"/>
      <c r="DB20" s="317"/>
      <c r="DC20" s="317"/>
      <c r="DD20" s="317"/>
      <c r="DE20" s="317"/>
      <c r="DF20" s="317"/>
      <c r="DG20" s="317"/>
      <c r="DH20" s="317"/>
      <c r="DI20" s="317"/>
      <c r="DJ20" s="317"/>
      <c r="DK20" s="317"/>
      <c r="DL20" s="317"/>
      <c r="DM20" s="317"/>
      <c r="DN20" s="317"/>
      <c r="DO20" s="317"/>
      <c r="DP20" s="317"/>
      <c r="DQ20" s="317"/>
      <c r="DR20" s="317"/>
      <c r="DS20" s="317"/>
      <c r="DT20" s="317"/>
      <c r="DU20" s="317"/>
      <c r="DV20" s="317"/>
      <c r="DW20" s="317"/>
      <c r="DX20" s="317"/>
      <c r="DY20" s="317"/>
      <c r="DZ20" s="317"/>
      <c r="EA20" s="317"/>
      <c r="EB20" s="317"/>
      <c r="EC20" s="317"/>
      <c r="ED20" s="317"/>
      <c r="EE20" s="317"/>
      <c r="EF20" s="317"/>
      <c r="EG20" s="317"/>
      <c r="EH20" s="317"/>
      <c r="EI20" s="317"/>
      <c r="EJ20" s="317"/>
      <c r="EK20" s="317"/>
      <c r="EL20" s="317"/>
      <c r="EM20" s="317"/>
      <c r="EN20" s="317"/>
      <c r="EO20" s="317"/>
      <c r="EP20" s="317"/>
      <c r="EQ20" s="317"/>
      <c r="ER20" s="317"/>
      <c r="ES20" s="317"/>
      <c r="ET20" s="317"/>
      <c r="EU20" s="317"/>
      <c r="EV20" s="317"/>
      <c r="EW20" s="317"/>
      <c r="EX20" s="317"/>
      <c r="EY20" s="317"/>
      <c r="EZ20" s="317"/>
      <c r="FA20" s="317"/>
      <c r="FB20" s="317"/>
      <c r="FC20" s="317"/>
      <c r="FD20" s="317"/>
      <c r="FE20" s="317"/>
      <c r="FF20" s="317"/>
      <c r="FG20" s="317"/>
      <c r="FH20" s="317"/>
      <c r="FI20" s="317"/>
      <c r="FJ20" s="317"/>
      <c r="FK20" s="317"/>
      <c r="FL20" s="317"/>
      <c r="FM20" s="317"/>
      <c r="FN20" s="317"/>
      <c r="FO20" s="317"/>
      <c r="FP20" s="317"/>
      <c r="FQ20" s="317"/>
      <c r="FR20" s="317"/>
      <c r="FS20" s="317"/>
      <c r="FT20" s="317"/>
      <c r="FU20" s="317"/>
      <c r="FV20" s="317"/>
      <c r="FW20" s="317"/>
      <c r="FX20" s="317"/>
      <c r="FY20" s="317"/>
      <c r="FZ20" s="317"/>
      <c r="GA20" s="317"/>
      <c r="GB20" s="317"/>
      <c r="GC20" s="317"/>
      <c r="GD20" s="317"/>
      <c r="GE20" s="317"/>
      <c r="GF20" s="317"/>
      <c r="GG20" s="317"/>
      <c r="GH20" s="317"/>
      <c r="GI20" s="317"/>
      <c r="GJ20" s="317"/>
      <c r="GK20" s="317"/>
      <c r="GL20" s="317"/>
      <c r="GM20" s="317"/>
      <c r="GN20" s="317"/>
      <c r="GO20" s="317"/>
      <c r="GP20" s="317"/>
      <c r="GQ20" s="317"/>
      <c r="GR20" s="317"/>
      <c r="GS20" s="317"/>
      <c r="GT20" s="317"/>
      <c r="GU20" s="317"/>
      <c r="GV20" s="317"/>
      <c r="GW20" s="317"/>
      <c r="GX20" s="317"/>
      <c r="GY20" s="317"/>
      <c r="GZ20" s="317"/>
      <c r="HA20" s="317"/>
      <c r="HB20" s="317"/>
      <c r="HC20" s="317"/>
      <c r="HD20" s="317"/>
      <c r="HE20" s="317"/>
      <c r="HF20" s="317"/>
      <c r="HG20" s="317"/>
      <c r="HH20" s="317"/>
      <c r="HI20" s="317"/>
      <c r="HJ20" s="317"/>
      <c r="HK20" s="317"/>
      <c r="HL20" s="317"/>
      <c r="HM20" s="317"/>
      <c r="HN20" s="317"/>
      <c r="HO20" s="317"/>
      <c r="HP20" s="317"/>
      <c r="HQ20" s="317"/>
      <c r="HR20" s="317"/>
      <c r="HS20" s="317"/>
      <c r="HT20" s="317"/>
      <c r="HU20" s="317"/>
      <c r="HV20" s="317"/>
      <c r="HW20" s="317"/>
      <c r="HX20" s="317"/>
      <c r="HY20" s="317"/>
      <c r="HZ20" s="317"/>
      <c r="IA20" s="317"/>
      <c r="IB20" s="317"/>
      <c r="IC20" s="317"/>
      <c r="ID20" s="317"/>
      <c r="IE20" s="317"/>
      <c r="IF20" s="317"/>
      <c r="IG20" s="317"/>
      <c r="IH20" s="317"/>
      <c r="II20" s="317"/>
      <c r="IJ20" s="317"/>
      <c r="IK20" s="317"/>
      <c r="IL20" s="317"/>
      <c r="IM20" s="317"/>
      <c r="IN20" s="317"/>
      <c r="IO20" s="317"/>
      <c r="IP20" s="317"/>
      <c r="IQ20" s="317"/>
      <c r="IR20" s="317"/>
      <c r="IS20" s="317"/>
      <c r="IT20" s="317"/>
      <c r="IU20" s="317"/>
      <c r="IV20" s="317"/>
      <c r="IW20" s="317"/>
      <c r="IX20" s="317"/>
      <c r="IY20" s="317"/>
      <c r="IZ20" s="317"/>
      <c r="JA20" s="317"/>
      <c r="JB20" s="317"/>
      <c r="JC20" s="317"/>
      <c r="JD20" s="317"/>
      <c r="JE20" s="317"/>
      <c r="JF20" s="317"/>
      <c r="JG20" s="317"/>
      <c r="JH20" s="317"/>
      <c r="JI20" s="317"/>
      <c r="JJ20" s="317"/>
    </row>
    <row r="21" spans="1:270" s="70" customFormat="1" ht="21" x14ac:dyDescent="0.35">
      <c r="A21" s="317"/>
      <c r="B21" s="40">
        <v>1</v>
      </c>
      <c r="C21" s="42" t="s">
        <v>297</v>
      </c>
      <c r="D21" s="91" t="s">
        <v>267</v>
      </c>
      <c r="E21" s="37" t="s">
        <v>228</v>
      </c>
      <c r="F21" s="38" t="s">
        <v>228</v>
      </c>
      <c r="G21" s="41"/>
      <c r="H21" s="253"/>
      <c r="I21" s="169"/>
      <c r="J21" s="179" t="str">
        <f t="shared" si="0"/>
        <v>...%</v>
      </c>
      <c r="K21" s="180" t="e">
        <f t="shared" si="1"/>
        <v>#VALUE!</v>
      </c>
      <c r="L21" s="348" t="e">
        <f t="shared" si="2"/>
        <v>#VALUE!</v>
      </c>
      <c r="M21" s="314"/>
      <c r="N21" s="245">
        <v>0.7</v>
      </c>
      <c r="O21" s="245">
        <v>0.7</v>
      </c>
      <c r="P21" s="245">
        <v>0.7</v>
      </c>
      <c r="Q21" s="245">
        <v>0.72</v>
      </c>
      <c r="R21" s="168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317"/>
      <c r="BB21" s="317"/>
      <c r="BC21" s="317"/>
      <c r="BD21" s="317"/>
      <c r="BE21" s="317"/>
      <c r="BF21" s="317"/>
      <c r="BG21" s="317"/>
      <c r="BH21" s="317"/>
      <c r="BI21" s="317"/>
      <c r="BJ21" s="317"/>
      <c r="BK21" s="317"/>
      <c r="BL21" s="317"/>
      <c r="BM21" s="317"/>
      <c r="BN21" s="317"/>
      <c r="BO21" s="317"/>
      <c r="BP21" s="317"/>
      <c r="BQ21" s="317"/>
      <c r="BR21" s="317"/>
      <c r="BS21" s="317"/>
      <c r="BT21" s="317"/>
      <c r="BU21" s="317"/>
      <c r="BV21" s="317"/>
      <c r="BW21" s="317"/>
      <c r="BX21" s="317"/>
      <c r="BY21" s="317"/>
      <c r="BZ21" s="317"/>
      <c r="CA21" s="317"/>
      <c r="CB21" s="317"/>
      <c r="CC21" s="317"/>
      <c r="CD21" s="317"/>
      <c r="CE21" s="317"/>
      <c r="CF21" s="317"/>
      <c r="CG21" s="317"/>
      <c r="CH21" s="317"/>
      <c r="CI21" s="317"/>
      <c r="CJ21" s="317"/>
      <c r="CK21" s="317"/>
      <c r="CL21" s="317"/>
      <c r="CM21" s="317"/>
      <c r="CN21" s="317"/>
      <c r="CO21" s="317"/>
      <c r="CP21" s="317"/>
      <c r="CQ21" s="317"/>
      <c r="CR21" s="317"/>
      <c r="CS21" s="317"/>
      <c r="CT21" s="317"/>
      <c r="CU21" s="317"/>
      <c r="CV21" s="317"/>
      <c r="CW21" s="317"/>
      <c r="CX21" s="317"/>
      <c r="CY21" s="317"/>
      <c r="CZ21" s="317"/>
      <c r="DA21" s="317"/>
      <c r="DB21" s="317"/>
      <c r="DC21" s="317"/>
      <c r="DD21" s="317"/>
      <c r="DE21" s="317"/>
      <c r="DF21" s="317"/>
      <c r="DG21" s="317"/>
      <c r="DH21" s="317"/>
      <c r="DI21" s="317"/>
      <c r="DJ21" s="317"/>
      <c r="DK21" s="317"/>
      <c r="DL21" s="317"/>
      <c r="DM21" s="317"/>
      <c r="DN21" s="317"/>
      <c r="DO21" s="317"/>
      <c r="DP21" s="317"/>
      <c r="DQ21" s="317"/>
      <c r="DR21" s="317"/>
      <c r="DS21" s="317"/>
      <c r="DT21" s="317"/>
      <c r="DU21" s="317"/>
      <c r="DV21" s="317"/>
      <c r="DW21" s="317"/>
      <c r="DX21" s="317"/>
      <c r="DY21" s="317"/>
      <c r="DZ21" s="317"/>
      <c r="EA21" s="317"/>
      <c r="EB21" s="317"/>
      <c r="EC21" s="317"/>
      <c r="ED21" s="317"/>
      <c r="EE21" s="317"/>
      <c r="EF21" s="317"/>
      <c r="EG21" s="317"/>
      <c r="EH21" s="317"/>
      <c r="EI21" s="317"/>
      <c r="EJ21" s="317"/>
      <c r="EK21" s="317"/>
      <c r="EL21" s="317"/>
      <c r="EM21" s="317"/>
      <c r="EN21" s="317"/>
      <c r="EO21" s="317"/>
      <c r="EP21" s="317"/>
      <c r="EQ21" s="317"/>
      <c r="ER21" s="317"/>
      <c r="ES21" s="317"/>
      <c r="ET21" s="317"/>
      <c r="EU21" s="317"/>
      <c r="EV21" s="317"/>
      <c r="EW21" s="317"/>
      <c r="EX21" s="317"/>
      <c r="EY21" s="317"/>
      <c r="EZ21" s="317"/>
      <c r="FA21" s="317"/>
      <c r="FB21" s="317"/>
      <c r="FC21" s="317"/>
      <c r="FD21" s="317"/>
      <c r="FE21" s="317"/>
      <c r="FF21" s="317"/>
      <c r="FG21" s="317"/>
      <c r="FH21" s="317"/>
      <c r="FI21" s="317"/>
      <c r="FJ21" s="317"/>
      <c r="FK21" s="317"/>
      <c r="FL21" s="317"/>
      <c r="FM21" s="317"/>
      <c r="FN21" s="317"/>
      <c r="FO21" s="317"/>
      <c r="FP21" s="317"/>
      <c r="FQ21" s="317"/>
      <c r="FR21" s="317"/>
      <c r="FS21" s="317"/>
      <c r="FT21" s="317"/>
      <c r="FU21" s="317"/>
      <c r="FV21" s="317"/>
      <c r="FW21" s="317"/>
      <c r="FX21" s="317"/>
      <c r="FY21" s="317"/>
      <c r="FZ21" s="317"/>
      <c r="GA21" s="317"/>
      <c r="GB21" s="317"/>
      <c r="GC21" s="317"/>
      <c r="GD21" s="317"/>
      <c r="GE21" s="317"/>
      <c r="GF21" s="317"/>
      <c r="GG21" s="317"/>
      <c r="GH21" s="317"/>
      <c r="GI21" s="317"/>
      <c r="GJ21" s="317"/>
      <c r="GK21" s="317"/>
      <c r="GL21" s="317"/>
      <c r="GM21" s="317"/>
      <c r="GN21" s="317"/>
      <c r="GO21" s="317"/>
      <c r="GP21" s="317"/>
      <c r="GQ21" s="317"/>
      <c r="GR21" s="317"/>
      <c r="GS21" s="317"/>
      <c r="GT21" s="317"/>
      <c r="GU21" s="317"/>
      <c r="GV21" s="317"/>
      <c r="GW21" s="317"/>
      <c r="GX21" s="317"/>
      <c r="GY21" s="317"/>
      <c r="GZ21" s="317"/>
      <c r="HA21" s="317"/>
      <c r="HB21" s="317"/>
      <c r="HC21" s="317"/>
      <c r="HD21" s="317"/>
      <c r="HE21" s="317"/>
      <c r="HF21" s="317"/>
      <c r="HG21" s="317"/>
      <c r="HH21" s="317"/>
      <c r="HI21" s="317"/>
      <c r="HJ21" s="317"/>
      <c r="HK21" s="317"/>
      <c r="HL21" s="317"/>
      <c r="HM21" s="317"/>
      <c r="HN21" s="317"/>
      <c r="HO21" s="317"/>
      <c r="HP21" s="317"/>
      <c r="HQ21" s="317"/>
      <c r="HR21" s="317"/>
      <c r="HS21" s="317"/>
      <c r="HT21" s="317"/>
      <c r="HU21" s="317"/>
      <c r="HV21" s="317"/>
      <c r="HW21" s="317"/>
      <c r="HX21" s="317"/>
      <c r="HY21" s="317"/>
      <c r="HZ21" s="317"/>
      <c r="IA21" s="317"/>
      <c r="IB21" s="317"/>
      <c r="IC21" s="317"/>
      <c r="ID21" s="317"/>
      <c r="IE21" s="317"/>
      <c r="IF21" s="317"/>
      <c r="IG21" s="317"/>
      <c r="IH21" s="317"/>
      <c r="II21" s="317"/>
      <c r="IJ21" s="317"/>
      <c r="IK21" s="317"/>
      <c r="IL21" s="317"/>
      <c r="IM21" s="317"/>
      <c r="IN21" s="317"/>
      <c r="IO21" s="317"/>
      <c r="IP21" s="317"/>
      <c r="IQ21" s="317"/>
      <c r="IR21" s="317"/>
      <c r="IS21" s="317"/>
      <c r="IT21" s="317"/>
      <c r="IU21" s="317"/>
      <c r="IV21" s="317"/>
      <c r="IW21" s="317"/>
      <c r="IX21" s="317"/>
      <c r="IY21" s="317"/>
      <c r="IZ21" s="317"/>
      <c r="JA21" s="317"/>
      <c r="JB21" s="317"/>
      <c r="JC21" s="317"/>
      <c r="JD21" s="317"/>
      <c r="JE21" s="317"/>
      <c r="JF21" s="317"/>
      <c r="JG21" s="317"/>
      <c r="JH21" s="317"/>
      <c r="JI21" s="317"/>
      <c r="JJ21" s="317"/>
    </row>
    <row r="22" spans="1:270" s="70" customFormat="1" ht="21" x14ac:dyDescent="0.35">
      <c r="A22" s="317"/>
      <c r="B22" s="40">
        <v>1.31</v>
      </c>
      <c r="C22" s="42" t="s">
        <v>298</v>
      </c>
      <c r="D22" s="91" t="s">
        <v>267</v>
      </c>
      <c r="E22" s="37" t="s">
        <v>228</v>
      </c>
      <c r="F22" s="38" t="s">
        <v>228</v>
      </c>
      <c r="G22" s="41"/>
      <c r="H22" s="253"/>
      <c r="I22" s="169"/>
      <c r="J22" s="179" t="str">
        <f t="shared" si="0"/>
        <v>...%</v>
      </c>
      <c r="K22" s="180" t="e">
        <f t="shared" si="1"/>
        <v>#VALUE!</v>
      </c>
      <c r="L22" s="348" t="e">
        <f t="shared" si="2"/>
        <v>#VALUE!</v>
      </c>
      <c r="M22" s="314"/>
      <c r="N22" s="245">
        <v>0.59</v>
      </c>
      <c r="O22" s="245">
        <v>0.7</v>
      </c>
      <c r="P22" s="245">
        <v>0.7</v>
      </c>
      <c r="Q22" s="245">
        <v>0.61</v>
      </c>
      <c r="R22" s="168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  <c r="BG22" s="317"/>
      <c r="BH22" s="317"/>
      <c r="BI22" s="317"/>
      <c r="BJ22" s="317"/>
      <c r="BK22" s="317"/>
      <c r="BL22" s="317"/>
      <c r="BM22" s="317"/>
      <c r="BN22" s="317"/>
      <c r="BO22" s="317"/>
      <c r="BP22" s="317"/>
      <c r="BQ22" s="317"/>
      <c r="BR22" s="317"/>
      <c r="BS22" s="317"/>
      <c r="BT22" s="317"/>
      <c r="BU22" s="317"/>
      <c r="BV22" s="317"/>
      <c r="BW22" s="317"/>
      <c r="BX22" s="317"/>
      <c r="BY22" s="317"/>
      <c r="BZ22" s="317"/>
      <c r="CA22" s="317"/>
      <c r="CB22" s="317"/>
      <c r="CC22" s="317"/>
      <c r="CD22" s="317"/>
      <c r="CE22" s="317"/>
      <c r="CF22" s="317"/>
      <c r="CG22" s="317"/>
      <c r="CH22" s="317"/>
      <c r="CI22" s="317"/>
      <c r="CJ22" s="317"/>
      <c r="CK22" s="317"/>
      <c r="CL22" s="317"/>
      <c r="CM22" s="317"/>
      <c r="CN22" s="317"/>
      <c r="CO22" s="317"/>
      <c r="CP22" s="317"/>
      <c r="CQ22" s="317"/>
      <c r="CR22" s="317"/>
      <c r="CS22" s="317"/>
      <c r="CT22" s="317"/>
      <c r="CU22" s="317"/>
      <c r="CV22" s="317"/>
      <c r="CW22" s="317"/>
      <c r="CX22" s="317"/>
      <c r="CY22" s="317"/>
      <c r="CZ22" s="317"/>
      <c r="DA22" s="317"/>
      <c r="DB22" s="317"/>
      <c r="DC22" s="317"/>
      <c r="DD22" s="317"/>
      <c r="DE22" s="317"/>
      <c r="DF22" s="317"/>
      <c r="DG22" s="317"/>
      <c r="DH22" s="317"/>
      <c r="DI22" s="317"/>
      <c r="DJ22" s="317"/>
      <c r="DK22" s="317"/>
      <c r="DL22" s="317"/>
      <c r="DM22" s="317"/>
      <c r="DN22" s="317"/>
      <c r="DO22" s="317"/>
      <c r="DP22" s="317"/>
      <c r="DQ22" s="317"/>
      <c r="DR22" s="317"/>
      <c r="DS22" s="317"/>
      <c r="DT22" s="317"/>
      <c r="DU22" s="317"/>
      <c r="DV22" s="317"/>
      <c r="DW22" s="317"/>
      <c r="DX22" s="317"/>
      <c r="DY22" s="317"/>
      <c r="DZ22" s="317"/>
      <c r="EA22" s="317"/>
      <c r="EB22" s="317"/>
      <c r="EC22" s="317"/>
      <c r="ED22" s="317"/>
      <c r="EE22" s="317"/>
      <c r="EF22" s="317"/>
      <c r="EG22" s="317"/>
      <c r="EH22" s="317"/>
      <c r="EI22" s="317"/>
      <c r="EJ22" s="317"/>
      <c r="EK22" s="317"/>
      <c r="EL22" s="317"/>
      <c r="EM22" s="317"/>
      <c r="EN22" s="317"/>
      <c r="EO22" s="317"/>
      <c r="EP22" s="317"/>
      <c r="EQ22" s="317"/>
      <c r="ER22" s="317"/>
      <c r="ES22" s="317"/>
      <c r="ET22" s="317"/>
      <c r="EU22" s="317"/>
      <c r="EV22" s="317"/>
      <c r="EW22" s="317"/>
      <c r="EX22" s="317"/>
      <c r="EY22" s="317"/>
      <c r="EZ22" s="317"/>
      <c r="FA22" s="317"/>
      <c r="FB22" s="317"/>
      <c r="FC22" s="317"/>
      <c r="FD22" s="317"/>
      <c r="FE22" s="317"/>
      <c r="FF22" s="317"/>
      <c r="FG22" s="317"/>
      <c r="FH22" s="317"/>
      <c r="FI22" s="317"/>
      <c r="FJ22" s="317"/>
      <c r="FK22" s="317"/>
      <c r="FL22" s="317"/>
      <c r="FM22" s="317"/>
      <c r="FN22" s="317"/>
      <c r="FO22" s="317"/>
      <c r="FP22" s="317"/>
      <c r="FQ22" s="317"/>
      <c r="FR22" s="317"/>
      <c r="FS22" s="317"/>
      <c r="FT22" s="317"/>
      <c r="FU22" s="317"/>
      <c r="FV22" s="317"/>
      <c r="FW22" s="317"/>
      <c r="FX22" s="317"/>
      <c r="FY22" s="317"/>
      <c r="FZ22" s="317"/>
      <c r="GA22" s="317"/>
      <c r="GB22" s="317"/>
      <c r="GC22" s="317"/>
      <c r="GD22" s="317"/>
      <c r="GE22" s="317"/>
      <c r="GF22" s="317"/>
      <c r="GG22" s="317"/>
      <c r="GH22" s="317"/>
      <c r="GI22" s="317"/>
      <c r="GJ22" s="317"/>
      <c r="GK22" s="317"/>
      <c r="GL22" s="317"/>
      <c r="GM22" s="317"/>
      <c r="GN22" s="317"/>
      <c r="GO22" s="317"/>
      <c r="GP22" s="317"/>
      <c r="GQ22" s="317"/>
      <c r="GR22" s="317"/>
      <c r="GS22" s="317"/>
      <c r="GT22" s="317"/>
      <c r="GU22" s="317"/>
      <c r="GV22" s="317"/>
      <c r="GW22" s="317"/>
      <c r="GX22" s="317"/>
      <c r="GY22" s="317"/>
      <c r="GZ22" s="317"/>
      <c r="HA22" s="317"/>
      <c r="HB22" s="317"/>
      <c r="HC22" s="317"/>
      <c r="HD22" s="317"/>
      <c r="HE22" s="317"/>
      <c r="HF22" s="317"/>
      <c r="HG22" s="317"/>
      <c r="HH22" s="317"/>
      <c r="HI22" s="317"/>
      <c r="HJ22" s="317"/>
      <c r="HK22" s="317"/>
      <c r="HL22" s="317"/>
      <c r="HM22" s="317"/>
      <c r="HN22" s="317"/>
      <c r="HO22" s="317"/>
      <c r="HP22" s="317"/>
      <c r="HQ22" s="317"/>
      <c r="HR22" s="317"/>
      <c r="HS22" s="317"/>
      <c r="HT22" s="317"/>
      <c r="HU22" s="317"/>
      <c r="HV22" s="317"/>
      <c r="HW22" s="317"/>
      <c r="HX22" s="317"/>
      <c r="HY22" s="317"/>
      <c r="HZ22" s="317"/>
      <c r="IA22" s="317"/>
      <c r="IB22" s="317"/>
      <c r="IC22" s="317"/>
      <c r="ID22" s="317"/>
      <c r="IE22" s="317"/>
      <c r="IF22" s="317"/>
      <c r="IG22" s="317"/>
      <c r="IH22" s="317"/>
      <c r="II22" s="317"/>
      <c r="IJ22" s="317"/>
      <c r="IK22" s="317"/>
      <c r="IL22" s="317"/>
      <c r="IM22" s="317"/>
      <c r="IN22" s="317"/>
      <c r="IO22" s="317"/>
      <c r="IP22" s="317"/>
      <c r="IQ22" s="317"/>
      <c r="IR22" s="317"/>
      <c r="IS22" s="317"/>
      <c r="IT22" s="317"/>
      <c r="IU22" s="317"/>
      <c r="IV22" s="317"/>
      <c r="IW22" s="317"/>
      <c r="IX22" s="317"/>
      <c r="IY22" s="317"/>
      <c r="IZ22" s="317"/>
      <c r="JA22" s="317"/>
      <c r="JB22" s="317"/>
      <c r="JC22" s="317"/>
      <c r="JD22" s="317"/>
      <c r="JE22" s="317"/>
      <c r="JF22" s="317"/>
      <c r="JG22" s="317"/>
      <c r="JH22" s="317"/>
      <c r="JI22" s="317"/>
      <c r="JJ22" s="317"/>
    </row>
    <row r="23" spans="1:270" s="70" customFormat="1" ht="21" x14ac:dyDescent="0.35">
      <c r="A23" s="317"/>
      <c r="B23" s="40">
        <v>0.56000000000000005</v>
      </c>
      <c r="C23" s="42" t="s">
        <v>299</v>
      </c>
      <c r="D23" s="91" t="s">
        <v>267</v>
      </c>
      <c r="E23" s="37" t="s">
        <v>228</v>
      </c>
      <c r="F23" s="38" t="s">
        <v>228</v>
      </c>
      <c r="G23" s="368"/>
      <c r="H23" s="253"/>
      <c r="I23" s="169"/>
      <c r="J23" s="179" t="str">
        <f t="shared" si="0"/>
        <v>...%</v>
      </c>
      <c r="K23" s="180" t="e">
        <f t="shared" si="1"/>
        <v>#VALUE!</v>
      </c>
      <c r="L23" s="348" t="e">
        <f t="shared" si="2"/>
        <v>#VALUE!</v>
      </c>
      <c r="M23" s="314"/>
      <c r="N23" s="245">
        <v>0.7</v>
      </c>
      <c r="O23" s="245">
        <v>0.95</v>
      </c>
      <c r="P23" s="245">
        <v>0.8</v>
      </c>
      <c r="Q23" s="245">
        <v>0.82</v>
      </c>
      <c r="R23" s="168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7"/>
      <c r="BF23" s="317"/>
      <c r="BG23" s="317"/>
      <c r="BH23" s="317"/>
      <c r="BI23" s="317"/>
      <c r="BJ23" s="317"/>
      <c r="BK23" s="317"/>
      <c r="BL23" s="317"/>
      <c r="BM23" s="317"/>
      <c r="BN23" s="317"/>
      <c r="BO23" s="317"/>
      <c r="BP23" s="317"/>
      <c r="BQ23" s="317"/>
      <c r="BR23" s="317"/>
      <c r="BS23" s="317"/>
      <c r="BT23" s="317"/>
      <c r="BU23" s="317"/>
      <c r="BV23" s="317"/>
      <c r="BW23" s="317"/>
      <c r="BX23" s="317"/>
      <c r="BY23" s="317"/>
      <c r="BZ23" s="317"/>
      <c r="CA23" s="317"/>
      <c r="CB23" s="317"/>
      <c r="CC23" s="317"/>
      <c r="CD23" s="317"/>
      <c r="CE23" s="317"/>
      <c r="CF23" s="317"/>
      <c r="CG23" s="317"/>
      <c r="CH23" s="317"/>
      <c r="CI23" s="317"/>
      <c r="CJ23" s="317"/>
      <c r="CK23" s="317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7"/>
      <c r="EG23" s="317"/>
      <c r="EH23" s="317"/>
      <c r="EI23" s="317"/>
      <c r="EJ23" s="317"/>
      <c r="EK23" s="317"/>
      <c r="EL23" s="317"/>
      <c r="EM23" s="317"/>
      <c r="EN23" s="317"/>
      <c r="EO23" s="317"/>
      <c r="EP23" s="317"/>
      <c r="EQ23" s="317"/>
      <c r="ER23" s="317"/>
      <c r="ES23" s="317"/>
      <c r="ET23" s="317"/>
      <c r="EU23" s="317"/>
      <c r="EV23" s="317"/>
      <c r="EW23" s="317"/>
      <c r="EX23" s="317"/>
      <c r="EY23" s="317"/>
      <c r="EZ23" s="317"/>
      <c r="FA23" s="317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7"/>
      <c r="GW23" s="317"/>
      <c r="GX23" s="317"/>
      <c r="GY23" s="317"/>
      <c r="GZ23" s="317"/>
      <c r="HA23" s="317"/>
      <c r="HB23" s="317"/>
      <c r="HC23" s="317"/>
      <c r="HD23" s="317"/>
      <c r="HE23" s="317"/>
      <c r="HF23" s="317"/>
      <c r="HG23" s="317"/>
      <c r="HH23" s="317"/>
      <c r="HI23" s="317"/>
      <c r="HJ23" s="317"/>
      <c r="HK23" s="317"/>
      <c r="HL23" s="317"/>
      <c r="HM23" s="317"/>
      <c r="HN23" s="317"/>
      <c r="HO23" s="317"/>
      <c r="HP23" s="317"/>
      <c r="HQ23" s="317"/>
      <c r="HR23" s="317"/>
      <c r="HS23" s="317"/>
      <c r="HT23" s="317"/>
      <c r="HU23" s="317"/>
      <c r="HV23" s="317"/>
      <c r="HW23" s="317"/>
      <c r="HX23" s="317"/>
      <c r="HY23" s="317"/>
      <c r="HZ23" s="317"/>
      <c r="IA23" s="317"/>
      <c r="IB23" s="317"/>
      <c r="IC23" s="317"/>
      <c r="ID23" s="317"/>
      <c r="IE23" s="317"/>
      <c r="IF23" s="317"/>
      <c r="IG23" s="317"/>
      <c r="IH23" s="317"/>
      <c r="II23" s="317"/>
      <c r="IJ23" s="317"/>
      <c r="IK23" s="317"/>
      <c r="IL23" s="317"/>
      <c r="IM23" s="317"/>
      <c r="IN23" s="317"/>
      <c r="IO23" s="317"/>
      <c r="IP23" s="317"/>
      <c r="IQ23" s="317"/>
      <c r="IR23" s="317"/>
      <c r="IS23" s="317"/>
      <c r="IT23" s="317"/>
      <c r="IU23" s="317"/>
      <c r="IV23" s="317"/>
      <c r="IW23" s="317"/>
      <c r="IX23" s="317"/>
      <c r="IY23" s="317"/>
      <c r="IZ23" s="317"/>
      <c r="JA23" s="317"/>
      <c r="JB23" s="317"/>
      <c r="JC23" s="317"/>
      <c r="JD23" s="317"/>
      <c r="JE23" s="317"/>
      <c r="JF23" s="317"/>
      <c r="JG23" s="317"/>
      <c r="JH23" s="317"/>
      <c r="JI23" s="317"/>
      <c r="JJ23" s="317"/>
    </row>
    <row r="24" spans="1:270" s="70" customFormat="1" ht="21" x14ac:dyDescent="0.35">
      <c r="A24" s="317"/>
      <c r="B24" s="40">
        <v>1</v>
      </c>
      <c r="C24" s="42" t="s">
        <v>300</v>
      </c>
      <c r="D24" s="91" t="s">
        <v>267</v>
      </c>
      <c r="E24" s="37" t="s">
        <v>228</v>
      </c>
      <c r="F24" s="38" t="s">
        <v>228</v>
      </c>
      <c r="G24" s="368"/>
      <c r="H24" s="253"/>
      <c r="I24" s="169"/>
      <c r="J24" s="179" t="str">
        <f t="shared" si="0"/>
        <v>...%</v>
      </c>
      <c r="K24" s="180" t="e">
        <f t="shared" si="1"/>
        <v>#VALUE!</v>
      </c>
      <c r="L24" s="348" t="e">
        <f t="shared" si="2"/>
        <v>#VALUE!</v>
      </c>
      <c r="M24" s="314"/>
      <c r="N24" s="245">
        <v>0.53249999999999997</v>
      </c>
      <c r="O24" s="245">
        <v>0.6</v>
      </c>
      <c r="P24" s="245">
        <v>0.5</v>
      </c>
      <c r="Q24" s="245">
        <v>0.55000000000000004</v>
      </c>
      <c r="R24" s="168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  <c r="AK24" s="317"/>
      <c r="AL24" s="317"/>
      <c r="AM24" s="317"/>
      <c r="AN24" s="317"/>
      <c r="AO24" s="317"/>
      <c r="AP24" s="317"/>
      <c r="AQ24" s="317"/>
      <c r="AR24" s="317"/>
      <c r="AS24" s="317"/>
      <c r="AT24" s="317"/>
      <c r="AU24" s="317"/>
      <c r="AV24" s="317"/>
      <c r="AW24" s="317"/>
      <c r="AX24" s="317"/>
      <c r="AY24" s="317"/>
      <c r="AZ24" s="317"/>
      <c r="BA24" s="317"/>
      <c r="BB24" s="317"/>
      <c r="BC24" s="317"/>
      <c r="BD24" s="317"/>
      <c r="BE24" s="317"/>
      <c r="BF24" s="317"/>
      <c r="BG24" s="317"/>
      <c r="BH24" s="317"/>
      <c r="BI24" s="317"/>
      <c r="BJ24" s="317"/>
      <c r="BK24" s="317"/>
      <c r="BL24" s="317"/>
      <c r="BM24" s="317"/>
      <c r="BN24" s="317"/>
      <c r="BO24" s="317"/>
      <c r="BP24" s="317"/>
      <c r="BQ24" s="317"/>
      <c r="BR24" s="317"/>
      <c r="BS24" s="317"/>
      <c r="BT24" s="317"/>
      <c r="BU24" s="317"/>
      <c r="BV24" s="317"/>
      <c r="BW24" s="317"/>
      <c r="BX24" s="317"/>
      <c r="BY24" s="317"/>
      <c r="BZ24" s="317"/>
      <c r="CA24" s="317"/>
      <c r="CB24" s="317"/>
      <c r="CC24" s="317"/>
      <c r="CD24" s="317"/>
      <c r="CE24" s="317"/>
      <c r="CF24" s="317"/>
      <c r="CG24" s="317"/>
      <c r="CH24" s="317"/>
      <c r="CI24" s="317"/>
      <c r="CJ24" s="317"/>
      <c r="CK24" s="317"/>
      <c r="CL24" s="317"/>
      <c r="CM24" s="317"/>
      <c r="CN24" s="317"/>
      <c r="CO24" s="317"/>
      <c r="CP24" s="317"/>
      <c r="CQ24" s="317"/>
      <c r="CR24" s="317"/>
      <c r="CS24" s="317"/>
      <c r="CT24" s="317"/>
      <c r="CU24" s="317"/>
      <c r="CV24" s="317"/>
      <c r="CW24" s="317"/>
      <c r="CX24" s="317"/>
      <c r="CY24" s="317"/>
      <c r="CZ24" s="317"/>
      <c r="DA24" s="317"/>
      <c r="DB24" s="317"/>
      <c r="DC24" s="317"/>
      <c r="DD24" s="317"/>
      <c r="DE24" s="317"/>
      <c r="DF24" s="317"/>
      <c r="DG24" s="317"/>
      <c r="DH24" s="317"/>
      <c r="DI24" s="317"/>
      <c r="DJ24" s="317"/>
      <c r="DK24" s="317"/>
      <c r="DL24" s="317"/>
      <c r="DM24" s="317"/>
      <c r="DN24" s="317"/>
      <c r="DO24" s="317"/>
      <c r="DP24" s="317"/>
      <c r="DQ24" s="317"/>
      <c r="DR24" s="317"/>
      <c r="DS24" s="317"/>
      <c r="DT24" s="317"/>
      <c r="DU24" s="317"/>
      <c r="DV24" s="317"/>
      <c r="DW24" s="317"/>
      <c r="DX24" s="317"/>
      <c r="DY24" s="317"/>
      <c r="DZ24" s="317"/>
      <c r="EA24" s="317"/>
      <c r="EB24" s="317"/>
      <c r="EC24" s="317"/>
      <c r="ED24" s="317"/>
      <c r="EE24" s="317"/>
      <c r="EF24" s="317"/>
      <c r="EG24" s="317"/>
      <c r="EH24" s="317"/>
      <c r="EI24" s="317"/>
      <c r="EJ24" s="317"/>
      <c r="EK24" s="317"/>
      <c r="EL24" s="317"/>
      <c r="EM24" s="317"/>
      <c r="EN24" s="317"/>
      <c r="EO24" s="317"/>
      <c r="EP24" s="317"/>
      <c r="EQ24" s="317"/>
      <c r="ER24" s="317"/>
      <c r="ES24" s="317"/>
      <c r="ET24" s="317"/>
      <c r="EU24" s="317"/>
      <c r="EV24" s="317"/>
      <c r="EW24" s="317"/>
      <c r="EX24" s="317"/>
      <c r="EY24" s="317"/>
      <c r="EZ24" s="317"/>
      <c r="FA24" s="317"/>
      <c r="FB24" s="317"/>
      <c r="FC24" s="317"/>
      <c r="FD24" s="317"/>
      <c r="FE24" s="317"/>
      <c r="FF24" s="317"/>
      <c r="FG24" s="317"/>
      <c r="FH24" s="317"/>
      <c r="FI24" s="317"/>
      <c r="FJ24" s="317"/>
      <c r="FK24" s="317"/>
      <c r="FL24" s="317"/>
      <c r="FM24" s="317"/>
      <c r="FN24" s="317"/>
      <c r="FO24" s="317"/>
      <c r="FP24" s="317"/>
      <c r="FQ24" s="317"/>
      <c r="FR24" s="317"/>
      <c r="FS24" s="317"/>
      <c r="FT24" s="317"/>
      <c r="FU24" s="317"/>
      <c r="FV24" s="317"/>
      <c r="FW24" s="317"/>
      <c r="FX24" s="317"/>
      <c r="FY24" s="317"/>
      <c r="FZ24" s="317"/>
      <c r="GA24" s="317"/>
      <c r="GB24" s="317"/>
      <c r="GC24" s="317"/>
      <c r="GD24" s="317"/>
      <c r="GE24" s="317"/>
      <c r="GF24" s="317"/>
      <c r="GG24" s="317"/>
      <c r="GH24" s="317"/>
      <c r="GI24" s="317"/>
      <c r="GJ24" s="317"/>
      <c r="GK24" s="317"/>
      <c r="GL24" s="317"/>
      <c r="GM24" s="317"/>
      <c r="GN24" s="317"/>
      <c r="GO24" s="317"/>
      <c r="GP24" s="317"/>
      <c r="GQ24" s="317"/>
      <c r="GR24" s="317"/>
      <c r="GS24" s="317"/>
      <c r="GT24" s="317"/>
      <c r="GU24" s="317"/>
      <c r="GV24" s="317"/>
      <c r="GW24" s="317"/>
      <c r="GX24" s="317"/>
      <c r="GY24" s="317"/>
      <c r="GZ24" s="317"/>
      <c r="HA24" s="317"/>
      <c r="HB24" s="317"/>
      <c r="HC24" s="317"/>
      <c r="HD24" s="317"/>
      <c r="HE24" s="317"/>
      <c r="HF24" s="317"/>
      <c r="HG24" s="317"/>
      <c r="HH24" s="317"/>
      <c r="HI24" s="317"/>
      <c r="HJ24" s="317"/>
      <c r="HK24" s="317"/>
      <c r="HL24" s="317"/>
      <c r="HM24" s="317"/>
      <c r="HN24" s="317"/>
      <c r="HO24" s="317"/>
      <c r="HP24" s="317"/>
      <c r="HQ24" s="317"/>
      <c r="HR24" s="317"/>
      <c r="HS24" s="317"/>
      <c r="HT24" s="317"/>
      <c r="HU24" s="317"/>
      <c r="HV24" s="317"/>
      <c r="HW24" s="317"/>
      <c r="HX24" s="317"/>
      <c r="HY24" s="317"/>
      <c r="HZ24" s="317"/>
      <c r="IA24" s="317"/>
      <c r="IB24" s="317"/>
      <c r="IC24" s="317"/>
      <c r="ID24" s="317"/>
      <c r="IE24" s="317"/>
      <c r="IF24" s="317"/>
      <c r="IG24" s="317"/>
      <c r="IH24" s="317"/>
      <c r="II24" s="317"/>
      <c r="IJ24" s="317"/>
      <c r="IK24" s="317"/>
      <c r="IL24" s="317"/>
      <c r="IM24" s="317"/>
      <c r="IN24" s="317"/>
      <c r="IO24" s="317"/>
      <c r="IP24" s="317"/>
      <c r="IQ24" s="317"/>
      <c r="IR24" s="317"/>
      <c r="IS24" s="317"/>
      <c r="IT24" s="317"/>
      <c r="IU24" s="317"/>
      <c r="IV24" s="317"/>
      <c r="IW24" s="317"/>
      <c r="IX24" s="317"/>
      <c r="IY24" s="317"/>
      <c r="IZ24" s="317"/>
      <c r="JA24" s="317"/>
      <c r="JB24" s="317"/>
      <c r="JC24" s="317"/>
      <c r="JD24" s="317"/>
      <c r="JE24" s="317"/>
      <c r="JF24" s="317"/>
      <c r="JG24" s="317"/>
      <c r="JH24" s="317"/>
      <c r="JI24" s="317"/>
      <c r="JJ24" s="317"/>
    </row>
    <row r="25" spans="1:270" s="70" customFormat="1" ht="21" x14ac:dyDescent="0.35">
      <c r="A25" s="317"/>
      <c r="B25" s="40">
        <v>0.4</v>
      </c>
      <c r="C25" s="42" t="s">
        <v>301</v>
      </c>
      <c r="D25" s="91" t="s">
        <v>267</v>
      </c>
      <c r="E25" s="37" t="s">
        <v>228</v>
      </c>
      <c r="F25" s="38" t="s">
        <v>228</v>
      </c>
      <c r="G25" s="458"/>
      <c r="H25" s="253"/>
      <c r="I25" s="169"/>
      <c r="J25" s="179" t="str">
        <f t="shared" si="0"/>
        <v>...%</v>
      </c>
      <c r="K25" s="180" t="e">
        <f t="shared" si="1"/>
        <v>#VALUE!</v>
      </c>
      <c r="L25" s="348" t="e">
        <f t="shared" si="2"/>
        <v>#VALUE!</v>
      </c>
      <c r="M25" s="314"/>
      <c r="N25" s="245">
        <v>0.77</v>
      </c>
      <c r="O25" s="245">
        <v>0.65</v>
      </c>
      <c r="P25" s="245">
        <v>0.7</v>
      </c>
      <c r="Q25" s="245">
        <v>0.70889999999999997</v>
      </c>
      <c r="R25" s="168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  <c r="BZ25" s="317"/>
      <c r="CA25" s="317"/>
      <c r="CB25" s="317"/>
      <c r="CC25" s="317"/>
      <c r="CD25" s="317"/>
      <c r="CE25" s="317"/>
      <c r="CF25" s="317"/>
      <c r="CG25" s="317"/>
      <c r="CH25" s="317"/>
      <c r="CI25" s="317"/>
      <c r="CJ25" s="317"/>
      <c r="CK25" s="317"/>
      <c r="CL25" s="317"/>
      <c r="CM25" s="317"/>
      <c r="CN25" s="317"/>
      <c r="CO25" s="317"/>
      <c r="CP25" s="317"/>
      <c r="CQ25" s="317"/>
      <c r="CR25" s="317"/>
      <c r="CS25" s="317"/>
      <c r="CT25" s="317"/>
      <c r="CU25" s="317"/>
      <c r="CV25" s="317"/>
      <c r="CW25" s="317"/>
      <c r="CX25" s="317"/>
      <c r="CY25" s="317"/>
      <c r="CZ25" s="317"/>
      <c r="DA25" s="317"/>
      <c r="DB25" s="317"/>
      <c r="DC25" s="317"/>
      <c r="DD25" s="317"/>
      <c r="DE25" s="317"/>
      <c r="DF25" s="317"/>
      <c r="DG25" s="317"/>
      <c r="DH25" s="317"/>
      <c r="DI25" s="317"/>
      <c r="DJ25" s="317"/>
      <c r="DK25" s="317"/>
      <c r="DL25" s="317"/>
      <c r="DM25" s="317"/>
      <c r="DN25" s="317"/>
      <c r="DO25" s="317"/>
      <c r="DP25" s="317"/>
      <c r="DQ25" s="317"/>
      <c r="DR25" s="317"/>
      <c r="DS25" s="317"/>
      <c r="DT25" s="317"/>
      <c r="DU25" s="317"/>
      <c r="DV25" s="317"/>
      <c r="DW25" s="317"/>
      <c r="DX25" s="317"/>
      <c r="DY25" s="317"/>
      <c r="DZ25" s="317"/>
      <c r="EA25" s="317"/>
      <c r="EB25" s="317"/>
      <c r="EC25" s="317"/>
      <c r="ED25" s="317"/>
      <c r="EE25" s="317"/>
      <c r="EF25" s="317"/>
      <c r="EG25" s="317"/>
      <c r="EH25" s="317"/>
      <c r="EI25" s="317"/>
      <c r="EJ25" s="317"/>
      <c r="EK25" s="317"/>
      <c r="EL25" s="317"/>
      <c r="EM25" s="317"/>
      <c r="EN25" s="317"/>
      <c r="EO25" s="317"/>
      <c r="EP25" s="317"/>
      <c r="EQ25" s="317"/>
      <c r="ER25" s="317"/>
      <c r="ES25" s="317"/>
      <c r="ET25" s="317"/>
      <c r="EU25" s="317"/>
      <c r="EV25" s="317"/>
      <c r="EW25" s="317"/>
      <c r="EX25" s="317"/>
      <c r="EY25" s="317"/>
      <c r="EZ25" s="317"/>
      <c r="FA25" s="317"/>
      <c r="FB25" s="317"/>
      <c r="FC25" s="317"/>
      <c r="FD25" s="317"/>
      <c r="FE25" s="317"/>
      <c r="FF25" s="317"/>
      <c r="FG25" s="317"/>
      <c r="FH25" s="317"/>
      <c r="FI25" s="317"/>
      <c r="FJ25" s="317"/>
      <c r="FK25" s="317"/>
      <c r="FL25" s="317"/>
      <c r="FM25" s="317"/>
      <c r="FN25" s="317"/>
      <c r="FO25" s="317"/>
      <c r="FP25" s="317"/>
      <c r="FQ25" s="317"/>
      <c r="FR25" s="317"/>
      <c r="FS25" s="317"/>
      <c r="FT25" s="317"/>
      <c r="FU25" s="317"/>
      <c r="FV25" s="317"/>
      <c r="FW25" s="317"/>
      <c r="FX25" s="317"/>
      <c r="FY25" s="317"/>
      <c r="FZ25" s="317"/>
      <c r="GA25" s="317"/>
      <c r="GB25" s="317"/>
      <c r="GC25" s="317"/>
      <c r="GD25" s="317"/>
      <c r="GE25" s="317"/>
      <c r="GF25" s="317"/>
      <c r="GG25" s="317"/>
      <c r="GH25" s="317"/>
      <c r="GI25" s="317"/>
      <c r="GJ25" s="317"/>
      <c r="GK25" s="317"/>
      <c r="GL25" s="317"/>
      <c r="GM25" s="317"/>
      <c r="GN25" s="317"/>
      <c r="GO25" s="317"/>
      <c r="GP25" s="317"/>
      <c r="GQ25" s="317"/>
      <c r="GR25" s="317"/>
      <c r="GS25" s="317"/>
      <c r="GT25" s="317"/>
      <c r="GU25" s="317"/>
      <c r="GV25" s="317"/>
      <c r="GW25" s="317"/>
      <c r="GX25" s="317"/>
      <c r="GY25" s="317"/>
      <c r="GZ25" s="317"/>
      <c r="HA25" s="317"/>
      <c r="HB25" s="317"/>
      <c r="HC25" s="317"/>
      <c r="HD25" s="317"/>
      <c r="HE25" s="317"/>
      <c r="HF25" s="317"/>
      <c r="HG25" s="317"/>
      <c r="HH25" s="317"/>
      <c r="HI25" s="317"/>
      <c r="HJ25" s="317"/>
      <c r="HK25" s="317"/>
      <c r="HL25" s="317"/>
      <c r="HM25" s="317"/>
      <c r="HN25" s="317"/>
      <c r="HO25" s="317"/>
      <c r="HP25" s="317"/>
      <c r="HQ25" s="317"/>
      <c r="HR25" s="317"/>
      <c r="HS25" s="317"/>
      <c r="HT25" s="317"/>
      <c r="HU25" s="317"/>
      <c r="HV25" s="317"/>
      <c r="HW25" s="317"/>
      <c r="HX25" s="317"/>
      <c r="HY25" s="317"/>
      <c r="HZ25" s="317"/>
      <c r="IA25" s="317"/>
      <c r="IB25" s="317"/>
      <c r="IC25" s="317"/>
      <c r="ID25" s="317"/>
      <c r="IE25" s="317"/>
      <c r="IF25" s="317"/>
      <c r="IG25" s="317"/>
      <c r="IH25" s="317"/>
      <c r="II25" s="317"/>
      <c r="IJ25" s="317"/>
      <c r="IK25" s="317"/>
      <c r="IL25" s="317"/>
      <c r="IM25" s="317"/>
      <c r="IN25" s="317"/>
      <c r="IO25" s="317"/>
      <c r="IP25" s="317"/>
      <c r="IQ25" s="317"/>
      <c r="IR25" s="317"/>
      <c r="IS25" s="317"/>
      <c r="IT25" s="317"/>
      <c r="IU25" s="317"/>
      <c r="IV25" s="317"/>
      <c r="IW25" s="317"/>
      <c r="IX25" s="317"/>
      <c r="IY25" s="317"/>
      <c r="IZ25" s="317"/>
      <c r="JA25" s="317"/>
      <c r="JB25" s="317"/>
      <c r="JC25" s="317"/>
      <c r="JD25" s="317"/>
      <c r="JE25" s="317"/>
      <c r="JF25" s="317"/>
      <c r="JG25" s="317"/>
      <c r="JH25" s="317"/>
      <c r="JI25" s="317"/>
      <c r="JJ25" s="317"/>
    </row>
    <row r="26" spans="1:270" s="71" customFormat="1" ht="42" x14ac:dyDescent="0.35">
      <c r="A26" s="317"/>
      <c r="B26" s="40">
        <v>0.01</v>
      </c>
      <c r="C26" s="42" t="s">
        <v>122</v>
      </c>
      <c r="D26" s="24" t="s">
        <v>302</v>
      </c>
      <c r="E26" s="37" t="s">
        <v>228</v>
      </c>
      <c r="F26" s="38" t="s">
        <v>228</v>
      </c>
      <c r="G26" s="41"/>
      <c r="H26" s="253"/>
      <c r="I26" s="169"/>
      <c r="J26" s="179" t="str">
        <f t="shared" si="0"/>
        <v>...%</v>
      </c>
      <c r="K26" s="180" t="e">
        <f t="shared" si="1"/>
        <v>#VALUE!</v>
      </c>
      <c r="L26" s="348" t="e">
        <f t="shared" si="2"/>
        <v>#VALUE!</v>
      </c>
      <c r="M26" s="314"/>
      <c r="N26" s="245">
        <v>0.72</v>
      </c>
      <c r="O26" s="245">
        <v>0.8</v>
      </c>
      <c r="P26" s="245">
        <v>0.75</v>
      </c>
      <c r="Q26" s="245">
        <v>0.7</v>
      </c>
      <c r="R26" s="168"/>
      <c r="S26" s="317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317"/>
      <c r="AM26" s="317"/>
      <c r="AN26" s="317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  <c r="CH26" s="317"/>
      <c r="CI26" s="317"/>
      <c r="CJ26" s="317"/>
      <c r="CK26" s="317"/>
      <c r="CL26" s="317"/>
      <c r="CM26" s="317"/>
      <c r="CN26" s="317"/>
      <c r="CO26" s="317"/>
      <c r="CP26" s="317"/>
      <c r="CQ26" s="317"/>
      <c r="CR26" s="317"/>
      <c r="CS26" s="317"/>
      <c r="CT26" s="317"/>
      <c r="CU26" s="317"/>
      <c r="CV26" s="317"/>
      <c r="CW26" s="317"/>
      <c r="CX26" s="317"/>
      <c r="CY26" s="317"/>
      <c r="CZ26" s="317"/>
      <c r="DA26" s="317"/>
      <c r="DB26" s="317"/>
      <c r="DC26" s="317"/>
      <c r="DD26" s="317"/>
      <c r="DE26" s="317"/>
      <c r="DF26" s="317"/>
      <c r="DG26" s="317"/>
      <c r="DH26" s="317"/>
      <c r="DI26" s="317"/>
      <c r="DJ26" s="317"/>
      <c r="DK26" s="317"/>
      <c r="DL26" s="317"/>
      <c r="DM26" s="317"/>
      <c r="DN26" s="317"/>
      <c r="DO26" s="317"/>
      <c r="DP26" s="317"/>
      <c r="DQ26" s="317"/>
      <c r="DR26" s="317"/>
      <c r="DS26" s="317"/>
      <c r="DT26" s="317"/>
      <c r="DU26" s="317"/>
      <c r="DV26" s="317"/>
      <c r="DW26" s="317"/>
      <c r="DX26" s="317"/>
      <c r="DY26" s="317"/>
      <c r="DZ26" s="317"/>
      <c r="EA26" s="317"/>
      <c r="EB26" s="317"/>
      <c r="EC26" s="317"/>
      <c r="ED26" s="317"/>
      <c r="EE26" s="317"/>
      <c r="EF26" s="317"/>
      <c r="EG26" s="317"/>
      <c r="EH26" s="317"/>
      <c r="EI26" s="317"/>
      <c r="EJ26" s="317"/>
      <c r="EK26" s="317"/>
      <c r="EL26" s="317"/>
      <c r="EM26" s="317"/>
      <c r="EN26" s="317"/>
      <c r="EO26" s="317"/>
      <c r="EP26" s="317"/>
      <c r="EQ26" s="317"/>
      <c r="ER26" s="317"/>
      <c r="ES26" s="317"/>
      <c r="ET26" s="317"/>
      <c r="EU26" s="317"/>
      <c r="EV26" s="317"/>
      <c r="EW26" s="317"/>
      <c r="EX26" s="317"/>
      <c r="EY26" s="317"/>
      <c r="EZ26" s="317"/>
      <c r="FA26" s="317"/>
      <c r="FB26" s="317"/>
      <c r="FC26" s="317"/>
      <c r="FD26" s="317"/>
      <c r="FE26" s="317"/>
      <c r="FF26" s="317"/>
      <c r="FG26" s="317"/>
      <c r="FH26" s="317"/>
      <c r="FI26" s="317"/>
      <c r="FJ26" s="317"/>
      <c r="FK26" s="317"/>
      <c r="FL26" s="317"/>
      <c r="FM26" s="317"/>
      <c r="FN26" s="317"/>
      <c r="FO26" s="317"/>
      <c r="FP26" s="317"/>
      <c r="FQ26" s="317"/>
      <c r="FR26" s="317"/>
      <c r="FS26" s="317"/>
      <c r="FT26" s="317"/>
      <c r="FU26" s="317"/>
      <c r="FV26" s="317"/>
      <c r="FW26" s="317"/>
      <c r="FX26" s="317"/>
      <c r="FY26" s="317"/>
      <c r="FZ26" s="317"/>
      <c r="GA26" s="317"/>
      <c r="GB26" s="317"/>
      <c r="GC26" s="317"/>
      <c r="GD26" s="317"/>
      <c r="GE26" s="317"/>
      <c r="GF26" s="317"/>
      <c r="GG26" s="317"/>
      <c r="GH26" s="317"/>
      <c r="GI26" s="317"/>
      <c r="GJ26" s="317"/>
      <c r="GK26" s="317"/>
      <c r="GL26" s="317"/>
      <c r="GM26" s="317"/>
      <c r="GN26" s="317"/>
      <c r="GO26" s="317"/>
      <c r="GP26" s="317"/>
      <c r="GQ26" s="317"/>
      <c r="GR26" s="317"/>
      <c r="GS26" s="317"/>
      <c r="GT26" s="317"/>
      <c r="GU26" s="317"/>
      <c r="GV26" s="317"/>
      <c r="GW26" s="317"/>
      <c r="GX26" s="317"/>
      <c r="GY26" s="317"/>
      <c r="GZ26" s="317"/>
      <c r="HA26" s="317"/>
      <c r="HB26" s="317"/>
      <c r="HC26" s="317"/>
      <c r="HD26" s="317"/>
      <c r="HE26" s="317"/>
      <c r="HF26" s="317"/>
      <c r="HG26" s="317"/>
      <c r="HH26" s="317"/>
      <c r="HI26" s="317"/>
      <c r="HJ26" s="317"/>
      <c r="HK26" s="317"/>
      <c r="HL26" s="317"/>
      <c r="HM26" s="317"/>
      <c r="HN26" s="317"/>
      <c r="HO26" s="317"/>
      <c r="HP26" s="317"/>
      <c r="HQ26" s="317"/>
      <c r="HR26" s="317"/>
      <c r="HS26" s="317"/>
      <c r="HT26" s="317"/>
      <c r="HU26" s="317"/>
      <c r="HV26" s="317"/>
      <c r="HW26" s="317"/>
      <c r="HX26" s="317"/>
      <c r="HY26" s="317"/>
      <c r="HZ26" s="317"/>
      <c r="IA26" s="317"/>
      <c r="IB26" s="317"/>
      <c r="IC26" s="317"/>
      <c r="ID26" s="317"/>
      <c r="IE26" s="317"/>
      <c r="IF26" s="317"/>
      <c r="IG26" s="317"/>
      <c r="IH26" s="317"/>
      <c r="II26" s="317"/>
      <c r="IJ26" s="317"/>
      <c r="IK26" s="317"/>
      <c r="IL26" s="317"/>
      <c r="IM26" s="317"/>
      <c r="IN26" s="317"/>
      <c r="IO26" s="317"/>
      <c r="IP26" s="317"/>
      <c r="IQ26" s="317"/>
      <c r="IR26" s="317"/>
      <c r="IS26" s="317"/>
      <c r="IT26" s="317"/>
      <c r="IU26" s="317"/>
      <c r="IV26" s="317"/>
      <c r="IW26" s="317"/>
      <c r="IX26" s="317"/>
      <c r="IY26" s="317"/>
      <c r="IZ26" s="317"/>
      <c r="JA26" s="317"/>
      <c r="JB26" s="317"/>
      <c r="JC26" s="317"/>
      <c r="JD26" s="317"/>
      <c r="JE26" s="317"/>
      <c r="JF26" s="317"/>
      <c r="JG26" s="317"/>
      <c r="JH26" s="317"/>
      <c r="JI26" s="317"/>
      <c r="JJ26" s="317"/>
    </row>
    <row r="27" spans="1:270" s="71" customFormat="1" ht="42" x14ac:dyDescent="0.25">
      <c r="A27" s="317"/>
      <c r="B27" s="40">
        <v>0.01</v>
      </c>
      <c r="C27" s="42" t="s">
        <v>124</v>
      </c>
      <c r="D27" s="24" t="s">
        <v>302</v>
      </c>
      <c r="E27" s="37" t="s">
        <v>228</v>
      </c>
      <c r="F27" s="38" t="s">
        <v>228</v>
      </c>
      <c r="G27" s="41"/>
      <c r="H27" s="253"/>
      <c r="I27" s="169"/>
      <c r="J27" s="179" t="str">
        <f t="shared" si="0"/>
        <v>...%</v>
      </c>
      <c r="K27" s="180" t="e">
        <f t="shared" si="1"/>
        <v>#VALUE!</v>
      </c>
      <c r="L27" s="348" t="e">
        <f t="shared" si="2"/>
        <v>#VALUE!</v>
      </c>
      <c r="M27" s="314"/>
      <c r="N27" s="245">
        <v>0.72</v>
      </c>
      <c r="O27" s="245">
        <v>0.75</v>
      </c>
      <c r="P27" s="245">
        <v>0.75</v>
      </c>
      <c r="Q27" s="245">
        <v>0.76700000000000002</v>
      </c>
      <c r="R27" s="173"/>
      <c r="S27" s="317"/>
      <c r="T27" s="317"/>
      <c r="U27" s="317"/>
      <c r="V27" s="317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317"/>
      <c r="AV27" s="317"/>
      <c r="AW27" s="317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  <c r="BK27" s="317"/>
      <c r="BL27" s="317"/>
      <c r="BM27" s="317"/>
      <c r="BN27" s="317"/>
      <c r="BO27" s="317"/>
      <c r="BP27" s="317"/>
      <c r="BQ27" s="317"/>
      <c r="BR27" s="317"/>
      <c r="BS27" s="317"/>
      <c r="BT27" s="317"/>
      <c r="BU27" s="317"/>
      <c r="BV27" s="317"/>
      <c r="BW27" s="317"/>
      <c r="BX27" s="317"/>
      <c r="BY27" s="317"/>
      <c r="BZ27" s="317"/>
      <c r="CA27" s="317"/>
      <c r="CB27" s="317"/>
      <c r="CC27" s="317"/>
      <c r="CD27" s="317"/>
      <c r="CE27" s="317"/>
      <c r="CF27" s="317"/>
      <c r="CG27" s="317"/>
      <c r="CH27" s="317"/>
      <c r="CI27" s="317"/>
      <c r="CJ27" s="317"/>
      <c r="CK27" s="317"/>
      <c r="CL27" s="317"/>
      <c r="CM27" s="317"/>
      <c r="CN27" s="317"/>
      <c r="CO27" s="317"/>
      <c r="CP27" s="317"/>
      <c r="CQ27" s="317"/>
      <c r="CR27" s="317"/>
      <c r="CS27" s="317"/>
      <c r="CT27" s="317"/>
      <c r="CU27" s="317"/>
      <c r="CV27" s="317"/>
      <c r="CW27" s="317"/>
      <c r="CX27" s="317"/>
      <c r="CY27" s="317"/>
      <c r="CZ27" s="317"/>
      <c r="DA27" s="317"/>
      <c r="DB27" s="317"/>
      <c r="DC27" s="317"/>
      <c r="DD27" s="317"/>
      <c r="DE27" s="317"/>
      <c r="DF27" s="317"/>
      <c r="DG27" s="317"/>
      <c r="DH27" s="317"/>
      <c r="DI27" s="317"/>
      <c r="DJ27" s="317"/>
      <c r="DK27" s="317"/>
      <c r="DL27" s="317"/>
      <c r="DM27" s="317"/>
      <c r="DN27" s="317"/>
      <c r="DO27" s="317"/>
      <c r="DP27" s="317"/>
      <c r="DQ27" s="317"/>
      <c r="DR27" s="317"/>
      <c r="DS27" s="317"/>
      <c r="DT27" s="317"/>
      <c r="DU27" s="317"/>
      <c r="DV27" s="317"/>
      <c r="DW27" s="317"/>
      <c r="DX27" s="317"/>
      <c r="DY27" s="317"/>
      <c r="DZ27" s="317"/>
      <c r="EA27" s="317"/>
      <c r="EB27" s="317"/>
      <c r="EC27" s="317"/>
      <c r="ED27" s="317"/>
      <c r="EE27" s="317"/>
      <c r="EF27" s="317"/>
      <c r="EG27" s="317"/>
      <c r="EH27" s="317"/>
      <c r="EI27" s="317"/>
      <c r="EJ27" s="317"/>
      <c r="EK27" s="317"/>
      <c r="EL27" s="317"/>
      <c r="EM27" s="317"/>
      <c r="EN27" s="317"/>
      <c r="EO27" s="317"/>
      <c r="EP27" s="317"/>
      <c r="EQ27" s="317"/>
      <c r="ER27" s="317"/>
      <c r="ES27" s="317"/>
      <c r="ET27" s="317"/>
      <c r="EU27" s="317"/>
      <c r="EV27" s="317"/>
      <c r="EW27" s="317"/>
      <c r="EX27" s="317"/>
      <c r="EY27" s="317"/>
      <c r="EZ27" s="317"/>
      <c r="FA27" s="317"/>
      <c r="FB27" s="317"/>
      <c r="FC27" s="317"/>
      <c r="FD27" s="317"/>
      <c r="FE27" s="317"/>
      <c r="FF27" s="317"/>
      <c r="FG27" s="317"/>
      <c r="FH27" s="317"/>
      <c r="FI27" s="317"/>
      <c r="FJ27" s="317"/>
      <c r="FK27" s="317"/>
      <c r="FL27" s="317"/>
      <c r="FM27" s="317"/>
      <c r="FN27" s="317"/>
      <c r="FO27" s="317"/>
      <c r="FP27" s="317"/>
      <c r="FQ27" s="317"/>
      <c r="FR27" s="317"/>
      <c r="FS27" s="317"/>
      <c r="FT27" s="317"/>
      <c r="FU27" s="317"/>
      <c r="FV27" s="317"/>
      <c r="FW27" s="317"/>
      <c r="FX27" s="317"/>
      <c r="FY27" s="317"/>
      <c r="FZ27" s="317"/>
      <c r="GA27" s="317"/>
      <c r="GB27" s="317"/>
      <c r="GC27" s="317"/>
      <c r="GD27" s="317"/>
      <c r="GE27" s="317"/>
      <c r="GF27" s="317"/>
      <c r="GG27" s="317"/>
      <c r="GH27" s="317"/>
      <c r="GI27" s="317"/>
      <c r="GJ27" s="317"/>
      <c r="GK27" s="317"/>
      <c r="GL27" s="317"/>
      <c r="GM27" s="317"/>
      <c r="GN27" s="317"/>
      <c r="GO27" s="317"/>
      <c r="GP27" s="317"/>
      <c r="GQ27" s="317"/>
      <c r="GR27" s="317"/>
      <c r="GS27" s="317"/>
      <c r="GT27" s="317"/>
      <c r="GU27" s="317"/>
      <c r="GV27" s="317"/>
      <c r="GW27" s="317"/>
      <c r="GX27" s="317"/>
      <c r="GY27" s="317"/>
      <c r="GZ27" s="317"/>
      <c r="HA27" s="317"/>
      <c r="HB27" s="317"/>
      <c r="HC27" s="317"/>
      <c r="HD27" s="317"/>
      <c r="HE27" s="317"/>
      <c r="HF27" s="317"/>
      <c r="HG27" s="317"/>
      <c r="HH27" s="317"/>
      <c r="HI27" s="317"/>
      <c r="HJ27" s="317"/>
      <c r="HK27" s="317"/>
      <c r="HL27" s="317"/>
      <c r="HM27" s="317"/>
      <c r="HN27" s="317"/>
      <c r="HO27" s="317"/>
      <c r="HP27" s="317"/>
      <c r="HQ27" s="317"/>
      <c r="HR27" s="317"/>
      <c r="HS27" s="317"/>
      <c r="HT27" s="317"/>
      <c r="HU27" s="317"/>
      <c r="HV27" s="317"/>
      <c r="HW27" s="317"/>
      <c r="HX27" s="317"/>
      <c r="HY27" s="317"/>
      <c r="HZ27" s="317"/>
      <c r="IA27" s="317"/>
      <c r="IB27" s="317"/>
      <c r="IC27" s="317"/>
      <c r="ID27" s="317"/>
      <c r="IE27" s="317"/>
      <c r="IF27" s="317"/>
      <c r="IG27" s="317"/>
      <c r="IH27" s="317"/>
      <c r="II27" s="317"/>
      <c r="IJ27" s="317"/>
      <c r="IK27" s="317"/>
      <c r="IL27" s="317"/>
      <c r="IM27" s="317"/>
      <c r="IN27" s="317"/>
      <c r="IO27" s="317"/>
      <c r="IP27" s="317"/>
      <c r="IQ27" s="317"/>
      <c r="IR27" s="317"/>
      <c r="IS27" s="317"/>
      <c r="IT27" s="317"/>
      <c r="IU27" s="317"/>
      <c r="IV27" s="317"/>
      <c r="IW27" s="317"/>
      <c r="IX27" s="317"/>
      <c r="IY27" s="317"/>
      <c r="IZ27" s="317"/>
      <c r="JA27" s="317"/>
      <c r="JB27" s="317"/>
      <c r="JC27" s="317"/>
      <c r="JD27" s="317"/>
      <c r="JE27" s="317"/>
      <c r="JF27" s="317"/>
      <c r="JG27" s="317"/>
      <c r="JH27" s="317"/>
      <c r="JI27" s="317"/>
      <c r="JJ27" s="317"/>
    </row>
    <row r="28" spans="1:270" s="311" customFormat="1" ht="15" customHeight="1" x14ac:dyDescent="0.35">
      <c r="A28" s="317"/>
      <c r="B28" s="371"/>
      <c r="C28" s="327"/>
      <c r="D28" s="459"/>
      <c r="E28" s="78"/>
      <c r="F28" s="79"/>
      <c r="G28" s="368"/>
      <c r="H28" s="253"/>
      <c r="I28" s="169"/>
      <c r="J28" s="169"/>
      <c r="K28" s="169"/>
      <c r="L28" s="169"/>
      <c r="M28" s="169"/>
      <c r="N28" s="207"/>
      <c r="O28" s="207"/>
      <c r="P28" s="207"/>
      <c r="Q28" s="207"/>
      <c r="R28" s="332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317"/>
      <c r="AV28" s="317"/>
      <c r="AW28" s="317"/>
      <c r="AX28" s="317"/>
      <c r="AY28" s="317"/>
      <c r="AZ28" s="317"/>
      <c r="BA28" s="317"/>
      <c r="BB28" s="317"/>
      <c r="BC28" s="317"/>
      <c r="BD28" s="317"/>
      <c r="BE28" s="317"/>
      <c r="BF28" s="317"/>
      <c r="BG28" s="317"/>
      <c r="BH28" s="317"/>
      <c r="BI28" s="317"/>
      <c r="BJ28" s="317"/>
      <c r="BK28" s="317"/>
      <c r="BL28" s="317"/>
      <c r="BM28" s="317"/>
      <c r="BN28" s="317"/>
      <c r="BO28" s="317"/>
      <c r="BP28" s="317"/>
      <c r="BQ28" s="317"/>
      <c r="BR28" s="317"/>
      <c r="BS28" s="317"/>
      <c r="BT28" s="317"/>
      <c r="BU28" s="317"/>
      <c r="BV28" s="317"/>
      <c r="BW28" s="317"/>
      <c r="BX28" s="317"/>
      <c r="BY28" s="317"/>
      <c r="BZ28" s="317"/>
      <c r="CA28" s="317"/>
      <c r="CB28" s="317"/>
      <c r="CC28" s="317"/>
      <c r="CD28" s="317"/>
      <c r="CE28" s="317"/>
      <c r="CF28" s="317"/>
      <c r="CG28" s="317"/>
      <c r="CH28" s="317"/>
      <c r="CI28" s="317"/>
      <c r="CJ28" s="317"/>
      <c r="CK28" s="317"/>
      <c r="CL28" s="317"/>
      <c r="CM28" s="317"/>
      <c r="CN28" s="317"/>
      <c r="CO28" s="317"/>
      <c r="CP28" s="317"/>
      <c r="CQ28" s="317"/>
      <c r="CR28" s="317"/>
      <c r="CS28" s="317"/>
      <c r="CT28" s="317"/>
      <c r="CU28" s="317"/>
      <c r="CV28" s="317"/>
      <c r="CW28" s="317"/>
      <c r="CX28" s="317"/>
      <c r="CY28" s="317"/>
      <c r="CZ28" s="317"/>
      <c r="DA28" s="317"/>
      <c r="DB28" s="317"/>
      <c r="DC28" s="317"/>
      <c r="DD28" s="317"/>
      <c r="DE28" s="317"/>
      <c r="DF28" s="317"/>
      <c r="DG28" s="317"/>
      <c r="DH28" s="317"/>
      <c r="DI28" s="317"/>
      <c r="DJ28" s="317"/>
      <c r="DK28" s="317"/>
      <c r="DL28" s="317"/>
      <c r="DM28" s="317"/>
      <c r="DN28" s="317"/>
      <c r="DO28" s="317"/>
      <c r="DP28" s="317"/>
      <c r="DQ28" s="317"/>
      <c r="DR28" s="317"/>
      <c r="DS28" s="317"/>
      <c r="DT28" s="317"/>
      <c r="DU28" s="317"/>
      <c r="DV28" s="317"/>
      <c r="DW28" s="317"/>
      <c r="DX28" s="317"/>
      <c r="DY28" s="317"/>
      <c r="DZ28" s="317"/>
      <c r="EA28" s="317"/>
      <c r="EB28" s="317"/>
      <c r="EC28" s="317"/>
      <c r="ED28" s="317"/>
      <c r="EE28" s="317"/>
      <c r="EF28" s="317"/>
      <c r="EG28" s="317"/>
      <c r="EH28" s="317"/>
      <c r="EI28" s="317"/>
      <c r="EJ28" s="317"/>
      <c r="EK28" s="317"/>
      <c r="EL28" s="317"/>
      <c r="EM28" s="317"/>
      <c r="EN28" s="317"/>
      <c r="EO28" s="317"/>
      <c r="EP28" s="317"/>
      <c r="EQ28" s="317"/>
      <c r="ER28" s="317"/>
      <c r="ES28" s="317"/>
      <c r="ET28" s="317"/>
      <c r="EU28" s="317"/>
      <c r="EV28" s="317"/>
      <c r="EW28" s="317"/>
      <c r="EX28" s="317"/>
      <c r="EY28" s="317"/>
      <c r="EZ28" s="317"/>
      <c r="FA28" s="317"/>
      <c r="FB28" s="317"/>
      <c r="FC28" s="317"/>
      <c r="FD28" s="317"/>
      <c r="FE28" s="317"/>
      <c r="FF28" s="317"/>
      <c r="FG28" s="317"/>
      <c r="FH28" s="317"/>
      <c r="FI28" s="317"/>
      <c r="FJ28" s="317"/>
      <c r="FK28" s="317"/>
      <c r="FL28" s="317"/>
      <c r="FM28" s="317"/>
      <c r="FN28" s="317"/>
      <c r="FO28" s="317"/>
      <c r="FP28" s="317"/>
      <c r="FQ28" s="317"/>
      <c r="FR28" s="317"/>
      <c r="FS28" s="317"/>
      <c r="FT28" s="317"/>
      <c r="FU28" s="317"/>
      <c r="FV28" s="317"/>
      <c r="FW28" s="317"/>
      <c r="FX28" s="317"/>
      <c r="FY28" s="317"/>
      <c r="FZ28" s="317"/>
      <c r="GA28" s="317"/>
      <c r="GB28" s="317"/>
      <c r="GC28" s="317"/>
      <c r="GD28" s="317"/>
      <c r="GE28" s="317"/>
      <c r="GF28" s="317"/>
      <c r="GG28" s="317"/>
      <c r="GH28" s="317"/>
      <c r="GI28" s="317"/>
      <c r="GJ28" s="317"/>
      <c r="GK28" s="317"/>
      <c r="GL28" s="317"/>
      <c r="GM28" s="317"/>
      <c r="GN28" s="317"/>
      <c r="GO28" s="317"/>
      <c r="GP28" s="317"/>
      <c r="GQ28" s="317"/>
      <c r="GR28" s="317"/>
      <c r="GS28" s="317"/>
      <c r="GT28" s="317"/>
      <c r="GU28" s="317"/>
      <c r="GV28" s="317"/>
      <c r="GW28" s="317"/>
      <c r="GX28" s="317"/>
      <c r="GY28" s="317"/>
      <c r="GZ28" s="317"/>
      <c r="HA28" s="317"/>
      <c r="HB28" s="317"/>
      <c r="HC28" s="317"/>
      <c r="HD28" s="317"/>
      <c r="HE28" s="317"/>
      <c r="HF28" s="317"/>
      <c r="HG28" s="317"/>
      <c r="HH28" s="317"/>
      <c r="HI28" s="317"/>
      <c r="HJ28" s="317"/>
      <c r="HK28" s="317"/>
      <c r="HL28" s="317"/>
      <c r="HM28" s="317"/>
      <c r="HN28" s="317"/>
      <c r="HO28" s="317"/>
      <c r="HP28" s="317"/>
      <c r="HQ28" s="317"/>
      <c r="HR28" s="317"/>
      <c r="HS28" s="317"/>
      <c r="HT28" s="317"/>
      <c r="HU28" s="317"/>
      <c r="HV28" s="317"/>
      <c r="HW28" s="317"/>
      <c r="HX28" s="317"/>
      <c r="HY28" s="317"/>
      <c r="HZ28" s="317"/>
      <c r="IA28" s="317"/>
      <c r="IB28" s="317"/>
      <c r="IC28" s="317"/>
      <c r="ID28" s="317"/>
      <c r="IE28" s="317"/>
      <c r="IF28" s="317"/>
      <c r="IG28" s="317"/>
      <c r="IH28" s="317"/>
      <c r="II28" s="317"/>
      <c r="IJ28" s="317"/>
      <c r="IK28" s="317"/>
      <c r="IL28" s="317"/>
      <c r="IM28" s="317"/>
      <c r="IN28" s="317"/>
      <c r="IO28" s="317"/>
      <c r="IP28" s="317"/>
      <c r="IQ28" s="317"/>
      <c r="IR28" s="317"/>
      <c r="IS28" s="317"/>
      <c r="IT28" s="317"/>
      <c r="IU28" s="317"/>
      <c r="IV28" s="317"/>
      <c r="IW28" s="317"/>
      <c r="IX28" s="317"/>
      <c r="IY28" s="317"/>
      <c r="IZ28" s="317"/>
      <c r="JA28" s="317"/>
      <c r="JB28" s="317"/>
      <c r="JC28" s="317"/>
      <c r="JD28" s="317"/>
      <c r="JE28" s="317"/>
      <c r="JF28" s="317"/>
      <c r="JG28" s="317"/>
      <c r="JH28" s="317"/>
      <c r="JI28" s="317"/>
      <c r="JJ28" s="317"/>
    </row>
    <row r="29" spans="1:270" s="15" customFormat="1" ht="15" customHeight="1" x14ac:dyDescent="0.35">
      <c r="A29" s="317"/>
      <c r="B29" s="371"/>
      <c r="C29" s="10" t="s">
        <v>190</v>
      </c>
      <c r="D29" s="72"/>
      <c r="E29" s="74"/>
      <c r="F29" s="295"/>
      <c r="G29" s="368"/>
      <c r="H29" s="253"/>
      <c r="I29" s="169"/>
      <c r="J29" s="460"/>
      <c r="K29" s="461"/>
      <c r="L29" s="348"/>
      <c r="M29" s="332"/>
      <c r="N29" s="146" t="s">
        <v>194</v>
      </c>
      <c r="O29" s="146" t="s">
        <v>195</v>
      </c>
      <c r="P29" s="146" t="s">
        <v>196</v>
      </c>
      <c r="Q29" s="146" t="s">
        <v>197</v>
      </c>
      <c r="R29" s="163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  <c r="BH29" s="341"/>
      <c r="BI29" s="341"/>
      <c r="BJ29" s="341"/>
      <c r="BK29" s="341"/>
      <c r="BL29" s="341"/>
      <c r="BM29" s="341"/>
      <c r="BN29" s="341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1"/>
      <c r="CG29" s="341"/>
      <c r="CH29" s="341"/>
      <c r="CI29" s="341"/>
      <c r="CJ29" s="341"/>
      <c r="CK29" s="341"/>
      <c r="CL29" s="341"/>
      <c r="CM29" s="341"/>
      <c r="CN29" s="341"/>
      <c r="CO29" s="341"/>
      <c r="CP29" s="341"/>
      <c r="CQ29" s="341"/>
      <c r="CR29" s="341"/>
      <c r="CS29" s="341"/>
      <c r="CT29" s="341"/>
      <c r="CU29" s="341"/>
      <c r="CV29" s="341"/>
      <c r="CW29" s="341"/>
      <c r="CX29" s="341"/>
      <c r="CY29" s="341"/>
      <c r="CZ29" s="341"/>
      <c r="DA29" s="341"/>
      <c r="DB29" s="341"/>
      <c r="DC29" s="341"/>
      <c r="DD29" s="341"/>
      <c r="DE29" s="341"/>
      <c r="DF29" s="341"/>
      <c r="DG29" s="341"/>
      <c r="DH29" s="341"/>
      <c r="DI29" s="341"/>
      <c r="DJ29" s="341"/>
      <c r="DK29" s="341"/>
      <c r="DL29" s="341"/>
      <c r="DM29" s="341"/>
      <c r="DN29" s="341"/>
      <c r="DO29" s="341"/>
      <c r="DP29" s="341"/>
      <c r="DQ29" s="341"/>
      <c r="DR29" s="341"/>
      <c r="DS29" s="341"/>
      <c r="DT29" s="341"/>
      <c r="DU29" s="341"/>
      <c r="DV29" s="341"/>
      <c r="DW29" s="341"/>
      <c r="DX29" s="341"/>
      <c r="DY29" s="341"/>
      <c r="DZ29" s="341"/>
      <c r="EA29" s="341"/>
      <c r="EB29" s="341"/>
      <c r="EC29" s="341"/>
      <c r="ED29" s="341"/>
      <c r="EE29" s="341"/>
      <c r="EF29" s="341"/>
      <c r="EG29" s="341"/>
      <c r="EH29" s="341"/>
      <c r="EI29" s="341"/>
      <c r="EJ29" s="341"/>
      <c r="EK29" s="341"/>
      <c r="EL29" s="341"/>
      <c r="EM29" s="341"/>
      <c r="EN29" s="341"/>
      <c r="EO29" s="341"/>
      <c r="EP29" s="341"/>
      <c r="EQ29" s="341"/>
      <c r="ER29" s="341"/>
      <c r="ES29" s="341"/>
      <c r="ET29" s="341"/>
      <c r="EU29" s="341"/>
      <c r="EV29" s="341"/>
      <c r="EW29" s="341"/>
      <c r="EX29" s="341"/>
      <c r="EY29" s="341"/>
      <c r="EZ29" s="341"/>
      <c r="FA29" s="341"/>
      <c r="FB29" s="341"/>
      <c r="FC29" s="341"/>
      <c r="FD29" s="341"/>
      <c r="FE29" s="341"/>
      <c r="FF29" s="341"/>
      <c r="FG29" s="341"/>
      <c r="FH29" s="341"/>
      <c r="FI29" s="341"/>
      <c r="FJ29" s="341"/>
      <c r="FK29" s="341"/>
      <c r="FL29" s="341"/>
      <c r="FM29" s="341"/>
      <c r="FN29" s="341"/>
      <c r="FO29" s="341"/>
      <c r="FP29" s="341"/>
      <c r="FQ29" s="341"/>
      <c r="FR29" s="341"/>
      <c r="FS29" s="341"/>
      <c r="FT29" s="341"/>
      <c r="FU29" s="341"/>
      <c r="FV29" s="341"/>
      <c r="FW29" s="341"/>
      <c r="FX29" s="341"/>
      <c r="FY29" s="341"/>
      <c r="FZ29" s="341"/>
      <c r="GA29" s="341"/>
      <c r="GB29" s="341"/>
      <c r="GC29" s="341"/>
      <c r="GD29" s="341"/>
      <c r="GE29" s="341"/>
      <c r="GF29" s="341"/>
      <c r="GG29" s="341"/>
      <c r="GH29" s="341"/>
      <c r="GI29" s="341"/>
      <c r="GJ29" s="341"/>
      <c r="GK29" s="341"/>
      <c r="GL29" s="341"/>
      <c r="GM29" s="341"/>
      <c r="GN29" s="341"/>
      <c r="GO29" s="341"/>
      <c r="GP29" s="341"/>
      <c r="GQ29" s="341"/>
      <c r="GR29" s="341"/>
      <c r="GS29" s="341"/>
      <c r="GT29" s="341"/>
      <c r="GU29" s="341"/>
      <c r="GV29" s="341"/>
      <c r="GW29" s="341"/>
      <c r="GX29" s="341"/>
      <c r="GY29" s="341"/>
      <c r="GZ29" s="341"/>
      <c r="HA29" s="341"/>
      <c r="HB29" s="341"/>
      <c r="HC29" s="341"/>
      <c r="HD29" s="341"/>
      <c r="HE29" s="341"/>
      <c r="HF29" s="341"/>
      <c r="HG29" s="341"/>
      <c r="HH29" s="341"/>
      <c r="HI29" s="341"/>
      <c r="HJ29" s="341"/>
      <c r="HK29" s="341"/>
      <c r="HL29" s="341"/>
      <c r="HM29" s="341"/>
      <c r="HN29" s="341"/>
      <c r="HO29" s="341"/>
      <c r="HP29" s="341"/>
      <c r="HQ29" s="341"/>
      <c r="HR29" s="341"/>
      <c r="HS29" s="341"/>
      <c r="HT29" s="341"/>
      <c r="HU29" s="341"/>
      <c r="HV29" s="341"/>
      <c r="HW29" s="341"/>
      <c r="HX29" s="341"/>
      <c r="HY29" s="341"/>
      <c r="HZ29" s="341"/>
      <c r="IA29" s="341"/>
      <c r="IB29" s="341"/>
      <c r="IC29" s="341"/>
      <c r="ID29" s="341"/>
      <c r="IE29" s="341"/>
      <c r="IF29" s="341"/>
      <c r="IG29" s="341"/>
      <c r="IH29" s="341"/>
      <c r="II29" s="341"/>
      <c r="IJ29" s="341"/>
      <c r="IK29" s="341"/>
      <c r="IL29" s="341"/>
      <c r="IM29" s="341"/>
      <c r="IN29" s="341"/>
      <c r="IO29" s="341"/>
      <c r="IP29" s="341"/>
      <c r="IQ29" s="341"/>
      <c r="IR29" s="341"/>
      <c r="IS29" s="341"/>
      <c r="IT29" s="341"/>
      <c r="IU29" s="341"/>
      <c r="IV29" s="341"/>
      <c r="IW29" s="341"/>
      <c r="IX29" s="341"/>
      <c r="IY29" s="341"/>
      <c r="IZ29" s="341"/>
      <c r="JA29" s="341"/>
      <c r="JB29" s="341"/>
      <c r="JC29" s="341"/>
      <c r="JD29" s="341"/>
      <c r="JE29" s="341"/>
      <c r="JF29" s="341"/>
      <c r="JG29" s="341"/>
      <c r="JH29" s="341"/>
      <c r="JI29" s="341"/>
      <c r="JJ29" s="341"/>
    </row>
    <row r="30" spans="1:270" s="15" customFormat="1" ht="21" x14ac:dyDescent="0.35">
      <c r="B30" s="16" t="s">
        <v>5</v>
      </c>
      <c r="C30" s="17" t="s">
        <v>121</v>
      </c>
      <c r="D30" s="18" t="s">
        <v>7</v>
      </c>
      <c r="E30" s="19" t="s">
        <v>17</v>
      </c>
      <c r="F30" s="36" t="s">
        <v>18</v>
      </c>
      <c r="G30" s="45"/>
      <c r="H30" s="259"/>
      <c r="I30" s="181"/>
      <c r="J30" s="161" t="s">
        <v>10</v>
      </c>
      <c r="K30" s="162" t="s">
        <v>11</v>
      </c>
      <c r="L30" s="348"/>
      <c r="M30" s="332"/>
      <c r="N30" s="164" t="s">
        <v>17</v>
      </c>
      <c r="O30" s="164" t="s">
        <v>17</v>
      </c>
      <c r="P30" s="164" t="s">
        <v>17</v>
      </c>
      <c r="Q30" s="164" t="s">
        <v>17</v>
      </c>
      <c r="R30" s="320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1"/>
      <c r="AW30" s="341"/>
      <c r="AX30" s="341"/>
      <c r="AY30" s="341"/>
      <c r="AZ30" s="341"/>
      <c r="BA30" s="341"/>
      <c r="BB30" s="341"/>
      <c r="BC30" s="341"/>
      <c r="BD30" s="341"/>
      <c r="BE30" s="341"/>
      <c r="BF30" s="341"/>
      <c r="BG30" s="341"/>
      <c r="BH30" s="341"/>
      <c r="BI30" s="341"/>
      <c r="BJ30" s="341"/>
      <c r="BK30" s="341"/>
      <c r="BL30" s="341"/>
      <c r="BM30" s="341"/>
      <c r="BN30" s="341"/>
      <c r="BO30" s="341"/>
      <c r="BP30" s="341"/>
      <c r="BQ30" s="341"/>
      <c r="BR30" s="341"/>
      <c r="BS30" s="341"/>
      <c r="BT30" s="341"/>
      <c r="BU30" s="341"/>
      <c r="BV30" s="341"/>
      <c r="BW30" s="341"/>
      <c r="BX30" s="341"/>
      <c r="BY30" s="341"/>
      <c r="BZ30" s="341"/>
      <c r="CA30" s="341"/>
      <c r="CB30" s="341"/>
      <c r="CC30" s="341"/>
      <c r="CD30" s="341"/>
      <c r="CE30" s="341"/>
      <c r="CF30" s="341"/>
      <c r="CG30" s="341"/>
      <c r="CH30" s="341"/>
      <c r="CI30" s="341"/>
      <c r="CJ30" s="341"/>
      <c r="CK30" s="341"/>
      <c r="CL30" s="341"/>
      <c r="CM30" s="341"/>
      <c r="CN30" s="341"/>
      <c r="CO30" s="341"/>
      <c r="CP30" s="341"/>
      <c r="CQ30" s="341"/>
      <c r="CR30" s="341"/>
      <c r="CS30" s="341"/>
      <c r="CT30" s="341"/>
      <c r="CU30" s="341"/>
      <c r="CV30" s="341"/>
      <c r="CW30" s="341"/>
      <c r="CX30" s="341"/>
      <c r="CY30" s="341"/>
      <c r="CZ30" s="341"/>
      <c r="DA30" s="341"/>
      <c r="DB30" s="341"/>
      <c r="DC30" s="341"/>
      <c r="DD30" s="341"/>
      <c r="DE30" s="341"/>
      <c r="DF30" s="341"/>
      <c r="DG30" s="341"/>
      <c r="DH30" s="341"/>
      <c r="DI30" s="341"/>
      <c r="DJ30" s="341"/>
      <c r="DK30" s="341"/>
      <c r="DL30" s="341"/>
      <c r="DM30" s="341"/>
      <c r="DN30" s="341"/>
      <c r="DO30" s="341"/>
      <c r="DP30" s="341"/>
      <c r="DQ30" s="341"/>
      <c r="DR30" s="341"/>
      <c r="DS30" s="341"/>
      <c r="DT30" s="341"/>
      <c r="DU30" s="341"/>
      <c r="DV30" s="341"/>
      <c r="DW30" s="341"/>
      <c r="DX30" s="341"/>
      <c r="DY30" s="341"/>
      <c r="DZ30" s="341"/>
      <c r="EA30" s="341"/>
      <c r="EB30" s="341"/>
      <c r="EC30" s="341"/>
      <c r="ED30" s="341"/>
      <c r="EE30" s="341"/>
      <c r="EF30" s="341"/>
      <c r="EG30" s="341"/>
      <c r="EH30" s="341"/>
      <c r="EI30" s="341"/>
      <c r="EJ30" s="341"/>
      <c r="EK30" s="341"/>
      <c r="EL30" s="341"/>
      <c r="EM30" s="341"/>
      <c r="EN30" s="341"/>
      <c r="EO30" s="341"/>
      <c r="EP30" s="341"/>
      <c r="EQ30" s="341"/>
      <c r="ER30" s="341"/>
      <c r="ES30" s="341"/>
      <c r="ET30" s="341"/>
      <c r="EU30" s="341"/>
      <c r="EV30" s="341"/>
      <c r="EW30" s="341"/>
      <c r="EX30" s="341"/>
      <c r="EY30" s="341"/>
      <c r="EZ30" s="341"/>
      <c r="FA30" s="341"/>
      <c r="FB30" s="341"/>
      <c r="FC30" s="341"/>
      <c r="FD30" s="341"/>
      <c r="FE30" s="341"/>
      <c r="FF30" s="341"/>
      <c r="FG30" s="341"/>
      <c r="FH30" s="341"/>
      <c r="FI30" s="341"/>
      <c r="FJ30" s="341"/>
      <c r="FK30" s="341"/>
      <c r="FL30" s="341"/>
      <c r="FM30" s="341"/>
      <c r="FN30" s="341"/>
      <c r="FO30" s="341"/>
      <c r="FP30" s="341"/>
      <c r="FQ30" s="341"/>
      <c r="FR30" s="341"/>
      <c r="FS30" s="341"/>
      <c r="FT30" s="341"/>
      <c r="FU30" s="341"/>
      <c r="FV30" s="341"/>
      <c r="FW30" s="341"/>
      <c r="FX30" s="341"/>
      <c r="FY30" s="341"/>
      <c r="FZ30" s="341"/>
      <c r="GA30" s="341"/>
      <c r="GB30" s="341"/>
      <c r="GC30" s="341"/>
      <c r="GD30" s="341"/>
      <c r="GE30" s="341"/>
      <c r="GF30" s="341"/>
      <c r="GG30" s="341"/>
      <c r="GH30" s="341"/>
      <c r="GI30" s="341"/>
      <c r="GJ30" s="341"/>
      <c r="GK30" s="341"/>
      <c r="GL30" s="341"/>
      <c r="GM30" s="341"/>
      <c r="GN30" s="341"/>
      <c r="GO30" s="341"/>
      <c r="GP30" s="341"/>
      <c r="GQ30" s="341"/>
      <c r="GR30" s="341"/>
      <c r="GS30" s="341"/>
      <c r="GT30" s="341"/>
      <c r="GU30" s="341"/>
      <c r="GV30" s="341"/>
      <c r="GW30" s="341"/>
      <c r="GX30" s="341"/>
      <c r="GY30" s="341"/>
      <c r="GZ30" s="341"/>
      <c r="HA30" s="341"/>
      <c r="HB30" s="341"/>
      <c r="HC30" s="341"/>
      <c r="HD30" s="341"/>
      <c r="HE30" s="341"/>
      <c r="HF30" s="341"/>
      <c r="HG30" s="341"/>
      <c r="HH30" s="341"/>
      <c r="HI30" s="341"/>
      <c r="HJ30" s="341"/>
      <c r="HK30" s="341"/>
      <c r="HL30" s="341"/>
      <c r="HM30" s="341"/>
      <c r="HN30" s="341"/>
      <c r="HO30" s="341"/>
      <c r="HP30" s="341"/>
      <c r="HQ30" s="341"/>
      <c r="HR30" s="341"/>
      <c r="HS30" s="341"/>
      <c r="HT30" s="341"/>
      <c r="HU30" s="341"/>
      <c r="HV30" s="341"/>
      <c r="HW30" s="341"/>
      <c r="HX30" s="341"/>
      <c r="HY30" s="341"/>
      <c r="HZ30" s="341"/>
      <c r="IA30" s="341"/>
      <c r="IB30" s="341"/>
      <c r="IC30" s="341"/>
      <c r="ID30" s="341"/>
      <c r="IE30" s="341"/>
      <c r="IF30" s="341"/>
      <c r="IG30" s="341"/>
      <c r="IH30" s="341"/>
      <c r="II30" s="341"/>
      <c r="IJ30" s="341"/>
      <c r="IK30" s="341"/>
      <c r="IL30" s="341"/>
      <c r="IM30" s="341"/>
      <c r="IN30" s="341"/>
      <c r="IO30" s="341"/>
      <c r="IP30" s="341"/>
      <c r="IQ30" s="341"/>
      <c r="IR30" s="341"/>
      <c r="IS30" s="341"/>
      <c r="IT30" s="341"/>
      <c r="IU30" s="341"/>
      <c r="IV30" s="341"/>
      <c r="IW30" s="341"/>
      <c r="IX30" s="341"/>
      <c r="IY30" s="341"/>
      <c r="IZ30" s="341"/>
      <c r="JA30" s="341"/>
      <c r="JB30" s="341"/>
      <c r="JC30" s="341"/>
      <c r="JD30" s="341"/>
      <c r="JE30" s="341"/>
      <c r="JF30" s="341"/>
      <c r="JG30" s="341"/>
      <c r="JH30" s="341"/>
      <c r="JI30" s="341"/>
      <c r="JJ30" s="341"/>
    </row>
    <row r="31" spans="1:270" s="70" customFormat="1" ht="21" x14ac:dyDescent="0.35">
      <c r="A31" s="311" t="s">
        <v>35</v>
      </c>
      <c r="B31" s="40">
        <v>1</v>
      </c>
      <c r="C31" s="42" t="s">
        <v>316</v>
      </c>
      <c r="D31" s="91" t="s">
        <v>267</v>
      </c>
      <c r="E31" s="37" t="s">
        <v>228</v>
      </c>
      <c r="F31" s="38" t="s">
        <v>228</v>
      </c>
      <c r="G31" s="504"/>
      <c r="H31" s="253"/>
      <c r="I31" s="169"/>
      <c r="J31" s="179" t="str">
        <f t="shared" ref="J31" si="3">F31</f>
        <v>...%</v>
      </c>
      <c r="K31" s="180" t="e">
        <f t="shared" ref="K31" si="4">1-(1*J31)</f>
        <v>#VALUE!</v>
      </c>
      <c r="L31" s="505" t="e">
        <f t="shared" ref="L31" si="5">F31-E31</f>
        <v>#VALUE!</v>
      </c>
      <c r="M31" s="168"/>
      <c r="N31" s="245">
        <v>0.02</v>
      </c>
      <c r="O31" s="245">
        <v>0.01</v>
      </c>
      <c r="P31" s="245">
        <v>0.02</v>
      </c>
      <c r="Q31" s="245">
        <v>0.02</v>
      </c>
      <c r="R31" s="177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  <c r="IW31" s="311"/>
      <c r="IX31" s="311"/>
      <c r="IY31" s="311"/>
      <c r="IZ31" s="311"/>
      <c r="JA31" s="311"/>
      <c r="JB31" s="311"/>
      <c r="JC31" s="311"/>
      <c r="JD31" s="311"/>
      <c r="JE31" s="311"/>
      <c r="JF31" s="311"/>
      <c r="JG31" s="311"/>
      <c r="JH31" s="311"/>
      <c r="JI31" s="311"/>
      <c r="JJ31" s="311"/>
    </row>
    <row r="32" spans="1:270" s="311" customFormat="1" ht="42" x14ac:dyDescent="0.35">
      <c r="A32" s="317"/>
      <c r="B32" s="308">
        <v>0.01</v>
      </c>
      <c r="C32" s="105" t="s">
        <v>125</v>
      </c>
      <c r="D32" s="24" t="s">
        <v>280</v>
      </c>
      <c r="E32" s="37" t="s">
        <v>228</v>
      </c>
      <c r="F32" s="38" t="s">
        <v>228</v>
      </c>
      <c r="G32" s="21"/>
      <c r="H32" s="254"/>
      <c r="I32" s="170"/>
      <c r="J32" s="179" t="str">
        <f>F32</f>
        <v>...%</v>
      </c>
      <c r="K32" s="180" t="e">
        <f>1-(1*J32)</f>
        <v>#VALUE!</v>
      </c>
      <c r="L32" s="348" t="e">
        <f>F32-E32</f>
        <v>#VALUE!</v>
      </c>
      <c r="M32" s="314"/>
      <c r="N32" s="245">
        <v>0.02</v>
      </c>
      <c r="O32" s="245">
        <v>0.01</v>
      </c>
      <c r="P32" s="245">
        <v>0.02</v>
      </c>
      <c r="Q32" s="245">
        <v>0.02</v>
      </c>
      <c r="R32" s="320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  <c r="AF32" s="317"/>
      <c r="AG32" s="317"/>
      <c r="AH32" s="317"/>
      <c r="AI32" s="317"/>
      <c r="AJ32" s="317"/>
      <c r="AK32" s="317"/>
      <c r="AL32" s="317"/>
      <c r="AM32" s="317"/>
      <c r="AN32" s="317"/>
      <c r="AO32" s="317"/>
      <c r="AP32" s="317"/>
      <c r="AQ32" s="317"/>
      <c r="AR32" s="317"/>
      <c r="AS32" s="317"/>
      <c r="AT32" s="317"/>
      <c r="AU32" s="317"/>
      <c r="AV32" s="317"/>
      <c r="AW32" s="317"/>
      <c r="AX32" s="317"/>
      <c r="AY32" s="317"/>
      <c r="AZ32" s="317"/>
      <c r="BA32" s="317"/>
      <c r="BB32" s="317"/>
      <c r="BC32" s="317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  <c r="CH32" s="317"/>
      <c r="CI32" s="317"/>
      <c r="CJ32" s="317"/>
      <c r="CK32" s="317"/>
      <c r="CL32" s="317"/>
      <c r="CM32" s="317"/>
      <c r="CN32" s="317"/>
      <c r="CO32" s="317"/>
      <c r="CP32" s="317"/>
      <c r="CQ32" s="317"/>
      <c r="CR32" s="317"/>
      <c r="CS32" s="317"/>
      <c r="CT32" s="317"/>
      <c r="CU32" s="317"/>
      <c r="CV32" s="317"/>
      <c r="CW32" s="317"/>
      <c r="CX32" s="317"/>
      <c r="CY32" s="317"/>
      <c r="CZ32" s="317"/>
      <c r="DA32" s="317"/>
      <c r="DB32" s="317"/>
      <c r="DC32" s="317"/>
      <c r="DD32" s="317"/>
      <c r="DE32" s="317"/>
      <c r="DF32" s="317"/>
      <c r="DG32" s="317"/>
      <c r="DH32" s="317"/>
      <c r="DI32" s="317"/>
      <c r="DJ32" s="317"/>
      <c r="DK32" s="317"/>
      <c r="DL32" s="317"/>
      <c r="DM32" s="317"/>
      <c r="DN32" s="317"/>
      <c r="DO32" s="317"/>
      <c r="DP32" s="317"/>
      <c r="DQ32" s="317"/>
      <c r="DR32" s="317"/>
      <c r="DS32" s="317"/>
      <c r="DT32" s="317"/>
      <c r="DU32" s="317"/>
      <c r="DV32" s="317"/>
      <c r="DW32" s="317"/>
      <c r="DX32" s="317"/>
      <c r="DY32" s="317"/>
      <c r="DZ32" s="317"/>
      <c r="EA32" s="317"/>
      <c r="EB32" s="317"/>
      <c r="EC32" s="317"/>
      <c r="ED32" s="317"/>
      <c r="EE32" s="317"/>
      <c r="EF32" s="317"/>
      <c r="EG32" s="317"/>
      <c r="EH32" s="317"/>
      <c r="EI32" s="317"/>
      <c r="EJ32" s="317"/>
      <c r="EK32" s="317"/>
      <c r="EL32" s="317"/>
      <c r="EM32" s="317"/>
      <c r="EN32" s="317"/>
      <c r="EO32" s="317"/>
      <c r="EP32" s="317"/>
      <c r="EQ32" s="317"/>
      <c r="ER32" s="317"/>
      <c r="ES32" s="317"/>
      <c r="ET32" s="317"/>
      <c r="EU32" s="317"/>
      <c r="EV32" s="317"/>
      <c r="EW32" s="317"/>
      <c r="EX32" s="317"/>
      <c r="EY32" s="317"/>
      <c r="EZ32" s="317"/>
      <c r="FA32" s="317"/>
      <c r="FB32" s="317"/>
      <c r="FC32" s="317"/>
      <c r="FD32" s="317"/>
      <c r="FE32" s="317"/>
      <c r="FF32" s="317"/>
      <c r="FG32" s="317"/>
      <c r="FH32" s="317"/>
      <c r="FI32" s="317"/>
      <c r="FJ32" s="317"/>
      <c r="FK32" s="317"/>
      <c r="FL32" s="317"/>
      <c r="FM32" s="317"/>
      <c r="FN32" s="317"/>
      <c r="FO32" s="317"/>
      <c r="FP32" s="317"/>
      <c r="FQ32" s="317"/>
      <c r="FR32" s="317"/>
      <c r="FS32" s="317"/>
      <c r="FT32" s="317"/>
      <c r="FU32" s="317"/>
      <c r="FV32" s="317"/>
      <c r="FW32" s="317"/>
      <c r="FX32" s="317"/>
      <c r="FY32" s="317"/>
      <c r="FZ32" s="317"/>
      <c r="GA32" s="317"/>
      <c r="GB32" s="317"/>
      <c r="GC32" s="317"/>
      <c r="GD32" s="317"/>
      <c r="GE32" s="317"/>
      <c r="GF32" s="317"/>
      <c r="GG32" s="317"/>
      <c r="GH32" s="317"/>
      <c r="GI32" s="317"/>
      <c r="GJ32" s="317"/>
      <c r="GK32" s="317"/>
      <c r="GL32" s="317"/>
      <c r="GM32" s="317"/>
      <c r="GN32" s="317"/>
      <c r="GO32" s="317"/>
      <c r="GP32" s="317"/>
      <c r="GQ32" s="317"/>
      <c r="GR32" s="317"/>
      <c r="GS32" s="317"/>
      <c r="GT32" s="317"/>
      <c r="GU32" s="317"/>
      <c r="GV32" s="317"/>
      <c r="GW32" s="317"/>
      <c r="GX32" s="317"/>
      <c r="GY32" s="317"/>
      <c r="GZ32" s="317"/>
      <c r="HA32" s="317"/>
      <c r="HB32" s="317"/>
      <c r="HC32" s="317"/>
      <c r="HD32" s="317"/>
      <c r="HE32" s="317"/>
      <c r="HF32" s="317"/>
      <c r="HG32" s="317"/>
      <c r="HH32" s="317"/>
      <c r="HI32" s="317"/>
      <c r="HJ32" s="317"/>
      <c r="HK32" s="317"/>
      <c r="HL32" s="317"/>
      <c r="HM32" s="317"/>
      <c r="HN32" s="317"/>
      <c r="HO32" s="317"/>
      <c r="HP32" s="317"/>
      <c r="HQ32" s="317"/>
      <c r="HR32" s="317"/>
      <c r="HS32" s="317"/>
      <c r="HT32" s="317"/>
      <c r="HU32" s="317"/>
      <c r="HV32" s="317"/>
      <c r="HW32" s="317"/>
      <c r="HX32" s="317"/>
      <c r="HY32" s="317"/>
      <c r="HZ32" s="317"/>
      <c r="IA32" s="317"/>
      <c r="IB32" s="317"/>
      <c r="IC32" s="317"/>
      <c r="ID32" s="317"/>
      <c r="IE32" s="317"/>
      <c r="IF32" s="317"/>
      <c r="IG32" s="317"/>
      <c r="IH32" s="317"/>
      <c r="II32" s="317"/>
      <c r="IJ32" s="317"/>
      <c r="IK32" s="317"/>
      <c r="IL32" s="317"/>
      <c r="IM32" s="317"/>
      <c r="IN32" s="317"/>
      <c r="IO32" s="317"/>
      <c r="IP32" s="317"/>
      <c r="IQ32" s="317"/>
      <c r="IR32" s="317"/>
      <c r="IS32" s="317"/>
      <c r="IT32" s="317"/>
      <c r="IU32" s="317"/>
      <c r="IV32" s="317"/>
      <c r="IW32" s="317"/>
      <c r="IX32" s="317"/>
      <c r="IY32" s="317"/>
      <c r="IZ32" s="317"/>
      <c r="JA32" s="317"/>
      <c r="JB32" s="317"/>
      <c r="JC32" s="317"/>
      <c r="JD32" s="317"/>
      <c r="JE32" s="317"/>
      <c r="JF32" s="317"/>
      <c r="JG32" s="317"/>
      <c r="JH32" s="317"/>
      <c r="JI32" s="317"/>
      <c r="JJ32" s="317"/>
    </row>
    <row r="33" spans="1:270" s="311" customFormat="1" ht="15" customHeight="1" x14ac:dyDescent="0.35">
      <c r="A33" s="317"/>
      <c r="B33" s="474"/>
      <c r="C33" s="325"/>
      <c r="D33" s="475"/>
      <c r="E33" s="78"/>
      <c r="F33" s="79"/>
      <c r="G33" s="337"/>
      <c r="H33" s="336"/>
      <c r="I33" s="170"/>
      <c r="J33" s="228"/>
      <c r="K33" s="229"/>
      <c r="L33" s="348"/>
      <c r="M33" s="335"/>
      <c r="N33" s="207"/>
      <c r="O33" s="207"/>
      <c r="P33" s="207"/>
      <c r="Q33" s="207"/>
      <c r="R33" s="314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7"/>
      <c r="AM33" s="317"/>
      <c r="AN33" s="317"/>
      <c r="AO33" s="317"/>
      <c r="AP33" s="317"/>
      <c r="AQ33" s="317"/>
      <c r="AR33" s="317"/>
      <c r="AS33" s="317"/>
      <c r="AT33" s="317"/>
      <c r="AU33" s="317"/>
      <c r="AV33" s="317"/>
      <c r="AW33" s="317"/>
      <c r="AX33" s="317"/>
      <c r="AY33" s="317"/>
      <c r="AZ33" s="317"/>
      <c r="BA33" s="317"/>
      <c r="BB33" s="317"/>
      <c r="BC33" s="317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7"/>
      <c r="BO33" s="317"/>
      <c r="BP33" s="317"/>
      <c r="BQ33" s="317"/>
      <c r="BR33" s="317"/>
      <c r="BS33" s="317"/>
      <c r="BT33" s="317"/>
      <c r="BU33" s="317"/>
      <c r="BV33" s="317"/>
      <c r="BW33" s="317"/>
      <c r="BX33" s="317"/>
      <c r="BY33" s="317"/>
      <c r="BZ33" s="317"/>
      <c r="CA33" s="317"/>
      <c r="CB33" s="317"/>
      <c r="CC33" s="317"/>
      <c r="CD33" s="317"/>
      <c r="CE33" s="317"/>
      <c r="CF33" s="317"/>
      <c r="CG33" s="317"/>
      <c r="CH33" s="317"/>
      <c r="CI33" s="317"/>
      <c r="CJ33" s="317"/>
      <c r="CK33" s="317"/>
      <c r="CL33" s="317"/>
      <c r="CM33" s="317"/>
      <c r="CN33" s="317"/>
      <c r="CO33" s="317"/>
      <c r="CP33" s="317"/>
      <c r="CQ33" s="317"/>
      <c r="CR33" s="317"/>
      <c r="CS33" s="317"/>
      <c r="CT33" s="317"/>
      <c r="CU33" s="317"/>
      <c r="CV33" s="317"/>
      <c r="CW33" s="317"/>
      <c r="CX33" s="317"/>
      <c r="CY33" s="317"/>
      <c r="CZ33" s="317"/>
      <c r="DA33" s="317"/>
      <c r="DB33" s="317"/>
      <c r="DC33" s="317"/>
      <c r="DD33" s="317"/>
      <c r="DE33" s="317"/>
      <c r="DF33" s="317"/>
      <c r="DG33" s="317"/>
      <c r="DH33" s="317"/>
      <c r="DI33" s="317"/>
      <c r="DJ33" s="317"/>
      <c r="DK33" s="317"/>
      <c r="DL33" s="317"/>
      <c r="DM33" s="317"/>
      <c r="DN33" s="317"/>
      <c r="DO33" s="317"/>
      <c r="DP33" s="317"/>
      <c r="DQ33" s="317"/>
      <c r="DR33" s="317"/>
      <c r="DS33" s="317"/>
      <c r="DT33" s="317"/>
      <c r="DU33" s="317"/>
      <c r="DV33" s="317"/>
      <c r="DW33" s="317"/>
      <c r="DX33" s="317"/>
      <c r="DY33" s="317"/>
      <c r="DZ33" s="317"/>
      <c r="EA33" s="317"/>
      <c r="EB33" s="317"/>
      <c r="EC33" s="317"/>
      <c r="ED33" s="317"/>
      <c r="EE33" s="317"/>
      <c r="EF33" s="317"/>
      <c r="EG33" s="317"/>
      <c r="EH33" s="317"/>
      <c r="EI33" s="317"/>
      <c r="EJ33" s="317"/>
      <c r="EK33" s="317"/>
      <c r="EL33" s="317"/>
      <c r="EM33" s="317"/>
      <c r="EN33" s="317"/>
      <c r="EO33" s="317"/>
      <c r="EP33" s="317"/>
      <c r="EQ33" s="317"/>
      <c r="ER33" s="317"/>
      <c r="ES33" s="317"/>
      <c r="ET33" s="317"/>
      <c r="EU33" s="317"/>
      <c r="EV33" s="317"/>
      <c r="EW33" s="317"/>
      <c r="EX33" s="317"/>
      <c r="EY33" s="317"/>
      <c r="EZ33" s="317"/>
      <c r="FA33" s="317"/>
      <c r="FB33" s="317"/>
      <c r="FC33" s="317"/>
      <c r="FD33" s="317"/>
      <c r="FE33" s="317"/>
      <c r="FF33" s="317"/>
      <c r="FG33" s="317"/>
      <c r="FH33" s="317"/>
      <c r="FI33" s="317"/>
      <c r="FJ33" s="317"/>
      <c r="FK33" s="317"/>
      <c r="FL33" s="317"/>
      <c r="FM33" s="317"/>
      <c r="FN33" s="317"/>
      <c r="FO33" s="317"/>
      <c r="FP33" s="317"/>
      <c r="FQ33" s="317"/>
      <c r="FR33" s="317"/>
      <c r="FS33" s="317"/>
      <c r="FT33" s="317"/>
      <c r="FU33" s="317"/>
      <c r="FV33" s="317"/>
      <c r="FW33" s="317"/>
      <c r="FX33" s="317"/>
      <c r="FY33" s="317"/>
      <c r="FZ33" s="317"/>
      <c r="GA33" s="317"/>
      <c r="GB33" s="317"/>
      <c r="GC33" s="317"/>
      <c r="GD33" s="317"/>
      <c r="GE33" s="317"/>
      <c r="GF33" s="317"/>
      <c r="GG33" s="317"/>
      <c r="GH33" s="317"/>
      <c r="GI33" s="317"/>
      <c r="GJ33" s="317"/>
      <c r="GK33" s="317"/>
      <c r="GL33" s="317"/>
      <c r="GM33" s="317"/>
      <c r="GN33" s="317"/>
      <c r="GO33" s="317"/>
      <c r="GP33" s="317"/>
      <c r="GQ33" s="317"/>
      <c r="GR33" s="317"/>
      <c r="GS33" s="317"/>
      <c r="GT33" s="317"/>
      <c r="GU33" s="317"/>
      <c r="GV33" s="317"/>
      <c r="GW33" s="317"/>
      <c r="GX33" s="317"/>
      <c r="GY33" s="317"/>
      <c r="GZ33" s="317"/>
      <c r="HA33" s="317"/>
      <c r="HB33" s="317"/>
      <c r="HC33" s="317"/>
      <c r="HD33" s="317"/>
      <c r="HE33" s="317"/>
      <c r="HF33" s="317"/>
      <c r="HG33" s="317"/>
      <c r="HH33" s="317"/>
      <c r="HI33" s="317"/>
      <c r="HJ33" s="317"/>
      <c r="HK33" s="317"/>
      <c r="HL33" s="317"/>
      <c r="HM33" s="317"/>
      <c r="HN33" s="317"/>
      <c r="HO33" s="317"/>
      <c r="HP33" s="317"/>
      <c r="HQ33" s="317"/>
      <c r="HR33" s="317"/>
      <c r="HS33" s="317"/>
      <c r="HT33" s="317"/>
      <c r="HU33" s="317"/>
      <c r="HV33" s="317"/>
      <c r="HW33" s="317"/>
      <c r="HX33" s="317"/>
      <c r="HY33" s="317"/>
      <c r="HZ33" s="317"/>
      <c r="IA33" s="317"/>
      <c r="IB33" s="317"/>
      <c r="IC33" s="317"/>
      <c r="ID33" s="317"/>
      <c r="IE33" s="317"/>
      <c r="IF33" s="317"/>
      <c r="IG33" s="317"/>
      <c r="IH33" s="317"/>
      <c r="II33" s="317"/>
      <c r="IJ33" s="317"/>
      <c r="IK33" s="317"/>
      <c r="IL33" s="317"/>
      <c r="IM33" s="317"/>
      <c r="IN33" s="317"/>
      <c r="IO33" s="317"/>
      <c r="IP33" s="317"/>
      <c r="IQ33" s="317"/>
      <c r="IR33" s="317"/>
      <c r="IS33" s="317"/>
      <c r="IT33" s="317"/>
      <c r="IU33" s="317"/>
      <c r="IV33" s="317"/>
      <c r="IW33" s="317"/>
      <c r="IX33" s="317"/>
      <c r="IY33" s="317"/>
      <c r="IZ33" s="317"/>
      <c r="JA33" s="317"/>
      <c r="JB33" s="317"/>
      <c r="JC33" s="317"/>
      <c r="JD33" s="317"/>
      <c r="JE33" s="317"/>
      <c r="JF33" s="317"/>
      <c r="JG33" s="317"/>
      <c r="JH33" s="317"/>
      <c r="JI33" s="317"/>
      <c r="JJ33" s="317"/>
    </row>
    <row r="34" spans="1:270" s="15" customFormat="1" ht="15" customHeight="1" x14ac:dyDescent="0.35">
      <c r="A34" s="341"/>
      <c r="B34" s="279"/>
      <c r="C34" s="262" t="s">
        <v>232</v>
      </c>
      <c r="D34" s="264"/>
      <c r="E34" s="99"/>
      <c r="F34" s="265"/>
      <c r="G34" s="313"/>
      <c r="H34" s="257"/>
      <c r="I34" s="335"/>
      <c r="J34" s="335"/>
      <c r="K34" s="335"/>
      <c r="L34" s="335"/>
      <c r="M34" s="335"/>
      <c r="N34" s="335"/>
      <c r="O34" s="335"/>
      <c r="P34" s="335"/>
      <c r="Q34" s="335"/>
      <c r="R34" s="314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1"/>
      <c r="BJ34" s="341"/>
      <c r="BK34" s="341"/>
      <c r="BL34" s="341"/>
      <c r="BM34" s="341"/>
      <c r="BN34" s="341"/>
      <c r="BO34" s="341"/>
      <c r="BP34" s="341"/>
      <c r="BQ34" s="341"/>
      <c r="BR34" s="341"/>
      <c r="BS34" s="341"/>
      <c r="BT34" s="341"/>
      <c r="BU34" s="341"/>
      <c r="BV34" s="341"/>
      <c r="BW34" s="341"/>
      <c r="BX34" s="341"/>
      <c r="BY34" s="341"/>
      <c r="BZ34" s="341"/>
      <c r="CA34" s="341"/>
      <c r="CB34" s="341"/>
      <c r="CC34" s="341"/>
      <c r="CD34" s="341"/>
      <c r="CE34" s="341"/>
      <c r="CF34" s="341"/>
      <c r="CG34" s="341"/>
      <c r="CH34" s="341"/>
      <c r="CI34" s="341"/>
      <c r="CJ34" s="341"/>
      <c r="CK34" s="341"/>
      <c r="CL34" s="341"/>
      <c r="CM34" s="341"/>
      <c r="CN34" s="341"/>
      <c r="CO34" s="341"/>
      <c r="CP34" s="341"/>
      <c r="CQ34" s="341"/>
      <c r="CR34" s="341"/>
      <c r="CS34" s="341"/>
      <c r="CT34" s="341"/>
      <c r="CU34" s="341"/>
      <c r="CV34" s="341"/>
      <c r="CW34" s="341"/>
      <c r="CX34" s="341"/>
      <c r="CY34" s="341"/>
      <c r="CZ34" s="341"/>
      <c r="DA34" s="341"/>
      <c r="DB34" s="341"/>
      <c r="DC34" s="341"/>
      <c r="DD34" s="341"/>
      <c r="DE34" s="341"/>
      <c r="DF34" s="341"/>
      <c r="DG34" s="341"/>
      <c r="DH34" s="341"/>
      <c r="DI34" s="341"/>
      <c r="DJ34" s="341"/>
      <c r="DK34" s="341"/>
      <c r="DL34" s="341"/>
      <c r="DM34" s="341"/>
      <c r="DN34" s="341"/>
      <c r="DO34" s="341"/>
      <c r="DP34" s="341"/>
      <c r="DQ34" s="341"/>
      <c r="DR34" s="341"/>
      <c r="DS34" s="341"/>
      <c r="DT34" s="341"/>
      <c r="DU34" s="341"/>
      <c r="DV34" s="341"/>
      <c r="DW34" s="341"/>
      <c r="DX34" s="341"/>
      <c r="DY34" s="341"/>
      <c r="DZ34" s="341"/>
      <c r="EA34" s="341"/>
      <c r="EB34" s="341"/>
      <c r="EC34" s="341"/>
      <c r="ED34" s="341"/>
      <c r="EE34" s="341"/>
      <c r="EF34" s="341"/>
      <c r="EG34" s="341"/>
      <c r="EH34" s="341"/>
      <c r="EI34" s="341"/>
      <c r="EJ34" s="341"/>
      <c r="EK34" s="341"/>
      <c r="EL34" s="341"/>
      <c r="EM34" s="341"/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341"/>
      <c r="FA34" s="341"/>
      <c r="FB34" s="341"/>
      <c r="FC34" s="341"/>
      <c r="FD34" s="341"/>
      <c r="FE34" s="341"/>
      <c r="FF34" s="341"/>
      <c r="FG34" s="341"/>
      <c r="FH34" s="341"/>
      <c r="FI34" s="341"/>
      <c r="FJ34" s="341"/>
      <c r="FK34" s="341"/>
      <c r="FL34" s="341"/>
      <c r="FM34" s="341"/>
      <c r="FN34" s="341"/>
      <c r="FO34" s="341"/>
      <c r="FP34" s="341"/>
      <c r="FQ34" s="341"/>
      <c r="FR34" s="341"/>
      <c r="FS34" s="341"/>
      <c r="FT34" s="341"/>
      <c r="FU34" s="341"/>
      <c r="FV34" s="341"/>
      <c r="FW34" s="341"/>
      <c r="FX34" s="341"/>
      <c r="FY34" s="341"/>
      <c r="FZ34" s="341"/>
      <c r="GA34" s="341"/>
      <c r="GB34" s="341"/>
      <c r="GC34" s="341"/>
      <c r="GD34" s="341"/>
      <c r="GE34" s="341"/>
      <c r="GF34" s="341"/>
      <c r="GG34" s="341"/>
      <c r="GH34" s="341"/>
      <c r="GI34" s="341"/>
      <c r="GJ34" s="341"/>
      <c r="GK34" s="341"/>
      <c r="GL34" s="341"/>
      <c r="GM34" s="341"/>
      <c r="GN34" s="341"/>
      <c r="GO34" s="341"/>
      <c r="GP34" s="341"/>
      <c r="GQ34" s="341"/>
      <c r="GR34" s="341"/>
      <c r="GS34" s="341"/>
      <c r="GT34" s="341"/>
      <c r="GU34" s="341"/>
      <c r="GV34" s="341"/>
      <c r="GW34" s="341"/>
      <c r="GX34" s="341"/>
      <c r="GY34" s="341"/>
      <c r="GZ34" s="341"/>
      <c r="HA34" s="341"/>
      <c r="HB34" s="341"/>
      <c r="HC34" s="341"/>
      <c r="HD34" s="341"/>
      <c r="HE34" s="341"/>
      <c r="HF34" s="341"/>
      <c r="HG34" s="341"/>
      <c r="HH34" s="341"/>
      <c r="HI34" s="341"/>
      <c r="HJ34" s="341"/>
      <c r="HK34" s="341"/>
      <c r="HL34" s="341"/>
      <c r="HM34" s="341"/>
      <c r="HN34" s="341"/>
      <c r="HO34" s="341"/>
      <c r="HP34" s="341"/>
      <c r="HQ34" s="341"/>
      <c r="HR34" s="341"/>
      <c r="HS34" s="341"/>
      <c r="HT34" s="341"/>
      <c r="HU34" s="341"/>
      <c r="HV34" s="341"/>
      <c r="HW34" s="341"/>
      <c r="HX34" s="341"/>
      <c r="HY34" s="341"/>
      <c r="HZ34" s="341"/>
      <c r="IA34" s="341"/>
      <c r="IB34" s="341"/>
      <c r="IC34" s="341"/>
      <c r="ID34" s="341"/>
      <c r="IE34" s="341"/>
      <c r="IF34" s="341"/>
      <c r="IG34" s="341"/>
      <c r="IH34" s="341"/>
      <c r="II34" s="341"/>
      <c r="IJ34" s="341"/>
      <c r="IK34" s="341"/>
      <c r="IL34" s="341"/>
      <c r="IM34" s="341"/>
      <c r="IN34" s="341"/>
      <c r="IO34" s="341"/>
      <c r="IP34" s="341"/>
      <c r="IQ34" s="341"/>
      <c r="IR34" s="341"/>
      <c r="IS34" s="341"/>
      <c r="IT34" s="341"/>
      <c r="IU34" s="341"/>
      <c r="IV34" s="341"/>
      <c r="IW34" s="341"/>
      <c r="IX34" s="341"/>
      <c r="IY34" s="341"/>
      <c r="IZ34" s="341"/>
      <c r="JA34" s="341"/>
      <c r="JB34" s="341"/>
      <c r="JC34" s="341"/>
      <c r="JD34" s="341"/>
      <c r="JE34" s="341"/>
      <c r="JF34" s="341"/>
      <c r="JG34" s="341"/>
      <c r="JH34" s="341"/>
      <c r="JI34" s="341"/>
      <c r="JJ34" s="341"/>
    </row>
    <row r="35" spans="1:270" s="15" customFormat="1" ht="21" customHeight="1" x14ac:dyDescent="0.35">
      <c r="A35" s="341"/>
      <c r="B35" s="280" t="s">
        <v>5</v>
      </c>
      <c r="C35" s="497" t="s">
        <v>233</v>
      </c>
      <c r="D35" s="498"/>
      <c r="E35" s="499"/>
      <c r="F35" s="20" t="s">
        <v>213</v>
      </c>
      <c r="G35" s="313"/>
      <c r="H35" s="257"/>
      <c r="I35" s="335"/>
      <c r="J35" s="161" t="s">
        <v>10</v>
      </c>
      <c r="K35" s="162" t="s">
        <v>11</v>
      </c>
      <c r="L35" s="335"/>
      <c r="M35" s="335"/>
      <c r="N35" s="335"/>
      <c r="O35" s="335"/>
      <c r="P35" s="335"/>
      <c r="Q35" s="335"/>
      <c r="R35" s="314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1"/>
      <c r="BE35" s="341"/>
      <c r="BF35" s="341"/>
      <c r="BG35" s="341"/>
      <c r="BH35" s="341"/>
      <c r="BI35" s="341"/>
      <c r="BJ35" s="341"/>
      <c r="BK35" s="341"/>
      <c r="BL35" s="341"/>
      <c r="BM35" s="341"/>
      <c r="BN35" s="341"/>
      <c r="BO35" s="341"/>
      <c r="BP35" s="341"/>
      <c r="BQ35" s="341"/>
      <c r="BR35" s="341"/>
      <c r="BS35" s="341"/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1"/>
      <c r="CG35" s="341"/>
      <c r="CH35" s="341"/>
      <c r="CI35" s="341"/>
      <c r="CJ35" s="341"/>
      <c r="CK35" s="341"/>
      <c r="CL35" s="341"/>
      <c r="CM35" s="341"/>
      <c r="CN35" s="341"/>
      <c r="CO35" s="341"/>
      <c r="CP35" s="341"/>
      <c r="CQ35" s="341"/>
      <c r="CR35" s="341"/>
      <c r="CS35" s="341"/>
      <c r="CT35" s="341"/>
      <c r="CU35" s="341"/>
      <c r="CV35" s="341"/>
      <c r="CW35" s="341"/>
      <c r="CX35" s="341"/>
      <c r="CY35" s="341"/>
      <c r="CZ35" s="341"/>
      <c r="DA35" s="341"/>
      <c r="DB35" s="341"/>
      <c r="DC35" s="341"/>
      <c r="DD35" s="341"/>
      <c r="DE35" s="341"/>
      <c r="DF35" s="341"/>
      <c r="DG35" s="341"/>
      <c r="DH35" s="341"/>
      <c r="DI35" s="341"/>
      <c r="DJ35" s="341"/>
      <c r="DK35" s="341"/>
      <c r="DL35" s="341"/>
      <c r="DM35" s="341"/>
      <c r="DN35" s="341"/>
      <c r="DO35" s="341"/>
      <c r="DP35" s="341"/>
      <c r="DQ35" s="341"/>
      <c r="DR35" s="341"/>
      <c r="DS35" s="341"/>
      <c r="DT35" s="341"/>
      <c r="DU35" s="341"/>
      <c r="DV35" s="341"/>
      <c r="DW35" s="341"/>
      <c r="DX35" s="341"/>
      <c r="DY35" s="341"/>
      <c r="DZ35" s="341"/>
      <c r="EA35" s="341"/>
      <c r="EB35" s="341"/>
      <c r="EC35" s="341"/>
      <c r="ED35" s="341"/>
      <c r="EE35" s="341"/>
      <c r="EF35" s="341"/>
      <c r="EG35" s="341"/>
      <c r="EH35" s="341"/>
      <c r="EI35" s="341"/>
      <c r="EJ35" s="341"/>
      <c r="EK35" s="341"/>
      <c r="EL35" s="341"/>
      <c r="EM35" s="341"/>
      <c r="EN35" s="341"/>
      <c r="EO35" s="341"/>
      <c r="EP35" s="341"/>
      <c r="EQ35" s="341"/>
      <c r="ER35" s="341"/>
      <c r="ES35" s="341"/>
      <c r="ET35" s="341"/>
      <c r="EU35" s="341"/>
      <c r="EV35" s="341"/>
      <c r="EW35" s="341"/>
      <c r="EX35" s="341"/>
      <c r="EY35" s="341"/>
      <c r="EZ35" s="341"/>
      <c r="FA35" s="341"/>
      <c r="FB35" s="341"/>
      <c r="FC35" s="341"/>
      <c r="FD35" s="341"/>
      <c r="FE35" s="341"/>
      <c r="FF35" s="341"/>
      <c r="FG35" s="341"/>
      <c r="FH35" s="341"/>
      <c r="FI35" s="341"/>
      <c r="FJ35" s="341"/>
      <c r="FK35" s="341"/>
      <c r="FL35" s="341"/>
      <c r="FM35" s="341"/>
      <c r="FN35" s="341"/>
      <c r="FO35" s="341"/>
      <c r="FP35" s="341"/>
      <c r="FQ35" s="341"/>
      <c r="FR35" s="341"/>
      <c r="FS35" s="341"/>
      <c r="FT35" s="341"/>
      <c r="FU35" s="341"/>
      <c r="FV35" s="341"/>
      <c r="FW35" s="341"/>
      <c r="FX35" s="341"/>
      <c r="FY35" s="341"/>
      <c r="FZ35" s="341"/>
      <c r="GA35" s="341"/>
      <c r="GB35" s="341"/>
      <c r="GC35" s="341"/>
      <c r="GD35" s="341"/>
      <c r="GE35" s="341"/>
      <c r="GF35" s="341"/>
      <c r="GG35" s="341"/>
      <c r="GH35" s="341"/>
      <c r="GI35" s="341"/>
      <c r="GJ35" s="341"/>
      <c r="GK35" s="341"/>
      <c r="GL35" s="341"/>
      <c r="GM35" s="341"/>
      <c r="GN35" s="341"/>
      <c r="GO35" s="341"/>
      <c r="GP35" s="341"/>
      <c r="GQ35" s="341"/>
      <c r="GR35" s="341"/>
      <c r="GS35" s="341"/>
      <c r="GT35" s="341"/>
      <c r="GU35" s="341"/>
      <c r="GV35" s="341"/>
      <c r="GW35" s="341"/>
      <c r="GX35" s="341"/>
      <c r="GY35" s="341"/>
      <c r="GZ35" s="341"/>
      <c r="HA35" s="341"/>
      <c r="HB35" s="341"/>
      <c r="HC35" s="341"/>
      <c r="HD35" s="341"/>
      <c r="HE35" s="341"/>
      <c r="HF35" s="341"/>
      <c r="HG35" s="341"/>
      <c r="HH35" s="341"/>
      <c r="HI35" s="341"/>
      <c r="HJ35" s="341"/>
      <c r="HK35" s="341"/>
      <c r="HL35" s="341"/>
      <c r="HM35" s="341"/>
      <c r="HN35" s="341"/>
      <c r="HO35" s="341"/>
      <c r="HP35" s="341"/>
      <c r="HQ35" s="341"/>
      <c r="HR35" s="341"/>
      <c r="HS35" s="341"/>
      <c r="HT35" s="341"/>
      <c r="HU35" s="341"/>
      <c r="HV35" s="341"/>
      <c r="HW35" s="341"/>
      <c r="HX35" s="341"/>
      <c r="HY35" s="341"/>
      <c r="HZ35" s="341"/>
      <c r="IA35" s="341"/>
      <c r="IB35" s="341"/>
      <c r="IC35" s="341"/>
      <c r="ID35" s="341"/>
      <c r="IE35" s="341"/>
      <c r="IF35" s="341"/>
      <c r="IG35" s="341"/>
      <c r="IH35" s="341"/>
      <c r="II35" s="341"/>
      <c r="IJ35" s="341"/>
      <c r="IK35" s="341"/>
      <c r="IL35" s="341"/>
      <c r="IM35" s="341"/>
      <c r="IN35" s="341"/>
      <c r="IO35" s="341"/>
      <c r="IP35" s="341"/>
      <c r="IQ35" s="341"/>
      <c r="IR35" s="341"/>
      <c r="IS35" s="341"/>
      <c r="IT35" s="341"/>
      <c r="IU35" s="341"/>
      <c r="IV35" s="341"/>
      <c r="IW35" s="341"/>
      <c r="IX35" s="341"/>
      <c r="IY35" s="341"/>
      <c r="IZ35" s="341"/>
      <c r="JA35" s="341"/>
      <c r="JB35" s="341"/>
      <c r="JC35" s="341"/>
      <c r="JD35" s="341"/>
      <c r="JE35" s="341"/>
      <c r="JF35" s="341"/>
      <c r="JG35" s="341"/>
      <c r="JH35" s="341"/>
      <c r="JI35" s="341"/>
      <c r="JJ35" s="341"/>
    </row>
    <row r="36" spans="1:270" s="311" customFormat="1" ht="15" customHeight="1" x14ac:dyDescent="0.35">
      <c r="A36" s="317"/>
      <c r="B36" s="281">
        <v>0.1</v>
      </c>
      <c r="C36" s="60" t="s">
        <v>206</v>
      </c>
      <c r="D36" s="273"/>
      <c r="E36" s="274"/>
      <c r="F36" s="275" t="s">
        <v>225</v>
      </c>
      <c r="G36" s="76"/>
      <c r="H36" s="258"/>
      <c r="I36" s="335"/>
      <c r="J36" s="166" t="str">
        <f>F36</f>
        <v>... €</v>
      </c>
      <c r="K36" s="167" t="str">
        <f t="shared" ref="K36:K52" si="6">J36</f>
        <v>... €</v>
      </c>
      <c r="L36" s="335"/>
      <c r="M36" s="335"/>
      <c r="N36" s="335"/>
      <c r="O36" s="335"/>
      <c r="P36" s="335"/>
      <c r="Q36" s="335"/>
      <c r="R36" s="335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17"/>
      <c r="AZ36" s="317"/>
      <c r="BA36" s="317"/>
      <c r="BB36" s="317"/>
      <c r="BC36" s="317"/>
      <c r="BD36" s="317"/>
      <c r="BE36" s="317"/>
      <c r="BF36" s="317"/>
      <c r="BG36" s="317"/>
      <c r="BH36" s="317"/>
      <c r="BI36" s="317"/>
      <c r="BJ36" s="317"/>
      <c r="BK36" s="317"/>
      <c r="BL36" s="317"/>
      <c r="BM36" s="317"/>
      <c r="BN36" s="317"/>
      <c r="BO36" s="317"/>
      <c r="BP36" s="317"/>
      <c r="BQ36" s="317"/>
      <c r="BR36" s="317"/>
      <c r="BS36" s="317"/>
      <c r="BT36" s="317"/>
      <c r="BU36" s="317"/>
      <c r="BV36" s="317"/>
      <c r="BW36" s="317"/>
      <c r="BX36" s="317"/>
      <c r="BY36" s="317"/>
      <c r="BZ36" s="317"/>
      <c r="CA36" s="317"/>
      <c r="CB36" s="317"/>
      <c r="CC36" s="317"/>
      <c r="CD36" s="317"/>
      <c r="CE36" s="317"/>
      <c r="CF36" s="317"/>
      <c r="CG36" s="317"/>
      <c r="CH36" s="317"/>
      <c r="CI36" s="317"/>
      <c r="CJ36" s="317"/>
      <c r="CK36" s="317"/>
      <c r="CL36" s="317"/>
      <c r="CM36" s="317"/>
      <c r="CN36" s="317"/>
      <c r="CO36" s="317"/>
      <c r="CP36" s="317"/>
      <c r="CQ36" s="317"/>
      <c r="CR36" s="317"/>
      <c r="CS36" s="317"/>
      <c r="CT36" s="317"/>
      <c r="CU36" s="317"/>
      <c r="CV36" s="317"/>
      <c r="CW36" s="317"/>
      <c r="CX36" s="317"/>
      <c r="CY36" s="317"/>
      <c r="CZ36" s="317"/>
      <c r="DA36" s="317"/>
      <c r="DB36" s="317"/>
      <c r="DC36" s="317"/>
      <c r="DD36" s="317"/>
      <c r="DE36" s="317"/>
      <c r="DF36" s="317"/>
      <c r="DG36" s="317"/>
      <c r="DH36" s="317"/>
      <c r="DI36" s="317"/>
      <c r="DJ36" s="317"/>
      <c r="DK36" s="317"/>
      <c r="DL36" s="317"/>
      <c r="DM36" s="317"/>
      <c r="DN36" s="317"/>
      <c r="DO36" s="317"/>
      <c r="DP36" s="317"/>
      <c r="DQ36" s="317"/>
      <c r="DR36" s="317"/>
      <c r="DS36" s="317"/>
      <c r="DT36" s="317"/>
      <c r="DU36" s="317"/>
      <c r="DV36" s="317"/>
      <c r="DW36" s="317"/>
      <c r="DX36" s="317"/>
      <c r="DY36" s="317"/>
      <c r="DZ36" s="317"/>
      <c r="EA36" s="317"/>
      <c r="EB36" s="317"/>
      <c r="EC36" s="317"/>
      <c r="ED36" s="317"/>
      <c r="EE36" s="317"/>
      <c r="EF36" s="317"/>
      <c r="EG36" s="317"/>
      <c r="EH36" s="317"/>
      <c r="EI36" s="317"/>
      <c r="EJ36" s="317"/>
      <c r="EK36" s="317"/>
      <c r="EL36" s="317"/>
      <c r="EM36" s="317"/>
      <c r="EN36" s="317"/>
      <c r="EO36" s="317"/>
      <c r="EP36" s="317"/>
      <c r="EQ36" s="317"/>
      <c r="ER36" s="317"/>
      <c r="ES36" s="317"/>
      <c r="ET36" s="317"/>
      <c r="EU36" s="317"/>
      <c r="EV36" s="317"/>
      <c r="EW36" s="317"/>
      <c r="EX36" s="317"/>
      <c r="EY36" s="317"/>
      <c r="EZ36" s="317"/>
      <c r="FA36" s="317"/>
      <c r="FB36" s="317"/>
      <c r="FC36" s="317"/>
      <c r="FD36" s="317"/>
      <c r="FE36" s="317"/>
      <c r="FF36" s="317"/>
      <c r="FG36" s="317"/>
      <c r="FH36" s="317"/>
      <c r="FI36" s="317"/>
      <c r="FJ36" s="317"/>
      <c r="FK36" s="317"/>
      <c r="FL36" s="317"/>
      <c r="FM36" s="317"/>
      <c r="FN36" s="317"/>
      <c r="FO36" s="317"/>
      <c r="FP36" s="317"/>
      <c r="FQ36" s="317"/>
      <c r="FR36" s="317"/>
      <c r="FS36" s="317"/>
      <c r="FT36" s="317"/>
      <c r="FU36" s="317"/>
      <c r="FV36" s="317"/>
      <c r="FW36" s="317"/>
      <c r="FX36" s="317"/>
      <c r="FY36" s="317"/>
      <c r="FZ36" s="317"/>
      <c r="GA36" s="317"/>
      <c r="GB36" s="317"/>
      <c r="GC36" s="317"/>
      <c r="GD36" s="317"/>
      <c r="GE36" s="317"/>
      <c r="GF36" s="317"/>
      <c r="GG36" s="317"/>
      <c r="GH36" s="317"/>
      <c r="GI36" s="317"/>
      <c r="GJ36" s="317"/>
      <c r="GK36" s="317"/>
      <c r="GL36" s="317"/>
      <c r="GM36" s="317"/>
      <c r="GN36" s="317"/>
      <c r="GO36" s="317"/>
      <c r="GP36" s="317"/>
      <c r="GQ36" s="317"/>
      <c r="GR36" s="317"/>
      <c r="GS36" s="317"/>
      <c r="GT36" s="317"/>
      <c r="GU36" s="317"/>
      <c r="GV36" s="317"/>
      <c r="GW36" s="317"/>
      <c r="GX36" s="317"/>
      <c r="GY36" s="317"/>
      <c r="GZ36" s="317"/>
      <c r="HA36" s="317"/>
      <c r="HB36" s="317"/>
      <c r="HC36" s="317"/>
      <c r="HD36" s="317"/>
      <c r="HE36" s="317"/>
      <c r="HF36" s="317"/>
      <c r="HG36" s="317"/>
      <c r="HH36" s="317"/>
      <c r="HI36" s="317"/>
      <c r="HJ36" s="317"/>
      <c r="HK36" s="317"/>
      <c r="HL36" s="317"/>
      <c r="HM36" s="317"/>
      <c r="HN36" s="317"/>
      <c r="HO36" s="317"/>
      <c r="HP36" s="317"/>
      <c r="HQ36" s="317"/>
      <c r="HR36" s="317"/>
      <c r="HS36" s="317"/>
      <c r="HT36" s="317"/>
      <c r="HU36" s="317"/>
      <c r="HV36" s="317"/>
      <c r="HW36" s="317"/>
      <c r="HX36" s="317"/>
      <c r="HY36" s="317"/>
      <c r="HZ36" s="317"/>
      <c r="IA36" s="317"/>
      <c r="IB36" s="317"/>
      <c r="IC36" s="317"/>
      <c r="ID36" s="317"/>
      <c r="IE36" s="317"/>
      <c r="IF36" s="317"/>
      <c r="IG36" s="317"/>
      <c r="IH36" s="317"/>
      <c r="II36" s="317"/>
      <c r="IJ36" s="317"/>
      <c r="IK36" s="317"/>
      <c r="IL36" s="317"/>
      <c r="IM36" s="317"/>
      <c r="IN36" s="317"/>
      <c r="IO36" s="317"/>
      <c r="IP36" s="317"/>
      <c r="IQ36" s="317"/>
      <c r="IR36" s="317"/>
      <c r="IS36" s="317"/>
      <c r="IT36" s="317"/>
      <c r="IU36" s="317"/>
      <c r="IV36" s="317"/>
      <c r="IW36" s="317"/>
      <c r="IX36" s="317"/>
      <c r="IY36" s="317"/>
      <c r="IZ36" s="317"/>
      <c r="JA36" s="317"/>
      <c r="JB36" s="317"/>
      <c r="JC36" s="317"/>
      <c r="JD36" s="317"/>
      <c r="JE36" s="317"/>
      <c r="JF36" s="317"/>
      <c r="JG36" s="317"/>
      <c r="JH36" s="317"/>
      <c r="JI36" s="317"/>
      <c r="JJ36" s="317"/>
    </row>
    <row r="37" spans="1:270" s="311" customFormat="1" ht="15" customHeight="1" x14ac:dyDescent="0.35">
      <c r="A37" s="317"/>
      <c r="B37" s="281">
        <v>0.1</v>
      </c>
      <c r="C37" s="60" t="s">
        <v>207</v>
      </c>
      <c r="D37" s="273"/>
      <c r="E37" s="274"/>
      <c r="F37" s="275" t="s">
        <v>225</v>
      </c>
      <c r="G37" s="76"/>
      <c r="H37" s="258"/>
      <c r="I37" s="335"/>
      <c r="J37" s="166" t="str">
        <f t="shared" ref="J37:J52" si="7">F37</f>
        <v>... €</v>
      </c>
      <c r="K37" s="167" t="str">
        <f t="shared" si="6"/>
        <v>... €</v>
      </c>
      <c r="L37" s="335"/>
      <c r="M37" s="335"/>
      <c r="N37" s="335"/>
      <c r="O37" s="335"/>
      <c r="P37" s="335"/>
      <c r="Q37" s="335"/>
      <c r="R37" s="335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17"/>
      <c r="AZ37" s="317"/>
      <c r="BA37" s="317"/>
      <c r="BB37" s="317"/>
      <c r="BC37" s="317"/>
      <c r="BD37" s="317"/>
      <c r="BE37" s="317"/>
      <c r="BF37" s="317"/>
      <c r="BG37" s="317"/>
      <c r="BH37" s="317"/>
      <c r="BI37" s="317"/>
      <c r="BJ37" s="317"/>
      <c r="BK37" s="317"/>
      <c r="BL37" s="317"/>
      <c r="BM37" s="317"/>
      <c r="BN37" s="317"/>
      <c r="BO37" s="317"/>
      <c r="BP37" s="317"/>
      <c r="BQ37" s="317"/>
      <c r="BR37" s="317"/>
      <c r="BS37" s="317"/>
      <c r="BT37" s="317"/>
      <c r="BU37" s="317"/>
      <c r="BV37" s="317"/>
      <c r="BW37" s="317"/>
      <c r="BX37" s="317"/>
      <c r="BY37" s="317"/>
      <c r="BZ37" s="317"/>
      <c r="CA37" s="317"/>
      <c r="CB37" s="317"/>
      <c r="CC37" s="317"/>
      <c r="CD37" s="317"/>
      <c r="CE37" s="317"/>
      <c r="CF37" s="317"/>
      <c r="CG37" s="317"/>
      <c r="CH37" s="317"/>
      <c r="CI37" s="317"/>
      <c r="CJ37" s="317"/>
      <c r="CK37" s="317"/>
      <c r="CL37" s="317"/>
      <c r="CM37" s="317"/>
      <c r="CN37" s="317"/>
      <c r="CO37" s="317"/>
      <c r="CP37" s="317"/>
      <c r="CQ37" s="317"/>
      <c r="CR37" s="317"/>
      <c r="CS37" s="317"/>
      <c r="CT37" s="317"/>
      <c r="CU37" s="317"/>
      <c r="CV37" s="317"/>
      <c r="CW37" s="317"/>
      <c r="CX37" s="317"/>
      <c r="CY37" s="317"/>
      <c r="CZ37" s="317"/>
      <c r="DA37" s="317"/>
      <c r="DB37" s="317"/>
      <c r="DC37" s="317"/>
      <c r="DD37" s="317"/>
      <c r="DE37" s="317"/>
      <c r="DF37" s="317"/>
      <c r="DG37" s="317"/>
      <c r="DH37" s="317"/>
      <c r="DI37" s="317"/>
      <c r="DJ37" s="317"/>
      <c r="DK37" s="317"/>
      <c r="DL37" s="317"/>
      <c r="DM37" s="317"/>
      <c r="DN37" s="317"/>
      <c r="DO37" s="317"/>
      <c r="DP37" s="317"/>
      <c r="DQ37" s="317"/>
      <c r="DR37" s="317"/>
      <c r="DS37" s="317"/>
      <c r="DT37" s="317"/>
      <c r="DU37" s="317"/>
      <c r="DV37" s="317"/>
      <c r="DW37" s="317"/>
      <c r="DX37" s="317"/>
      <c r="DY37" s="317"/>
      <c r="DZ37" s="317"/>
      <c r="EA37" s="317"/>
      <c r="EB37" s="317"/>
      <c r="EC37" s="317"/>
      <c r="ED37" s="317"/>
      <c r="EE37" s="317"/>
      <c r="EF37" s="317"/>
      <c r="EG37" s="317"/>
      <c r="EH37" s="317"/>
      <c r="EI37" s="317"/>
      <c r="EJ37" s="317"/>
      <c r="EK37" s="317"/>
      <c r="EL37" s="317"/>
      <c r="EM37" s="317"/>
      <c r="EN37" s="317"/>
      <c r="EO37" s="317"/>
      <c r="EP37" s="317"/>
      <c r="EQ37" s="317"/>
      <c r="ER37" s="317"/>
      <c r="ES37" s="317"/>
      <c r="ET37" s="317"/>
      <c r="EU37" s="317"/>
      <c r="EV37" s="317"/>
      <c r="EW37" s="317"/>
      <c r="EX37" s="317"/>
      <c r="EY37" s="317"/>
      <c r="EZ37" s="317"/>
      <c r="FA37" s="317"/>
      <c r="FB37" s="317"/>
      <c r="FC37" s="317"/>
      <c r="FD37" s="317"/>
      <c r="FE37" s="317"/>
      <c r="FF37" s="317"/>
      <c r="FG37" s="317"/>
      <c r="FH37" s="317"/>
      <c r="FI37" s="317"/>
      <c r="FJ37" s="317"/>
      <c r="FK37" s="317"/>
      <c r="FL37" s="317"/>
      <c r="FM37" s="317"/>
      <c r="FN37" s="317"/>
      <c r="FO37" s="317"/>
      <c r="FP37" s="317"/>
      <c r="FQ37" s="317"/>
      <c r="FR37" s="317"/>
      <c r="FS37" s="317"/>
      <c r="FT37" s="317"/>
      <c r="FU37" s="317"/>
      <c r="FV37" s="317"/>
      <c r="FW37" s="317"/>
      <c r="FX37" s="317"/>
      <c r="FY37" s="317"/>
      <c r="FZ37" s="317"/>
      <c r="GA37" s="317"/>
      <c r="GB37" s="317"/>
      <c r="GC37" s="317"/>
      <c r="GD37" s="317"/>
      <c r="GE37" s="317"/>
      <c r="GF37" s="317"/>
      <c r="GG37" s="317"/>
      <c r="GH37" s="317"/>
      <c r="GI37" s="317"/>
      <c r="GJ37" s="317"/>
      <c r="GK37" s="317"/>
      <c r="GL37" s="317"/>
      <c r="GM37" s="317"/>
      <c r="GN37" s="317"/>
      <c r="GO37" s="317"/>
      <c r="GP37" s="317"/>
      <c r="GQ37" s="317"/>
      <c r="GR37" s="317"/>
      <c r="GS37" s="317"/>
      <c r="GT37" s="317"/>
      <c r="GU37" s="317"/>
      <c r="GV37" s="317"/>
      <c r="GW37" s="317"/>
      <c r="GX37" s="317"/>
      <c r="GY37" s="317"/>
      <c r="GZ37" s="317"/>
      <c r="HA37" s="317"/>
      <c r="HB37" s="317"/>
      <c r="HC37" s="317"/>
      <c r="HD37" s="317"/>
      <c r="HE37" s="317"/>
      <c r="HF37" s="317"/>
      <c r="HG37" s="317"/>
      <c r="HH37" s="317"/>
      <c r="HI37" s="317"/>
      <c r="HJ37" s="317"/>
      <c r="HK37" s="317"/>
      <c r="HL37" s="317"/>
      <c r="HM37" s="317"/>
      <c r="HN37" s="317"/>
      <c r="HO37" s="317"/>
      <c r="HP37" s="317"/>
      <c r="HQ37" s="317"/>
      <c r="HR37" s="317"/>
      <c r="HS37" s="317"/>
      <c r="HT37" s="317"/>
      <c r="HU37" s="317"/>
      <c r="HV37" s="317"/>
      <c r="HW37" s="317"/>
      <c r="HX37" s="317"/>
      <c r="HY37" s="317"/>
      <c r="HZ37" s="317"/>
      <c r="IA37" s="317"/>
      <c r="IB37" s="317"/>
      <c r="IC37" s="317"/>
      <c r="ID37" s="317"/>
      <c r="IE37" s="317"/>
      <c r="IF37" s="317"/>
      <c r="IG37" s="317"/>
      <c r="IH37" s="317"/>
      <c r="II37" s="317"/>
      <c r="IJ37" s="317"/>
      <c r="IK37" s="317"/>
      <c r="IL37" s="317"/>
      <c r="IM37" s="317"/>
      <c r="IN37" s="317"/>
      <c r="IO37" s="317"/>
      <c r="IP37" s="317"/>
      <c r="IQ37" s="317"/>
      <c r="IR37" s="317"/>
      <c r="IS37" s="317"/>
      <c r="IT37" s="317"/>
      <c r="IU37" s="317"/>
      <c r="IV37" s="317"/>
      <c r="IW37" s="317"/>
      <c r="IX37" s="317"/>
      <c r="IY37" s="317"/>
      <c r="IZ37" s="317"/>
      <c r="JA37" s="317"/>
      <c r="JB37" s="317"/>
      <c r="JC37" s="317"/>
      <c r="JD37" s="317"/>
      <c r="JE37" s="317"/>
      <c r="JF37" s="317"/>
      <c r="JG37" s="317"/>
      <c r="JH37" s="317"/>
      <c r="JI37" s="317"/>
      <c r="JJ37" s="317"/>
    </row>
    <row r="38" spans="1:270" s="311" customFormat="1" ht="15" customHeight="1" x14ac:dyDescent="0.35">
      <c r="A38" s="317"/>
      <c r="B38" s="281">
        <v>0.05</v>
      </c>
      <c r="C38" s="108" t="s">
        <v>208</v>
      </c>
      <c r="D38" s="133"/>
      <c r="E38" s="109"/>
      <c r="F38" s="476" t="s">
        <v>225</v>
      </c>
      <c r="G38" s="76"/>
      <c r="H38" s="258"/>
      <c r="I38" s="335"/>
      <c r="J38" s="166" t="str">
        <f t="shared" si="7"/>
        <v>... €</v>
      </c>
      <c r="K38" s="167" t="str">
        <f t="shared" si="6"/>
        <v>... €</v>
      </c>
      <c r="L38" s="335"/>
      <c r="M38" s="335"/>
      <c r="N38" s="335"/>
      <c r="O38" s="335"/>
      <c r="P38" s="335"/>
      <c r="Q38" s="335"/>
      <c r="R38" s="335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7"/>
      <c r="AM38" s="317"/>
      <c r="AN38" s="317"/>
      <c r="AO38" s="317"/>
      <c r="AP38" s="317"/>
      <c r="AQ38" s="317"/>
      <c r="AR38" s="317"/>
      <c r="AS38" s="317"/>
      <c r="AT38" s="317"/>
      <c r="AU38" s="317"/>
      <c r="AV38" s="317"/>
      <c r="AW38" s="317"/>
      <c r="AX38" s="317"/>
      <c r="AY38" s="317"/>
      <c r="AZ38" s="317"/>
      <c r="BA38" s="317"/>
      <c r="BB38" s="317"/>
      <c r="BC38" s="317"/>
      <c r="BD38" s="317"/>
      <c r="BE38" s="317"/>
      <c r="BF38" s="317"/>
      <c r="BG38" s="317"/>
      <c r="BH38" s="317"/>
      <c r="BI38" s="317"/>
      <c r="BJ38" s="317"/>
      <c r="BK38" s="317"/>
      <c r="BL38" s="317"/>
      <c r="BM38" s="317"/>
      <c r="BN38" s="317"/>
      <c r="BO38" s="317"/>
      <c r="BP38" s="317"/>
      <c r="BQ38" s="317"/>
      <c r="BR38" s="317"/>
      <c r="BS38" s="317"/>
      <c r="BT38" s="317"/>
      <c r="BU38" s="317"/>
      <c r="BV38" s="317"/>
      <c r="BW38" s="317"/>
      <c r="BX38" s="317"/>
      <c r="BY38" s="317"/>
      <c r="BZ38" s="317"/>
      <c r="CA38" s="317"/>
      <c r="CB38" s="317"/>
      <c r="CC38" s="317"/>
      <c r="CD38" s="317"/>
      <c r="CE38" s="317"/>
      <c r="CF38" s="317"/>
      <c r="CG38" s="317"/>
      <c r="CH38" s="317"/>
      <c r="CI38" s="317"/>
      <c r="CJ38" s="317"/>
      <c r="CK38" s="317"/>
      <c r="CL38" s="317"/>
      <c r="CM38" s="317"/>
      <c r="CN38" s="317"/>
      <c r="CO38" s="317"/>
      <c r="CP38" s="317"/>
      <c r="CQ38" s="317"/>
      <c r="CR38" s="317"/>
      <c r="CS38" s="317"/>
      <c r="CT38" s="317"/>
      <c r="CU38" s="317"/>
      <c r="CV38" s="317"/>
      <c r="CW38" s="317"/>
      <c r="CX38" s="317"/>
      <c r="CY38" s="317"/>
      <c r="CZ38" s="317"/>
      <c r="DA38" s="317"/>
      <c r="DB38" s="317"/>
      <c r="DC38" s="317"/>
      <c r="DD38" s="317"/>
      <c r="DE38" s="317"/>
      <c r="DF38" s="317"/>
      <c r="DG38" s="317"/>
      <c r="DH38" s="317"/>
      <c r="DI38" s="317"/>
      <c r="DJ38" s="317"/>
      <c r="DK38" s="317"/>
      <c r="DL38" s="317"/>
      <c r="DM38" s="317"/>
      <c r="DN38" s="317"/>
      <c r="DO38" s="317"/>
      <c r="DP38" s="317"/>
      <c r="DQ38" s="317"/>
      <c r="DR38" s="317"/>
      <c r="DS38" s="317"/>
      <c r="DT38" s="317"/>
      <c r="DU38" s="317"/>
      <c r="DV38" s="317"/>
      <c r="DW38" s="317"/>
      <c r="DX38" s="317"/>
      <c r="DY38" s="317"/>
      <c r="DZ38" s="317"/>
      <c r="EA38" s="317"/>
      <c r="EB38" s="317"/>
      <c r="EC38" s="317"/>
      <c r="ED38" s="317"/>
      <c r="EE38" s="317"/>
      <c r="EF38" s="317"/>
      <c r="EG38" s="317"/>
      <c r="EH38" s="317"/>
      <c r="EI38" s="317"/>
      <c r="EJ38" s="317"/>
      <c r="EK38" s="317"/>
      <c r="EL38" s="317"/>
      <c r="EM38" s="317"/>
      <c r="EN38" s="317"/>
      <c r="EO38" s="317"/>
      <c r="EP38" s="317"/>
      <c r="EQ38" s="317"/>
      <c r="ER38" s="317"/>
      <c r="ES38" s="317"/>
      <c r="ET38" s="317"/>
      <c r="EU38" s="317"/>
      <c r="EV38" s="317"/>
      <c r="EW38" s="317"/>
      <c r="EX38" s="317"/>
      <c r="EY38" s="317"/>
      <c r="EZ38" s="317"/>
      <c r="FA38" s="317"/>
      <c r="FB38" s="317"/>
      <c r="FC38" s="317"/>
      <c r="FD38" s="317"/>
      <c r="FE38" s="317"/>
      <c r="FF38" s="317"/>
      <c r="FG38" s="317"/>
      <c r="FH38" s="317"/>
      <c r="FI38" s="317"/>
      <c r="FJ38" s="317"/>
      <c r="FK38" s="317"/>
      <c r="FL38" s="317"/>
      <c r="FM38" s="317"/>
      <c r="FN38" s="317"/>
      <c r="FO38" s="317"/>
      <c r="FP38" s="317"/>
      <c r="FQ38" s="317"/>
      <c r="FR38" s="317"/>
      <c r="FS38" s="317"/>
      <c r="FT38" s="317"/>
      <c r="FU38" s="317"/>
      <c r="FV38" s="317"/>
      <c r="FW38" s="317"/>
      <c r="FX38" s="317"/>
      <c r="FY38" s="317"/>
      <c r="FZ38" s="317"/>
      <c r="GA38" s="317"/>
      <c r="GB38" s="317"/>
      <c r="GC38" s="317"/>
      <c r="GD38" s="317"/>
      <c r="GE38" s="317"/>
      <c r="GF38" s="317"/>
      <c r="GG38" s="317"/>
      <c r="GH38" s="317"/>
      <c r="GI38" s="317"/>
      <c r="GJ38" s="317"/>
      <c r="GK38" s="317"/>
      <c r="GL38" s="317"/>
      <c r="GM38" s="317"/>
      <c r="GN38" s="317"/>
      <c r="GO38" s="317"/>
      <c r="GP38" s="317"/>
      <c r="GQ38" s="317"/>
      <c r="GR38" s="317"/>
      <c r="GS38" s="317"/>
      <c r="GT38" s="317"/>
      <c r="GU38" s="317"/>
      <c r="GV38" s="317"/>
      <c r="GW38" s="317"/>
      <c r="GX38" s="317"/>
      <c r="GY38" s="317"/>
      <c r="GZ38" s="317"/>
      <c r="HA38" s="317"/>
      <c r="HB38" s="317"/>
      <c r="HC38" s="317"/>
      <c r="HD38" s="317"/>
      <c r="HE38" s="317"/>
      <c r="HF38" s="317"/>
      <c r="HG38" s="317"/>
      <c r="HH38" s="317"/>
      <c r="HI38" s="317"/>
      <c r="HJ38" s="317"/>
      <c r="HK38" s="317"/>
      <c r="HL38" s="317"/>
      <c r="HM38" s="317"/>
      <c r="HN38" s="317"/>
      <c r="HO38" s="317"/>
      <c r="HP38" s="317"/>
      <c r="HQ38" s="317"/>
      <c r="HR38" s="317"/>
      <c r="HS38" s="317"/>
      <c r="HT38" s="317"/>
      <c r="HU38" s="317"/>
      <c r="HV38" s="317"/>
      <c r="HW38" s="317"/>
      <c r="HX38" s="317"/>
      <c r="HY38" s="317"/>
      <c r="HZ38" s="317"/>
      <c r="IA38" s="317"/>
      <c r="IB38" s="317"/>
      <c r="IC38" s="317"/>
      <c r="ID38" s="317"/>
      <c r="IE38" s="317"/>
      <c r="IF38" s="317"/>
      <c r="IG38" s="317"/>
      <c r="IH38" s="317"/>
      <c r="II38" s="317"/>
      <c r="IJ38" s="317"/>
      <c r="IK38" s="317"/>
      <c r="IL38" s="317"/>
      <c r="IM38" s="317"/>
      <c r="IN38" s="317"/>
      <c r="IO38" s="317"/>
      <c r="IP38" s="317"/>
      <c r="IQ38" s="317"/>
      <c r="IR38" s="317"/>
      <c r="IS38" s="317"/>
      <c r="IT38" s="317"/>
      <c r="IU38" s="317"/>
      <c r="IV38" s="317"/>
      <c r="IW38" s="317"/>
      <c r="IX38" s="317"/>
      <c r="IY38" s="317"/>
      <c r="IZ38" s="317"/>
      <c r="JA38" s="317"/>
      <c r="JB38" s="317"/>
      <c r="JC38" s="317"/>
      <c r="JD38" s="317"/>
      <c r="JE38" s="317"/>
      <c r="JF38" s="317"/>
      <c r="JG38" s="317"/>
      <c r="JH38" s="317"/>
      <c r="JI38" s="317"/>
      <c r="JJ38" s="317"/>
    </row>
    <row r="39" spans="1:270" s="311" customFormat="1" ht="15" customHeight="1" x14ac:dyDescent="0.35">
      <c r="A39" s="317"/>
      <c r="B39" s="281">
        <v>0.05</v>
      </c>
      <c r="C39" s="108" t="s">
        <v>209</v>
      </c>
      <c r="D39" s="133"/>
      <c r="E39" s="109"/>
      <c r="F39" s="476" t="s">
        <v>225</v>
      </c>
      <c r="G39" s="76"/>
      <c r="H39" s="258"/>
      <c r="I39" s="335"/>
      <c r="J39" s="166" t="str">
        <f t="shared" si="7"/>
        <v>... €</v>
      </c>
      <c r="K39" s="167" t="str">
        <f t="shared" si="6"/>
        <v>... €</v>
      </c>
      <c r="L39" s="335"/>
      <c r="M39" s="335"/>
      <c r="N39" s="335"/>
      <c r="O39" s="335"/>
      <c r="P39" s="335"/>
      <c r="Q39" s="335"/>
      <c r="R39" s="335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  <c r="AK39" s="317"/>
      <c r="AL39" s="317"/>
      <c r="AM39" s="317"/>
      <c r="AN39" s="317"/>
      <c r="AO39" s="317"/>
      <c r="AP39" s="317"/>
      <c r="AQ39" s="317"/>
      <c r="AR39" s="317"/>
      <c r="AS39" s="317"/>
      <c r="AT39" s="317"/>
      <c r="AU39" s="317"/>
      <c r="AV39" s="317"/>
      <c r="AW39" s="317"/>
      <c r="AX39" s="317"/>
      <c r="AY39" s="317"/>
      <c r="AZ39" s="317"/>
      <c r="BA39" s="317"/>
      <c r="BB39" s="317"/>
      <c r="BC39" s="317"/>
      <c r="BD39" s="317"/>
      <c r="BE39" s="317"/>
      <c r="BF39" s="317"/>
      <c r="BG39" s="317"/>
      <c r="BH39" s="317"/>
      <c r="BI39" s="317"/>
      <c r="BJ39" s="317"/>
      <c r="BK39" s="317"/>
      <c r="BL39" s="317"/>
      <c r="BM39" s="317"/>
      <c r="BN39" s="317"/>
      <c r="BO39" s="317"/>
      <c r="BP39" s="317"/>
      <c r="BQ39" s="317"/>
      <c r="BR39" s="317"/>
      <c r="BS39" s="317"/>
      <c r="BT39" s="317"/>
      <c r="BU39" s="317"/>
      <c r="BV39" s="317"/>
      <c r="BW39" s="317"/>
      <c r="BX39" s="317"/>
      <c r="BY39" s="317"/>
      <c r="BZ39" s="317"/>
      <c r="CA39" s="317"/>
      <c r="CB39" s="317"/>
      <c r="CC39" s="317"/>
      <c r="CD39" s="317"/>
      <c r="CE39" s="317"/>
      <c r="CF39" s="317"/>
      <c r="CG39" s="317"/>
      <c r="CH39" s="317"/>
      <c r="CI39" s="317"/>
      <c r="CJ39" s="317"/>
      <c r="CK39" s="317"/>
      <c r="CL39" s="317"/>
      <c r="CM39" s="317"/>
      <c r="CN39" s="317"/>
      <c r="CO39" s="317"/>
      <c r="CP39" s="317"/>
      <c r="CQ39" s="317"/>
      <c r="CR39" s="317"/>
      <c r="CS39" s="317"/>
      <c r="CT39" s="317"/>
      <c r="CU39" s="317"/>
      <c r="CV39" s="317"/>
      <c r="CW39" s="317"/>
      <c r="CX39" s="317"/>
      <c r="CY39" s="317"/>
      <c r="CZ39" s="317"/>
      <c r="DA39" s="317"/>
      <c r="DB39" s="317"/>
      <c r="DC39" s="317"/>
      <c r="DD39" s="317"/>
      <c r="DE39" s="317"/>
      <c r="DF39" s="317"/>
      <c r="DG39" s="317"/>
      <c r="DH39" s="317"/>
      <c r="DI39" s="317"/>
      <c r="DJ39" s="317"/>
      <c r="DK39" s="317"/>
      <c r="DL39" s="317"/>
      <c r="DM39" s="317"/>
      <c r="DN39" s="317"/>
      <c r="DO39" s="317"/>
      <c r="DP39" s="317"/>
      <c r="DQ39" s="317"/>
      <c r="DR39" s="317"/>
      <c r="DS39" s="317"/>
      <c r="DT39" s="317"/>
      <c r="DU39" s="317"/>
      <c r="DV39" s="317"/>
      <c r="DW39" s="317"/>
      <c r="DX39" s="317"/>
      <c r="DY39" s="317"/>
      <c r="DZ39" s="317"/>
      <c r="EA39" s="317"/>
      <c r="EB39" s="317"/>
      <c r="EC39" s="317"/>
      <c r="ED39" s="317"/>
      <c r="EE39" s="317"/>
      <c r="EF39" s="317"/>
      <c r="EG39" s="317"/>
      <c r="EH39" s="317"/>
      <c r="EI39" s="317"/>
      <c r="EJ39" s="317"/>
      <c r="EK39" s="317"/>
      <c r="EL39" s="317"/>
      <c r="EM39" s="317"/>
      <c r="EN39" s="317"/>
      <c r="EO39" s="317"/>
      <c r="EP39" s="317"/>
      <c r="EQ39" s="317"/>
      <c r="ER39" s="317"/>
      <c r="ES39" s="317"/>
      <c r="ET39" s="317"/>
      <c r="EU39" s="317"/>
      <c r="EV39" s="317"/>
      <c r="EW39" s="317"/>
      <c r="EX39" s="317"/>
      <c r="EY39" s="317"/>
      <c r="EZ39" s="317"/>
      <c r="FA39" s="317"/>
      <c r="FB39" s="317"/>
      <c r="FC39" s="317"/>
      <c r="FD39" s="317"/>
      <c r="FE39" s="317"/>
      <c r="FF39" s="317"/>
      <c r="FG39" s="317"/>
      <c r="FH39" s="317"/>
      <c r="FI39" s="317"/>
      <c r="FJ39" s="317"/>
      <c r="FK39" s="317"/>
      <c r="FL39" s="317"/>
      <c r="FM39" s="317"/>
      <c r="FN39" s="317"/>
      <c r="FO39" s="317"/>
      <c r="FP39" s="317"/>
      <c r="FQ39" s="317"/>
      <c r="FR39" s="317"/>
      <c r="FS39" s="317"/>
      <c r="FT39" s="317"/>
      <c r="FU39" s="317"/>
      <c r="FV39" s="317"/>
      <c r="FW39" s="317"/>
      <c r="FX39" s="317"/>
      <c r="FY39" s="317"/>
      <c r="FZ39" s="317"/>
      <c r="GA39" s="317"/>
      <c r="GB39" s="317"/>
      <c r="GC39" s="317"/>
      <c r="GD39" s="317"/>
      <c r="GE39" s="317"/>
      <c r="GF39" s="317"/>
      <c r="GG39" s="317"/>
      <c r="GH39" s="317"/>
      <c r="GI39" s="317"/>
      <c r="GJ39" s="317"/>
      <c r="GK39" s="317"/>
      <c r="GL39" s="317"/>
      <c r="GM39" s="317"/>
      <c r="GN39" s="317"/>
      <c r="GO39" s="317"/>
      <c r="GP39" s="317"/>
      <c r="GQ39" s="317"/>
      <c r="GR39" s="317"/>
      <c r="GS39" s="317"/>
      <c r="GT39" s="317"/>
      <c r="GU39" s="317"/>
      <c r="GV39" s="317"/>
      <c r="GW39" s="317"/>
      <c r="GX39" s="317"/>
      <c r="GY39" s="317"/>
      <c r="GZ39" s="317"/>
      <c r="HA39" s="317"/>
      <c r="HB39" s="317"/>
      <c r="HC39" s="317"/>
      <c r="HD39" s="317"/>
      <c r="HE39" s="317"/>
      <c r="HF39" s="317"/>
      <c r="HG39" s="317"/>
      <c r="HH39" s="317"/>
      <c r="HI39" s="317"/>
      <c r="HJ39" s="317"/>
      <c r="HK39" s="317"/>
      <c r="HL39" s="317"/>
      <c r="HM39" s="317"/>
      <c r="HN39" s="317"/>
      <c r="HO39" s="317"/>
      <c r="HP39" s="317"/>
      <c r="HQ39" s="317"/>
      <c r="HR39" s="317"/>
      <c r="HS39" s="317"/>
      <c r="HT39" s="317"/>
      <c r="HU39" s="317"/>
      <c r="HV39" s="317"/>
      <c r="HW39" s="317"/>
      <c r="HX39" s="317"/>
      <c r="HY39" s="317"/>
      <c r="HZ39" s="317"/>
      <c r="IA39" s="317"/>
      <c r="IB39" s="317"/>
      <c r="IC39" s="317"/>
      <c r="ID39" s="317"/>
      <c r="IE39" s="317"/>
      <c r="IF39" s="317"/>
      <c r="IG39" s="317"/>
      <c r="IH39" s="317"/>
      <c r="II39" s="317"/>
      <c r="IJ39" s="317"/>
      <c r="IK39" s="317"/>
      <c r="IL39" s="317"/>
      <c r="IM39" s="317"/>
      <c r="IN39" s="317"/>
      <c r="IO39" s="317"/>
      <c r="IP39" s="317"/>
      <c r="IQ39" s="317"/>
      <c r="IR39" s="317"/>
      <c r="IS39" s="317"/>
      <c r="IT39" s="317"/>
      <c r="IU39" s="317"/>
      <c r="IV39" s="317"/>
      <c r="IW39" s="317"/>
      <c r="IX39" s="317"/>
      <c r="IY39" s="317"/>
      <c r="IZ39" s="317"/>
      <c r="JA39" s="317"/>
      <c r="JB39" s="317"/>
      <c r="JC39" s="317"/>
      <c r="JD39" s="317"/>
      <c r="JE39" s="317"/>
      <c r="JF39" s="317"/>
      <c r="JG39" s="317"/>
      <c r="JH39" s="317"/>
      <c r="JI39" s="317"/>
      <c r="JJ39" s="317"/>
    </row>
    <row r="40" spans="1:270" s="311" customFormat="1" ht="15" customHeight="1" x14ac:dyDescent="0.25">
      <c r="A40" s="76"/>
      <c r="B40" s="281">
        <v>0.05</v>
      </c>
      <c r="C40" s="60" t="s">
        <v>303</v>
      </c>
      <c r="D40" s="273"/>
      <c r="E40" s="274"/>
      <c r="F40" s="275" t="s">
        <v>229</v>
      </c>
      <c r="G40" s="76"/>
      <c r="H40" s="306"/>
      <c r="I40" s="307"/>
      <c r="J40" s="166" t="str">
        <f t="shared" si="7"/>
        <v>...€</v>
      </c>
      <c r="K40" s="167" t="str">
        <f t="shared" si="6"/>
        <v>...€</v>
      </c>
      <c r="L40" s="154"/>
      <c r="M40" s="154"/>
      <c r="N40" s="267"/>
      <c r="O40" s="267"/>
      <c r="P40" s="154"/>
      <c r="Q40" s="154"/>
      <c r="R40" s="154"/>
    </row>
    <row r="41" spans="1:270" s="311" customFormat="1" ht="15" customHeight="1" x14ac:dyDescent="0.25">
      <c r="A41" s="76"/>
      <c r="B41" s="281">
        <v>0.05</v>
      </c>
      <c r="C41" s="60" t="s">
        <v>304</v>
      </c>
      <c r="D41" s="273"/>
      <c r="E41" s="274"/>
      <c r="F41" s="275" t="s">
        <v>229</v>
      </c>
      <c r="G41" s="76"/>
      <c r="H41" s="306"/>
      <c r="I41" s="307"/>
      <c r="J41" s="166" t="str">
        <f t="shared" si="7"/>
        <v>...€</v>
      </c>
      <c r="K41" s="167" t="str">
        <f t="shared" si="6"/>
        <v>...€</v>
      </c>
      <c r="L41" s="154"/>
      <c r="M41" s="154"/>
      <c r="N41" s="267"/>
      <c r="O41" s="267"/>
      <c r="P41" s="154"/>
      <c r="Q41" s="154"/>
      <c r="R41" s="154"/>
    </row>
    <row r="42" spans="1:270" s="311" customFormat="1" ht="15" customHeight="1" x14ac:dyDescent="0.25">
      <c r="A42" s="77"/>
      <c r="B42" s="281">
        <v>0.05</v>
      </c>
      <c r="C42" s="108" t="s">
        <v>305</v>
      </c>
      <c r="D42" s="133"/>
      <c r="E42" s="109"/>
      <c r="F42" s="476" t="s">
        <v>229</v>
      </c>
      <c r="G42" s="77"/>
      <c r="H42" s="306"/>
      <c r="I42" s="307"/>
      <c r="J42" s="166" t="str">
        <f t="shared" si="7"/>
        <v>...€</v>
      </c>
      <c r="K42" s="167" t="str">
        <f t="shared" si="6"/>
        <v>...€</v>
      </c>
      <c r="L42" s="154"/>
      <c r="M42" s="154"/>
      <c r="N42" s="267"/>
      <c r="O42" s="267"/>
      <c r="P42" s="154"/>
      <c r="Q42" s="154"/>
      <c r="R42" s="154"/>
    </row>
    <row r="43" spans="1:270" s="311" customFormat="1" ht="15" customHeight="1" x14ac:dyDescent="0.25">
      <c r="A43" s="77"/>
      <c r="B43" s="281">
        <v>0.05</v>
      </c>
      <c r="C43" s="108" t="s">
        <v>306</v>
      </c>
      <c r="D43" s="133"/>
      <c r="E43" s="109"/>
      <c r="F43" s="476" t="s">
        <v>229</v>
      </c>
      <c r="G43" s="77"/>
      <c r="H43" s="306"/>
      <c r="I43" s="307"/>
      <c r="J43" s="166" t="str">
        <f t="shared" si="7"/>
        <v>...€</v>
      </c>
      <c r="K43" s="167" t="str">
        <f t="shared" si="6"/>
        <v>...€</v>
      </c>
      <c r="L43" s="154"/>
      <c r="M43" s="154"/>
      <c r="N43" s="267"/>
      <c r="O43" s="267"/>
      <c r="P43" s="154"/>
      <c r="Q43" s="154"/>
      <c r="R43" s="154"/>
    </row>
    <row r="44" spans="1:270" s="311" customFormat="1" ht="15" customHeight="1" x14ac:dyDescent="0.25">
      <c r="A44" s="77"/>
      <c r="B44" s="281">
        <v>0.05</v>
      </c>
      <c r="C44" s="108" t="s">
        <v>307</v>
      </c>
      <c r="D44" s="133"/>
      <c r="E44" s="109"/>
      <c r="F44" s="476" t="s">
        <v>229</v>
      </c>
      <c r="G44" s="77"/>
      <c r="H44" s="306"/>
      <c r="I44" s="307"/>
      <c r="J44" s="166" t="str">
        <f t="shared" si="7"/>
        <v>...€</v>
      </c>
      <c r="K44" s="167" t="str">
        <f t="shared" si="6"/>
        <v>...€</v>
      </c>
      <c r="L44" s="154"/>
      <c r="M44" s="154"/>
      <c r="N44" s="267"/>
      <c r="O44" s="267"/>
      <c r="P44" s="154"/>
      <c r="Q44" s="154"/>
      <c r="R44" s="154"/>
    </row>
    <row r="45" spans="1:270" s="311" customFormat="1" ht="15" customHeight="1" x14ac:dyDescent="0.25">
      <c r="A45" s="77"/>
      <c r="B45" s="281">
        <v>0.05</v>
      </c>
      <c r="C45" s="108" t="s">
        <v>308</v>
      </c>
      <c r="D45" s="133"/>
      <c r="E45" s="109"/>
      <c r="F45" s="476" t="s">
        <v>229</v>
      </c>
      <c r="G45" s="77"/>
      <c r="H45" s="306"/>
      <c r="I45" s="307"/>
      <c r="J45" s="166" t="str">
        <f t="shared" si="7"/>
        <v>...€</v>
      </c>
      <c r="K45" s="167" t="str">
        <f t="shared" si="6"/>
        <v>...€</v>
      </c>
      <c r="L45" s="154"/>
      <c r="M45" s="154"/>
      <c r="N45" s="267"/>
      <c r="O45" s="267"/>
      <c r="P45" s="154"/>
      <c r="Q45" s="154"/>
      <c r="R45" s="154"/>
    </row>
    <row r="46" spans="1:270" s="311" customFormat="1" ht="15" customHeight="1" x14ac:dyDescent="0.25">
      <c r="A46" s="77"/>
      <c r="B46" s="281">
        <v>0.05</v>
      </c>
      <c r="C46" s="108" t="s">
        <v>309</v>
      </c>
      <c r="D46" s="133"/>
      <c r="E46" s="109"/>
      <c r="F46" s="476" t="s">
        <v>229</v>
      </c>
      <c r="G46" s="77"/>
      <c r="H46" s="306"/>
      <c r="I46" s="307"/>
      <c r="J46" s="166" t="str">
        <f t="shared" si="7"/>
        <v>...€</v>
      </c>
      <c r="K46" s="167" t="str">
        <f t="shared" si="6"/>
        <v>...€</v>
      </c>
      <c r="L46" s="154"/>
      <c r="M46" s="154"/>
      <c r="N46" s="267"/>
      <c r="O46" s="267"/>
      <c r="P46" s="154"/>
      <c r="Q46" s="154"/>
      <c r="R46" s="154"/>
    </row>
    <row r="47" spans="1:270" s="311" customFormat="1" ht="15" customHeight="1" x14ac:dyDescent="0.25">
      <c r="A47" s="77"/>
      <c r="B47" s="281">
        <v>0.05</v>
      </c>
      <c r="C47" s="108" t="s">
        <v>310</v>
      </c>
      <c r="D47" s="133"/>
      <c r="E47" s="109"/>
      <c r="F47" s="476" t="s">
        <v>229</v>
      </c>
      <c r="G47" s="77"/>
      <c r="H47" s="306"/>
      <c r="I47" s="307"/>
      <c r="J47" s="166" t="str">
        <f t="shared" si="7"/>
        <v>...€</v>
      </c>
      <c r="K47" s="167" t="str">
        <f t="shared" si="6"/>
        <v>...€</v>
      </c>
      <c r="L47" s="154"/>
      <c r="M47" s="154"/>
      <c r="N47" s="267"/>
      <c r="O47" s="267"/>
      <c r="P47" s="154"/>
      <c r="Q47" s="154"/>
      <c r="R47" s="154"/>
    </row>
    <row r="48" spans="1:270" s="31" customFormat="1" ht="15" customHeight="1" x14ac:dyDescent="0.25">
      <c r="A48" s="77"/>
      <c r="B48" s="281">
        <v>0.05</v>
      </c>
      <c r="C48" s="108" t="s">
        <v>311</v>
      </c>
      <c r="D48" s="477"/>
      <c r="E48" s="478"/>
      <c r="F48" s="479" t="s">
        <v>229</v>
      </c>
      <c r="G48" s="77"/>
      <c r="H48" s="306"/>
      <c r="I48" s="307"/>
      <c r="J48" s="166" t="str">
        <f t="shared" si="7"/>
        <v>...€</v>
      </c>
      <c r="K48" s="167" t="str">
        <f t="shared" si="6"/>
        <v>...€</v>
      </c>
      <c r="L48" s="168"/>
      <c r="M48" s="168"/>
      <c r="N48" s="267"/>
      <c r="O48" s="267"/>
      <c r="P48" s="168"/>
      <c r="Q48" s="168"/>
      <c r="R48" s="168"/>
    </row>
    <row r="49" spans="1:270" s="31" customFormat="1" ht="15" customHeight="1" x14ac:dyDescent="0.25">
      <c r="A49" s="77"/>
      <c r="B49" s="281">
        <v>0.05</v>
      </c>
      <c r="C49" s="108" t="s">
        <v>312</v>
      </c>
      <c r="D49" s="477"/>
      <c r="E49" s="478"/>
      <c r="F49" s="479" t="s">
        <v>229</v>
      </c>
      <c r="G49" s="77"/>
      <c r="H49" s="306"/>
      <c r="I49" s="307"/>
      <c r="J49" s="166" t="str">
        <f t="shared" si="7"/>
        <v>...€</v>
      </c>
      <c r="K49" s="167" t="str">
        <f t="shared" si="6"/>
        <v>...€</v>
      </c>
      <c r="L49" s="168"/>
      <c r="M49" s="168"/>
      <c r="N49" s="267"/>
      <c r="O49" s="267"/>
      <c r="P49" s="168"/>
      <c r="Q49" s="168"/>
      <c r="R49" s="168"/>
    </row>
    <row r="50" spans="1:270" s="31" customFormat="1" ht="15" customHeight="1" x14ac:dyDescent="0.35">
      <c r="A50" s="372"/>
      <c r="B50" s="281">
        <v>0.4</v>
      </c>
      <c r="C50" s="108" t="s">
        <v>313</v>
      </c>
      <c r="D50" s="480"/>
      <c r="E50" s="481"/>
      <c r="F50" s="479" t="s">
        <v>225</v>
      </c>
      <c r="G50" s="77"/>
      <c r="H50" s="258"/>
      <c r="I50" s="168"/>
      <c r="J50" s="166" t="str">
        <f t="shared" si="7"/>
        <v>... €</v>
      </c>
      <c r="K50" s="167" t="str">
        <f t="shared" si="6"/>
        <v>... €</v>
      </c>
      <c r="L50" s="168"/>
      <c r="M50" s="314"/>
      <c r="N50" s="314"/>
      <c r="O50" s="314"/>
      <c r="P50" s="314"/>
      <c r="Q50" s="314"/>
      <c r="R50" s="314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372"/>
      <c r="BZ50" s="372"/>
      <c r="CA50" s="372"/>
      <c r="CB50" s="372"/>
      <c r="CC50" s="372"/>
      <c r="CD50" s="372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2"/>
      <c r="CY50" s="372"/>
      <c r="CZ50" s="372"/>
      <c r="DA50" s="372"/>
      <c r="DB50" s="372"/>
      <c r="DC50" s="372"/>
      <c r="DD50" s="372"/>
      <c r="DE50" s="372"/>
      <c r="DF50" s="372"/>
      <c r="DG50" s="372"/>
      <c r="DH50" s="372"/>
      <c r="DI50" s="372"/>
      <c r="DJ50" s="372"/>
      <c r="DK50" s="372"/>
      <c r="DL50" s="372"/>
      <c r="DM50" s="372"/>
      <c r="DN50" s="372"/>
      <c r="DO50" s="372"/>
      <c r="DP50" s="372"/>
      <c r="DQ50" s="372"/>
      <c r="DR50" s="372"/>
      <c r="DS50" s="372"/>
      <c r="DT50" s="372"/>
      <c r="DU50" s="372"/>
      <c r="DV50" s="372"/>
      <c r="DW50" s="372"/>
      <c r="DX50" s="372"/>
      <c r="DY50" s="372"/>
      <c r="DZ50" s="372"/>
      <c r="EA50" s="372"/>
      <c r="EB50" s="372"/>
      <c r="EC50" s="372"/>
      <c r="ED50" s="372"/>
      <c r="EE50" s="372"/>
      <c r="EF50" s="372"/>
      <c r="EG50" s="372"/>
      <c r="EH50" s="372"/>
      <c r="EI50" s="372"/>
      <c r="EJ50" s="372"/>
      <c r="EK50" s="372"/>
      <c r="EL50" s="372"/>
      <c r="EM50" s="372"/>
      <c r="EN50" s="372"/>
      <c r="EO50" s="372"/>
      <c r="EP50" s="372"/>
      <c r="EQ50" s="372"/>
      <c r="ER50" s="372"/>
      <c r="ES50" s="372"/>
      <c r="ET50" s="372"/>
      <c r="EU50" s="372"/>
      <c r="EV50" s="372"/>
      <c r="EW50" s="372"/>
      <c r="EX50" s="372"/>
      <c r="EY50" s="372"/>
      <c r="EZ50" s="372"/>
      <c r="FA50" s="372"/>
      <c r="FB50" s="372"/>
      <c r="FC50" s="372"/>
      <c r="FD50" s="372"/>
      <c r="FE50" s="372"/>
      <c r="FF50" s="372"/>
      <c r="FG50" s="372"/>
      <c r="FH50" s="372"/>
      <c r="FI50" s="372"/>
      <c r="FJ50" s="372"/>
      <c r="FK50" s="372"/>
      <c r="FL50" s="372"/>
      <c r="FM50" s="372"/>
      <c r="FN50" s="372"/>
      <c r="FO50" s="372"/>
      <c r="FP50" s="372"/>
      <c r="FQ50" s="372"/>
      <c r="FR50" s="372"/>
      <c r="FS50" s="372"/>
      <c r="FT50" s="372"/>
      <c r="FU50" s="372"/>
      <c r="FV50" s="372"/>
      <c r="FW50" s="372"/>
      <c r="FX50" s="372"/>
      <c r="FY50" s="372"/>
      <c r="FZ50" s="372"/>
      <c r="GA50" s="372"/>
      <c r="GB50" s="372"/>
      <c r="GC50" s="372"/>
      <c r="GD50" s="372"/>
      <c r="GE50" s="372"/>
      <c r="GF50" s="372"/>
      <c r="GG50" s="372"/>
      <c r="GH50" s="372"/>
      <c r="GI50" s="372"/>
      <c r="GJ50" s="372"/>
      <c r="GK50" s="372"/>
      <c r="GL50" s="372"/>
      <c r="GM50" s="372"/>
      <c r="GN50" s="372"/>
      <c r="GO50" s="372"/>
      <c r="GP50" s="372"/>
      <c r="GQ50" s="372"/>
      <c r="GR50" s="372"/>
      <c r="GS50" s="372"/>
      <c r="GT50" s="372"/>
      <c r="GU50" s="372"/>
      <c r="GV50" s="372"/>
      <c r="GW50" s="372"/>
      <c r="GX50" s="372"/>
      <c r="GY50" s="372"/>
      <c r="GZ50" s="372"/>
      <c r="HA50" s="372"/>
      <c r="HB50" s="372"/>
      <c r="HC50" s="372"/>
      <c r="HD50" s="372"/>
      <c r="HE50" s="372"/>
      <c r="HF50" s="372"/>
      <c r="HG50" s="372"/>
      <c r="HH50" s="372"/>
      <c r="HI50" s="372"/>
      <c r="HJ50" s="372"/>
      <c r="HK50" s="372"/>
      <c r="HL50" s="372"/>
      <c r="HM50" s="372"/>
      <c r="HN50" s="372"/>
      <c r="HO50" s="372"/>
      <c r="HP50" s="372"/>
      <c r="HQ50" s="372"/>
      <c r="HR50" s="372"/>
      <c r="HS50" s="372"/>
      <c r="HT50" s="372"/>
      <c r="HU50" s="372"/>
      <c r="HV50" s="372"/>
      <c r="HW50" s="372"/>
      <c r="HX50" s="372"/>
      <c r="HY50" s="372"/>
      <c r="HZ50" s="372"/>
      <c r="IA50" s="372"/>
      <c r="IB50" s="372"/>
      <c r="IC50" s="372"/>
      <c r="ID50" s="372"/>
      <c r="IE50" s="372"/>
      <c r="IF50" s="372"/>
      <c r="IG50" s="372"/>
      <c r="IH50" s="372"/>
      <c r="II50" s="372"/>
      <c r="IJ50" s="372"/>
      <c r="IK50" s="372"/>
      <c r="IL50" s="372"/>
      <c r="IM50" s="372"/>
      <c r="IN50" s="372"/>
      <c r="IO50" s="372"/>
      <c r="IP50" s="372"/>
      <c r="IQ50" s="372"/>
      <c r="IR50" s="372"/>
      <c r="IS50" s="372"/>
      <c r="IT50" s="372"/>
      <c r="IU50" s="372"/>
      <c r="IV50" s="372"/>
      <c r="IW50" s="372"/>
      <c r="IX50" s="372"/>
      <c r="IY50" s="372"/>
      <c r="IZ50" s="372"/>
      <c r="JA50" s="372"/>
      <c r="JB50" s="372"/>
      <c r="JC50" s="372"/>
      <c r="JD50" s="372"/>
      <c r="JE50" s="372"/>
      <c r="JF50" s="372"/>
      <c r="JG50" s="372"/>
      <c r="JH50" s="372"/>
      <c r="JI50" s="372"/>
      <c r="JJ50" s="372"/>
    </row>
    <row r="51" spans="1:270" s="31" customFormat="1" ht="15" customHeight="1" x14ac:dyDescent="0.35">
      <c r="A51" s="372"/>
      <c r="B51" s="281">
        <v>0.4</v>
      </c>
      <c r="C51" s="108" t="s">
        <v>314</v>
      </c>
      <c r="D51" s="480"/>
      <c r="E51" s="481"/>
      <c r="F51" s="479" t="s">
        <v>225</v>
      </c>
      <c r="G51" s="77"/>
      <c r="H51" s="258"/>
      <c r="I51" s="168"/>
      <c r="J51" s="166" t="str">
        <f t="shared" si="7"/>
        <v>... €</v>
      </c>
      <c r="K51" s="167" t="str">
        <f t="shared" si="6"/>
        <v>... €</v>
      </c>
      <c r="L51" s="168"/>
      <c r="M51" s="314"/>
      <c r="N51" s="314"/>
      <c r="O51" s="314"/>
      <c r="P51" s="314"/>
      <c r="Q51" s="314"/>
      <c r="R51" s="314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2"/>
      <c r="AO51" s="372"/>
      <c r="AP51" s="372"/>
      <c r="AQ51" s="372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372"/>
      <c r="BC51" s="372"/>
      <c r="BD51" s="372"/>
      <c r="BE51" s="372"/>
      <c r="BF51" s="372"/>
      <c r="BG51" s="372"/>
      <c r="BH51" s="372"/>
      <c r="BI51" s="372"/>
      <c r="BJ51" s="372"/>
      <c r="BK51" s="372"/>
      <c r="BL51" s="372"/>
      <c r="BM51" s="372"/>
      <c r="BN51" s="372"/>
      <c r="BO51" s="372"/>
      <c r="BP51" s="372"/>
      <c r="BQ51" s="372"/>
      <c r="BR51" s="372"/>
      <c r="BS51" s="372"/>
      <c r="BT51" s="372"/>
      <c r="BU51" s="372"/>
      <c r="BV51" s="372"/>
      <c r="BW51" s="372"/>
      <c r="BX51" s="372"/>
      <c r="BY51" s="372"/>
      <c r="BZ51" s="372"/>
      <c r="CA51" s="372"/>
      <c r="CB51" s="372"/>
      <c r="CC51" s="372"/>
      <c r="CD51" s="372"/>
      <c r="CE51" s="372"/>
      <c r="CF51" s="372"/>
      <c r="CG51" s="372"/>
      <c r="CH51" s="372"/>
      <c r="CI51" s="372"/>
      <c r="CJ51" s="372"/>
      <c r="CK51" s="372"/>
      <c r="CL51" s="372"/>
      <c r="CM51" s="372"/>
      <c r="CN51" s="372"/>
      <c r="CO51" s="372"/>
      <c r="CP51" s="372"/>
      <c r="CQ51" s="372"/>
      <c r="CR51" s="372"/>
      <c r="CS51" s="372"/>
      <c r="CT51" s="372"/>
      <c r="CU51" s="372"/>
      <c r="CV51" s="372"/>
      <c r="CW51" s="372"/>
      <c r="CX51" s="372"/>
      <c r="CY51" s="372"/>
      <c r="CZ51" s="372"/>
      <c r="DA51" s="372"/>
      <c r="DB51" s="372"/>
      <c r="DC51" s="372"/>
      <c r="DD51" s="372"/>
      <c r="DE51" s="372"/>
      <c r="DF51" s="372"/>
      <c r="DG51" s="372"/>
      <c r="DH51" s="372"/>
      <c r="DI51" s="372"/>
      <c r="DJ51" s="372"/>
      <c r="DK51" s="372"/>
      <c r="DL51" s="372"/>
      <c r="DM51" s="372"/>
      <c r="DN51" s="372"/>
      <c r="DO51" s="372"/>
      <c r="DP51" s="372"/>
      <c r="DQ51" s="372"/>
      <c r="DR51" s="372"/>
      <c r="DS51" s="372"/>
      <c r="DT51" s="372"/>
      <c r="DU51" s="372"/>
      <c r="DV51" s="372"/>
      <c r="DW51" s="372"/>
      <c r="DX51" s="372"/>
      <c r="DY51" s="372"/>
      <c r="DZ51" s="372"/>
      <c r="EA51" s="372"/>
      <c r="EB51" s="372"/>
      <c r="EC51" s="372"/>
      <c r="ED51" s="372"/>
      <c r="EE51" s="372"/>
      <c r="EF51" s="372"/>
      <c r="EG51" s="372"/>
      <c r="EH51" s="372"/>
      <c r="EI51" s="372"/>
      <c r="EJ51" s="372"/>
      <c r="EK51" s="372"/>
      <c r="EL51" s="372"/>
      <c r="EM51" s="372"/>
      <c r="EN51" s="372"/>
      <c r="EO51" s="372"/>
      <c r="EP51" s="372"/>
      <c r="EQ51" s="372"/>
      <c r="ER51" s="372"/>
      <c r="ES51" s="372"/>
      <c r="ET51" s="372"/>
      <c r="EU51" s="372"/>
      <c r="EV51" s="372"/>
      <c r="EW51" s="372"/>
      <c r="EX51" s="372"/>
      <c r="EY51" s="372"/>
      <c r="EZ51" s="372"/>
      <c r="FA51" s="372"/>
      <c r="FB51" s="372"/>
      <c r="FC51" s="372"/>
      <c r="FD51" s="372"/>
      <c r="FE51" s="372"/>
      <c r="FF51" s="372"/>
      <c r="FG51" s="372"/>
      <c r="FH51" s="372"/>
      <c r="FI51" s="372"/>
      <c r="FJ51" s="372"/>
      <c r="FK51" s="372"/>
      <c r="FL51" s="372"/>
      <c r="FM51" s="372"/>
      <c r="FN51" s="372"/>
      <c r="FO51" s="372"/>
      <c r="FP51" s="372"/>
      <c r="FQ51" s="372"/>
      <c r="FR51" s="372"/>
      <c r="FS51" s="372"/>
      <c r="FT51" s="372"/>
      <c r="FU51" s="372"/>
      <c r="FV51" s="372"/>
      <c r="FW51" s="372"/>
      <c r="FX51" s="372"/>
      <c r="FY51" s="372"/>
      <c r="FZ51" s="372"/>
      <c r="GA51" s="372"/>
      <c r="GB51" s="372"/>
      <c r="GC51" s="372"/>
      <c r="GD51" s="372"/>
      <c r="GE51" s="372"/>
      <c r="GF51" s="372"/>
      <c r="GG51" s="372"/>
      <c r="GH51" s="372"/>
      <c r="GI51" s="372"/>
      <c r="GJ51" s="372"/>
      <c r="GK51" s="372"/>
      <c r="GL51" s="372"/>
      <c r="GM51" s="372"/>
      <c r="GN51" s="372"/>
      <c r="GO51" s="372"/>
      <c r="GP51" s="372"/>
      <c r="GQ51" s="372"/>
      <c r="GR51" s="372"/>
      <c r="GS51" s="372"/>
      <c r="GT51" s="372"/>
      <c r="GU51" s="372"/>
      <c r="GV51" s="372"/>
      <c r="GW51" s="372"/>
      <c r="GX51" s="372"/>
      <c r="GY51" s="372"/>
      <c r="GZ51" s="372"/>
      <c r="HA51" s="372"/>
      <c r="HB51" s="372"/>
      <c r="HC51" s="372"/>
      <c r="HD51" s="372"/>
      <c r="HE51" s="372"/>
      <c r="HF51" s="372"/>
      <c r="HG51" s="372"/>
      <c r="HH51" s="372"/>
      <c r="HI51" s="372"/>
      <c r="HJ51" s="372"/>
      <c r="HK51" s="372"/>
      <c r="HL51" s="372"/>
      <c r="HM51" s="372"/>
      <c r="HN51" s="372"/>
      <c r="HO51" s="372"/>
      <c r="HP51" s="372"/>
      <c r="HQ51" s="372"/>
      <c r="HR51" s="372"/>
      <c r="HS51" s="372"/>
      <c r="HT51" s="372"/>
      <c r="HU51" s="372"/>
      <c r="HV51" s="372"/>
      <c r="HW51" s="372"/>
      <c r="HX51" s="372"/>
      <c r="HY51" s="372"/>
      <c r="HZ51" s="372"/>
      <c r="IA51" s="372"/>
      <c r="IB51" s="372"/>
      <c r="IC51" s="372"/>
      <c r="ID51" s="372"/>
      <c r="IE51" s="372"/>
      <c r="IF51" s="372"/>
      <c r="IG51" s="372"/>
      <c r="IH51" s="372"/>
      <c r="II51" s="372"/>
      <c r="IJ51" s="372"/>
      <c r="IK51" s="372"/>
      <c r="IL51" s="372"/>
      <c r="IM51" s="372"/>
      <c r="IN51" s="372"/>
      <c r="IO51" s="372"/>
      <c r="IP51" s="372"/>
      <c r="IQ51" s="372"/>
      <c r="IR51" s="372"/>
      <c r="IS51" s="372"/>
      <c r="IT51" s="372"/>
      <c r="IU51" s="372"/>
      <c r="IV51" s="372"/>
      <c r="IW51" s="372"/>
      <c r="IX51" s="372"/>
      <c r="IY51" s="372"/>
      <c r="IZ51" s="372"/>
      <c r="JA51" s="372"/>
      <c r="JB51" s="372"/>
      <c r="JC51" s="372"/>
      <c r="JD51" s="372"/>
      <c r="JE51" s="372"/>
      <c r="JF51" s="372"/>
      <c r="JG51" s="372"/>
      <c r="JH51" s="372"/>
      <c r="JI51" s="372"/>
      <c r="JJ51" s="372"/>
    </row>
    <row r="52" spans="1:270" s="31" customFormat="1" ht="15" customHeight="1" x14ac:dyDescent="0.35">
      <c r="A52" s="372"/>
      <c r="B52" s="281">
        <v>0.4</v>
      </c>
      <c r="C52" s="108" t="s">
        <v>315</v>
      </c>
      <c r="D52" s="480"/>
      <c r="E52" s="481"/>
      <c r="F52" s="479" t="s">
        <v>225</v>
      </c>
      <c r="G52" s="77"/>
      <c r="H52" s="258"/>
      <c r="I52" s="168"/>
      <c r="J52" s="166" t="str">
        <f t="shared" si="7"/>
        <v>... €</v>
      </c>
      <c r="K52" s="167" t="str">
        <f t="shared" si="6"/>
        <v>... €</v>
      </c>
      <c r="L52" s="168"/>
      <c r="M52" s="314"/>
      <c r="N52" s="314"/>
      <c r="O52" s="314"/>
      <c r="P52" s="314"/>
      <c r="Q52" s="314"/>
      <c r="R52" s="314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2"/>
      <c r="CJ52" s="372"/>
      <c r="CK52" s="372"/>
      <c r="CL52" s="372"/>
      <c r="CM52" s="372"/>
      <c r="CN52" s="372"/>
      <c r="CO52" s="372"/>
      <c r="CP52" s="372"/>
      <c r="CQ52" s="372"/>
      <c r="CR52" s="372"/>
      <c r="CS52" s="372"/>
      <c r="CT52" s="372"/>
      <c r="CU52" s="372"/>
      <c r="CV52" s="372"/>
      <c r="CW52" s="372"/>
      <c r="CX52" s="372"/>
      <c r="CY52" s="372"/>
      <c r="CZ52" s="372"/>
      <c r="DA52" s="372"/>
      <c r="DB52" s="372"/>
      <c r="DC52" s="372"/>
      <c r="DD52" s="372"/>
      <c r="DE52" s="372"/>
      <c r="DF52" s="372"/>
      <c r="DG52" s="372"/>
      <c r="DH52" s="372"/>
      <c r="DI52" s="372"/>
      <c r="DJ52" s="372"/>
      <c r="DK52" s="372"/>
      <c r="DL52" s="372"/>
      <c r="DM52" s="372"/>
      <c r="DN52" s="372"/>
      <c r="DO52" s="372"/>
      <c r="DP52" s="372"/>
      <c r="DQ52" s="372"/>
      <c r="DR52" s="372"/>
      <c r="DS52" s="372"/>
      <c r="DT52" s="372"/>
      <c r="DU52" s="372"/>
      <c r="DV52" s="372"/>
      <c r="DW52" s="372"/>
      <c r="DX52" s="372"/>
      <c r="DY52" s="372"/>
      <c r="DZ52" s="372"/>
      <c r="EA52" s="372"/>
      <c r="EB52" s="372"/>
      <c r="EC52" s="372"/>
      <c r="ED52" s="372"/>
      <c r="EE52" s="372"/>
      <c r="EF52" s="372"/>
      <c r="EG52" s="372"/>
      <c r="EH52" s="372"/>
      <c r="EI52" s="372"/>
      <c r="EJ52" s="372"/>
      <c r="EK52" s="372"/>
      <c r="EL52" s="372"/>
      <c r="EM52" s="372"/>
      <c r="EN52" s="372"/>
      <c r="EO52" s="372"/>
      <c r="EP52" s="372"/>
      <c r="EQ52" s="372"/>
      <c r="ER52" s="372"/>
      <c r="ES52" s="372"/>
      <c r="ET52" s="372"/>
      <c r="EU52" s="372"/>
      <c r="EV52" s="372"/>
      <c r="EW52" s="372"/>
      <c r="EX52" s="372"/>
      <c r="EY52" s="372"/>
      <c r="EZ52" s="372"/>
      <c r="FA52" s="372"/>
      <c r="FB52" s="372"/>
      <c r="FC52" s="372"/>
      <c r="FD52" s="372"/>
      <c r="FE52" s="372"/>
      <c r="FF52" s="372"/>
      <c r="FG52" s="372"/>
      <c r="FH52" s="372"/>
      <c r="FI52" s="372"/>
      <c r="FJ52" s="372"/>
      <c r="FK52" s="372"/>
      <c r="FL52" s="372"/>
      <c r="FM52" s="372"/>
      <c r="FN52" s="372"/>
      <c r="FO52" s="372"/>
      <c r="FP52" s="372"/>
      <c r="FQ52" s="372"/>
      <c r="FR52" s="372"/>
      <c r="FS52" s="372"/>
      <c r="FT52" s="372"/>
      <c r="FU52" s="372"/>
      <c r="FV52" s="372"/>
      <c r="FW52" s="372"/>
      <c r="FX52" s="372"/>
      <c r="FY52" s="372"/>
      <c r="FZ52" s="372"/>
      <c r="GA52" s="372"/>
      <c r="GB52" s="372"/>
      <c r="GC52" s="372"/>
      <c r="GD52" s="372"/>
      <c r="GE52" s="372"/>
      <c r="GF52" s="372"/>
      <c r="GG52" s="372"/>
      <c r="GH52" s="372"/>
      <c r="GI52" s="372"/>
      <c r="GJ52" s="372"/>
      <c r="GK52" s="372"/>
      <c r="GL52" s="372"/>
      <c r="GM52" s="372"/>
      <c r="GN52" s="372"/>
      <c r="GO52" s="372"/>
      <c r="GP52" s="372"/>
      <c r="GQ52" s="372"/>
      <c r="GR52" s="372"/>
      <c r="GS52" s="372"/>
      <c r="GT52" s="372"/>
      <c r="GU52" s="372"/>
      <c r="GV52" s="372"/>
      <c r="GW52" s="372"/>
      <c r="GX52" s="372"/>
      <c r="GY52" s="372"/>
      <c r="GZ52" s="372"/>
      <c r="HA52" s="372"/>
      <c r="HB52" s="372"/>
      <c r="HC52" s="372"/>
      <c r="HD52" s="372"/>
      <c r="HE52" s="372"/>
      <c r="HF52" s="372"/>
      <c r="HG52" s="372"/>
      <c r="HH52" s="372"/>
      <c r="HI52" s="372"/>
      <c r="HJ52" s="372"/>
      <c r="HK52" s="372"/>
      <c r="HL52" s="372"/>
      <c r="HM52" s="372"/>
      <c r="HN52" s="372"/>
      <c r="HO52" s="372"/>
      <c r="HP52" s="372"/>
      <c r="HQ52" s="372"/>
      <c r="HR52" s="372"/>
      <c r="HS52" s="372"/>
      <c r="HT52" s="372"/>
      <c r="HU52" s="372"/>
      <c r="HV52" s="372"/>
      <c r="HW52" s="372"/>
      <c r="HX52" s="372"/>
      <c r="HY52" s="372"/>
      <c r="HZ52" s="372"/>
      <c r="IA52" s="372"/>
      <c r="IB52" s="372"/>
      <c r="IC52" s="372"/>
      <c r="ID52" s="372"/>
      <c r="IE52" s="372"/>
      <c r="IF52" s="372"/>
      <c r="IG52" s="372"/>
      <c r="IH52" s="372"/>
      <c r="II52" s="372"/>
      <c r="IJ52" s="372"/>
      <c r="IK52" s="372"/>
      <c r="IL52" s="372"/>
      <c r="IM52" s="372"/>
      <c r="IN52" s="372"/>
      <c r="IO52" s="372"/>
      <c r="IP52" s="372"/>
      <c r="IQ52" s="372"/>
      <c r="IR52" s="372"/>
      <c r="IS52" s="372"/>
      <c r="IT52" s="372"/>
      <c r="IU52" s="372"/>
      <c r="IV52" s="372"/>
      <c r="IW52" s="372"/>
      <c r="IX52" s="372"/>
      <c r="IY52" s="372"/>
      <c r="IZ52" s="372"/>
      <c r="JA52" s="372"/>
      <c r="JB52" s="372"/>
      <c r="JC52" s="372"/>
      <c r="JD52" s="372"/>
      <c r="JE52" s="372"/>
      <c r="JF52" s="372"/>
      <c r="JG52" s="372"/>
      <c r="JH52" s="372"/>
      <c r="JI52" s="372"/>
      <c r="JJ52" s="372"/>
    </row>
    <row r="53" spans="1:270" s="15" customFormat="1" ht="15" customHeight="1" x14ac:dyDescent="0.35">
      <c r="A53" s="341"/>
      <c r="B53" s="340"/>
      <c r="C53" s="339"/>
      <c r="D53" s="482"/>
      <c r="E53" s="106"/>
      <c r="F53" s="107"/>
      <c r="G53" s="313"/>
      <c r="H53" s="257"/>
      <c r="I53" s="335"/>
      <c r="J53" s="335"/>
      <c r="K53" s="335"/>
      <c r="L53" s="335"/>
      <c r="M53" s="335"/>
      <c r="N53" s="335"/>
      <c r="O53" s="335"/>
      <c r="P53" s="335"/>
      <c r="Q53" s="335"/>
      <c r="R53" s="314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  <c r="AW53" s="341"/>
      <c r="AX53" s="341"/>
      <c r="AY53" s="341"/>
      <c r="AZ53" s="341"/>
      <c r="BA53" s="341"/>
      <c r="BB53" s="341"/>
      <c r="BC53" s="341"/>
      <c r="BD53" s="341"/>
      <c r="BE53" s="341"/>
      <c r="BF53" s="341"/>
      <c r="BG53" s="341"/>
      <c r="BH53" s="341"/>
      <c r="BI53" s="341"/>
      <c r="BJ53" s="341"/>
      <c r="BK53" s="341"/>
      <c r="BL53" s="341"/>
      <c r="BM53" s="341"/>
      <c r="BN53" s="341"/>
      <c r="BO53" s="341"/>
      <c r="BP53" s="341"/>
      <c r="BQ53" s="341"/>
      <c r="BR53" s="341"/>
      <c r="BS53" s="341"/>
      <c r="BT53" s="341"/>
      <c r="BU53" s="341"/>
      <c r="BV53" s="341"/>
      <c r="BW53" s="341"/>
      <c r="BX53" s="341"/>
      <c r="BY53" s="341"/>
      <c r="BZ53" s="341"/>
      <c r="CA53" s="341"/>
      <c r="CB53" s="341"/>
      <c r="CC53" s="341"/>
      <c r="CD53" s="341"/>
      <c r="CE53" s="341"/>
      <c r="CF53" s="341"/>
      <c r="CG53" s="341"/>
      <c r="CH53" s="341"/>
      <c r="CI53" s="341"/>
      <c r="CJ53" s="341"/>
      <c r="CK53" s="341"/>
      <c r="CL53" s="341"/>
      <c r="CM53" s="341"/>
      <c r="CN53" s="341"/>
      <c r="CO53" s="341"/>
      <c r="CP53" s="341"/>
      <c r="CQ53" s="341"/>
      <c r="CR53" s="341"/>
      <c r="CS53" s="341"/>
      <c r="CT53" s="341"/>
      <c r="CU53" s="341"/>
      <c r="CV53" s="341"/>
      <c r="CW53" s="341"/>
      <c r="CX53" s="341"/>
      <c r="CY53" s="341"/>
      <c r="CZ53" s="341"/>
      <c r="DA53" s="341"/>
      <c r="DB53" s="341"/>
      <c r="DC53" s="341"/>
      <c r="DD53" s="341"/>
      <c r="DE53" s="341"/>
      <c r="DF53" s="341"/>
      <c r="DG53" s="341"/>
      <c r="DH53" s="341"/>
      <c r="DI53" s="341"/>
      <c r="DJ53" s="341"/>
      <c r="DK53" s="341"/>
      <c r="DL53" s="341"/>
      <c r="DM53" s="341"/>
      <c r="DN53" s="341"/>
      <c r="DO53" s="341"/>
      <c r="DP53" s="341"/>
      <c r="DQ53" s="341"/>
      <c r="DR53" s="341"/>
      <c r="DS53" s="341"/>
      <c r="DT53" s="341"/>
      <c r="DU53" s="341"/>
      <c r="DV53" s="341"/>
      <c r="DW53" s="341"/>
      <c r="DX53" s="341"/>
      <c r="DY53" s="341"/>
      <c r="DZ53" s="341"/>
      <c r="EA53" s="341"/>
      <c r="EB53" s="341"/>
      <c r="EC53" s="341"/>
      <c r="ED53" s="341"/>
      <c r="EE53" s="341"/>
      <c r="EF53" s="341"/>
      <c r="EG53" s="341"/>
      <c r="EH53" s="341"/>
      <c r="EI53" s="341"/>
      <c r="EJ53" s="341"/>
      <c r="EK53" s="341"/>
      <c r="EL53" s="341"/>
      <c r="EM53" s="341"/>
      <c r="EN53" s="341"/>
      <c r="EO53" s="341"/>
      <c r="EP53" s="341"/>
      <c r="EQ53" s="341"/>
      <c r="ER53" s="341"/>
      <c r="ES53" s="341"/>
      <c r="ET53" s="341"/>
      <c r="EU53" s="341"/>
      <c r="EV53" s="341"/>
      <c r="EW53" s="341"/>
      <c r="EX53" s="341"/>
      <c r="EY53" s="341"/>
      <c r="EZ53" s="341"/>
      <c r="FA53" s="341"/>
      <c r="FB53" s="341"/>
      <c r="FC53" s="341"/>
      <c r="FD53" s="341"/>
      <c r="FE53" s="341"/>
      <c r="FF53" s="341"/>
      <c r="FG53" s="341"/>
      <c r="FH53" s="341"/>
      <c r="FI53" s="341"/>
      <c r="FJ53" s="341"/>
      <c r="FK53" s="341"/>
      <c r="FL53" s="341"/>
      <c r="FM53" s="341"/>
      <c r="FN53" s="341"/>
      <c r="FO53" s="341"/>
      <c r="FP53" s="341"/>
      <c r="FQ53" s="341"/>
      <c r="FR53" s="341"/>
      <c r="FS53" s="341"/>
      <c r="FT53" s="341"/>
      <c r="FU53" s="341"/>
      <c r="FV53" s="341"/>
      <c r="FW53" s="341"/>
      <c r="FX53" s="341"/>
      <c r="FY53" s="341"/>
      <c r="FZ53" s="341"/>
      <c r="GA53" s="341"/>
      <c r="GB53" s="341"/>
      <c r="GC53" s="341"/>
      <c r="GD53" s="341"/>
      <c r="GE53" s="341"/>
      <c r="GF53" s="341"/>
      <c r="GG53" s="341"/>
      <c r="GH53" s="341"/>
      <c r="GI53" s="341"/>
      <c r="GJ53" s="341"/>
      <c r="GK53" s="341"/>
      <c r="GL53" s="341"/>
      <c r="GM53" s="341"/>
      <c r="GN53" s="341"/>
      <c r="GO53" s="341"/>
      <c r="GP53" s="341"/>
      <c r="GQ53" s="341"/>
      <c r="GR53" s="341"/>
      <c r="GS53" s="341"/>
      <c r="GT53" s="341"/>
      <c r="GU53" s="341"/>
      <c r="GV53" s="341"/>
      <c r="GW53" s="341"/>
      <c r="GX53" s="341"/>
      <c r="GY53" s="341"/>
      <c r="GZ53" s="341"/>
      <c r="HA53" s="341"/>
      <c r="HB53" s="341"/>
      <c r="HC53" s="341"/>
      <c r="HD53" s="341"/>
      <c r="HE53" s="341"/>
      <c r="HF53" s="341"/>
      <c r="HG53" s="341"/>
      <c r="HH53" s="341"/>
      <c r="HI53" s="341"/>
      <c r="HJ53" s="341"/>
      <c r="HK53" s="341"/>
      <c r="HL53" s="341"/>
      <c r="HM53" s="341"/>
      <c r="HN53" s="341"/>
      <c r="HO53" s="341"/>
      <c r="HP53" s="341"/>
      <c r="HQ53" s="341"/>
      <c r="HR53" s="341"/>
      <c r="HS53" s="341"/>
      <c r="HT53" s="341"/>
      <c r="HU53" s="341"/>
      <c r="HV53" s="341"/>
      <c r="HW53" s="341"/>
      <c r="HX53" s="341"/>
      <c r="HY53" s="341"/>
      <c r="HZ53" s="341"/>
      <c r="IA53" s="341"/>
      <c r="IB53" s="341"/>
      <c r="IC53" s="341"/>
      <c r="ID53" s="341"/>
      <c r="IE53" s="341"/>
      <c r="IF53" s="341"/>
      <c r="IG53" s="341"/>
      <c r="IH53" s="341"/>
      <c r="II53" s="341"/>
      <c r="IJ53" s="341"/>
      <c r="IK53" s="341"/>
      <c r="IL53" s="341"/>
      <c r="IM53" s="341"/>
      <c r="IN53" s="341"/>
      <c r="IO53" s="341"/>
      <c r="IP53" s="341"/>
      <c r="IQ53" s="341"/>
      <c r="IR53" s="341"/>
      <c r="IS53" s="341"/>
      <c r="IT53" s="341"/>
      <c r="IU53" s="341"/>
      <c r="IV53" s="341"/>
      <c r="IW53" s="341"/>
      <c r="IX53" s="341"/>
      <c r="IY53" s="341"/>
      <c r="IZ53" s="341"/>
      <c r="JA53" s="341"/>
      <c r="JB53" s="341"/>
      <c r="JC53" s="341"/>
      <c r="JD53" s="341"/>
      <c r="JE53" s="341"/>
      <c r="JF53" s="341"/>
      <c r="JG53" s="341"/>
      <c r="JH53" s="341"/>
      <c r="JI53" s="341"/>
      <c r="JJ53" s="341"/>
    </row>
    <row r="54" spans="1:270" s="351" customFormat="1" ht="15" customHeight="1" x14ac:dyDescent="0.35">
      <c r="B54" s="362"/>
      <c r="C54" s="127" t="s">
        <v>26</v>
      </c>
      <c r="D54" s="134"/>
      <c r="E54" s="49"/>
      <c r="F54" s="50"/>
      <c r="G54" s="325"/>
      <c r="H54" s="256"/>
      <c r="I54" s="206"/>
      <c r="J54" s="354"/>
      <c r="K54" s="353"/>
      <c r="L54" s="352"/>
      <c r="M54" s="335"/>
      <c r="N54" s="146" t="s">
        <v>194</v>
      </c>
      <c r="O54" s="146" t="s">
        <v>195</v>
      </c>
      <c r="P54" s="146" t="s">
        <v>196</v>
      </c>
      <c r="Q54" s="146" t="s">
        <v>197</v>
      </c>
      <c r="R54" s="314"/>
    </row>
    <row r="55" spans="1:270" s="15" customFormat="1" ht="21" x14ac:dyDescent="0.35">
      <c r="B55" s="52" t="s">
        <v>5</v>
      </c>
      <c r="C55" s="53"/>
      <c r="D55" s="130" t="s">
        <v>27</v>
      </c>
      <c r="E55" s="19" t="s">
        <v>28</v>
      </c>
      <c r="F55" s="55" t="s">
        <v>29</v>
      </c>
      <c r="G55" s="325"/>
      <c r="H55" s="256"/>
      <c r="I55" s="206"/>
      <c r="J55" s="161" t="s">
        <v>10</v>
      </c>
      <c r="K55" s="162" t="s">
        <v>11</v>
      </c>
      <c r="L55" s="332"/>
      <c r="M55" s="335"/>
      <c r="N55" s="164" t="s">
        <v>28</v>
      </c>
      <c r="O55" s="164" t="s">
        <v>28</v>
      </c>
      <c r="P55" s="164" t="s">
        <v>28</v>
      </c>
      <c r="Q55" s="164" t="s">
        <v>28</v>
      </c>
      <c r="R55" s="314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1"/>
      <c r="AW55" s="341"/>
      <c r="AX55" s="341"/>
      <c r="AY55" s="341"/>
      <c r="AZ55" s="341"/>
      <c r="BA55" s="341"/>
      <c r="BB55" s="341"/>
      <c r="BC55" s="341"/>
      <c r="BD55" s="341"/>
      <c r="BE55" s="341"/>
      <c r="BF55" s="341"/>
      <c r="BG55" s="341"/>
      <c r="BH55" s="341"/>
      <c r="BI55" s="341"/>
      <c r="BJ55" s="341"/>
      <c r="BK55" s="341"/>
      <c r="BL55" s="341"/>
      <c r="BM55" s="341"/>
      <c r="BN55" s="341"/>
      <c r="BO55" s="341"/>
      <c r="BP55" s="341"/>
      <c r="BQ55" s="341"/>
      <c r="BR55" s="341"/>
      <c r="BS55" s="341"/>
      <c r="BT55" s="341"/>
      <c r="BU55" s="341"/>
      <c r="BV55" s="341"/>
      <c r="BW55" s="341"/>
      <c r="BX55" s="341"/>
      <c r="BY55" s="341"/>
      <c r="BZ55" s="341"/>
      <c r="CA55" s="341"/>
      <c r="CB55" s="341"/>
      <c r="CC55" s="341"/>
      <c r="CD55" s="341"/>
      <c r="CE55" s="341"/>
      <c r="CF55" s="341"/>
      <c r="CG55" s="341"/>
      <c r="CH55" s="341"/>
      <c r="CI55" s="341"/>
      <c r="CJ55" s="341"/>
      <c r="CK55" s="341"/>
      <c r="CL55" s="341"/>
      <c r="CM55" s="341"/>
      <c r="CN55" s="341"/>
      <c r="CO55" s="341"/>
      <c r="CP55" s="341"/>
      <c r="CQ55" s="341"/>
      <c r="CR55" s="341"/>
      <c r="CS55" s="341"/>
      <c r="CT55" s="341"/>
      <c r="CU55" s="341"/>
      <c r="CV55" s="341"/>
      <c r="CW55" s="341"/>
      <c r="CX55" s="341"/>
      <c r="CY55" s="341"/>
      <c r="CZ55" s="341"/>
      <c r="DA55" s="341"/>
      <c r="DB55" s="341"/>
      <c r="DC55" s="341"/>
      <c r="DD55" s="341"/>
      <c r="DE55" s="341"/>
      <c r="DF55" s="341"/>
      <c r="DG55" s="341"/>
      <c r="DH55" s="341"/>
      <c r="DI55" s="341"/>
      <c r="DJ55" s="341"/>
      <c r="DK55" s="341"/>
      <c r="DL55" s="341"/>
      <c r="DM55" s="341"/>
      <c r="DN55" s="341"/>
      <c r="DO55" s="341"/>
      <c r="DP55" s="341"/>
      <c r="DQ55" s="341"/>
      <c r="DR55" s="341"/>
      <c r="DS55" s="341"/>
      <c r="DT55" s="341"/>
      <c r="DU55" s="341"/>
      <c r="DV55" s="341"/>
      <c r="DW55" s="341"/>
      <c r="DX55" s="341"/>
      <c r="DY55" s="341"/>
      <c r="DZ55" s="341"/>
      <c r="EA55" s="341"/>
      <c r="EB55" s="341"/>
      <c r="EC55" s="341"/>
      <c r="ED55" s="341"/>
      <c r="EE55" s="341"/>
      <c r="EF55" s="341"/>
      <c r="EG55" s="341"/>
      <c r="EH55" s="341"/>
      <c r="EI55" s="341"/>
      <c r="EJ55" s="341"/>
      <c r="EK55" s="341"/>
      <c r="EL55" s="341"/>
      <c r="EM55" s="341"/>
      <c r="EN55" s="341"/>
      <c r="EO55" s="341"/>
      <c r="EP55" s="341"/>
      <c r="EQ55" s="341"/>
      <c r="ER55" s="341"/>
      <c r="ES55" s="341"/>
      <c r="ET55" s="341"/>
      <c r="EU55" s="341"/>
      <c r="EV55" s="341"/>
      <c r="EW55" s="341"/>
      <c r="EX55" s="341"/>
      <c r="EY55" s="341"/>
      <c r="EZ55" s="341"/>
      <c r="FA55" s="341"/>
      <c r="FB55" s="341"/>
      <c r="FC55" s="341"/>
      <c r="FD55" s="341"/>
      <c r="FE55" s="341"/>
      <c r="FF55" s="341"/>
      <c r="FG55" s="341"/>
      <c r="FH55" s="341"/>
      <c r="FI55" s="341"/>
      <c r="FJ55" s="341"/>
      <c r="FK55" s="341"/>
      <c r="FL55" s="341"/>
      <c r="FM55" s="341"/>
      <c r="FN55" s="341"/>
      <c r="FO55" s="341"/>
      <c r="FP55" s="341"/>
      <c r="FQ55" s="341"/>
      <c r="FR55" s="341"/>
      <c r="FS55" s="341"/>
      <c r="FT55" s="341"/>
      <c r="FU55" s="341"/>
      <c r="FV55" s="341"/>
      <c r="FW55" s="341"/>
      <c r="FX55" s="341"/>
      <c r="FY55" s="341"/>
      <c r="FZ55" s="341"/>
      <c r="GA55" s="341"/>
      <c r="GB55" s="341"/>
      <c r="GC55" s="341"/>
      <c r="GD55" s="341"/>
      <c r="GE55" s="341"/>
      <c r="GF55" s="341"/>
      <c r="GG55" s="341"/>
      <c r="GH55" s="341"/>
      <c r="GI55" s="341"/>
      <c r="GJ55" s="341"/>
      <c r="GK55" s="341"/>
      <c r="GL55" s="341"/>
      <c r="GM55" s="341"/>
      <c r="GN55" s="341"/>
      <c r="GO55" s="341"/>
      <c r="GP55" s="341"/>
      <c r="GQ55" s="341"/>
      <c r="GR55" s="341"/>
      <c r="GS55" s="341"/>
      <c r="GT55" s="341"/>
      <c r="GU55" s="341"/>
      <c r="GV55" s="341"/>
      <c r="GW55" s="341"/>
      <c r="GX55" s="341"/>
      <c r="GY55" s="341"/>
      <c r="GZ55" s="341"/>
      <c r="HA55" s="341"/>
      <c r="HB55" s="341"/>
      <c r="HC55" s="341"/>
      <c r="HD55" s="341"/>
      <c r="HE55" s="341"/>
      <c r="HF55" s="341"/>
      <c r="HG55" s="341"/>
      <c r="HH55" s="341"/>
      <c r="HI55" s="341"/>
      <c r="HJ55" s="341"/>
      <c r="HK55" s="341"/>
      <c r="HL55" s="341"/>
      <c r="HM55" s="341"/>
      <c r="HN55" s="341"/>
      <c r="HO55" s="341"/>
      <c r="HP55" s="341"/>
      <c r="HQ55" s="341"/>
      <c r="HR55" s="341"/>
      <c r="HS55" s="341"/>
      <c r="HT55" s="341"/>
      <c r="HU55" s="341"/>
      <c r="HV55" s="341"/>
      <c r="HW55" s="341"/>
      <c r="HX55" s="341"/>
      <c r="HY55" s="341"/>
      <c r="HZ55" s="341"/>
      <c r="IA55" s="341"/>
      <c r="IB55" s="341"/>
      <c r="IC55" s="341"/>
      <c r="ID55" s="341"/>
      <c r="IE55" s="341"/>
      <c r="IF55" s="341"/>
      <c r="IG55" s="341"/>
      <c r="IH55" s="341"/>
      <c r="II55" s="341"/>
      <c r="IJ55" s="341"/>
      <c r="IK55" s="341"/>
      <c r="IL55" s="341"/>
      <c r="IM55" s="341"/>
      <c r="IN55" s="341"/>
      <c r="IO55" s="341"/>
      <c r="IP55" s="341"/>
      <c r="IQ55" s="341"/>
      <c r="IR55" s="341"/>
      <c r="IS55" s="341"/>
      <c r="IT55" s="341"/>
      <c r="IU55" s="341"/>
      <c r="IV55" s="341"/>
      <c r="IW55" s="341"/>
      <c r="IX55" s="341"/>
      <c r="IY55" s="341"/>
      <c r="IZ55" s="341"/>
      <c r="JA55" s="341"/>
      <c r="JB55" s="341"/>
      <c r="JC55" s="341"/>
      <c r="JD55" s="341"/>
      <c r="JE55" s="341"/>
      <c r="JF55" s="341"/>
      <c r="JG55" s="341"/>
      <c r="JH55" s="341"/>
      <c r="JI55" s="341"/>
      <c r="JJ55" s="341"/>
    </row>
    <row r="56" spans="1:270" s="311" customFormat="1" ht="15" customHeight="1" x14ac:dyDescent="0.35">
      <c r="A56" s="317"/>
      <c r="B56" s="40">
        <v>0.05</v>
      </c>
      <c r="C56" s="124" t="s">
        <v>126</v>
      </c>
      <c r="D56" s="129"/>
      <c r="E56" s="37" t="s">
        <v>228</v>
      </c>
      <c r="F56" s="38" t="s">
        <v>228</v>
      </c>
      <c r="G56" s="309"/>
      <c r="H56" s="256"/>
      <c r="I56" s="206"/>
      <c r="J56" s="246" t="str">
        <f>F56</f>
        <v>...%</v>
      </c>
      <c r="K56" s="247" t="e">
        <f>1+(1*J56)</f>
        <v>#VALUE!</v>
      </c>
      <c r="L56" s="348" t="e">
        <f>F56-E56</f>
        <v>#VALUE!</v>
      </c>
      <c r="M56" s="335"/>
      <c r="N56" s="245">
        <v>0</v>
      </c>
      <c r="O56" s="245">
        <v>5.0000000000000001E-3</v>
      </c>
      <c r="P56" s="245">
        <v>0</v>
      </c>
      <c r="Q56" s="245">
        <v>0</v>
      </c>
      <c r="R56" s="314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  <c r="AO56" s="317"/>
      <c r="AP56" s="317"/>
      <c r="AQ56" s="317"/>
      <c r="AR56" s="317"/>
      <c r="AS56" s="317"/>
      <c r="AT56" s="317"/>
      <c r="AU56" s="317"/>
      <c r="AV56" s="317"/>
      <c r="AW56" s="317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317"/>
      <c r="BR56" s="317"/>
      <c r="BS56" s="317"/>
      <c r="BT56" s="317"/>
      <c r="BU56" s="317"/>
      <c r="BV56" s="317"/>
      <c r="BW56" s="317"/>
      <c r="BX56" s="317"/>
      <c r="BY56" s="317"/>
      <c r="BZ56" s="317"/>
      <c r="CA56" s="317"/>
      <c r="CB56" s="317"/>
      <c r="CC56" s="317"/>
      <c r="CD56" s="317"/>
      <c r="CE56" s="317"/>
      <c r="CF56" s="317"/>
      <c r="CG56" s="317"/>
      <c r="CH56" s="317"/>
      <c r="CI56" s="317"/>
      <c r="CJ56" s="317"/>
      <c r="CK56" s="317"/>
      <c r="CL56" s="317"/>
      <c r="CM56" s="317"/>
      <c r="CN56" s="317"/>
      <c r="CO56" s="317"/>
      <c r="CP56" s="317"/>
      <c r="CQ56" s="317"/>
      <c r="CR56" s="317"/>
      <c r="CS56" s="317"/>
      <c r="CT56" s="317"/>
      <c r="CU56" s="317"/>
      <c r="CV56" s="317"/>
      <c r="CW56" s="317"/>
      <c r="CX56" s="317"/>
      <c r="CY56" s="317"/>
      <c r="CZ56" s="317"/>
      <c r="DA56" s="317"/>
      <c r="DB56" s="317"/>
      <c r="DC56" s="317"/>
      <c r="DD56" s="317"/>
      <c r="DE56" s="317"/>
      <c r="DF56" s="317"/>
      <c r="DG56" s="317"/>
      <c r="DH56" s="317"/>
      <c r="DI56" s="317"/>
      <c r="DJ56" s="317"/>
      <c r="DK56" s="317"/>
      <c r="DL56" s="317"/>
      <c r="DM56" s="317"/>
      <c r="DN56" s="317"/>
      <c r="DO56" s="317"/>
      <c r="DP56" s="317"/>
      <c r="DQ56" s="317"/>
      <c r="DR56" s="317"/>
      <c r="DS56" s="317"/>
      <c r="DT56" s="317"/>
      <c r="DU56" s="317"/>
      <c r="DV56" s="317"/>
      <c r="DW56" s="317"/>
      <c r="DX56" s="317"/>
      <c r="DY56" s="317"/>
      <c r="DZ56" s="317"/>
      <c r="EA56" s="317"/>
      <c r="EB56" s="317"/>
      <c r="EC56" s="317"/>
      <c r="ED56" s="317"/>
      <c r="EE56" s="317"/>
      <c r="EF56" s="317"/>
      <c r="EG56" s="317"/>
      <c r="EH56" s="317"/>
      <c r="EI56" s="317"/>
      <c r="EJ56" s="317"/>
      <c r="EK56" s="317"/>
      <c r="EL56" s="317"/>
      <c r="EM56" s="317"/>
      <c r="EN56" s="317"/>
      <c r="EO56" s="317"/>
      <c r="EP56" s="317"/>
      <c r="EQ56" s="317"/>
      <c r="ER56" s="317"/>
      <c r="ES56" s="317"/>
      <c r="ET56" s="317"/>
      <c r="EU56" s="317"/>
      <c r="EV56" s="317"/>
      <c r="EW56" s="317"/>
      <c r="EX56" s="317"/>
      <c r="EY56" s="317"/>
      <c r="EZ56" s="317"/>
      <c r="FA56" s="317"/>
      <c r="FB56" s="317"/>
      <c r="FC56" s="317"/>
      <c r="FD56" s="317"/>
      <c r="FE56" s="317"/>
      <c r="FF56" s="317"/>
      <c r="FG56" s="317"/>
      <c r="FH56" s="317"/>
      <c r="FI56" s="317"/>
      <c r="FJ56" s="317"/>
      <c r="FK56" s="317"/>
      <c r="FL56" s="317"/>
      <c r="FM56" s="317"/>
      <c r="FN56" s="317"/>
      <c r="FO56" s="317"/>
      <c r="FP56" s="317"/>
      <c r="FQ56" s="317"/>
      <c r="FR56" s="317"/>
      <c r="FS56" s="317"/>
      <c r="FT56" s="317"/>
      <c r="FU56" s="317"/>
      <c r="FV56" s="317"/>
      <c r="FW56" s="317"/>
      <c r="FX56" s="317"/>
      <c r="FY56" s="317"/>
      <c r="FZ56" s="317"/>
      <c r="GA56" s="317"/>
      <c r="GB56" s="317"/>
      <c r="GC56" s="317"/>
      <c r="GD56" s="317"/>
      <c r="GE56" s="317"/>
      <c r="GF56" s="317"/>
      <c r="GG56" s="317"/>
      <c r="GH56" s="317"/>
      <c r="GI56" s="317"/>
      <c r="GJ56" s="317"/>
      <c r="GK56" s="317"/>
      <c r="GL56" s="317"/>
      <c r="GM56" s="317"/>
      <c r="GN56" s="317"/>
      <c r="GO56" s="317"/>
      <c r="GP56" s="317"/>
      <c r="GQ56" s="317"/>
      <c r="GR56" s="317"/>
      <c r="GS56" s="317"/>
      <c r="GT56" s="317"/>
      <c r="GU56" s="317"/>
      <c r="GV56" s="317"/>
      <c r="GW56" s="317"/>
      <c r="GX56" s="317"/>
      <c r="GY56" s="317"/>
      <c r="GZ56" s="317"/>
      <c r="HA56" s="317"/>
      <c r="HB56" s="317"/>
      <c r="HC56" s="317"/>
      <c r="HD56" s="317"/>
      <c r="HE56" s="317"/>
      <c r="HF56" s="317"/>
      <c r="HG56" s="317"/>
      <c r="HH56" s="317"/>
      <c r="HI56" s="317"/>
      <c r="HJ56" s="317"/>
      <c r="HK56" s="317"/>
      <c r="HL56" s="317"/>
      <c r="HM56" s="317"/>
      <c r="HN56" s="317"/>
      <c r="HO56" s="317"/>
      <c r="HP56" s="317"/>
      <c r="HQ56" s="317"/>
      <c r="HR56" s="317"/>
      <c r="HS56" s="317"/>
      <c r="HT56" s="317"/>
      <c r="HU56" s="317"/>
      <c r="HV56" s="317"/>
      <c r="HW56" s="317"/>
      <c r="HX56" s="317"/>
      <c r="HY56" s="317"/>
      <c r="HZ56" s="317"/>
      <c r="IA56" s="317"/>
      <c r="IB56" s="317"/>
      <c r="IC56" s="317"/>
      <c r="ID56" s="317"/>
      <c r="IE56" s="317"/>
      <c r="IF56" s="317"/>
      <c r="IG56" s="317"/>
      <c r="IH56" s="317"/>
      <c r="II56" s="317"/>
      <c r="IJ56" s="317"/>
      <c r="IK56" s="317"/>
      <c r="IL56" s="317"/>
      <c r="IM56" s="317"/>
      <c r="IN56" s="317"/>
      <c r="IO56" s="317"/>
      <c r="IP56" s="317"/>
      <c r="IQ56" s="317"/>
      <c r="IR56" s="317"/>
      <c r="IS56" s="317"/>
      <c r="IT56" s="317"/>
      <c r="IU56" s="317"/>
      <c r="IV56" s="317"/>
      <c r="IW56" s="317"/>
      <c r="IX56" s="317"/>
      <c r="IY56" s="317"/>
      <c r="IZ56" s="317"/>
      <c r="JA56" s="317"/>
      <c r="JB56" s="317"/>
      <c r="JC56" s="317"/>
      <c r="JD56" s="317"/>
      <c r="JE56" s="317"/>
      <c r="JF56" s="317"/>
      <c r="JG56" s="317"/>
      <c r="JH56" s="317"/>
      <c r="JI56" s="317"/>
      <c r="JJ56" s="317"/>
    </row>
    <row r="57" spans="1:270" s="31" customFormat="1" ht="15" customHeight="1" x14ac:dyDescent="0.35">
      <c r="A57" s="372"/>
      <c r="B57" s="441"/>
      <c r="C57" s="358"/>
      <c r="D57" s="483"/>
      <c r="E57" s="96"/>
      <c r="F57" s="51"/>
      <c r="G57" s="331"/>
      <c r="H57" s="256"/>
      <c r="I57" s="206"/>
      <c r="J57" s="186"/>
      <c r="K57" s="183"/>
      <c r="L57" s="187"/>
      <c r="M57" s="335"/>
      <c r="N57" s="188"/>
      <c r="O57" s="188"/>
      <c r="P57" s="188"/>
      <c r="Q57" s="188"/>
      <c r="R57" s="314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372"/>
      <c r="AO57" s="372"/>
      <c r="AP57" s="372"/>
      <c r="AQ57" s="372"/>
      <c r="AR57" s="372"/>
      <c r="AS57" s="372"/>
      <c r="AT57" s="372"/>
      <c r="AU57" s="372"/>
      <c r="AV57" s="372"/>
      <c r="AW57" s="372"/>
      <c r="AX57" s="372"/>
      <c r="AY57" s="372"/>
      <c r="AZ57" s="372"/>
      <c r="BA57" s="372"/>
      <c r="BB57" s="372"/>
      <c r="BC57" s="372"/>
      <c r="BD57" s="372"/>
      <c r="BE57" s="372"/>
      <c r="BF57" s="372"/>
      <c r="BG57" s="372"/>
      <c r="BH57" s="372"/>
      <c r="BI57" s="372"/>
      <c r="BJ57" s="372"/>
      <c r="BK57" s="372"/>
      <c r="BL57" s="372"/>
      <c r="BM57" s="372"/>
      <c r="BN57" s="372"/>
      <c r="BO57" s="372"/>
      <c r="BP57" s="372"/>
      <c r="BQ57" s="372"/>
      <c r="BR57" s="372"/>
      <c r="BS57" s="372"/>
      <c r="BT57" s="372"/>
      <c r="BU57" s="372"/>
      <c r="BV57" s="372"/>
      <c r="BW57" s="372"/>
      <c r="BX57" s="372"/>
      <c r="BY57" s="372"/>
      <c r="BZ57" s="372"/>
      <c r="CA57" s="372"/>
      <c r="CB57" s="372"/>
      <c r="CC57" s="372"/>
      <c r="CD57" s="372"/>
      <c r="CE57" s="372"/>
      <c r="CF57" s="372"/>
      <c r="CG57" s="372"/>
      <c r="CH57" s="372"/>
      <c r="CI57" s="372"/>
      <c r="CJ57" s="372"/>
      <c r="CK57" s="372"/>
      <c r="CL57" s="372"/>
      <c r="CM57" s="372"/>
      <c r="CN57" s="372"/>
      <c r="CO57" s="372"/>
      <c r="CP57" s="372"/>
      <c r="CQ57" s="372"/>
      <c r="CR57" s="372"/>
      <c r="CS57" s="372"/>
      <c r="CT57" s="372"/>
      <c r="CU57" s="372"/>
      <c r="CV57" s="372"/>
      <c r="CW57" s="372"/>
      <c r="CX57" s="372"/>
      <c r="CY57" s="372"/>
      <c r="CZ57" s="372"/>
      <c r="DA57" s="372"/>
      <c r="DB57" s="372"/>
      <c r="DC57" s="372"/>
      <c r="DD57" s="372"/>
      <c r="DE57" s="372"/>
      <c r="DF57" s="372"/>
      <c r="DG57" s="372"/>
      <c r="DH57" s="372"/>
      <c r="DI57" s="372"/>
      <c r="DJ57" s="372"/>
      <c r="DK57" s="372"/>
      <c r="DL57" s="372"/>
      <c r="DM57" s="372"/>
      <c r="DN57" s="372"/>
      <c r="DO57" s="372"/>
      <c r="DP57" s="372"/>
      <c r="DQ57" s="372"/>
      <c r="DR57" s="372"/>
      <c r="DS57" s="372"/>
      <c r="DT57" s="372"/>
      <c r="DU57" s="372"/>
      <c r="DV57" s="372"/>
      <c r="DW57" s="372"/>
      <c r="DX57" s="372"/>
      <c r="DY57" s="372"/>
      <c r="DZ57" s="372"/>
      <c r="EA57" s="372"/>
      <c r="EB57" s="372"/>
      <c r="EC57" s="372"/>
      <c r="ED57" s="372"/>
      <c r="EE57" s="372"/>
      <c r="EF57" s="372"/>
      <c r="EG57" s="372"/>
      <c r="EH57" s="372"/>
      <c r="EI57" s="372"/>
      <c r="EJ57" s="372"/>
      <c r="EK57" s="372"/>
      <c r="EL57" s="372"/>
      <c r="EM57" s="372"/>
      <c r="EN57" s="372"/>
      <c r="EO57" s="372"/>
      <c r="EP57" s="372"/>
      <c r="EQ57" s="372"/>
      <c r="ER57" s="372"/>
      <c r="ES57" s="372"/>
      <c r="ET57" s="372"/>
      <c r="EU57" s="372"/>
      <c r="EV57" s="372"/>
      <c r="EW57" s="372"/>
      <c r="EX57" s="372"/>
      <c r="EY57" s="372"/>
      <c r="EZ57" s="372"/>
      <c r="FA57" s="372"/>
      <c r="FB57" s="372"/>
      <c r="FC57" s="372"/>
      <c r="FD57" s="372"/>
      <c r="FE57" s="372"/>
      <c r="FF57" s="372"/>
      <c r="FG57" s="372"/>
      <c r="FH57" s="372"/>
      <c r="FI57" s="372"/>
      <c r="FJ57" s="372"/>
      <c r="FK57" s="372"/>
      <c r="FL57" s="372"/>
      <c r="FM57" s="372"/>
      <c r="FN57" s="372"/>
      <c r="FO57" s="372"/>
      <c r="FP57" s="372"/>
      <c r="FQ57" s="372"/>
      <c r="FR57" s="372"/>
      <c r="FS57" s="372"/>
      <c r="FT57" s="372"/>
      <c r="FU57" s="372"/>
      <c r="FV57" s="372"/>
      <c r="FW57" s="372"/>
      <c r="FX57" s="372"/>
      <c r="FY57" s="372"/>
      <c r="FZ57" s="372"/>
      <c r="GA57" s="372"/>
      <c r="GB57" s="372"/>
      <c r="GC57" s="372"/>
      <c r="GD57" s="372"/>
      <c r="GE57" s="372"/>
      <c r="GF57" s="372"/>
      <c r="GG57" s="372"/>
      <c r="GH57" s="372"/>
      <c r="GI57" s="372"/>
      <c r="GJ57" s="372"/>
      <c r="GK57" s="372"/>
      <c r="GL57" s="372"/>
      <c r="GM57" s="372"/>
      <c r="GN57" s="372"/>
      <c r="GO57" s="372"/>
      <c r="GP57" s="372"/>
      <c r="GQ57" s="372"/>
      <c r="GR57" s="372"/>
      <c r="GS57" s="372"/>
      <c r="GT57" s="372"/>
      <c r="GU57" s="372"/>
      <c r="GV57" s="372"/>
      <c r="GW57" s="372"/>
      <c r="GX57" s="372"/>
      <c r="GY57" s="372"/>
      <c r="GZ57" s="372"/>
      <c r="HA57" s="372"/>
      <c r="HB57" s="372"/>
      <c r="HC57" s="372"/>
      <c r="HD57" s="372"/>
      <c r="HE57" s="372"/>
      <c r="HF57" s="372"/>
      <c r="HG57" s="372"/>
      <c r="HH57" s="372"/>
      <c r="HI57" s="372"/>
      <c r="HJ57" s="372"/>
      <c r="HK57" s="372"/>
      <c r="HL57" s="372"/>
      <c r="HM57" s="372"/>
      <c r="HN57" s="372"/>
      <c r="HO57" s="372"/>
      <c r="HP57" s="372"/>
      <c r="HQ57" s="372"/>
      <c r="HR57" s="372"/>
      <c r="HS57" s="372"/>
      <c r="HT57" s="372"/>
      <c r="HU57" s="372"/>
      <c r="HV57" s="372"/>
      <c r="HW57" s="372"/>
      <c r="HX57" s="372"/>
      <c r="HY57" s="372"/>
      <c r="HZ57" s="372"/>
      <c r="IA57" s="372"/>
      <c r="IB57" s="372"/>
      <c r="IC57" s="372"/>
      <c r="ID57" s="372"/>
      <c r="IE57" s="372"/>
      <c r="IF57" s="372"/>
      <c r="IG57" s="372"/>
      <c r="IH57" s="372"/>
      <c r="II57" s="372"/>
      <c r="IJ57" s="372"/>
      <c r="IK57" s="372"/>
      <c r="IL57" s="372"/>
      <c r="IM57" s="372"/>
      <c r="IN57" s="372"/>
      <c r="IO57" s="372"/>
      <c r="IP57" s="372"/>
      <c r="IQ57" s="372"/>
      <c r="IR57" s="372"/>
      <c r="IS57" s="372"/>
      <c r="IT57" s="372"/>
      <c r="IU57" s="372"/>
      <c r="IV57" s="372"/>
      <c r="IW57" s="372"/>
      <c r="IX57" s="372"/>
      <c r="IY57" s="372"/>
      <c r="IZ57" s="372"/>
      <c r="JA57" s="372"/>
      <c r="JB57" s="372"/>
      <c r="JC57" s="372"/>
      <c r="JD57" s="372"/>
      <c r="JE57" s="372"/>
      <c r="JF57" s="372"/>
      <c r="JG57" s="372"/>
      <c r="JH57" s="372"/>
      <c r="JI57" s="372"/>
      <c r="JJ57" s="372"/>
    </row>
    <row r="58" spans="1:270" s="351" customFormat="1" ht="15" customHeight="1" x14ac:dyDescent="0.35">
      <c r="B58" s="441"/>
      <c r="C58" s="127" t="s">
        <v>31</v>
      </c>
      <c r="D58" s="134"/>
      <c r="E58" s="134"/>
      <c r="F58" s="50"/>
      <c r="G58" s="327"/>
      <c r="H58" s="256"/>
      <c r="I58" s="206"/>
      <c r="J58" s="354"/>
      <c r="K58" s="353"/>
      <c r="L58" s="352"/>
      <c r="M58" s="335"/>
      <c r="N58" s="146" t="s">
        <v>194</v>
      </c>
      <c r="O58" s="146" t="s">
        <v>195</v>
      </c>
      <c r="P58" s="146" t="s">
        <v>196</v>
      </c>
      <c r="Q58" s="146" t="s">
        <v>197</v>
      </c>
      <c r="R58" s="314"/>
    </row>
    <row r="59" spans="1:270" s="15" customFormat="1" ht="21" x14ac:dyDescent="0.35">
      <c r="B59" s="52" t="s">
        <v>5</v>
      </c>
      <c r="C59" s="53"/>
      <c r="D59" s="130" t="s">
        <v>27</v>
      </c>
      <c r="E59" s="19" t="s">
        <v>28</v>
      </c>
      <c r="F59" s="55" t="s">
        <v>29</v>
      </c>
      <c r="G59" s="325"/>
      <c r="H59" s="256"/>
      <c r="I59" s="206"/>
      <c r="J59" s="161" t="s">
        <v>10</v>
      </c>
      <c r="K59" s="162" t="s">
        <v>11</v>
      </c>
      <c r="L59" s="332"/>
      <c r="M59" s="335"/>
      <c r="N59" s="164" t="s">
        <v>28</v>
      </c>
      <c r="O59" s="164" t="s">
        <v>28</v>
      </c>
      <c r="P59" s="164" t="s">
        <v>28</v>
      </c>
      <c r="Q59" s="164" t="s">
        <v>28</v>
      </c>
      <c r="R59" s="314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  <c r="AL59" s="341"/>
      <c r="AM59" s="341"/>
      <c r="AN59" s="341"/>
      <c r="AO59" s="341"/>
      <c r="AP59" s="341"/>
      <c r="AQ59" s="341"/>
      <c r="AR59" s="341"/>
      <c r="AS59" s="341"/>
      <c r="AT59" s="341"/>
      <c r="AU59" s="341"/>
      <c r="AV59" s="341"/>
      <c r="AW59" s="341"/>
      <c r="AX59" s="341"/>
      <c r="AY59" s="341"/>
      <c r="AZ59" s="341"/>
      <c r="BA59" s="341"/>
      <c r="BB59" s="341"/>
      <c r="BC59" s="341"/>
      <c r="BD59" s="341"/>
      <c r="BE59" s="341"/>
      <c r="BF59" s="341"/>
      <c r="BG59" s="341"/>
      <c r="BH59" s="341"/>
      <c r="BI59" s="341"/>
      <c r="BJ59" s="341"/>
      <c r="BK59" s="341"/>
      <c r="BL59" s="341"/>
      <c r="BM59" s="341"/>
      <c r="BN59" s="341"/>
      <c r="BO59" s="341"/>
      <c r="BP59" s="341"/>
      <c r="BQ59" s="341"/>
      <c r="BR59" s="341"/>
      <c r="BS59" s="341"/>
      <c r="BT59" s="341"/>
      <c r="BU59" s="341"/>
      <c r="BV59" s="341"/>
      <c r="BW59" s="341"/>
      <c r="BX59" s="341"/>
      <c r="BY59" s="341"/>
      <c r="BZ59" s="341"/>
      <c r="CA59" s="341"/>
      <c r="CB59" s="341"/>
      <c r="CC59" s="341"/>
      <c r="CD59" s="341"/>
      <c r="CE59" s="341"/>
      <c r="CF59" s="341"/>
      <c r="CG59" s="341"/>
      <c r="CH59" s="341"/>
      <c r="CI59" s="341"/>
      <c r="CJ59" s="341"/>
      <c r="CK59" s="341"/>
      <c r="CL59" s="341"/>
      <c r="CM59" s="341"/>
      <c r="CN59" s="341"/>
      <c r="CO59" s="341"/>
      <c r="CP59" s="341"/>
      <c r="CQ59" s="341"/>
      <c r="CR59" s="341"/>
      <c r="CS59" s="341"/>
      <c r="CT59" s="341"/>
      <c r="CU59" s="341"/>
      <c r="CV59" s="341"/>
      <c r="CW59" s="341"/>
      <c r="CX59" s="341"/>
      <c r="CY59" s="341"/>
      <c r="CZ59" s="341"/>
      <c r="DA59" s="341"/>
      <c r="DB59" s="341"/>
      <c r="DC59" s="341"/>
      <c r="DD59" s="341"/>
      <c r="DE59" s="341"/>
      <c r="DF59" s="341"/>
      <c r="DG59" s="341"/>
      <c r="DH59" s="341"/>
      <c r="DI59" s="341"/>
      <c r="DJ59" s="341"/>
      <c r="DK59" s="341"/>
      <c r="DL59" s="341"/>
      <c r="DM59" s="341"/>
      <c r="DN59" s="341"/>
      <c r="DO59" s="341"/>
      <c r="DP59" s="341"/>
      <c r="DQ59" s="341"/>
      <c r="DR59" s="341"/>
      <c r="DS59" s="341"/>
      <c r="DT59" s="341"/>
      <c r="DU59" s="341"/>
      <c r="DV59" s="341"/>
      <c r="DW59" s="341"/>
      <c r="DX59" s="341"/>
      <c r="DY59" s="341"/>
      <c r="DZ59" s="341"/>
      <c r="EA59" s="341"/>
      <c r="EB59" s="341"/>
      <c r="EC59" s="341"/>
      <c r="ED59" s="341"/>
      <c r="EE59" s="341"/>
      <c r="EF59" s="341"/>
      <c r="EG59" s="341"/>
      <c r="EH59" s="341"/>
      <c r="EI59" s="341"/>
      <c r="EJ59" s="341"/>
      <c r="EK59" s="341"/>
      <c r="EL59" s="341"/>
      <c r="EM59" s="341"/>
      <c r="EN59" s="341"/>
      <c r="EO59" s="341"/>
      <c r="EP59" s="341"/>
      <c r="EQ59" s="341"/>
      <c r="ER59" s="341"/>
      <c r="ES59" s="341"/>
      <c r="ET59" s="341"/>
      <c r="EU59" s="341"/>
      <c r="EV59" s="341"/>
      <c r="EW59" s="341"/>
      <c r="EX59" s="341"/>
      <c r="EY59" s="341"/>
      <c r="EZ59" s="341"/>
      <c r="FA59" s="341"/>
      <c r="FB59" s="341"/>
      <c r="FC59" s="341"/>
      <c r="FD59" s="341"/>
      <c r="FE59" s="341"/>
      <c r="FF59" s="341"/>
      <c r="FG59" s="341"/>
      <c r="FH59" s="341"/>
      <c r="FI59" s="341"/>
      <c r="FJ59" s="341"/>
      <c r="FK59" s="341"/>
      <c r="FL59" s="341"/>
      <c r="FM59" s="341"/>
      <c r="FN59" s="341"/>
      <c r="FO59" s="341"/>
      <c r="FP59" s="341"/>
      <c r="FQ59" s="341"/>
      <c r="FR59" s="341"/>
      <c r="FS59" s="341"/>
      <c r="FT59" s="341"/>
      <c r="FU59" s="341"/>
      <c r="FV59" s="341"/>
      <c r="FW59" s="341"/>
      <c r="FX59" s="341"/>
      <c r="FY59" s="341"/>
      <c r="FZ59" s="341"/>
      <c r="GA59" s="341"/>
      <c r="GB59" s="341"/>
      <c r="GC59" s="341"/>
      <c r="GD59" s="341"/>
      <c r="GE59" s="341"/>
      <c r="GF59" s="341"/>
      <c r="GG59" s="341"/>
      <c r="GH59" s="341"/>
      <c r="GI59" s="341"/>
      <c r="GJ59" s="341"/>
      <c r="GK59" s="341"/>
      <c r="GL59" s="341"/>
      <c r="GM59" s="341"/>
      <c r="GN59" s="341"/>
      <c r="GO59" s="341"/>
      <c r="GP59" s="341"/>
      <c r="GQ59" s="341"/>
      <c r="GR59" s="341"/>
      <c r="GS59" s="341"/>
      <c r="GT59" s="341"/>
      <c r="GU59" s="341"/>
      <c r="GV59" s="341"/>
      <c r="GW59" s="341"/>
      <c r="GX59" s="341"/>
      <c r="GY59" s="341"/>
      <c r="GZ59" s="341"/>
      <c r="HA59" s="341"/>
      <c r="HB59" s="341"/>
      <c r="HC59" s="341"/>
      <c r="HD59" s="341"/>
      <c r="HE59" s="341"/>
      <c r="HF59" s="341"/>
      <c r="HG59" s="341"/>
      <c r="HH59" s="341"/>
      <c r="HI59" s="341"/>
      <c r="HJ59" s="341"/>
      <c r="HK59" s="341"/>
      <c r="HL59" s="341"/>
      <c r="HM59" s="341"/>
      <c r="HN59" s="341"/>
      <c r="HO59" s="341"/>
      <c r="HP59" s="341"/>
      <c r="HQ59" s="341"/>
      <c r="HR59" s="341"/>
      <c r="HS59" s="341"/>
      <c r="HT59" s="341"/>
      <c r="HU59" s="341"/>
      <c r="HV59" s="341"/>
      <c r="HW59" s="341"/>
      <c r="HX59" s="341"/>
      <c r="HY59" s="341"/>
      <c r="HZ59" s="341"/>
      <c r="IA59" s="341"/>
      <c r="IB59" s="341"/>
      <c r="IC59" s="341"/>
      <c r="ID59" s="341"/>
      <c r="IE59" s="341"/>
      <c r="IF59" s="341"/>
      <c r="IG59" s="341"/>
      <c r="IH59" s="341"/>
      <c r="II59" s="341"/>
      <c r="IJ59" s="341"/>
      <c r="IK59" s="341"/>
      <c r="IL59" s="341"/>
      <c r="IM59" s="341"/>
      <c r="IN59" s="341"/>
      <c r="IO59" s="341"/>
      <c r="IP59" s="341"/>
      <c r="IQ59" s="341"/>
      <c r="IR59" s="341"/>
      <c r="IS59" s="341"/>
      <c r="IT59" s="341"/>
      <c r="IU59" s="341"/>
      <c r="IV59" s="341"/>
      <c r="IW59" s="341"/>
      <c r="IX59" s="341"/>
      <c r="IY59" s="341"/>
      <c r="IZ59" s="341"/>
      <c r="JA59" s="341"/>
      <c r="JB59" s="341"/>
      <c r="JC59" s="341"/>
      <c r="JD59" s="341"/>
      <c r="JE59" s="341"/>
      <c r="JF59" s="341"/>
      <c r="JG59" s="341"/>
      <c r="JH59" s="341"/>
      <c r="JI59" s="341"/>
      <c r="JJ59" s="341"/>
    </row>
    <row r="60" spans="1:270" s="311" customFormat="1" ht="15" customHeight="1" x14ac:dyDescent="0.35">
      <c r="A60" s="317"/>
      <c r="B60" s="40">
        <v>0.05</v>
      </c>
      <c r="C60" s="124" t="s">
        <v>127</v>
      </c>
      <c r="D60" s="129"/>
      <c r="E60" s="37" t="s">
        <v>228</v>
      </c>
      <c r="F60" s="38" t="s">
        <v>228</v>
      </c>
      <c r="G60" s="63"/>
      <c r="H60" s="256"/>
      <c r="I60" s="206"/>
      <c r="J60" s="246" t="str">
        <f>F60</f>
        <v>...%</v>
      </c>
      <c r="K60" s="247" t="e">
        <f>1+(1*J60)</f>
        <v>#VALUE!</v>
      </c>
      <c r="L60" s="348" t="e">
        <f>F60-E60</f>
        <v>#VALUE!</v>
      </c>
      <c r="M60" s="335"/>
      <c r="N60" s="245">
        <v>0</v>
      </c>
      <c r="O60" s="245">
        <v>5.0000000000000001E-4</v>
      </c>
      <c r="P60" s="245">
        <v>0</v>
      </c>
      <c r="Q60" s="245">
        <v>0</v>
      </c>
      <c r="R60" s="314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  <c r="AK60" s="317"/>
      <c r="AL60" s="317"/>
      <c r="AM60" s="317"/>
      <c r="AN60" s="317"/>
      <c r="AO60" s="317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7"/>
      <c r="BA60" s="317"/>
      <c r="BB60" s="317"/>
      <c r="BC60" s="317"/>
      <c r="BD60" s="317"/>
      <c r="BE60" s="317"/>
      <c r="BF60" s="317"/>
      <c r="BG60" s="317"/>
      <c r="BH60" s="317"/>
      <c r="BI60" s="317"/>
      <c r="BJ60" s="317"/>
      <c r="BK60" s="317"/>
      <c r="BL60" s="317"/>
      <c r="BM60" s="317"/>
      <c r="BN60" s="317"/>
      <c r="BO60" s="317"/>
      <c r="BP60" s="317"/>
      <c r="BQ60" s="317"/>
      <c r="BR60" s="317"/>
      <c r="BS60" s="317"/>
      <c r="BT60" s="317"/>
      <c r="BU60" s="317"/>
      <c r="BV60" s="317"/>
      <c r="BW60" s="317"/>
      <c r="BX60" s="317"/>
      <c r="BY60" s="317"/>
      <c r="BZ60" s="317"/>
      <c r="CA60" s="317"/>
      <c r="CB60" s="317"/>
      <c r="CC60" s="317"/>
      <c r="CD60" s="317"/>
      <c r="CE60" s="317"/>
      <c r="CF60" s="317"/>
      <c r="CG60" s="317"/>
      <c r="CH60" s="317"/>
      <c r="CI60" s="317"/>
      <c r="CJ60" s="317"/>
      <c r="CK60" s="317"/>
      <c r="CL60" s="317"/>
      <c r="CM60" s="317"/>
      <c r="CN60" s="317"/>
      <c r="CO60" s="317"/>
      <c r="CP60" s="317"/>
      <c r="CQ60" s="317"/>
      <c r="CR60" s="317"/>
      <c r="CS60" s="317"/>
      <c r="CT60" s="317"/>
      <c r="CU60" s="317"/>
      <c r="CV60" s="317"/>
      <c r="CW60" s="317"/>
      <c r="CX60" s="317"/>
      <c r="CY60" s="317"/>
      <c r="CZ60" s="317"/>
      <c r="DA60" s="317"/>
      <c r="DB60" s="317"/>
      <c r="DC60" s="317"/>
      <c r="DD60" s="317"/>
      <c r="DE60" s="317"/>
      <c r="DF60" s="317"/>
      <c r="DG60" s="317"/>
      <c r="DH60" s="317"/>
      <c r="DI60" s="317"/>
      <c r="DJ60" s="317"/>
      <c r="DK60" s="317"/>
      <c r="DL60" s="317"/>
      <c r="DM60" s="317"/>
      <c r="DN60" s="317"/>
      <c r="DO60" s="317"/>
      <c r="DP60" s="317"/>
      <c r="DQ60" s="317"/>
      <c r="DR60" s="317"/>
      <c r="DS60" s="317"/>
      <c r="DT60" s="317"/>
      <c r="DU60" s="317"/>
      <c r="DV60" s="317"/>
      <c r="DW60" s="317"/>
      <c r="DX60" s="317"/>
      <c r="DY60" s="317"/>
      <c r="DZ60" s="317"/>
      <c r="EA60" s="317"/>
      <c r="EB60" s="317"/>
      <c r="EC60" s="317"/>
      <c r="ED60" s="317"/>
      <c r="EE60" s="317"/>
      <c r="EF60" s="317"/>
      <c r="EG60" s="317"/>
      <c r="EH60" s="317"/>
      <c r="EI60" s="317"/>
      <c r="EJ60" s="317"/>
      <c r="EK60" s="317"/>
      <c r="EL60" s="317"/>
      <c r="EM60" s="317"/>
      <c r="EN60" s="317"/>
      <c r="EO60" s="317"/>
      <c r="EP60" s="317"/>
      <c r="EQ60" s="317"/>
      <c r="ER60" s="317"/>
      <c r="ES60" s="317"/>
      <c r="ET60" s="317"/>
      <c r="EU60" s="317"/>
      <c r="EV60" s="317"/>
      <c r="EW60" s="317"/>
      <c r="EX60" s="317"/>
      <c r="EY60" s="317"/>
      <c r="EZ60" s="317"/>
      <c r="FA60" s="317"/>
      <c r="FB60" s="317"/>
      <c r="FC60" s="317"/>
      <c r="FD60" s="317"/>
      <c r="FE60" s="317"/>
      <c r="FF60" s="317"/>
      <c r="FG60" s="317"/>
      <c r="FH60" s="317"/>
      <c r="FI60" s="317"/>
      <c r="FJ60" s="317"/>
      <c r="FK60" s="317"/>
      <c r="FL60" s="317"/>
      <c r="FM60" s="317"/>
      <c r="FN60" s="317"/>
      <c r="FO60" s="317"/>
      <c r="FP60" s="317"/>
      <c r="FQ60" s="317"/>
      <c r="FR60" s="317"/>
      <c r="FS60" s="317"/>
      <c r="FT60" s="317"/>
      <c r="FU60" s="317"/>
      <c r="FV60" s="317"/>
      <c r="FW60" s="317"/>
      <c r="FX60" s="317"/>
      <c r="FY60" s="317"/>
      <c r="FZ60" s="317"/>
      <c r="GA60" s="317"/>
      <c r="GB60" s="317"/>
      <c r="GC60" s="317"/>
      <c r="GD60" s="317"/>
      <c r="GE60" s="317"/>
      <c r="GF60" s="317"/>
      <c r="GG60" s="317"/>
      <c r="GH60" s="317"/>
      <c r="GI60" s="317"/>
      <c r="GJ60" s="317"/>
      <c r="GK60" s="317"/>
      <c r="GL60" s="317"/>
      <c r="GM60" s="317"/>
      <c r="GN60" s="317"/>
      <c r="GO60" s="317"/>
      <c r="GP60" s="317"/>
      <c r="GQ60" s="317"/>
      <c r="GR60" s="317"/>
      <c r="GS60" s="317"/>
      <c r="GT60" s="317"/>
      <c r="GU60" s="317"/>
      <c r="GV60" s="317"/>
      <c r="GW60" s="317"/>
      <c r="GX60" s="317"/>
      <c r="GY60" s="317"/>
      <c r="GZ60" s="317"/>
      <c r="HA60" s="317"/>
      <c r="HB60" s="317"/>
      <c r="HC60" s="317"/>
      <c r="HD60" s="317"/>
      <c r="HE60" s="317"/>
      <c r="HF60" s="317"/>
      <c r="HG60" s="317"/>
      <c r="HH60" s="317"/>
      <c r="HI60" s="317"/>
      <c r="HJ60" s="317"/>
      <c r="HK60" s="317"/>
      <c r="HL60" s="317"/>
      <c r="HM60" s="317"/>
      <c r="HN60" s="317"/>
      <c r="HO60" s="317"/>
      <c r="HP60" s="317"/>
      <c r="HQ60" s="317"/>
      <c r="HR60" s="317"/>
      <c r="HS60" s="317"/>
      <c r="HT60" s="317"/>
      <c r="HU60" s="317"/>
      <c r="HV60" s="317"/>
      <c r="HW60" s="317"/>
      <c r="HX60" s="317"/>
      <c r="HY60" s="317"/>
      <c r="HZ60" s="317"/>
      <c r="IA60" s="317"/>
      <c r="IB60" s="317"/>
      <c r="IC60" s="317"/>
      <c r="ID60" s="317"/>
      <c r="IE60" s="317"/>
      <c r="IF60" s="317"/>
      <c r="IG60" s="317"/>
      <c r="IH60" s="317"/>
      <c r="II60" s="317"/>
      <c r="IJ60" s="317"/>
      <c r="IK60" s="317"/>
      <c r="IL60" s="317"/>
      <c r="IM60" s="317"/>
      <c r="IN60" s="317"/>
      <c r="IO60" s="317"/>
      <c r="IP60" s="317"/>
      <c r="IQ60" s="317"/>
      <c r="IR60" s="317"/>
      <c r="IS60" s="317"/>
      <c r="IT60" s="317"/>
      <c r="IU60" s="317"/>
      <c r="IV60" s="317"/>
      <c r="IW60" s="317"/>
      <c r="IX60" s="317"/>
      <c r="IY60" s="317"/>
      <c r="IZ60" s="317"/>
      <c r="JA60" s="317"/>
      <c r="JB60" s="317"/>
      <c r="JC60" s="317"/>
      <c r="JD60" s="317"/>
      <c r="JE60" s="317"/>
      <c r="JF60" s="317"/>
      <c r="JG60" s="317"/>
      <c r="JH60" s="317"/>
      <c r="JI60" s="317"/>
      <c r="JJ60" s="317"/>
    </row>
    <row r="61" spans="1:270" s="110" customFormat="1" ht="15" customHeight="1" x14ac:dyDescent="0.35">
      <c r="A61" s="484"/>
      <c r="B61" s="485"/>
      <c r="C61" s="486"/>
      <c r="D61" s="487"/>
      <c r="E61" s="443"/>
      <c r="F61" s="111"/>
      <c r="G61" s="77"/>
      <c r="H61" s="258"/>
      <c r="I61" s="168"/>
      <c r="J61" s="168"/>
      <c r="K61" s="168"/>
      <c r="L61" s="168"/>
      <c r="M61" s="314"/>
      <c r="N61" s="363"/>
      <c r="O61" s="363"/>
      <c r="P61" s="363"/>
      <c r="Q61" s="363"/>
      <c r="R61" s="314"/>
      <c r="S61" s="484"/>
      <c r="T61" s="484"/>
      <c r="U61" s="484"/>
      <c r="V61" s="484"/>
      <c r="W61" s="484"/>
      <c r="X61" s="484"/>
      <c r="Y61" s="484"/>
      <c r="Z61" s="484"/>
      <c r="AA61" s="484"/>
      <c r="AB61" s="484"/>
      <c r="AC61" s="484"/>
      <c r="AD61" s="484"/>
      <c r="AE61" s="484"/>
      <c r="AF61" s="484"/>
      <c r="AG61" s="484"/>
      <c r="AH61" s="484"/>
      <c r="AI61" s="484"/>
      <c r="AJ61" s="484"/>
      <c r="AK61" s="484"/>
      <c r="AL61" s="484"/>
      <c r="AM61" s="484"/>
      <c r="AN61" s="484"/>
      <c r="AO61" s="484"/>
      <c r="AP61" s="484"/>
      <c r="AQ61" s="484"/>
      <c r="AR61" s="484"/>
      <c r="AS61" s="484"/>
      <c r="AT61" s="484"/>
      <c r="AU61" s="484"/>
      <c r="AV61" s="484"/>
      <c r="AW61" s="484"/>
      <c r="AX61" s="484"/>
      <c r="AY61" s="484"/>
      <c r="AZ61" s="484"/>
      <c r="BA61" s="484"/>
      <c r="BB61" s="484"/>
      <c r="BC61" s="484"/>
      <c r="BD61" s="484"/>
      <c r="BE61" s="484"/>
      <c r="BF61" s="484"/>
      <c r="BG61" s="484"/>
      <c r="BH61" s="484"/>
      <c r="BI61" s="484"/>
      <c r="BJ61" s="484"/>
      <c r="BK61" s="484"/>
      <c r="BL61" s="484"/>
      <c r="BM61" s="484"/>
      <c r="BN61" s="484"/>
      <c r="BO61" s="484"/>
      <c r="BP61" s="484"/>
      <c r="BQ61" s="484"/>
      <c r="BR61" s="484"/>
      <c r="BS61" s="484"/>
      <c r="BT61" s="484"/>
      <c r="BU61" s="484"/>
      <c r="BV61" s="484"/>
      <c r="BW61" s="484"/>
      <c r="BX61" s="484"/>
      <c r="BY61" s="484"/>
      <c r="BZ61" s="484"/>
      <c r="CA61" s="484"/>
      <c r="CB61" s="484"/>
      <c r="CC61" s="484"/>
      <c r="CD61" s="484"/>
      <c r="CE61" s="484"/>
      <c r="CF61" s="484"/>
      <c r="CG61" s="484"/>
      <c r="CH61" s="484"/>
      <c r="CI61" s="484"/>
      <c r="CJ61" s="484"/>
      <c r="CK61" s="484"/>
      <c r="CL61" s="484"/>
      <c r="CM61" s="484"/>
      <c r="CN61" s="484"/>
      <c r="CO61" s="484"/>
      <c r="CP61" s="484"/>
      <c r="CQ61" s="484"/>
      <c r="CR61" s="484"/>
      <c r="CS61" s="484"/>
      <c r="CT61" s="484"/>
      <c r="CU61" s="484"/>
      <c r="CV61" s="484"/>
      <c r="CW61" s="484"/>
      <c r="CX61" s="484"/>
      <c r="CY61" s="484"/>
      <c r="CZ61" s="484"/>
      <c r="DA61" s="484"/>
      <c r="DB61" s="484"/>
      <c r="DC61" s="484"/>
      <c r="DD61" s="484"/>
      <c r="DE61" s="484"/>
      <c r="DF61" s="484"/>
      <c r="DG61" s="484"/>
      <c r="DH61" s="484"/>
      <c r="DI61" s="484"/>
      <c r="DJ61" s="484"/>
      <c r="DK61" s="484"/>
      <c r="DL61" s="484"/>
      <c r="DM61" s="484"/>
      <c r="DN61" s="484"/>
      <c r="DO61" s="484"/>
      <c r="DP61" s="484"/>
      <c r="DQ61" s="484"/>
      <c r="DR61" s="484"/>
      <c r="DS61" s="484"/>
      <c r="DT61" s="484"/>
      <c r="DU61" s="484"/>
      <c r="DV61" s="484"/>
      <c r="DW61" s="484"/>
      <c r="DX61" s="484"/>
      <c r="DY61" s="484"/>
      <c r="DZ61" s="484"/>
      <c r="EA61" s="484"/>
      <c r="EB61" s="484"/>
      <c r="EC61" s="484"/>
      <c r="ED61" s="484"/>
      <c r="EE61" s="484"/>
      <c r="EF61" s="484"/>
      <c r="EG61" s="484"/>
      <c r="EH61" s="484"/>
      <c r="EI61" s="484"/>
      <c r="EJ61" s="484"/>
      <c r="EK61" s="484"/>
      <c r="EL61" s="484"/>
      <c r="EM61" s="484"/>
      <c r="EN61" s="484"/>
      <c r="EO61" s="484"/>
      <c r="EP61" s="484"/>
      <c r="EQ61" s="484"/>
      <c r="ER61" s="484"/>
      <c r="ES61" s="484"/>
      <c r="ET61" s="484"/>
      <c r="EU61" s="484"/>
      <c r="EV61" s="484"/>
      <c r="EW61" s="484"/>
      <c r="EX61" s="484"/>
      <c r="EY61" s="484"/>
      <c r="EZ61" s="484"/>
      <c r="FA61" s="484"/>
      <c r="FB61" s="484"/>
      <c r="FC61" s="484"/>
      <c r="FD61" s="484"/>
      <c r="FE61" s="484"/>
      <c r="FF61" s="484"/>
      <c r="FG61" s="484"/>
      <c r="FH61" s="484"/>
      <c r="FI61" s="484"/>
      <c r="FJ61" s="484"/>
      <c r="FK61" s="484"/>
      <c r="FL61" s="484"/>
      <c r="FM61" s="484"/>
      <c r="FN61" s="484"/>
      <c r="FO61" s="484"/>
      <c r="FP61" s="484"/>
      <c r="FQ61" s="484"/>
      <c r="FR61" s="484"/>
      <c r="FS61" s="484"/>
      <c r="FT61" s="484"/>
      <c r="FU61" s="484"/>
      <c r="FV61" s="484"/>
      <c r="FW61" s="484"/>
      <c r="FX61" s="484"/>
      <c r="FY61" s="484"/>
      <c r="FZ61" s="484"/>
      <c r="GA61" s="484"/>
      <c r="GB61" s="484"/>
      <c r="GC61" s="484"/>
      <c r="GD61" s="484"/>
      <c r="GE61" s="484"/>
      <c r="GF61" s="484"/>
      <c r="GG61" s="484"/>
      <c r="GH61" s="484"/>
      <c r="GI61" s="484"/>
      <c r="GJ61" s="484"/>
      <c r="GK61" s="484"/>
      <c r="GL61" s="484"/>
      <c r="GM61" s="484"/>
      <c r="GN61" s="484"/>
      <c r="GO61" s="484"/>
      <c r="GP61" s="484"/>
      <c r="GQ61" s="484"/>
      <c r="GR61" s="484"/>
      <c r="GS61" s="484"/>
      <c r="GT61" s="484"/>
      <c r="GU61" s="484"/>
      <c r="GV61" s="484"/>
      <c r="GW61" s="484"/>
      <c r="GX61" s="484"/>
      <c r="GY61" s="484"/>
      <c r="GZ61" s="484"/>
      <c r="HA61" s="484"/>
      <c r="HB61" s="484"/>
      <c r="HC61" s="484"/>
      <c r="HD61" s="484"/>
      <c r="HE61" s="484"/>
      <c r="HF61" s="484"/>
      <c r="HG61" s="484"/>
      <c r="HH61" s="484"/>
      <c r="HI61" s="484"/>
      <c r="HJ61" s="484"/>
      <c r="HK61" s="484"/>
      <c r="HL61" s="484"/>
      <c r="HM61" s="484"/>
      <c r="HN61" s="484"/>
      <c r="HO61" s="484"/>
      <c r="HP61" s="484"/>
      <c r="HQ61" s="484"/>
      <c r="HR61" s="484"/>
      <c r="HS61" s="484"/>
      <c r="HT61" s="484"/>
      <c r="HU61" s="484"/>
      <c r="HV61" s="484"/>
      <c r="HW61" s="484"/>
      <c r="HX61" s="484"/>
      <c r="HY61" s="484"/>
      <c r="HZ61" s="484"/>
      <c r="IA61" s="484"/>
      <c r="IB61" s="484"/>
      <c r="IC61" s="484"/>
      <c r="ID61" s="484"/>
      <c r="IE61" s="484"/>
      <c r="IF61" s="484"/>
      <c r="IG61" s="484"/>
      <c r="IH61" s="484"/>
      <c r="II61" s="484"/>
      <c r="IJ61" s="484"/>
      <c r="IK61" s="484"/>
      <c r="IL61" s="484"/>
      <c r="IM61" s="484"/>
      <c r="IN61" s="484"/>
      <c r="IO61" s="484"/>
      <c r="IP61" s="484"/>
      <c r="IQ61" s="484"/>
      <c r="IR61" s="484"/>
      <c r="IS61" s="484"/>
      <c r="IT61" s="484"/>
      <c r="IU61" s="484"/>
      <c r="IV61" s="484"/>
      <c r="IW61" s="484"/>
      <c r="IX61" s="484"/>
      <c r="IY61" s="484"/>
      <c r="IZ61" s="484"/>
      <c r="JA61" s="484"/>
      <c r="JB61" s="484"/>
      <c r="JC61" s="484"/>
      <c r="JD61" s="484"/>
      <c r="JE61" s="484"/>
      <c r="JF61" s="484"/>
      <c r="JG61" s="484"/>
      <c r="JH61" s="484"/>
      <c r="JI61" s="484"/>
      <c r="JJ61" s="484"/>
    </row>
    <row r="62" spans="1:270" s="313" customFormat="1" ht="22" customHeight="1" x14ac:dyDescent="0.35">
      <c r="B62" s="489" t="s">
        <v>185</v>
      </c>
      <c r="C62" s="489"/>
      <c r="D62" s="489"/>
      <c r="E62" s="489"/>
      <c r="F62" s="489"/>
      <c r="G62" s="77"/>
      <c r="H62" s="258"/>
      <c r="I62" s="168"/>
      <c r="J62" s="168"/>
      <c r="K62" s="168"/>
      <c r="L62" s="168"/>
      <c r="M62" s="314"/>
      <c r="N62" s="315"/>
      <c r="O62" s="211"/>
      <c r="P62" s="211"/>
      <c r="Q62" s="315"/>
      <c r="R62" s="314"/>
    </row>
    <row r="63" spans="1:270" s="313" customFormat="1" ht="43" customHeight="1" x14ac:dyDescent="0.35">
      <c r="B63" s="493" t="s">
        <v>128</v>
      </c>
      <c r="C63" s="493"/>
      <c r="D63" s="493"/>
      <c r="E63" s="493"/>
      <c r="F63" s="493"/>
      <c r="G63" s="77"/>
      <c r="H63" s="258"/>
      <c r="I63" s="168"/>
      <c r="J63" s="168"/>
      <c r="K63" s="168"/>
      <c r="L63" s="168"/>
      <c r="M63" s="314"/>
      <c r="N63" s="315"/>
      <c r="O63" s="211"/>
      <c r="P63" s="211"/>
      <c r="Q63" s="315"/>
      <c r="R63" s="314"/>
    </row>
    <row r="64" spans="1:270" s="313" customFormat="1" ht="24" customHeight="1" x14ac:dyDescent="0.35">
      <c r="B64" s="489" t="s">
        <v>201</v>
      </c>
      <c r="C64" s="489"/>
      <c r="D64" s="489"/>
      <c r="E64" s="489"/>
      <c r="F64" s="489"/>
      <c r="G64" s="77"/>
      <c r="H64" s="258"/>
      <c r="I64" s="168"/>
      <c r="J64" s="168"/>
      <c r="K64" s="168"/>
      <c r="L64" s="168"/>
      <c r="M64" s="314"/>
      <c r="N64" s="315"/>
      <c r="O64" s="210"/>
      <c r="P64" s="210"/>
      <c r="Q64" s="315"/>
      <c r="R64" s="314"/>
    </row>
    <row r="65" spans="1:270" s="328" customFormat="1" ht="11" customHeight="1" x14ac:dyDescent="0.35">
      <c r="B65" s="491" t="s">
        <v>200</v>
      </c>
      <c r="C65" s="491"/>
      <c r="D65" s="491"/>
      <c r="E65" s="491"/>
      <c r="F65" s="491"/>
      <c r="G65" s="77"/>
      <c r="H65" s="258"/>
      <c r="I65" s="168"/>
      <c r="J65" s="168"/>
      <c r="K65" s="168"/>
      <c r="L65" s="168"/>
      <c r="M65" s="314"/>
      <c r="N65" s="315"/>
      <c r="O65" s="210"/>
      <c r="P65" s="210"/>
      <c r="Q65" s="330"/>
      <c r="R65" s="314"/>
    </row>
    <row r="66" spans="1:270" s="313" customFormat="1" ht="33.5" customHeight="1" x14ac:dyDescent="0.35">
      <c r="B66" s="488" t="s">
        <v>203</v>
      </c>
      <c r="C66" s="488"/>
      <c r="D66" s="488"/>
      <c r="E66" s="488"/>
      <c r="F66" s="488"/>
      <c r="G66" s="77"/>
      <c r="H66" s="258"/>
      <c r="I66" s="168"/>
      <c r="J66" s="168"/>
      <c r="K66" s="168"/>
      <c r="L66" s="168"/>
      <c r="M66" s="314"/>
      <c r="N66" s="315"/>
      <c r="O66" s="211"/>
      <c r="P66" s="211"/>
      <c r="Q66" s="315"/>
      <c r="R66" s="314"/>
    </row>
    <row r="67" spans="1:270" s="313" customFormat="1" ht="12" customHeight="1" x14ac:dyDescent="0.35">
      <c r="B67" s="465"/>
      <c r="C67" s="325"/>
      <c r="D67" s="324"/>
      <c r="E67" s="324"/>
      <c r="F67" s="466"/>
      <c r="G67" s="77"/>
      <c r="H67" s="258"/>
      <c r="I67" s="168"/>
      <c r="J67" s="168"/>
      <c r="K67" s="168"/>
      <c r="L67" s="168"/>
      <c r="M67" s="314"/>
      <c r="N67" s="423"/>
      <c r="O67" s="423"/>
      <c r="P67" s="423"/>
      <c r="Q67" s="423"/>
      <c r="R67" s="314"/>
    </row>
    <row r="68" spans="1:270" s="317" customFormat="1" ht="12" customHeight="1" x14ac:dyDescent="0.35">
      <c r="B68" s="495" t="s">
        <v>234</v>
      </c>
      <c r="C68" s="496"/>
      <c r="D68" s="496"/>
      <c r="E68" s="496"/>
      <c r="F68" s="496"/>
      <c r="G68" s="77"/>
      <c r="H68" s="258"/>
      <c r="I68" s="168"/>
      <c r="J68" s="168"/>
      <c r="K68" s="168"/>
      <c r="L68" s="168"/>
      <c r="M68" s="314"/>
      <c r="N68" s="315"/>
      <c r="O68" s="203"/>
      <c r="P68" s="203"/>
      <c r="Q68" s="315"/>
      <c r="R68" s="314"/>
    </row>
    <row r="69" spans="1:270" s="311" customFormat="1" ht="22" customHeight="1" x14ac:dyDescent="0.35">
      <c r="A69" s="317"/>
      <c r="B69" s="492" t="s">
        <v>182</v>
      </c>
      <c r="C69" s="492"/>
      <c r="D69" s="492"/>
      <c r="E69" s="492"/>
      <c r="F69" s="492"/>
      <c r="G69" s="77"/>
      <c r="H69" s="258"/>
      <c r="I69" s="168"/>
      <c r="J69" s="168"/>
      <c r="K69" s="168"/>
      <c r="L69" s="168"/>
      <c r="M69" s="314"/>
      <c r="N69" s="315"/>
      <c r="O69" s="197"/>
      <c r="P69" s="315"/>
      <c r="Q69" s="315"/>
      <c r="R69" s="314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  <c r="BD69" s="317"/>
      <c r="BE69" s="317"/>
      <c r="BF69" s="317"/>
      <c r="BG69" s="317"/>
      <c r="BH69" s="317"/>
      <c r="BI69" s="317"/>
      <c r="BJ69" s="317"/>
      <c r="BK69" s="317"/>
      <c r="BL69" s="317"/>
      <c r="BM69" s="317"/>
      <c r="BN69" s="317"/>
      <c r="BO69" s="317"/>
      <c r="BP69" s="317"/>
      <c r="BQ69" s="317"/>
      <c r="BR69" s="317"/>
      <c r="BS69" s="317"/>
      <c r="BT69" s="317"/>
      <c r="BU69" s="317"/>
      <c r="BV69" s="317"/>
      <c r="BW69" s="317"/>
      <c r="BX69" s="317"/>
      <c r="BY69" s="317"/>
      <c r="BZ69" s="317"/>
      <c r="CA69" s="317"/>
      <c r="CB69" s="317"/>
      <c r="CC69" s="317"/>
      <c r="CD69" s="317"/>
      <c r="CE69" s="317"/>
      <c r="CF69" s="317"/>
      <c r="CG69" s="317"/>
      <c r="CH69" s="317"/>
      <c r="CI69" s="317"/>
      <c r="CJ69" s="317"/>
      <c r="CK69" s="317"/>
      <c r="CL69" s="317"/>
      <c r="CM69" s="317"/>
      <c r="CN69" s="317"/>
      <c r="CO69" s="317"/>
      <c r="CP69" s="317"/>
      <c r="CQ69" s="317"/>
      <c r="CR69" s="317"/>
      <c r="CS69" s="317"/>
      <c r="CT69" s="317"/>
      <c r="CU69" s="317"/>
      <c r="CV69" s="317"/>
      <c r="CW69" s="317"/>
      <c r="CX69" s="317"/>
      <c r="CY69" s="317"/>
      <c r="CZ69" s="317"/>
      <c r="DA69" s="317"/>
      <c r="DB69" s="317"/>
      <c r="DC69" s="317"/>
      <c r="DD69" s="317"/>
      <c r="DE69" s="317"/>
      <c r="DF69" s="317"/>
      <c r="DG69" s="317"/>
      <c r="DH69" s="317"/>
      <c r="DI69" s="317"/>
      <c r="DJ69" s="317"/>
      <c r="DK69" s="317"/>
      <c r="DL69" s="317"/>
      <c r="DM69" s="317"/>
      <c r="DN69" s="317"/>
      <c r="DO69" s="317"/>
      <c r="DP69" s="317"/>
      <c r="DQ69" s="317"/>
      <c r="DR69" s="317"/>
      <c r="DS69" s="317"/>
      <c r="DT69" s="317"/>
      <c r="DU69" s="317"/>
      <c r="DV69" s="317"/>
      <c r="DW69" s="317"/>
      <c r="DX69" s="317"/>
      <c r="DY69" s="317"/>
      <c r="DZ69" s="317"/>
      <c r="EA69" s="317"/>
      <c r="EB69" s="317"/>
      <c r="EC69" s="317"/>
      <c r="ED69" s="317"/>
      <c r="EE69" s="317"/>
      <c r="EF69" s="317"/>
      <c r="EG69" s="317"/>
      <c r="EH69" s="317"/>
      <c r="EI69" s="317"/>
      <c r="EJ69" s="317"/>
      <c r="EK69" s="317"/>
      <c r="EL69" s="317"/>
      <c r="EM69" s="317"/>
      <c r="EN69" s="317"/>
      <c r="EO69" s="317"/>
      <c r="EP69" s="317"/>
      <c r="EQ69" s="317"/>
      <c r="ER69" s="317"/>
      <c r="ES69" s="317"/>
      <c r="ET69" s="317"/>
      <c r="EU69" s="317"/>
      <c r="EV69" s="317"/>
      <c r="EW69" s="317"/>
      <c r="EX69" s="317"/>
      <c r="EY69" s="317"/>
      <c r="EZ69" s="317"/>
      <c r="FA69" s="317"/>
      <c r="FB69" s="317"/>
      <c r="FC69" s="317"/>
      <c r="FD69" s="317"/>
      <c r="FE69" s="317"/>
      <c r="FF69" s="317"/>
      <c r="FG69" s="317"/>
      <c r="FH69" s="317"/>
      <c r="FI69" s="317"/>
      <c r="FJ69" s="317"/>
      <c r="FK69" s="317"/>
      <c r="FL69" s="317"/>
      <c r="FM69" s="317"/>
      <c r="FN69" s="317"/>
      <c r="FO69" s="317"/>
      <c r="FP69" s="317"/>
      <c r="FQ69" s="317"/>
      <c r="FR69" s="317"/>
      <c r="FS69" s="317"/>
      <c r="FT69" s="317"/>
      <c r="FU69" s="317"/>
      <c r="FV69" s="317"/>
      <c r="FW69" s="317"/>
      <c r="FX69" s="317"/>
      <c r="FY69" s="317"/>
      <c r="FZ69" s="317"/>
      <c r="GA69" s="317"/>
      <c r="GB69" s="317"/>
      <c r="GC69" s="317"/>
      <c r="GD69" s="317"/>
      <c r="GE69" s="317"/>
      <c r="GF69" s="317"/>
      <c r="GG69" s="317"/>
      <c r="GH69" s="317"/>
      <c r="GI69" s="317"/>
      <c r="GJ69" s="317"/>
      <c r="GK69" s="317"/>
      <c r="GL69" s="317"/>
      <c r="GM69" s="317"/>
      <c r="GN69" s="317"/>
      <c r="GO69" s="317"/>
      <c r="GP69" s="317"/>
      <c r="GQ69" s="317"/>
      <c r="GR69" s="317"/>
      <c r="GS69" s="317"/>
      <c r="GT69" s="317"/>
      <c r="GU69" s="317"/>
      <c r="GV69" s="317"/>
      <c r="GW69" s="317"/>
      <c r="GX69" s="317"/>
      <c r="GY69" s="317"/>
      <c r="GZ69" s="317"/>
      <c r="HA69" s="317"/>
      <c r="HB69" s="317"/>
      <c r="HC69" s="317"/>
      <c r="HD69" s="317"/>
      <c r="HE69" s="317"/>
      <c r="HF69" s="317"/>
      <c r="HG69" s="317"/>
      <c r="HH69" s="317"/>
      <c r="HI69" s="317"/>
      <c r="HJ69" s="317"/>
      <c r="HK69" s="317"/>
      <c r="HL69" s="317"/>
      <c r="HM69" s="317"/>
      <c r="HN69" s="317"/>
      <c r="HO69" s="317"/>
      <c r="HP69" s="317"/>
      <c r="HQ69" s="317"/>
      <c r="HR69" s="317"/>
      <c r="HS69" s="317"/>
      <c r="HT69" s="317"/>
      <c r="HU69" s="317"/>
      <c r="HV69" s="317"/>
      <c r="HW69" s="317"/>
      <c r="HX69" s="317"/>
      <c r="HY69" s="317"/>
      <c r="HZ69" s="317"/>
      <c r="IA69" s="317"/>
      <c r="IB69" s="317"/>
      <c r="IC69" s="317"/>
      <c r="ID69" s="317"/>
      <c r="IE69" s="317"/>
      <c r="IF69" s="317"/>
      <c r="IG69" s="317"/>
      <c r="IH69" s="317"/>
      <c r="II69" s="317"/>
      <c r="IJ69" s="317"/>
      <c r="IK69" s="317"/>
      <c r="IL69" s="317"/>
      <c r="IM69" s="317"/>
      <c r="IN69" s="317"/>
      <c r="IO69" s="317"/>
      <c r="IP69" s="317"/>
      <c r="IQ69" s="317"/>
      <c r="IR69" s="317"/>
      <c r="IS69" s="317"/>
      <c r="IT69" s="317"/>
      <c r="IU69" s="317"/>
      <c r="IV69" s="317"/>
      <c r="IW69" s="317"/>
      <c r="IX69" s="317"/>
      <c r="IY69" s="317"/>
      <c r="IZ69" s="317"/>
      <c r="JA69" s="317"/>
      <c r="JB69" s="317"/>
      <c r="JC69" s="317"/>
      <c r="JD69" s="317"/>
      <c r="JE69" s="317"/>
      <c r="JF69" s="317"/>
      <c r="JG69" s="317"/>
      <c r="JH69" s="317"/>
      <c r="JI69" s="317"/>
      <c r="JJ69" s="317"/>
    </row>
    <row r="70" spans="1:270" s="311" customFormat="1" ht="22" customHeight="1" x14ac:dyDescent="0.35">
      <c r="A70" s="317"/>
      <c r="B70" s="492" t="s">
        <v>38</v>
      </c>
      <c r="C70" s="492"/>
      <c r="D70" s="492"/>
      <c r="E70" s="492"/>
      <c r="F70" s="492"/>
      <c r="G70" s="77"/>
      <c r="H70" s="258"/>
      <c r="I70" s="168"/>
      <c r="J70" s="168"/>
      <c r="K70" s="168"/>
      <c r="L70" s="168"/>
      <c r="M70" s="314"/>
      <c r="N70" s="315"/>
      <c r="O70" s="197"/>
      <c r="P70" s="315"/>
      <c r="Q70" s="315"/>
      <c r="R70" s="314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7"/>
      <c r="BD70" s="317"/>
      <c r="BE70" s="317"/>
      <c r="BF70" s="317"/>
      <c r="BG70" s="317"/>
      <c r="BH70" s="317"/>
      <c r="BI70" s="317"/>
      <c r="BJ70" s="317"/>
      <c r="BK70" s="317"/>
      <c r="BL70" s="317"/>
      <c r="BM70" s="317"/>
      <c r="BN70" s="317"/>
      <c r="BO70" s="317"/>
      <c r="BP70" s="317"/>
      <c r="BQ70" s="317"/>
      <c r="BR70" s="317"/>
      <c r="BS70" s="317"/>
      <c r="BT70" s="317"/>
      <c r="BU70" s="317"/>
      <c r="BV70" s="317"/>
      <c r="BW70" s="317"/>
      <c r="BX70" s="317"/>
      <c r="BY70" s="317"/>
      <c r="BZ70" s="317"/>
      <c r="CA70" s="317"/>
      <c r="CB70" s="317"/>
      <c r="CC70" s="317"/>
      <c r="CD70" s="317"/>
      <c r="CE70" s="317"/>
      <c r="CF70" s="317"/>
      <c r="CG70" s="317"/>
      <c r="CH70" s="317"/>
      <c r="CI70" s="317"/>
      <c r="CJ70" s="317"/>
      <c r="CK70" s="317"/>
      <c r="CL70" s="317"/>
      <c r="CM70" s="317"/>
      <c r="CN70" s="317"/>
      <c r="CO70" s="317"/>
      <c r="CP70" s="317"/>
      <c r="CQ70" s="317"/>
      <c r="CR70" s="317"/>
      <c r="CS70" s="317"/>
      <c r="CT70" s="317"/>
      <c r="CU70" s="317"/>
      <c r="CV70" s="317"/>
      <c r="CW70" s="317"/>
      <c r="CX70" s="317"/>
      <c r="CY70" s="317"/>
      <c r="CZ70" s="317"/>
      <c r="DA70" s="317"/>
      <c r="DB70" s="317"/>
      <c r="DC70" s="317"/>
      <c r="DD70" s="317"/>
      <c r="DE70" s="317"/>
      <c r="DF70" s="317"/>
      <c r="DG70" s="317"/>
      <c r="DH70" s="317"/>
      <c r="DI70" s="317"/>
      <c r="DJ70" s="317"/>
      <c r="DK70" s="317"/>
      <c r="DL70" s="317"/>
      <c r="DM70" s="317"/>
      <c r="DN70" s="317"/>
      <c r="DO70" s="317"/>
      <c r="DP70" s="317"/>
      <c r="DQ70" s="317"/>
      <c r="DR70" s="317"/>
      <c r="DS70" s="317"/>
      <c r="DT70" s="317"/>
      <c r="DU70" s="317"/>
      <c r="DV70" s="317"/>
      <c r="DW70" s="317"/>
      <c r="DX70" s="317"/>
      <c r="DY70" s="317"/>
      <c r="DZ70" s="317"/>
      <c r="EA70" s="317"/>
      <c r="EB70" s="317"/>
      <c r="EC70" s="317"/>
      <c r="ED70" s="317"/>
      <c r="EE70" s="317"/>
      <c r="EF70" s="317"/>
      <c r="EG70" s="317"/>
      <c r="EH70" s="317"/>
      <c r="EI70" s="317"/>
      <c r="EJ70" s="317"/>
      <c r="EK70" s="317"/>
      <c r="EL70" s="317"/>
      <c r="EM70" s="317"/>
      <c r="EN70" s="317"/>
      <c r="EO70" s="317"/>
      <c r="EP70" s="317"/>
      <c r="EQ70" s="317"/>
      <c r="ER70" s="317"/>
      <c r="ES70" s="317"/>
      <c r="ET70" s="317"/>
      <c r="EU70" s="317"/>
      <c r="EV70" s="317"/>
      <c r="EW70" s="317"/>
      <c r="EX70" s="317"/>
      <c r="EY70" s="317"/>
      <c r="EZ70" s="317"/>
      <c r="FA70" s="317"/>
      <c r="FB70" s="317"/>
      <c r="FC70" s="317"/>
      <c r="FD70" s="317"/>
      <c r="FE70" s="317"/>
      <c r="FF70" s="317"/>
      <c r="FG70" s="317"/>
      <c r="FH70" s="317"/>
      <c r="FI70" s="317"/>
      <c r="FJ70" s="317"/>
      <c r="FK70" s="317"/>
      <c r="FL70" s="317"/>
      <c r="FM70" s="317"/>
      <c r="FN70" s="317"/>
      <c r="FO70" s="317"/>
      <c r="FP70" s="317"/>
      <c r="FQ70" s="317"/>
      <c r="FR70" s="317"/>
      <c r="FS70" s="317"/>
      <c r="FT70" s="317"/>
      <c r="FU70" s="317"/>
      <c r="FV70" s="317"/>
      <c r="FW70" s="317"/>
      <c r="FX70" s="317"/>
      <c r="FY70" s="317"/>
      <c r="FZ70" s="317"/>
      <c r="GA70" s="317"/>
      <c r="GB70" s="317"/>
      <c r="GC70" s="317"/>
      <c r="GD70" s="317"/>
      <c r="GE70" s="317"/>
      <c r="GF70" s="317"/>
      <c r="GG70" s="317"/>
      <c r="GH70" s="317"/>
      <c r="GI70" s="317"/>
      <c r="GJ70" s="317"/>
      <c r="GK70" s="317"/>
      <c r="GL70" s="317"/>
      <c r="GM70" s="317"/>
      <c r="GN70" s="317"/>
      <c r="GO70" s="317"/>
      <c r="GP70" s="317"/>
      <c r="GQ70" s="317"/>
      <c r="GR70" s="317"/>
      <c r="GS70" s="317"/>
      <c r="GT70" s="317"/>
      <c r="GU70" s="317"/>
      <c r="GV70" s="317"/>
      <c r="GW70" s="317"/>
      <c r="GX70" s="317"/>
      <c r="GY70" s="317"/>
      <c r="GZ70" s="317"/>
      <c r="HA70" s="317"/>
      <c r="HB70" s="317"/>
      <c r="HC70" s="317"/>
      <c r="HD70" s="317"/>
      <c r="HE70" s="317"/>
      <c r="HF70" s="317"/>
      <c r="HG70" s="317"/>
      <c r="HH70" s="317"/>
      <c r="HI70" s="317"/>
      <c r="HJ70" s="317"/>
      <c r="HK70" s="317"/>
      <c r="HL70" s="317"/>
      <c r="HM70" s="317"/>
      <c r="HN70" s="317"/>
      <c r="HO70" s="317"/>
      <c r="HP70" s="317"/>
      <c r="HQ70" s="317"/>
      <c r="HR70" s="317"/>
      <c r="HS70" s="317"/>
      <c r="HT70" s="317"/>
      <c r="HU70" s="317"/>
      <c r="HV70" s="317"/>
      <c r="HW70" s="317"/>
      <c r="HX70" s="317"/>
      <c r="HY70" s="317"/>
      <c r="HZ70" s="317"/>
      <c r="IA70" s="317"/>
      <c r="IB70" s="317"/>
      <c r="IC70" s="317"/>
      <c r="ID70" s="317"/>
      <c r="IE70" s="317"/>
      <c r="IF70" s="317"/>
      <c r="IG70" s="317"/>
      <c r="IH70" s="317"/>
      <c r="II70" s="317"/>
      <c r="IJ70" s="317"/>
      <c r="IK70" s="317"/>
      <c r="IL70" s="317"/>
      <c r="IM70" s="317"/>
      <c r="IN70" s="317"/>
      <c r="IO70" s="317"/>
      <c r="IP70" s="317"/>
      <c r="IQ70" s="317"/>
      <c r="IR70" s="317"/>
      <c r="IS70" s="317"/>
      <c r="IT70" s="317"/>
      <c r="IU70" s="317"/>
      <c r="IV70" s="317"/>
      <c r="IW70" s="317"/>
      <c r="IX70" s="317"/>
      <c r="IY70" s="317"/>
      <c r="IZ70" s="317"/>
      <c r="JA70" s="317"/>
      <c r="JB70" s="317"/>
      <c r="JC70" s="317"/>
      <c r="JD70" s="317"/>
      <c r="JE70" s="317"/>
      <c r="JF70" s="317"/>
      <c r="JG70" s="317"/>
      <c r="JH70" s="317"/>
      <c r="JI70" s="317"/>
      <c r="JJ70" s="317"/>
    </row>
    <row r="71" spans="1:270" s="122" customFormat="1" x14ac:dyDescent="0.35">
      <c r="B71" s="270"/>
      <c r="H71" s="258"/>
      <c r="I71" s="148"/>
      <c r="J71" s="148"/>
      <c r="K71" s="148"/>
      <c r="L71" s="148"/>
      <c r="M71" s="148"/>
      <c r="N71" s="149"/>
      <c r="O71" s="149"/>
      <c r="P71" s="149"/>
      <c r="Q71" s="149"/>
      <c r="R71" s="314"/>
      <c r="S71" s="433"/>
      <c r="T71" s="433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433"/>
      <c r="AK71" s="433"/>
      <c r="AL71" s="433"/>
      <c r="AM71" s="433"/>
      <c r="AN71" s="433"/>
      <c r="AO71" s="433"/>
      <c r="AP71" s="433"/>
      <c r="AQ71" s="433"/>
      <c r="AR71" s="433"/>
      <c r="AS71" s="433"/>
      <c r="AT71" s="433"/>
      <c r="AU71" s="433"/>
      <c r="AV71" s="433"/>
      <c r="AW71" s="433"/>
      <c r="AX71" s="433"/>
      <c r="AY71" s="433"/>
      <c r="AZ71" s="433"/>
      <c r="BA71" s="433"/>
      <c r="BB71" s="433"/>
      <c r="BC71" s="433"/>
      <c r="BD71" s="433"/>
      <c r="BE71" s="433"/>
      <c r="BF71" s="433"/>
      <c r="BG71" s="433"/>
      <c r="BH71" s="433"/>
      <c r="BI71" s="433"/>
      <c r="BJ71" s="433"/>
      <c r="BK71" s="433"/>
      <c r="BL71" s="433"/>
      <c r="BM71" s="433"/>
      <c r="BN71" s="433"/>
      <c r="BO71" s="433"/>
      <c r="BP71" s="433"/>
      <c r="BQ71" s="433"/>
      <c r="BR71" s="433"/>
      <c r="BS71" s="433"/>
      <c r="BT71" s="433"/>
      <c r="BU71" s="433"/>
      <c r="BV71" s="433"/>
      <c r="BW71" s="433"/>
      <c r="BX71" s="433"/>
      <c r="BY71" s="433"/>
      <c r="BZ71" s="433"/>
      <c r="CA71" s="433"/>
      <c r="CB71" s="433"/>
      <c r="CC71" s="433"/>
      <c r="CD71" s="433"/>
      <c r="CE71" s="433"/>
      <c r="CF71" s="433"/>
      <c r="CG71" s="433"/>
      <c r="CH71" s="433"/>
      <c r="CI71" s="433"/>
      <c r="CJ71" s="433"/>
      <c r="CK71" s="433"/>
      <c r="CL71" s="433"/>
      <c r="CM71" s="433"/>
      <c r="CN71" s="433"/>
      <c r="CO71" s="433"/>
      <c r="CP71" s="433"/>
      <c r="CQ71" s="433"/>
      <c r="CR71" s="433"/>
      <c r="CS71" s="433"/>
      <c r="CT71" s="433"/>
      <c r="CU71" s="433"/>
      <c r="CV71" s="433"/>
      <c r="CW71" s="433"/>
      <c r="CX71" s="433"/>
      <c r="CY71" s="433"/>
      <c r="CZ71" s="433"/>
      <c r="DA71" s="433"/>
      <c r="DB71" s="433"/>
      <c r="DC71" s="433"/>
      <c r="DD71" s="433"/>
      <c r="DE71" s="433"/>
      <c r="DF71" s="433"/>
      <c r="DG71" s="433"/>
      <c r="DH71" s="433"/>
      <c r="DI71" s="433"/>
      <c r="DJ71" s="433"/>
      <c r="DK71" s="433"/>
      <c r="DL71" s="433"/>
      <c r="DM71" s="433"/>
      <c r="DN71" s="433"/>
      <c r="DO71" s="433"/>
      <c r="DP71" s="433"/>
      <c r="DQ71" s="433"/>
      <c r="DR71" s="433"/>
      <c r="DS71" s="433"/>
      <c r="DT71" s="433"/>
      <c r="DU71" s="433"/>
      <c r="DV71" s="433"/>
      <c r="DW71" s="433"/>
      <c r="DX71" s="433"/>
      <c r="DY71" s="433"/>
      <c r="DZ71" s="433"/>
      <c r="EA71" s="433"/>
      <c r="EB71" s="433"/>
      <c r="EC71" s="433"/>
      <c r="ED71" s="433"/>
      <c r="EE71" s="433"/>
      <c r="EF71" s="433"/>
      <c r="EG71" s="433"/>
      <c r="EH71" s="433"/>
      <c r="EI71" s="433"/>
      <c r="EJ71" s="433"/>
      <c r="EK71" s="433"/>
      <c r="EL71" s="433"/>
      <c r="EM71" s="433"/>
      <c r="EN71" s="433"/>
      <c r="EO71" s="433"/>
      <c r="EP71" s="433"/>
      <c r="EQ71" s="433"/>
      <c r="ER71" s="433"/>
      <c r="ES71" s="433"/>
      <c r="ET71" s="433"/>
      <c r="EU71" s="433"/>
      <c r="EV71" s="433"/>
      <c r="EW71" s="433"/>
      <c r="EX71" s="433"/>
      <c r="EY71" s="433"/>
      <c r="EZ71" s="433"/>
      <c r="FA71" s="433"/>
      <c r="FB71" s="433"/>
      <c r="FC71" s="433"/>
      <c r="FD71" s="433"/>
      <c r="FE71" s="433"/>
      <c r="FF71" s="433"/>
      <c r="FG71" s="433"/>
      <c r="FH71" s="433"/>
      <c r="FI71" s="433"/>
      <c r="FJ71" s="433"/>
      <c r="FK71" s="433"/>
      <c r="FL71" s="433"/>
      <c r="FM71" s="433"/>
      <c r="FN71" s="433"/>
      <c r="FO71" s="433"/>
      <c r="FP71" s="433"/>
      <c r="FQ71" s="433"/>
      <c r="FR71" s="433"/>
      <c r="FS71" s="433"/>
      <c r="FT71" s="433"/>
      <c r="FU71" s="433"/>
      <c r="FV71" s="433"/>
      <c r="FW71" s="433"/>
      <c r="FX71" s="433"/>
      <c r="FY71" s="433"/>
      <c r="FZ71" s="433"/>
      <c r="GA71" s="433"/>
      <c r="GB71" s="433"/>
      <c r="GC71" s="433"/>
      <c r="GD71" s="433"/>
      <c r="GE71" s="433"/>
      <c r="GF71" s="433"/>
      <c r="GG71" s="433"/>
      <c r="GH71" s="433"/>
      <c r="GI71" s="433"/>
      <c r="GJ71" s="433"/>
      <c r="GK71" s="433"/>
      <c r="GL71" s="433"/>
      <c r="GM71" s="433"/>
      <c r="GN71" s="433"/>
      <c r="GO71" s="433"/>
      <c r="GP71" s="433"/>
      <c r="GQ71" s="433"/>
      <c r="GR71" s="433"/>
      <c r="GS71" s="433"/>
      <c r="GT71" s="433"/>
      <c r="GU71" s="433"/>
      <c r="GV71" s="433"/>
      <c r="GW71" s="433"/>
      <c r="GX71" s="433"/>
      <c r="GY71" s="433"/>
      <c r="GZ71" s="433"/>
      <c r="HA71" s="433"/>
      <c r="HB71" s="433"/>
      <c r="HC71" s="433"/>
      <c r="HD71" s="433"/>
      <c r="HE71" s="433"/>
      <c r="HF71" s="433"/>
      <c r="HG71" s="433"/>
      <c r="HH71" s="433"/>
      <c r="HI71" s="433"/>
      <c r="HJ71" s="433"/>
      <c r="HK71" s="433"/>
      <c r="HL71" s="433"/>
      <c r="HM71" s="433"/>
      <c r="HN71" s="433"/>
      <c r="HO71" s="433"/>
      <c r="HP71" s="433"/>
      <c r="HQ71" s="433"/>
      <c r="HR71" s="433"/>
      <c r="HS71" s="433"/>
      <c r="HT71" s="433"/>
      <c r="HU71" s="433"/>
      <c r="HV71" s="433"/>
      <c r="HW71" s="433"/>
      <c r="HX71" s="433"/>
      <c r="HY71" s="433"/>
      <c r="HZ71" s="433"/>
      <c r="IA71" s="433"/>
      <c r="IB71" s="433"/>
      <c r="IC71" s="433"/>
      <c r="ID71" s="433"/>
      <c r="IE71" s="433"/>
      <c r="IF71" s="433"/>
      <c r="IG71" s="433"/>
      <c r="IH71" s="433"/>
      <c r="II71" s="433"/>
      <c r="IJ71" s="433"/>
      <c r="IK71" s="433"/>
      <c r="IL71" s="433"/>
      <c r="IM71" s="433"/>
      <c r="IN71" s="433"/>
      <c r="IO71" s="433"/>
      <c r="IP71" s="433"/>
      <c r="IQ71" s="433"/>
      <c r="IR71" s="433"/>
      <c r="IS71" s="433"/>
      <c r="IT71" s="433"/>
      <c r="IU71" s="433"/>
      <c r="IV71" s="433"/>
      <c r="IW71" s="433"/>
      <c r="IX71" s="433"/>
      <c r="IY71" s="433"/>
      <c r="IZ71" s="433"/>
      <c r="JA71" s="433"/>
      <c r="JB71" s="433"/>
      <c r="JC71" s="433"/>
      <c r="JD71" s="433"/>
      <c r="JE71" s="433"/>
      <c r="JF71" s="433"/>
      <c r="JG71" s="433"/>
      <c r="JH71" s="433"/>
      <c r="JI71" s="433"/>
      <c r="JJ71" s="433"/>
    </row>
    <row r="72" spans="1:270" s="122" customFormat="1" x14ac:dyDescent="0.35">
      <c r="B72" s="270"/>
      <c r="N72" s="147"/>
      <c r="O72" s="147"/>
      <c r="P72" s="147"/>
      <c r="Q72" s="147"/>
      <c r="S72" s="433"/>
      <c r="T72" s="433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3"/>
      <c r="AX72" s="433"/>
      <c r="AY72" s="433"/>
      <c r="AZ72" s="433"/>
      <c r="BA72" s="433"/>
      <c r="BB72" s="433"/>
      <c r="BC72" s="433"/>
      <c r="BD72" s="433"/>
      <c r="BE72" s="433"/>
      <c r="BF72" s="433"/>
      <c r="BG72" s="433"/>
      <c r="BH72" s="433"/>
      <c r="BI72" s="433"/>
      <c r="BJ72" s="433"/>
      <c r="BK72" s="433"/>
      <c r="BL72" s="433"/>
      <c r="BM72" s="433"/>
      <c r="BN72" s="433"/>
      <c r="BO72" s="433"/>
      <c r="BP72" s="433"/>
      <c r="BQ72" s="433"/>
      <c r="BR72" s="433"/>
      <c r="BS72" s="433"/>
      <c r="BT72" s="433"/>
      <c r="BU72" s="433"/>
      <c r="BV72" s="433"/>
      <c r="BW72" s="433"/>
      <c r="BX72" s="433"/>
      <c r="BY72" s="433"/>
      <c r="BZ72" s="433"/>
      <c r="CA72" s="433"/>
      <c r="CB72" s="433"/>
      <c r="CC72" s="433"/>
      <c r="CD72" s="433"/>
      <c r="CE72" s="433"/>
      <c r="CF72" s="433"/>
      <c r="CG72" s="433"/>
      <c r="CH72" s="433"/>
      <c r="CI72" s="433"/>
      <c r="CJ72" s="433"/>
      <c r="CK72" s="433"/>
      <c r="CL72" s="433"/>
      <c r="CM72" s="433"/>
      <c r="CN72" s="433"/>
      <c r="CO72" s="433"/>
      <c r="CP72" s="433"/>
      <c r="CQ72" s="433"/>
      <c r="CR72" s="433"/>
      <c r="CS72" s="433"/>
      <c r="CT72" s="433"/>
      <c r="CU72" s="433"/>
      <c r="CV72" s="433"/>
      <c r="CW72" s="433"/>
      <c r="CX72" s="433"/>
      <c r="CY72" s="433"/>
      <c r="CZ72" s="433"/>
      <c r="DA72" s="433"/>
      <c r="DB72" s="433"/>
      <c r="DC72" s="433"/>
      <c r="DD72" s="433"/>
      <c r="DE72" s="433"/>
      <c r="DF72" s="433"/>
      <c r="DG72" s="433"/>
      <c r="DH72" s="433"/>
      <c r="DI72" s="433"/>
      <c r="DJ72" s="433"/>
      <c r="DK72" s="433"/>
      <c r="DL72" s="433"/>
      <c r="DM72" s="433"/>
      <c r="DN72" s="433"/>
      <c r="DO72" s="433"/>
      <c r="DP72" s="433"/>
      <c r="DQ72" s="433"/>
      <c r="DR72" s="433"/>
      <c r="DS72" s="433"/>
      <c r="DT72" s="433"/>
      <c r="DU72" s="433"/>
      <c r="DV72" s="433"/>
      <c r="DW72" s="433"/>
      <c r="DX72" s="433"/>
      <c r="DY72" s="433"/>
      <c r="DZ72" s="433"/>
      <c r="EA72" s="433"/>
      <c r="EB72" s="433"/>
      <c r="EC72" s="433"/>
      <c r="ED72" s="433"/>
      <c r="EE72" s="433"/>
      <c r="EF72" s="433"/>
      <c r="EG72" s="433"/>
      <c r="EH72" s="433"/>
      <c r="EI72" s="433"/>
      <c r="EJ72" s="433"/>
      <c r="EK72" s="433"/>
      <c r="EL72" s="433"/>
      <c r="EM72" s="433"/>
      <c r="EN72" s="433"/>
      <c r="EO72" s="433"/>
      <c r="EP72" s="433"/>
      <c r="EQ72" s="433"/>
      <c r="ER72" s="433"/>
      <c r="ES72" s="433"/>
      <c r="ET72" s="433"/>
      <c r="EU72" s="433"/>
      <c r="EV72" s="433"/>
      <c r="EW72" s="433"/>
      <c r="EX72" s="433"/>
      <c r="EY72" s="433"/>
      <c r="EZ72" s="433"/>
      <c r="FA72" s="433"/>
      <c r="FB72" s="433"/>
      <c r="FC72" s="433"/>
      <c r="FD72" s="433"/>
      <c r="FE72" s="433"/>
      <c r="FF72" s="433"/>
      <c r="FG72" s="433"/>
      <c r="FH72" s="433"/>
      <c r="FI72" s="433"/>
      <c r="FJ72" s="433"/>
      <c r="FK72" s="433"/>
      <c r="FL72" s="433"/>
      <c r="FM72" s="433"/>
      <c r="FN72" s="433"/>
      <c r="FO72" s="433"/>
      <c r="FP72" s="433"/>
      <c r="FQ72" s="433"/>
      <c r="FR72" s="433"/>
      <c r="FS72" s="433"/>
      <c r="FT72" s="433"/>
      <c r="FU72" s="433"/>
      <c r="FV72" s="433"/>
      <c r="FW72" s="433"/>
      <c r="FX72" s="433"/>
      <c r="FY72" s="433"/>
      <c r="FZ72" s="433"/>
      <c r="GA72" s="433"/>
      <c r="GB72" s="433"/>
      <c r="GC72" s="433"/>
      <c r="GD72" s="433"/>
      <c r="GE72" s="433"/>
      <c r="GF72" s="433"/>
      <c r="GG72" s="433"/>
      <c r="GH72" s="433"/>
      <c r="GI72" s="433"/>
      <c r="GJ72" s="433"/>
      <c r="GK72" s="433"/>
      <c r="GL72" s="433"/>
      <c r="GM72" s="433"/>
      <c r="GN72" s="433"/>
      <c r="GO72" s="433"/>
      <c r="GP72" s="433"/>
      <c r="GQ72" s="433"/>
      <c r="GR72" s="433"/>
      <c r="GS72" s="433"/>
      <c r="GT72" s="433"/>
      <c r="GU72" s="433"/>
      <c r="GV72" s="433"/>
      <c r="GW72" s="433"/>
      <c r="GX72" s="433"/>
      <c r="GY72" s="433"/>
      <c r="GZ72" s="433"/>
      <c r="HA72" s="433"/>
      <c r="HB72" s="433"/>
      <c r="HC72" s="433"/>
      <c r="HD72" s="433"/>
      <c r="HE72" s="433"/>
      <c r="HF72" s="433"/>
      <c r="HG72" s="433"/>
      <c r="HH72" s="433"/>
      <c r="HI72" s="433"/>
      <c r="HJ72" s="433"/>
      <c r="HK72" s="433"/>
      <c r="HL72" s="433"/>
      <c r="HM72" s="433"/>
      <c r="HN72" s="433"/>
      <c r="HO72" s="433"/>
      <c r="HP72" s="433"/>
      <c r="HQ72" s="433"/>
      <c r="HR72" s="433"/>
      <c r="HS72" s="433"/>
      <c r="HT72" s="433"/>
      <c r="HU72" s="433"/>
      <c r="HV72" s="433"/>
      <c r="HW72" s="433"/>
      <c r="HX72" s="433"/>
      <c r="HY72" s="433"/>
      <c r="HZ72" s="433"/>
      <c r="IA72" s="433"/>
      <c r="IB72" s="433"/>
      <c r="IC72" s="433"/>
      <c r="ID72" s="433"/>
      <c r="IE72" s="433"/>
      <c r="IF72" s="433"/>
      <c r="IG72" s="433"/>
      <c r="IH72" s="433"/>
      <c r="II72" s="433"/>
      <c r="IJ72" s="433"/>
      <c r="IK72" s="433"/>
      <c r="IL72" s="433"/>
      <c r="IM72" s="433"/>
      <c r="IN72" s="433"/>
      <c r="IO72" s="433"/>
      <c r="IP72" s="433"/>
      <c r="IQ72" s="433"/>
      <c r="IR72" s="433"/>
      <c r="IS72" s="433"/>
      <c r="IT72" s="433"/>
      <c r="IU72" s="433"/>
      <c r="IV72" s="433"/>
      <c r="IW72" s="433"/>
      <c r="IX72" s="433"/>
      <c r="IY72" s="433"/>
      <c r="IZ72" s="433"/>
      <c r="JA72" s="433"/>
      <c r="JB72" s="433"/>
      <c r="JC72" s="433"/>
      <c r="JD72" s="433"/>
      <c r="JE72" s="433"/>
      <c r="JF72" s="433"/>
      <c r="JG72" s="433"/>
      <c r="JH72" s="433"/>
      <c r="JI72" s="433"/>
      <c r="JJ72" s="433"/>
    </row>
    <row r="73" spans="1:270" s="122" customFormat="1" x14ac:dyDescent="0.35">
      <c r="B73" s="270"/>
      <c r="N73" s="147"/>
      <c r="O73" s="147"/>
      <c r="P73" s="147"/>
      <c r="Q73" s="147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  <c r="AO73" s="433"/>
      <c r="AP73" s="433"/>
      <c r="AQ73" s="433"/>
      <c r="AR73" s="433"/>
      <c r="AS73" s="433"/>
      <c r="AT73" s="433"/>
      <c r="AU73" s="433"/>
      <c r="AV73" s="433"/>
      <c r="AW73" s="433"/>
      <c r="AX73" s="433"/>
      <c r="AY73" s="433"/>
      <c r="AZ73" s="433"/>
      <c r="BA73" s="433"/>
      <c r="BB73" s="433"/>
      <c r="BC73" s="433"/>
      <c r="BD73" s="433"/>
      <c r="BE73" s="433"/>
      <c r="BF73" s="433"/>
      <c r="BG73" s="433"/>
      <c r="BH73" s="433"/>
      <c r="BI73" s="433"/>
      <c r="BJ73" s="433"/>
      <c r="BK73" s="433"/>
      <c r="BL73" s="433"/>
      <c r="BM73" s="433"/>
      <c r="BN73" s="433"/>
      <c r="BO73" s="433"/>
      <c r="BP73" s="433"/>
      <c r="BQ73" s="433"/>
      <c r="BR73" s="433"/>
      <c r="BS73" s="433"/>
      <c r="BT73" s="433"/>
      <c r="BU73" s="433"/>
      <c r="BV73" s="433"/>
      <c r="BW73" s="433"/>
      <c r="BX73" s="433"/>
      <c r="BY73" s="433"/>
      <c r="BZ73" s="433"/>
      <c r="CA73" s="433"/>
      <c r="CB73" s="433"/>
      <c r="CC73" s="433"/>
      <c r="CD73" s="433"/>
      <c r="CE73" s="433"/>
      <c r="CF73" s="433"/>
      <c r="CG73" s="433"/>
      <c r="CH73" s="433"/>
      <c r="CI73" s="433"/>
      <c r="CJ73" s="433"/>
      <c r="CK73" s="433"/>
      <c r="CL73" s="433"/>
      <c r="CM73" s="433"/>
      <c r="CN73" s="433"/>
      <c r="CO73" s="433"/>
      <c r="CP73" s="433"/>
      <c r="CQ73" s="433"/>
      <c r="CR73" s="433"/>
      <c r="CS73" s="433"/>
      <c r="CT73" s="433"/>
      <c r="CU73" s="433"/>
      <c r="CV73" s="433"/>
      <c r="CW73" s="433"/>
      <c r="CX73" s="433"/>
      <c r="CY73" s="433"/>
      <c r="CZ73" s="433"/>
      <c r="DA73" s="433"/>
      <c r="DB73" s="433"/>
      <c r="DC73" s="433"/>
      <c r="DD73" s="433"/>
      <c r="DE73" s="433"/>
      <c r="DF73" s="433"/>
      <c r="DG73" s="433"/>
      <c r="DH73" s="433"/>
      <c r="DI73" s="433"/>
      <c r="DJ73" s="433"/>
      <c r="DK73" s="433"/>
      <c r="DL73" s="433"/>
      <c r="DM73" s="433"/>
      <c r="DN73" s="433"/>
      <c r="DO73" s="433"/>
      <c r="DP73" s="433"/>
      <c r="DQ73" s="433"/>
      <c r="DR73" s="433"/>
      <c r="DS73" s="433"/>
      <c r="DT73" s="433"/>
      <c r="DU73" s="433"/>
      <c r="DV73" s="433"/>
      <c r="DW73" s="433"/>
      <c r="DX73" s="433"/>
      <c r="DY73" s="433"/>
      <c r="DZ73" s="433"/>
      <c r="EA73" s="433"/>
      <c r="EB73" s="433"/>
      <c r="EC73" s="433"/>
      <c r="ED73" s="433"/>
      <c r="EE73" s="433"/>
      <c r="EF73" s="433"/>
      <c r="EG73" s="433"/>
      <c r="EH73" s="433"/>
      <c r="EI73" s="433"/>
      <c r="EJ73" s="433"/>
      <c r="EK73" s="433"/>
      <c r="EL73" s="433"/>
      <c r="EM73" s="433"/>
      <c r="EN73" s="433"/>
      <c r="EO73" s="433"/>
      <c r="EP73" s="433"/>
      <c r="EQ73" s="433"/>
      <c r="ER73" s="433"/>
      <c r="ES73" s="433"/>
      <c r="ET73" s="433"/>
      <c r="EU73" s="433"/>
      <c r="EV73" s="433"/>
      <c r="EW73" s="433"/>
      <c r="EX73" s="433"/>
      <c r="EY73" s="433"/>
      <c r="EZ73" s="433"/>
      <c r="FA73" s="433"/>
      <c r="FB73" s="433"/>
      <c r="FC73" s="433"/>
      <c r="FD73" s="433"/>
      <c r="FE73" s="433"/>
      <c r="FF73" s="433"/>
      <c r="FG73" s="433"/>
      <c r="FH73" s="433"/>
      <c r="FI73" s="433"/>
      <c r="FJ73" s="433"/>
      <c r="FK73" s="433"/>
      <c r="FL73" s="433"/>
      <c r="FM73" s="433"/>
      <c r="FN73" s="433"/>
      <c r="FO73" s="433"/>
      <c r="FP73" s="433"/>
      <c r="FQ73" s="433"/>
      <c r="FR73" s="433"/>
      <c r="FS73" s="433"/>
      <c r="FT73" s="433"/>
      <c r="FU73" s="433"/>
      <c r="FV73" s="433"/>
      <c r="FW73" s="433"/>
      <c r="FX73" s="433"/>
      <c r="FY73" s="433"/>
      <c r="FZ73" s="433"/>
      <c r="GA73" s="433"/>
      <c r="GB73" s="433"/>
      <c r="GC73" s="433"/>
      <c r="GD73" s="433"/>
      <c r="GE73" s="433"/>
      <c r="GF73" s="433"/>
      <c r="GG73" s="433"/>
      <c r="GH73" s="433"/>
      <c r="GI73" s="433"/>
      <c r="GJ73" s="433"/>
      <c r="GK73" s="433"/>
      <c r="GL73" s="433"/>
      <c r="GM73" s="433"/>
      <c r="GN73" s="433"/>
      <c r="GO73" s="433"/>
      <c r="GP73" s="433"/>
      <c r="GQ73" s="433"/>
      <c r="GR73" s="433"/>
      <c r="GS73" s="433"/>
      <c r="GT73" s="433"/>
      <c r="GU73" s="433"/>
      <c r="GV73" s="433"/>
      <c r="GW73" s="433"/>
      <c r="GX73" s="433"/>
      <c r="GY73" s="433"/>
      <c r="GZ73" s="433"/>
      <c r="HA73" s="433"/>
      <c r="HB73" s="433"/>
      <c r="HC73" s="433"/>
      <c r="HD73" s="433"/>
      <c r="HE73" s="433"/>
      <c r="HF73" s="433"/>
      <c r="HG73" s="433"/>
      <c r="HH73" s="433"/>
      <c r="HI73" s="433"/>
      <c r="HJ73" s="433"/>
      <c r="HK73" s="433"/>
      <c r="HL73" s="433"/>
      <c r="HM73" s="433"/>
      <c r="HN73" s="433"/>
      <c r="HO73" s="433"/>
      <c r="HP73" s="433"/>
      <c r="HQ73" s="433"/>
      <c r="HR73" s="433"/>
      <c r="HS73" s="433"/>
      <c r="HT73" s="433"/>
      <c r="HU73" s="433"/>
      <c r="HV73" s="433"/>
      <c r="HW73" s="433"/>
      <c r="HX73" s="433"/>
      <c r="HY73" s="433"/>
      <c r="HZ73" s="433"/>
      <c r="IA73" s="433"/>
      <c r="IB73" s="433"/>
      <c r="IC73" s="433"/>
      <c r="ID73" s="433"/>
      <c r="IE73" s="433"/>
      <c r="IF73" s="433"/>
      <c r="IG73" s="433"/>
      <c r="IH73" s="433"/>
      <c r="II73" s="433"/>
      <c r="IJ73" s="433"/>
      <c r="IK73" s="433"/>
      <c r="IL73" s="433"/>
      <c r="IM73" s="433"/>
      <c r="IN73" s="433"/>
      <c r="IO73" s="433"/>
      <c r="IP73" s="433"/>
      <c r="IQ73" s="433"/>
      <c r="IR73" s="433"/>
      <c r="IS73" s="433"/>
      <c r="IT73" s="433"/>
      <c r="IU73" s="433"/>
      <c r="IV73" s="433"/>
      <c r="IW73" s="433"/>
      <c r="IX73" s="433"/>
      <c r="IY73" s="433"/>
      <c r="IZ73" s="433"/>
      <c r="JA73" s="433"/>
      <c r="JB73" s="433"/>
      <c r="JC73" s="433"/>
      <c r="JD73" s="433"/>
      <c r="JE73" s="433"/>
      <c r="JF73" s="433"/>
      <c r="JG73" s="433"/>
      <c r="JH73" s="433"/>
      <c r="JI73" s="433"/>
      <c r="JJ73" s="433"/>
    </row>
    <row r="74" spans="1:270" s="122" customFormat="1" x14ac:dyDescent="0.35">
      <c r="B74" s="270"/>
      <c r="N74" s="147"/>
      <c r="O74" s="147"/>
      <c r="P74" s="147"/>
      <c r="Q74" s="147"/>
      <c r="S74" s="433"/>
      <c r="T74" s="433"/>
      <c r="U74" s="433"/>
      <c r="V74" s="433"/>
      <c r="W74" s="433"/>
      <c r="X74" s="433"/>
      <c r="Y74" s="433"/>
      <c r="Z74" s="433"/>
      <c r="AA74" s="433"/>
      <c r="AB74" s="433"/>
      <c r="AC74" s="433"/>
      <c r="AD74" s="433"/>
      <c r="AE74" s="433"/>
      <c r="AF74" s="433"/>
      <c r="AG74" s="433"/>
      <c r="AH74" s="433"/>
      <c r="AI74" s="433"/>
      <c r="AJ74" s="433"/>
      <c r="AK74" s="433"/>
      <c r="AL74" s="433"/>
      <c r="AM74" s="433"/>
      <c r="AN74" s="433"/>
      <c r="AO74" s="433"/>
      <c r="AP74" s="433"/>
      <c r="AQ74" s="433"/>
      <c r="AR74" s="433"/>
      <c r="AS74" s="433"/>
      <c r="AT74" s="433"/>
      <c r="AU74" s="433"/>
      <c r="AV74" s="433"/>
      <c r="AW74" s="433"/>
      <c r="AX74" s="433"/>
      <c r="AY74" s="433"/>
      <c r="AZ74" s="433"/>
      <c r="BA74" s="433"/>
      <c r="BB74" s="433"/>
      <c r="BC74" s="433"/>
      <c r="BD74" s="433"/>
      <c r="BE74" s="433"/>
      <c r="BF74" s="433"/>
      <c r="BG74" s="433"/>
      <c r="BH74" s="433"/>
      <c r="BI74" s="433"/>
      <c r="BJ74" s="433"/>
      <c r="BK74" s="433"/>
      <c r="BL74" s="433"/>
      <c r="BM74" s="433"/>
      <c r="BN74" s="433"/>
      <c r="BO74" s="433"/>
      <c r="BP74" s="433"/>
      <c r="BQ74" s="433"/>
      <c r="BR74" s="433"/>
      <c r="BS74" s="433"/>
      <c r="BT74" s="433"/>
      <c r="BU74" s="433"/>
      <c r="BV74" s="433"/>
      <c r="BW74" s="433"/>
      <c r="BX74" s="433"/>
      <c r="BY74" s="433"/>
      <c r="BZ74" s="433"/>
      <c r="CA74" s="433"/>
      <c r="CB74" s="433"/>
      <c r="CC74" s="433"/>
      <c r="CD74" s="433"/>
      <c r="CE74" s="433"/>
      <c r="CF74" s="433"/>
      <c r="CG74" s="433"/>
      <c r="CH74" s="433"/>
      <c r="CI74" s="433"/>
      <c r="CJ74" s="433"/>
      <c r="CK74" s="433"/>
      <c r="CL74" s="433"/>
      <c r="CM74" s="433"/>
      <c r="CN74" s="433"/>
      <c r="CO74" s="433"/>
      <c r="CP74" s="433"/>
      <c r="CQ74" s="433"/>
      <c r="CR74" s="433"/>
      <c r="CS74" s="433"/>
      <c r="CT74" s="433"/>
      <c r="CU74" s="433"/>
      <c r="CV74" s="433"/>
      <c r="CW74" s="433"/>
      <c r="CX74" s="433"/>
      <c r="CY74" s="433"/>
      <c r="CZ74" s="433"/>
      <c r="DA74" s="433"/>
      <c r="DB74" s="433"/>
      <c r="DC74" s="433"/>
      <c r="DD74" s="433"/>
      <c r="DE74" s="433"/>
      <c r="DF74" s="433"/>
      <c r="DG74" s="433"/>
      <c r="DH74" s="433"/>
      <c r="DI74" s="433"/>
      <c r="DJ74" s="433"/>
      <c r="DK74" s="433"/>
      <c r="DL74" s="433"/>
      <c r="DM74" s="433"/>
      <c r="DN74" s="433"/>
      <c r="DO74" s="433"/>
      <c r="DP74" s="433"/>
      <c r="DQ74" s="433"/>
      <c r="DR74" s="433"/>
      <c r="DS74" s="433"/>
      <c r="DT74" s="433"/>
      <c r="DU74" s="433"/>
      <c r="DV74" s="433"/>
      <c r="DW74" s="433"/>
      <c r="DX74" s="433"/>
      <c r="DY74" s="433"/>
      <c r="DZ74" s="433"/>
      <c r="EA74" s="433"/>
      <c r="EB74" s="433"/>
      <c r="EC74" s="433"/>
      <c r="ED74" s="433"/>
      <c r="EE74" s="433"/>
      <c r="EF74" s="433"/>
      <c r="EG74" s="433"/>
      <c r="EH74" s="433"/>
      <c r="EI74" s="433"/>
      <c r="EJ74" s="433"/>
      <c r="EK74" s="433"/>
      <c r="EL74" s="433"/>
      <c r="EM74" s="433"/>
      <c r="EN74" s="433"/>
      <c r="EO74" s="433"/>
      <c r="EP74" s="433"/>
      <c r="EQ74" s="433"/>
      <c r="ER74" s="433"/>
      <c r="ES74" s="433"/>
      <c r="ET74" s="433"/>
      <c r="EU74" s="433"/>
      <c r="EV74" s="433"/>
      <c r="EW74" s="433"/>
      <c r="EX74" s="433"/>
      <c r="EY74" s="433"/>
      <c r="EZ74" s="433"/>
      <c r="FA74" s="433"/>
      <c r="FB74" s="433"/>
      <c r="FC74" s="433"/>
      <c r="FD74" s="433"/>
      <c r="FE74" s="433"/>
      <c r="FF74" s="433"/>
      <c r="FG74" s="433"/>
      <c r="FH74" s="433"/>
      <c r="FI74" s="433"/>
      <c r="FJ74" s="433"/>
      <c r="FK74" s="433"/>
      <c r="FL74" s="433"/>
      <c r="FM74" s="433"/>
      <c r="FN74" s="433"/>
      <c r="FO74" s="433"/>
      <c r="FP74" s="433"/>
      <c r="FQ74" s="433"/>
      <c r="FR74" s="433"/>
      <c r="FS74" s="433"/>
      <c r="FT74" s="433"/>
      <c r="FU74" s="433"/>
      <c r="FV74" s="433"/>
      <c r="FW74" s="433"/>
      <c r="FX74" s="433"/>
      <c r="FY74" s="433"/>
      <c r="FZ74" s="433"/>
      <c r="GA74" s="433"/>
      <c r="GB74" s="433"/>
      <c r="GC74" s="433"/>
      <c r="GD74" s="433"/>
      <c r="GE74" s="433"/>
      <c r="GF74" s="433"/>
      <c r="GG74" s="433"/>
      <c r="GH74" s="433"/>
      <c r="GI74" s="433"/>
      <c r="GJ74" s="433"/>
      <c r="GK74" s="433"/>
      <c r="GL74" s="433"/>
      <c r="GM74" s="433"/>
      <c r="GN74" s="433"/>
      <c r="GO74" s="433"/>
      <c r="GP74" s="433"/>
      <c r="GQ74" s="433"/>
      <c r="GR74" s="433"/>
      <c r="GS74" s="433"/>
      <c r="GT74" s="433"/>
      <c r="GU74" s="433"/>
      <c r="GV74" s="433"/>
      <c r="GW74" s="433"/>
      <c r="GX74" s="433"/>
      <c r="GY74" s="433"/>
      <c r="GZ74" s="433"/>
      <c r="HA74" s="433"/>
      <c r="HB74" s="433"/>
      <c r="HC74" s="433"/>
      <c r="HD74" s="433"/>
      <c r="HE74" s="433"/>
      <c r="HF74" s="433"/>
      <c r="HG74" s="433"/>
      <c r="HH74" s="433"/>
      <c r="HI74" s="433"/>
      <c r="HJ74" s="433"/>
      <c r="HK74" s="433"/>
      <c r="HL74" s="433"/>
      <c r="HM74" s="433"/>
      <c r="HN74" s="433"/>
      <c r="HO74" s="433"/>
      <c r="HP74" s="433"/>
      <c r="HQ74" s="433"/>
      <c r="HR74" s="433"/>
      <c r="HS74" s="433"/>
      <c r="HT74" s="433"/>
      <c r="HU74" s="433"/>
      <c r="HV74" s="433"/>
      <c r="HW74" s="433"/>
      <c r="HX74" s="433"/>
      <c r="HY74" s="433"/>
      <c r="HZ74" s="433"/>
      <c r="IA74" s="433"/>
      <c r="IB74" s="433"/>
      <c r="IC74" s="433"/>
      <c r="ID74" s="433"/>
      <c r="IE74" s="433"/>
      <c r="IF74" s="433"/>
      <c r="IG74" s="433"/>
      <c r="IH74" s="433"/>
      <c r="II74" s="433"/>
      <c r="IJ74" s="433"/>
      <c r="IK74" s="433"/>
      <c r="IL74" s="433"/>
      <c r="IM74" s="433"/>
      <c r="IN74" s="433"/>
      <c r="IO74" s="433"/>
      <c r="IP74" s="433"/>
      <c r="IQ74" s="433"/>
      <c r="IR74" s="433"/>
      <c r="IS74" s="433"/>
      <c r="IT74" s="433"/>
      <c r="IU74" s="433"/>
      <c r="IV74" s="433"/>
      <c r="IW74" s="433"/>
      <c r="IX74" s="433"/>
      <c r="IY74" s="433"/>
      <c r="IZ74" s="433"/>
      <c r="JA74" s="433"/>
      <c r="JB74" s="433"/>
      <c r="JC74" s="433"/>
      <c r="JD74" s="433"/>
      <c r="JE74" s="433"/>
      <c r="JF74" s="433"/>
      <c r="JG74" s="433"/>
      <c r="JH74" s="433"/>
      <c r="JI74" s="433"/>
      <c r="JJ74" s="433"/>
    </row>
    <row r="75" spans="1:270" s="122" customFormat="1" x14ac:dyDescent="0.35">
      <c r="B75" s="270"/>
      <c r="N75" s="147"/>
      <c r="O75" s="147"/>
      <c r="P75" s="147"/>
      <c r="Q75" s="147"/>
      <c r="S75" s="433"/>
      <c r="T75" s="433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433"/>
      <c r="AK75" s="433"/>
      <c r="AL75" s="433"/>
      <c r="AM75" s="433"/>
      <c r="AN75" s="433"/>
      <c r="AO75" s="433"/>
      <c r="AP75" s="433"/>
      <c r="AQ75" s="433"/>
      <c r="AR75" s="433"/>
      <c r="AS75" s="433"/>
      <c r="AT75" s="433"/>
      <c r="AU75" s="433"/>
      <c r="AV75" s="433"/>
      <c r="AW75" s="433"/>
      <c r="AX75" s="433"/>
      <c r="AY75" s="433"/>
      <c r="AZ75" s="433"/>
      <c r="BA75" s="433"/>
      <c r="BB75" s="433"/>
      <c r="BC75" s="433"/>
      <c r="BD75" s="433"/>
      <c r="BE75" s="433"/>
      <c r="BF75" s="433"/>
      <c r="BG75" s="433"/>
      <c r="BH75" s="433"/>
      <c r="BI75" s="433"/>
      <c r="BJ75" s="433"/>
      <c r="BK75" s="433"/>
      <c r="BL75" s="433"/>
      <c r="BM75" s="433"/>
      <c r="BN75" s="433"/>
      <c r="BO75" s="433"/>
      <c r="BP75" s="433"/>
      <c r="BQ75" s="433"/>
      <c r="BR75" s="433"/>
      <c r="BS75" s="433"/>
      <c r="BT75" s="433"/>
      <c r="BU75" s="433"/>
      <c r="BV75" s="433"/>
      <c r="BW75" s="433"/>
      <c r="BX75" s="433"/>
      <c r="BY75" s="433"/>
      <c r="BZ75" s="433"/>
      <c r="CA75" s="433"/>
      <c r="CB75" s="433"/>
      <c r="CC75" s="433"/>
      <c r="CD75" s="433"/>
      <c r="CE75" s="433"/>
      <c r="CF75" s="433"/>
      <c r="CG75" s="433"/>
      <c r="CH75" s="433"/>
      <c r="CI75" s="433"/>
      <c r="CJ75" s="433"/>
      <c r="CK75" s="433"/>
      <c r="CL75" s="433"/>
      <c r="CM75" s="433"/>
      <c r="CN75" s="433"/>
      <c r="CO75" s="433"/>
      <c r="CP75" s="433"/>
      <c r="CQ75" s="433"/>
      <c r="CR75" s="433"/>
      <c r="CS75" s="433"/>
      <c r="CT75" s="433"/>
      <c r="CU75" s="433"/>
      <c r="CV75" s="433"/>
      <c r="CW75" s="433"/>
      <c r="CX75" s="433"/>
      <c r="CY75" s="433"/>
      <c r="CZ75" s="433"/>
      <c r="DA75" s="433"/>
      <c r="DB75" s="433"/>
      <c r="DC75" s="433"/>
      <c r="DD75" s="433"/>
      <c r="DE75" s="433"/>
      <c r="DF75" s="433"/>
      <c r="DG75" s="433"/>
      <c r="DH75" s="433"/>
      <c r="DI75" s="433"/>
      <c r="DJ75" s="433"/>
      <c r="DK75" s="433"/>
      <c r="DL75" s="433"/>
      <c r="DM75" s="433"/>
      <c r="DN75" s="433"/>
      <c r="DO75" s="433"/>
      <c r="DP75" s="433"/>
      <c r="DQ75" s="433"/>
      <c r="DR75" s="433"/>
      <c r="DS75" s="433"/>
      <c r="DT75" s="433"/>
      <c r="DU75" s="433"/>
      <c r="DV75" s="433"/>
      <c r="DW75" s="433"/>
      <c r="DX75" s="433"/>
      <c r="DY75" s="433"/>
      <c r="DZ75" s="433"/>
      <c r="EA75" s="433"/>
      <c r="EB75" s="433"/>
      <c r="EC75" s="433"/>
      <c r="ED75" s="433"/>
      <c r="EE75" s="433"/>
      <c r="EF75" s="433"/>
      <c r="EG75" s="433"/>
      <c r="EH75" s="433"/>
      <c r="EI75" s="433"/>
      <c r="EJ75" s="433"/>
      <c r="EK75" s="433"/>
      <c r="EL75" s="433"/>
      <c r="EM75" s="433"/>
      <c r="EN75" s="433"/>
      <c r="EO75" s="433"/>
      <c r="EP75" s="433"/>
      <c r="EQ75" s="433"/>
      <c r="ER75" s="433"/>
      <c r="ES75" s="433"/>
      <c r="ET75" s="433"/>
      <c r="EU75" s="433"/>
      <c r="EV75" s="433"/>
      <c r="EW75" s="433"/>
      <c r="EX75" s="433"/>
      <c r="EY75" s="433"/>
      <c r="EZ75" s="433"/>
      <c r="FA75" s="433"/>
      <c r="FB75" s="433"/>
      <c r="FC75" s="433"/>
      <c r="FD75" s="433"/>
      <c r="FE75" s="433"/>
      <c r="FF75" s="433"/>
      <c r="FG75" s="433"/>
      <c r="FH75" s="433"/>
      <c r="FI75" s="433"/>
      <c r="FJ75" s="433"/>
      <c r="FK75" s="433"/>
      <c r="FL75" s="433"/>
      <c r="FM75" s="433"/>
      <c r="FN75" s="433"/>
      <c r="FO75" s="433"/>
      <c r="FP75" s="433"/>
      <c r="FQ75" s="433"/>
      <c r="FR75" s="433"/>
      <c r="FS75" s="433"/>
      <c r="FT75" s="433"/>
      <c r="FU75" s="433"/>
      <c r="FV75" s="433"/>
      <c r="FW75" s="433"/>
      <c r="FX75" s="433"/>
      <c r="FY75" s="433"/>
      <c r="FZ75" s="433"/>
      <c r="GA75" s="433"/>
      <c r="GB75" s="433"/>
      <c r="GC75" s="433"/>
      <c r="GD75" s="433"/>
      <c r="GE75" s="433"/>
      <c r="GF75" s="433"/>
      <c r="GG75" s="433"/>
      <c r="GH75" s="433"/>
      <c r="GI75" s="433"/>
      <c r="GJ75" s="433"/>
      <c r="GK75" s="433"/>
      <c r="GL75" s="433"/>
      <c r="GM75" s="433"/>
      <c r="GN75" s="433"/>
      <c r="GO75" s="433"/>
      <c r="GP75" s="433"/>
      <c r="GQ75" s="433"/>
      <c r="GR75" s="433"/>
      <c r="GS75" s="433"/>
      <c r="GT75" s="433"/>
      <c r="GU75" s="433"/>
      <c r="GV75" s="433"/>
      <c r="GW75" s="433"/>
      <c r="GX75" s="433"/>
      <c r="GY75" s="433"/>
      <c r="GZ75" s="433"/>
      <c r="HA75" s="433"/>
      <c r="HB75" s="433"/>
      <c r="HC75" s="433"/>
      <c r="HD75" s="433"/>
      <c r="HE75" s="433"/>
      <c r="HF75" s="433"/>
      <c r="HG75" s="433"/>
      <c r="HH75" s="433"/>
      <c r="HI75" s="433"/>
      <c r="HJ75" s="433"/>
      <c r="HK75" s="433"/>
      <c r="HL75" s="433"/>
      <c r="HM75" s="433"/>
      <c r="HN75" s="433"/>
      <c r="HO75" s="433"/>
      <c r="HP75" s="433"/>
      <c r="HQ75" s="433"/>
      <c r="HR75" s="433"/>
      <c r="HS75" s="433"/>
      <c r="HT75" s="433"/>
      <c r="HU75" s="433"/>
      <c r="HV75" s="433"/>
      <c r="HW75" s="433"/>
      <c r="HX75" s="433"/>
      <c r="HY75" s="433"/>
      <c r="HZ75" s="433"/>
      <c r="IA75" s="433"/>
      <c r="IB75" s="433"/>
      <c r="IC75" s="433"/>
      <c r="ID75" s="433"/>
      <c r="IE75" s="433"/>
      <c r="IF75" s="433"/>
      <c r="IG75" s="433"/>
      <c r="IH75" s="433"/>
      <c r="II75" s="433"/>
      <c r="IJ75" s="433"/>
      <c r="IK75" s="433"/>
      <c r="IL75" s="433"/>
      <c r="IM75" s="433"/>
      <c r="IN75" s="433"/>
      <c r="IO75" s="433"/>
      <c r="IP75" s="433"/>
      <c r="IQ75" s="433"/>
      <c r="IR75" s="433"/>
      <c r="IS75" s="433"/>
      <c r="IT75" s="433"/>
      <c r="IU75" s="433"/>
      <c r="IV75" s="433"/>
      <c r="IW75" s="433"/>
      <c r="IX75" s="433"/>
      <c r="IY75" s="433"/>
      <c r="IZ75" s="433"/>
      <c r="JA75" s="433"/>
      <c r="JB75" s="433"/>
      <c r="JC75" s="433"/>
      <c r="JD75" s="433"/>
      <c r="JE75" s="433"/>
      <c r="JF75" s="433"/>
      <c r="JG75" s="433"/>
      <c r="JH75" s="433"/>
      <c r="JI75" s="433"/>
      <c r="JJ75" s="433"/>
    </row>
    <row r="76" spans="1:270" s="122" customFormat="1" x14ac:dyDescent="0.35">
      <c r="B76" s="270"/>
      <c r="N76" s="147"/>
      <c r="O76" s="147"/>
      <c r="P76" s="147"/>
      <c r="Q76" s="147"/>
      <c r="S76" s="433"/>
      <c r="T76" s="433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433"/>
      <c r="AK76" s="433"/>
      <c r="AL76" s="433"/>
      <c r="AM76" s="433"/>
      <c r="AN76" s="433"/>
      <c r="AO76" s="433"/>
      <c r="AP76" s="433"/>
      <c r="AQ76" s="433"/>
      <c r="AR76" s="433"/>
      <c r="AS76" s="433"/>
      <c r="AT76" s="433"/>
      <c r="AU76" s="433"/>
      <c r="AV76" s="433"/>
      <c r="AW76" s="433"/>
      <c r="AX76" s="433"/>
      <c r="AY76" s="433"/>
      <c r="AZ76" s="433"/>
      <c r="BA76" s="433"/>
      <c r="BB76" s="433"/>
      <c r="BC76" s="433"/>
      <c r="BD76" s="433"/>
      <c r="BE76" s="433"/>
      <c r="BF76" s="433"/>
      <c r="BG76" s="433"/>
      <c r="BH76" s="433"/>
      <c r="BI76" s="433"/>
      <c r="BJ76" s="433"/>
      <c r="BK76" s="433"/>
      <c r="BL76" s="433"/>
      <c r="BM76" s="433"/>
      <c r="BN76" s="433"/>
      <c r="BO76" s="433"/>
      <c r="BP76" s="433"/>
      <c r="BQ76" s="433"/>
      <c r="BR76" s="433"/>
      <c r="BS76" s="433"/>
      <c r="BT76" s="433"/>
      <c r="BU76" s="433"/>
      <c r="BV76" s="433"/>
      <c r="BW76" s="433"/>
      <c r="BX76" s="433"/>
      <c r="BY76" s="433"/>
      <c r="BZ76" s="433"/>
      <c r="CA76" s="433"/>
      <c r="CB76" s="433"/>
      <c r="CC76" s="433"/>
      <c r="CD76" s="433"/>
      <c r="CE76" s="433"/>
      <c r="CF76" s="433"/>
      <c r="CG76" s="433"/>
      <c r="CH76" s="433"/>
      <c r="CI76" s="433"/>
      <c r="CJ76" s="433"/>
      <c r="CK76" s="433"/>
      <c r="CL76" s="433"/>
      <c r="CM76" s="433"/>
      <c r="CN76" s="433"/>
      <c r="CO76" s="433"/>
      <c r="CP76" s="433"/>
      <c r="CQ76" s="433"/>
      <c r="CR76" s="433"/>
      <c r="CS76" s="433"/>
      <c r="CT76" s="433"/>
      <c r="CU76" s="433"/>
      <c r="CV76" s="433"/>
      <c r="CW76" s="433"/>
      <c r="CX76" s="433"/>
      <c r="CY76" s="433"/>
      <c r="CZ76" s="433"/>
      <c r="DA76" s="433"/>
      <c r="DB76" s="433"/>
      <c r="DC76" s="433"/>
      <c r="DD76" s="433"/>
      <c r="DE76" s="433"/>
      <c r="DF76" s="433"/>
      <c r="DG76" s="433"/>
      <c r="DH76" s="433"/>
      <c r="DI76" s="433"/>
      <c r="DJ76" s="433"/>
      <c r="DK76" s="433"/>
      <c r="DL76" s="433"/>
      <c r="DM76" s="433"/>
      <c r="DN76" s="433"/>
      <c r="DO76" s="433"/>
      <c r="DP76" s="433"/>
      <c r="DQ76" s="433"/>
      <c r="DR76" s="433"/>
      <c r="DS76" s="433"/>
      <c r="DT76" s="433"/>
      <c r="DU76" s="433"/>
      <c r="DV76" s="433"/>
      <c r="DW76" s="433"/>
      <c r="DX76" s="433"/>
      <c r="DY76" s="433"/>
      <c r="DZ76" s="433"/>
      <c r="EA76" s="433"/>
      <c r="EB76" s="433"/>
      <c r="EC76" s="433"/>
      <c r="ED76" s="433"/>
      <c r="EE76" s="433"/>
      <c r="EF76" s="433"/>
      <c r="EG76" s="433"/>
      <c r="EH76" s="433"/>
      <c r="EI76" s="433"/>
      <c r="EJ76" s="433"/>
      <c r="EK76" s="433"/>
      <c r="EL76" s="433"/>
      <c r="EM76" s="433"/>
      <c r="EN76" s="433"/>
      <c r="EO76" s="433"/>
      <c r="EP76" s="433"/>
      <c r="EQ76" s="433"/>
      <c r="ER76" s="433"/>
      <c r="ES76" s="433"/>
      <c r="ET76" s="433"/>
      <c r="EU76" s="433"/>
      <c r="EV76" s="433"/>
      <c r="EW76" s="433"/>
      <c r="EX76" s="433"/>
      <c r="EY76" s="433"/>
      <c r="EZ76" s="433"/>
      <c r="FA76" s="433"/>
      <c r="FB76" s="433"/>
      <c r="FC76" s="433"/>
      <c r="FD76" s="433"/>
      <c r="FE76" s="433"/>
      <c r="FF76" s="433"/>
      <c r="FG76" s="433"/>
      <c r="FH76" s="433"/>
      <c r="FI76" s="433"/>
      <c r="FJ76" s="433"/>
      <c r="FK76" s="433"/>
      <c r="FL76" s="433"/>
      <c r="FM76" s="433"/>
      <c r="FN76" s="433"/>
      <c r="FO76" s="433"/>
      <c r="FP76" s="433"/>
      <c r="FQ76" s="433"/>
      <c r="FR76" s="433"/>
      <c r="FS76" s="433"/>
      <c r="FT76" s="433"/>
      <c r="FU76" s="433"/>
      <c r="FV76" s="433"/>
      <c r="FW76" s="433"/>
      <c r="FX76" s="433"/>
      <c r="FY76" s="433"/>
      <c r="FZ76" s="433"/>
      <c r="GA76" s="433"/>
      <c r="GB76" s="433"/>
      <c r="GC76" s="433"/>
      <c r="GD76" s="433"/>
      <c r="GE76" s="433"/>
      <c r="GF76" s="433"/>
      <c r="GG76" s="433"/>
      <c r="GH76" s="433"/>
      <c r="GI76" s="433"/>
      <c r="GJ76" s="433"/>
      <c r="GK76" s="433"/>
      <c r="GL76" s="433"/>
      <c r="GM76" s="433"/>
      <c r="GN76" s="433"/>
      <c r="GO76" s="433"/>
      <c r="GP76" s="433"/>
      <c r="GQ76" s="433"/>
      <c r="GR76" s="433"/>
      <c r="GS76" s="433"/>
      <c r="GT76" s="433"/>
      <c r="GU76" s="433"/>
      <c r="GV76" s="433"/>
      <c r="GW76" s="433"/>
      <c r="GX76" s="433"/>
      <c r="GY76" s="433"/>
      <c r="GZ76" s="433"/>
      <c r="HA76" s="433"/>
      <c r="HB76" s="433"/>
      <c r="HC76" s="433"/>
      <c r="HD76" s="433"/>
      <c r="HE76" s="433"/>
      <c r="HF76" s="433"/>
      <c r="HG76" s="433"/>
      <c r="HH76" s="433"/>
      <c r="HI76" s="433"/>
      <c r="HJ76" s="433"/>
      <c r="HK76" s="433"/>
      <c r="HL76" s="433"/>
      <c r="HM76" s="433"/>
      <c r="HN76" s="433"/>
      <c r="HO76" s="433"/>
      <c r="HP76" s="433"/>
      <c r="HQ76" s="433"/>
      <c r="HR76" s="433"/>
      <c r="HS76" s="433"/>
      <c r="HT76" s="433"/>
      <c r="HU76" s="433"/>
      <c r="HV76" s="433"/>
      <c r="HW76" s="433"/>
      <c r="HX76" s="433"/>
      <c r="HY76" s="433"/>
      <c r="HZ76" s="433"/>
      <c r="IA76" s="433"/>
      <c r="IB76" s="433"/>
      <c r="IC76" s="433"/>
      <c r="ID76" s="433"/>
      <c r="IE76" s="433"/>
      <c r="IF76" s="433"/>
      <c r="IG76" s="433"/>
      <c r="IH76" s="433"/>
      <c r="II76" s="433"/>
      <c r="IJ76" s="433"/>
      <c r="IK76" s="433"/>
      <c r="IL76" s="433"/>
      <c r="IM76" s="433"/>
      <c r="IN76" s="433"/>
      <c r="IO76" s="433"/>
      <c r="IP76" s="433"/>
      <c r="IQ76" s="433"/>
      <c r="IR76" s="433"/>
      <c r="IS76" s="433"/>
      <c r="IT76" s="433"/>
      <c r="IU76" s="433"/>
      <c r="IV76" s="433"/>
      <c r="IW76" s="433"/>
      <c r="IX76" s="433"/>
      <c r="IY76" s="433"/>
      <c r="IZ76" s="433"/>
      <c r="JA76" s="433"/>
      <c r="JB76" s="433"/>
      <c r="JC76" s="433"/>
      <c r="JD76" s="433"/>
      <c r="JE76" s="433"/>
      <c r="JF76" s="433"/>
      <c r="JG76" s="433"/>
      <c r="JH76" s="433"/>
      <c r="JI76" s="433"/>
      <c r="JJ76" s="433"/>
    </row>
    <row r="77" spans="1:270" s="122" customFormat="1" x14ac:dyDescent="0.35">
      <c r="B77" s="270"/>
      <c r="N77" s="147"/>
      <c r="O77" s="147"/>
      <c r="P77" s="147"/>
      <c r="Q77" s="147"/>
      <c r="S77" s="433"/>
      <c r="T77" s="433"/>
      <c r="U77" s="433"/>
      <c r="V77" s="433"/>
      <c r="W77" s="433"/>
      <c r="X77" s="433"/>
      <c r="Y77" s="433"/>
      <c r="Z77" s="433"/>
      <c r="AA77" s="433"/>
      <c r="AB77" s="433"/>
      <c r="AC77" s="433"/>
      <c r="AD77" s="433"/>
      <c r="AE77" s="433"/>
      <c r="AF77" s="433"/>
      <c r="AG77" s="433"/>
      <c r="AH77" s="433"/>
      <c r="AI77" s="433"/>
      <c r="AJ77" s="433"/>
      <c r="AK77" s="433"/>
      <c r="AL77" s="433"/>
      <c r="AM77" s="433"/>
      <c r="AN77" s="433"/>
      <c r="AO77" s="433"/>
      <c r="AP77" s="433"/>
      <c r="AQ77" s="433"/>
      <c r="AR77" s="433"/>
      <c r="AS77" s="433"/>
      <c r="AT77" s="433"/>
      <c r="AU77" s="433"/>
      <c r="AV77" s="433"/>
      <c r="AW77" s="433"/>
      <c r="AX77" s="433"/>
      <c r="AY77" s="433"/>
      <c r="AZ77" s="433"/>
      <c r="BA77" s="433"/>
      <c r="BB77" s="433"/>
      <c r="BC77" s="433"/>
      <c r="BD77" s="433"/>
      <c r="BE77" s="433"/>
      <c r="BF77" s="433"/>
      <c r="BG77" s="433"/>
      <c r="BH77" s="433"/>
      <c r="BI77" s="433"/>
      <c r="BJ77" s="433"/>
      <c r="BK77" s="433"/>
      <c r="BL77" s="433"/>
      <c r="BM77" s="433"/>
      <c r="BN77" s="433"/>
      <c r="BO77" s="433"/>
      <c r="BP77" s="433"/>
      <c r="BQ77" s="433"/>
      <c r="BR77" s="433"/>
      <c r="BS77" s="433"/>
      <c r="BT77" s="433"/>
      <c r="BU77" s="433"/>
      <c r="BV77" s="433"/>
      <c r="BW77" s="433"/>
      <c r="BX77" s="433"/>
      <c r="BY77" s="433"/>
      <c r="BZ77" s="433"/>
      <c r="CA77" s="433"/>
      <c r="CB77" s="433"/>
      <c r="CC77" s="433"/>
      <c r="CD77" s="433"/>
      <c r="CE77" s="433"/>
      <c r="CF77" s="433"/>
      <c r="CG77" s="433"/>
      <c r="CH77" s="433"/>
      <c r="CI77" s="433"/>
      <c r="CJ77" s="433"/>
      <c r="CK77" s="433"/>
      <c r="CL77" s="433"/>
      <c r="CM77" s="433"/>
      <c r="CN77" s="433"/>
      <c r="CO77" s="433"/>
      <c r="CP77" s="433"/>
      <c r="CQ77" s="433"/>
      <c r="CR77" s="433"/>
      <c r="CS77" s="433"/>
      <c r="CT77" s="433"/>
      <c r="CU77" s="433"/>
      <c r="CV77" s="433"/>
      <c r="CW77" s="433"/>
      <c r="CX77" s="433"/>
      <c r="CY77" s="433"/>
      <c r="CZ77" s="433"/>
      <c r="DA77" s="433"/>
      <c r="DB77" s="433"/>
      <c r="DC77" s="433"/>
      <c r="DD77" s="433"/>
      <c r="DE77" s="433"/>
      <c r="DF77" s="433"/>
      <c r="DG77" s="433"/>
      <c r="DH77" s="433"/>
      <c r="DI77" s="433"/>
      <c r="DJ77" s="433"/>
      <c r="DK77" s="433"/>
      <c r="DL77" s="433"/>
      <c r="DM77" s="433"/>
      <c r="DN77" s="433"/>
      <c r="DO77" s="433"/>
      <c r="DP77" s="433"/>
      <c r="DQ77" s="433"/>
      <c r="DR77" s="433"/>
      <c r="DS77" s="433"/>
      <c r="DT77" s="433"/>
      <c r="DU77" s="433"/>
      <c r="DV77" s="433"/>
      <c r="DW77" s="433"/>
      <c r="DX77" s="433"/>
      <c r="DY77" s="433"/>
      <c r="DZ77" s="433"/>
      <c r="EA77" s="433"/>
      <c r="EB77" s="433"/>
      <c r="EC77" s="433"/>
      <c r="ED77" s="433"/>
      <c r="EE77" s="433"/>
      <c r="EF77" s="433"/>
      <c r="EG77" s="433"/>
      <c r="EH77" s="433"/>
      <c r="EI77" s="433"/>
      <c r="EJ77" s="433"/>
      <c r="EK77" s="433"/>
      <c r="EL77" s="433"/>
      <c r="EM77" s="433"/>
      <c r="EN77" s="433"/>
      <c r="EO77" s="433"/>
      <c r="EP77" s="433"/>
      <c r="EQ77" s="433"/>
      <c r="ER77" s="433"/>
      <c r="ES77" s="433"/>
      <c r="ET77" s="433"/>
      <c r="EU77" s="433"/>
      <c r="EV77" s="433"/>
      <c r="EW77" s="433"/>
      <c r="EX77" s="433"/>
      <c r="EY77" s="433"/>
      <c r="EZ77" s="433"/>
      <c r="FA77" s="433"/>
      <c r="FB77" s="433"/>
      <c r="FC77" s="433"/>
      <c r="FD77" s="433"/>
      <c r="FE77" s="433"/>
      <c r="FF77" s="433"/>
      <c r="FG77" s="433"/>
      <c r="FH77" s="433"/>
      <c r="FI77" s="433"/>
      <c r="FJ77" s="433"/>
      <c r="FK77" s="433"/>
      <c r="FL77" s="433"/>
      <c r="FM77" s="433"/>
      <c r="FN77" s="433"/>
      <c r="FO77" s="433"/>
      <c r="FP77" s="433"/>
      <c r="FQ77" s="433"/>
      <c r="FR77" s="433"/>
      <c r="FS77" s="433"/>
      <c r="FT77" s="433"/>
      <c r="FU77" s="433"/>
      <c r="FV77" s="433"/>
      <c r="FW77" s="433"/>
      <c r="FX77" s="433"/>
      <c r="FY77" s="433"/>
      <c r="FZ77" s="433"/>
      <c r="GA77" s="433"/>
      <c r="GB77" s="433"/>
      <c r="GC77" s="433"/>
      <c r="GD77" s="433"/>
      <c r="GE77" s="433"/>
      <c r="GF77" s="433"/>
      <c r="GG77" s="433"/>
      <c r="GH77" s="433"/>
      <c r="GI77" s="433"/>
      <c r="GJ77" s="433"/>
      <c r="GK77" s="433"/>
      <c r="GL77" s="433"/>
      <c r="GM77" s="433"/>
      <c r="GN77" s="433"/>
      <c r="GO77" s="433"/>
      <c r="GP77" s="433"/>
      <c r="GQ77" s="433"/>
      <c r="GR77" s="433"/>
      <c r="GS77" s="433"/>
      <c r="GT77" s="433"/>
      <c r="GU77" s="433"/>
      <c r="GV77" s="433"/>
      <c r="GW77" s="433"/>
      <c r="GX77" s="433"/>
      <c r="GY77" s="433"/>
      <c r="GZ77" s="433"/>
      <c r="HA77" s="433"/>
      <c r="HB77" s="433"/>
      <c r="HC77" s="433"/>
      <c r="HD77" s="433"/>
      <c r="HE77" s="433"/>
      <c r="HF77" s="433"/>
      <c r="HG77" s="433"/>
      <c r="HH77" s="433"/>
      <c r="HI77" s="433"/>
      <c r="HJ77" s="433"/>
      <c r="HK77" s="433"/>
      <c r="HL77" s="433"/>
      <c r="HM77" s="433"/>
      <c r="HN77" s="433"/>
      <c r="HO77" s="433"/>
      <c r="HP77" s="433"/>
      <c r="HQ77" s="433"/>
      <c r="HR77" s="433"/>
      <c r="HS77" s="433"/>
      <c r="HT77" s="433"/>
      <c r="HU77" s="433"/>
      <c r="HV77" s="433"/>
      <c r="HW77" s="433"/>
      <c r="HX77" s="433"/>
      <c r="HY77" s="433"/>
      <c r="HZ77" s="433"/>
      <c r="IA77" s="433"/>
      <c r="IB77" s="433"/>
      <c r="IC77" s="433"/>
      <c r="ID77" s="433"/>
      <c r="IE77" s="433"/>
      <c r="IF77" s="433"/>
      <c r="IG77" s="433"/>
      <c r="IH77" s="433"/>
      <c r="II77" s="433"/>
      <c r="IJ77" s="433"/>
      <c r="IK77" s="433"/>
      <c r="IL77" s="433"/>
      <c r="IM77" s="433"/>
      <c r="IN77" s="433"/>
      <c r="IO77" s="433"/>
      <c r="IP77" s="433"/>
      <c r="IQ77" s="433"/>
      <c r="IR77" s="433"/>
      <c r="IS77" s="433"/>
      <c r="IT77" s="433"/>
      <c r="IU77" s="433"/>
      <c r="IV77" s="433"/>
      <c r="IW77" s="433"/>
      <c r="IX77" s="433"/>
      <c r="IY77" s="433"/>
      <c r="IZ77" s="433"/>
      <c r="JA77" s="433"/>
      <c r="JB77" s="433"/>
      <c r="JC77" s="433"/>
      <c r="JD77" s="433"/>
      <c r="JE77" s="433"/>
      <c r="JF77" s="433"/>
      <c r="JG77" s="433"/>
      <c r="JH77" s="433"/>
      <c r="JI77" s="433"/>
      <c r="JJ77" s="433"/>
    </row>
    <row r="78" spans="1:270" s="122" customFormat="1" x14ac:dyDescent="0.35">
      <c r="B78" s="270"/>
      <c r="N78" s="147"/>
      <c r="O78" s="147"/>
      <c r="P78" s="147"/>
      <c r="Q78" s="147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  <c r="AO78" s="433"/>
      <c r="AP78" s="433"/>
      <c r="AQ78" s="433"/>
      <c r="AR78" s="433"/>
      <c r="AS78" s="433"/>
      <c r="AT78" s="433"/>
      <c r="AU78" s="433"/>
      <c r="AV78" s="433"/>
      <c r="AW78" s="433"/>
      <c r="AX78" s="433"/>
      <c r="AY78" s="433"/>
      <c r="AZ78" s="433"/>
      <c r="BA78" s="433"/>
      <c r="BB78" s="433"/>
      <c r="BC78" s="433"/>
      <c r="BD78" s="433"/>
      <c r="BE78" s="433"/>
      <c r="BF78" s="433"/>
      <c r="BG78" s="433"/>
      <c r="BH78" s="433"/>
      <c r="BI78" s="433"/>
      <c r="BJ78" s="433"/>
      <c r="BK78" s="433"/>
      <c r="BL78" s="433"/>
      <c r="BM78" s="433"/>
      <c r="BN78" s="433"/>
      <c r="BO78" s="433"/>
      <c r="BP78" s="433"/>
      <c r="BQ78" s="433"/>
      <c r="BR78" s="433"/>
      <c r="BS78" s="433"/>
      <c r="BT78" s="433"/>
      <c r="BU78" s="433"/>
      <c r="BV78" s="433"/>
      <c r="BW78" s="433"/>
      <c r="BX78" s="433"/>
      <c r="BY78" s="433"/>
      <c r="BZ78" s="433"/>
      <c r="CA78" s="433"/>
      <c r="CB78" s="433"/>
      <c r="CC78" s="433"/>
      <c r="CD78" s="433"/>
      <c r="CE78" s="433"/>
      <c r="CF78" s="433"/>
      <c r="CG78" s="433"/>
      <c r="CH78" s="433"/>
      <c r="CI78" s="433"/>
      <c r="CJ78" s="433"/>
      <c r="CK78" s="433"/>
      <c r="CL78" s="433"/>
      <c r="CM78" s="433"/>
      <c r="CN78" s="433"/>
      <c r="CO78" s="433"/>
      <c r="CP78" s="433"/>
      <c r="CQ78" s="433"/>
      <c r="CR78" s="433"/>
      <c r="CS78" s="433"/>
      <c r="CT78" s="433"/>
      <c r="CU78" s="433"/>
      <c r="CV78" s="433"/>
      <c r="CW78" s="433"/>
      <c r="CX78" s="433"/>
      <c r="CY78" s="433"/>
      <c r="CZ78" s="433"/>
      <c r="DA78" s="433"/>
      <c r="DB78" s="433"/>
      <c r="DC78" s="433"/>
      <c r="DD78" s="433"/>
      <c r="DE78" s="433"/>
      <c r="DF78" s="433"/>
      <c r="DG78" s="433"/>
      <c r="DH78" s="433"/>
      <c r="DI78" s="433"/>
      <c r="DJ78" s="433"/>
      <c r="DK78" s="433"/>
      <c r="DL78" s="433"/>
      <c r="DM78" s="433"/>
      <c r="DN78" s="433"/>
      <c r="DO78" s="433"/>
      <c r="DP78" s="433"/>
      <c r="DQ78" s="433"/>
      <c r="DR78" s="433"/>
      <c r="DS78" s="433"/>
      <c r="DT78" s="433"/>
      <c r="DU78" s="433"/>
      <c r="DV78" s="433"/>
      <c r="DW78" s="433"/>
      <c r="DX78" s="433"/>
      <c r="DY78" s="433"/>
      <c r="DZ78" s="433"/>
      <c r="EA78" s="433"/>
      <c r="EB78" s="433"/>
      <c r="EC78" s="433"/>
      <c r="ED78" s="433"/>
      <c r="EE78" s="433"/>
      <c r="EF78" s="433"/>
      <c r="EG78" s="433"/>
      <c r="EH78" s="433"/>
      <c r="EI78" s="433"/>
      <c r="EJ78" s="433"/>
      <c r="EK78" s="433"/>
      <c r="EL78" s="433"/>
      <c r="EM78" s="433"/>
      <c r="EN78" s="433"/>
      <c r="EO78" s="433"/>
      <c r="EP78" s="433"/>
      <c r="EQ78" s="433"/>
      <c r="ER78" s="433"/>
      <c r="ES78" s="433"/>
      <c r="ET78" s="433"/>
      <c r="EU78" s="433"/>
      <c r="EV78" s="433"/>
      <c r="EW78" s="433"/>
      <c r="EX78" s="433"/>
      <c r="EY78" s="433"/>
      <c r="EZ78" s="433"/>
      <c r="FA78" s="433"/>
      <c r="FB78" s="433"/>
      <c r="FC78" s="433"/>
      <c r="FD78" s="433"/>
      <c r="FE78" s="433"/>
      <c r="FF78" s="433"/>
      <c r="FG78" s="433"/>
      <c r="FH78" s="433"/>
      <c r="FI78" s="433"/>
      <c r="FJ78" s="433"/>
      <c r="FK78" s="433"/>
      <c r="FL78" s="433"/>
      <c r="FM78" s="433"/>
      <c r="FN78" s="433"/>
      <c r="FO78" s="433"/>
      <c r="FP78" s="433"/>
      <c r="FQ78" s="433"/>
      <c r="FR78" s="433"/>
      <c r="FS78" s="433"/>
      <c r="FT78" s="433"/>
      <c r="FU78" s="433"/>
      <c r="FV78" s="433"/>
      <c r="FW78" s="433"/>
      <c r="FX78" s="433"/>
      <c r="FY78" s="433"/>
      <c r="FZ78" s="433"/>
      <c r="GA78" s="433"/>
      <c r="GB78" s="433"/>
      <c r="GC78" s="433"/>
      <c r="GD78" s="433"/>
      <c r="GE78" s="433"/>
      <c r="GF78" s="433"/>
      <c r="GG78" s="433"/>
      <c r="GH78" s="433"/>
      <c r="GI78" s="433"/>
      <c r="GJ78" s="433"/>
      <c r="GK78" s="433"/>
      <c r="GL78" s="433"/>
      <c r="GM78" s="433"/>
      <c r="GN78" s="433"/>
      <c r="GO78" s="433"/>
      <c r="GP78" s="433"/>
      <c r="GQ78" s="433"/>
      <c r="GR78" s="433"/>
      <c r="GS78" s="433"/>
      <c r="GT78" s="433"/>
      <c r="GU78" s="433"/>
      <c r="GV78" s="433"/>
      <c r="GW78" s="433"/>
      <c r="GX78" s="433"/>
      <c r="GY78" s="433"/>
      <c r="GZ78" s="433"/>
      <c r="HA78" s="433"/>
      <c r="HB78" s="433"/>
      <c r="HC78" s="433"/>
      <c r="HD78" s="433"/>
      <c r="HE78" s="433"/>
      <c r="HF78" s="433"/>
      <c r="HG78" s="433"/>
      <c r="HH78" s="433"/>
      <c r="HI78" s="433"/>
      <c r="HJ78" s="433"/>
      <c r="HK78" s="433"/>
      <c r="HL78" s="433"/>
      <c r="HM78" s="433"/>
      <c r="HN78" s="433"/>
      <c r="HO78" s="433"/>
      <c r="HP78" s="433"/>
      <c r="HQ78" s="433"/>
      <c r="HR78" s="433"/>
      <c r="HS78" s="433"/>
      <c r="HT78" s="433"/>
      <c r="HU78" s="433"/>
      <c r="HV78" s="433"/>
      <c r="HW78" s="433"/>
      <c r="HX78" s="433"/>
      <c r="HY78" s="433"/>
      <c r="HZ78" s="433"/>
      <c r="IA78" s="433"/>
      <c r="IB78" s="433"/>
      <c r="IC78" s="433"/>
      <c r="ID78" s="433"/>
      <c r="IE78" s="433"/>
      <c r="IF78" s="433"/>
      <c r="IG78" s="433"/>
      <c r="IH78" s="433"/>
      <c r="II78" s="433"/>
      <c r="IJ78" s="433"/>
      <c r="IK78" s="433"/>
      <c r="IL78" s="433"/>
      <c r="IM78" s="433"/>
      <c r="IN78" s="433"/>
      <c r="IO78" s="433"/>
      <c r="IP78" s="433"/>
      <c r="IQ78" s="433"/>
      <c r="IR78" s="433"/>
      <c r="IS78" s="433"/>
      <c r="IT78" s="433"/>
      <c r="IU78" s="433"/>
      <c r="IV78" s="433"/>
      <c r="IW78" s="433"/>
      <c r="IX78" s="433"/>
      <c r="IY78" s="433"/>
      <c r="IZ78" s="433"/>
      <c r="JA78" s="433"/>
      <c r="JB78" s="433"/>
      <c r="JC78" s="433"/>
      <c r="JD78" s="433"/>
      <c r="JE78" s="433"/>
      <c r="JF78" s="433"/>
      <c r="JG78" s="433"/>
      <c r="JH78" s="433"/>
      <c r="JI78" s="433"/>
      <c r="JJ78" s="433"/>
    </row>
    <row r="79" spans="1:270" s="122" customFormat="1" x14ac:dyDescent="0.35">
      <c r="B79" s="270"/>
      <c r="N79" s="147"/>
      <c r="O79" s="147"/>
      <c r="P79" s="147"/>
      <c r="Q79" s="147"/>
      <c r="S79" s="433"/>
      <c r="T79" s="433"/>
      <c r="U79" s="433"/>
      <c r="V79" s="433"/>
      <c r="W79" s="433"/>
      <c r="X79" s="433"/>
      <c r="Y79" s="433"/>
      <c r="Z79" s="433"/>
      <c r="AA79" s="433"/>
      <c r="AB79" s="433"/>
      <c r="AC79" s="433"/>
      <c r="AD79" s="433"/>
      <c r="AE79" s="433"/>
      <c r="AF79" s="433"/>
      <c r="AG79" s="433"/>
      <c r="AH79" s="433"/>
      <c r="AI79" s="433"/>
      <c r="AJ79" s="433"/>
      <c r="AK79" s="433"/>
      <c r="AL79" s="433"/>
      <c r="AM79" s="433"/>
      <c r="AN79" s="433"/>
      <c r="AO79" s="433"/>
      <c r="AP79" s="433"/>
      <c r="AQ79" s="433"/>
      <c r="AR79" s="433"/>
      <c r="AS79" s="433"/>
      <c r="AT79" s="433"/>
      <c r="AU79" s="433"/>
      <c r="AV79" s="433"/>
      <c r="AW79" s="433"/>
      <c r="AX79" s="433"/>
      <c r="AY79" s="433"/>
      <c r="AZ79" s="433"/>
      <c r="BA79" s="433"/>
      <c r="BB79" s="433"/>
      <c r="BC79" s="433"/>
      <c r="BD79" s="433"/>
      <c r="BE79" s="433"/>
      <c r="BF79" s="433"/>
      <c r="BG79" s="433"/>
      <c r="BH79" s="433"/>
      <c r="BI79" s="433"/>
      <c r="BJ79" s="433"/>
      <c r="BK79" s="433"/>
      <c r="BL79" s="433"/>
      <c r="BM79" s="433"/>
      <c r="BN79" s="433"/>
      <c r="BO79" s="433"/>
      <c r="BP79" s="433"/>
      <c r="BQ79" s="433"/>
      <c r="BR79" s="433"/>
      <c r="BS79" s="433"/>
      <c r="BT79" s="433"/>
      <c r="BU79" s="433"/>
      <c r="BV79" s="433"/>
      <c r="BW79" s="433"/>
      <c r="BX79" s="433"/>
      <c r="BY79" s="433"/>
      <c r="BZ79" s="433"/>
      <c r="CA79" s="433"/>
      <c r="CB79" s="433"/>
      <c r="CC79" s="433"/>
      <c r="CD79" s="433"/>
      <c r="CE79" s="433"/>
      <c r="CF79" s="433"/>
      <c r="CG79" s="433"/>
      <c r="CH79" s="433"/>
      <c r="CI79" s="433"/>
      <c r="CJ79" s="433"/>
      <c r="CK79" s="433"/>
      <c r="CL79" s="433"/>
      <c r="CM79" s="433"/>
      <c r="CN79" s="433"/>
      <c r="CO79" s="433"/>
      <c r="CP79" s="433"/>
      <c r="CQ79" s="433"/>
      <c r="CR79" s="433"/>
      <c r="CS79" s="433"/>
      <c r="CT79" s="433"/>
      <c r="CU79" s="433"/>
      <c r="CV79" s="433"/>
      <c r="CW79" s="433"/>
      <c r="CX79" s="433"/>
      <c r="CY79" s="433"/>
      <c r="CZ79" s="433"/>
      <c r="DA79" s="433"/>
      <c r="DB79" s="433"/>
      <c r="DC79" s="433"/>
      <c r="DD79" s="433"/>
      <c r="DE79" s="433"/>
      <c r="DF79" s="433"/>
      <c r="DG79" s="433"/>
      <c r="DH79" s="433"/>
      <c r="DI79" s="433"/>
      <c r="DJ79" s="433"/>
      <c r="DK79" s="433"/>
      <c r="DL79" s="433"/>
      <c r="DM79" s="433"/>
      <c r="DN79" s="433"/>
      <c r="DO79" s="433"/>
      <c r="DP79" s="433"/>
      <c r="DQ79" s="433"/>
      <c r="DR79" s="433"/>
      <c r="DS79" s="433"/>
      <c r="DT79" s="433"/>
      <c r="DU79" s="433"/>
      <c r="DV79" s="433"/>
      <c r="DW79" s="433"/>
      <c r="DX79" s="433"/>
      <c r="DY79" s="433"/>
      <c r="DZ79" s="433"/>
      <c r="EA79" s="433"/>
      <c r="EB79" s="433"/>
      <c r="EC79" s="433"/>
      <c r="ED79" s="433"/>
      <c r="EE79" s="433"/>
      <c r="EF79" s="433"/>
      <c r="EG79" s="433"/>
      <c r="EH79" s="433"/>
      <c r="EI79" s="433"/>
      <c r="EJ79" s="433"/>
      <c r="EK79" s="433"/>
      <c r="EL79" s="433"/>
      <c r="EM79" s="433"/>
      <c r="EN79" s="433"/>
      <c r="EO79" s="433"/>
      <c r="EP79" s="433"/>
      <c r="EQ79" s="433"/>
      <c r="ER79" s="433"/>
      <c r="ES79" s="433"/>
      <c r="ET79" s="433"/>
      <c r="EU79" s="433"/>
      <c r="EV79" s="433"/>
      <c r="EW79" s="433"/>
      <c r="EX79" s="433"/>
      <c r="EY79" s="433"/>
      <c r="EZ79" s="433"/>
      <c r="FA79" s="433"/>
      <c r="FB79" s="433"/>
      <c r="FC79" s="433"/>
      <c r="FD79" s="433"/>
      <c r="FE79" s="433"/>
      <c r="FF79" s="433"/>
      <c r="FG79" s="433"/>
      <c r="FH79" s="433"/>
      <c r="FI79" s="433"/>
      <c r="FJ79" s="433"/>
      <c r="FK79" s="433"/>
      <c r="FL79" s="433"/>
      <c r="FM79" s="433"/>
      <c r="FN79" s="433"/>
      <c r="FO79" s="433"/>
      <c r="FP79" s="433"/>
      <c r="FQ79" s="433"/>
      <c r="FR79" s="433"/>
      <c r="FS79" s="433"/>
      <c r="FT79" s="433"/>
      <c r="FU79" s="433"/>
      <c r="FV79" s="433"/>
      <c r="FW79" s="433"/>
      <c r="FX79" s="433"/>
      <c r="FY79" s="433"/>
      <c r="FZ79" s="433"/>
      <c r="GA79" s="433"/>
      <c r="GB79" s="433"/>
      <c r="GC79" s="433"/>
      <c r="GD79" s="433"/>
      <c r="GE79" s="433"/>
      <c r="GF79" s="433"/>
      <c r="GG79" s="433"/>
      <c r="GH79" s="433"/>
      <c r="GI79" s="433"/>
      <c r="GJ79" s="433"/>
      <c r="GK79" s="433"/>
      <c r="GL79" s="433"/>
      <c r="GM79" s="433"/>
      <c r="GN79" s="433"/>
      <c r="GO79" s="433"/>
      <c r="GP79" s="433"/>
      <c r="GQ79" s="433"/>
      <c r="GR79" s="433"/>
      <c r="GS79" s="433"/>
      <c r="GT79" s="433"/>
      <c r="GU79" s="433"/>
      <c r="GV79" s="433"/>
      <c r="GW79" s="433"/>
      <c r="GX79" s="433"/>
      <c r="GY79" s="433"/>
      <c r="GZ79" s="433"/>
      <c r="HA79" s="433"/>
      <c r="HB79" s="433"/>
      <c r="HC79" s="433"/>
      <c r="HD79" s="433"/>
      <c r="HE79" s="433"/>
      <c r="HF79" s="433"/>
      <c r="HG79" s="433"/>
      <c r="HH79" s="433"/>
      <c r="HI79" s="433"/>
      <c r="HJ79" s="433"/>
      <c r="HK79" s="433"/>
      <c r="HL79" s="433"/>
      <c r="HM79" s="433"/>
      <c r="HN79" s="433"/>
      <c r="HO79" s="433"/>
      <c r="HP79" s="433"/>
      <c r="HQ79" s="433"/>
      <c r="HR79" s="433"/>
      <c r="HS79" s="433"/>
      <c r="HT79" s="433"/>
      <c r="HU79" s="433"/>
      <c r="HV79" s="433"/>
      <c r="HW79" s="433"/>
      <c r="HX79" s="433"/>
      <c r="HY79" s="433"/>
      <c r="HZ79" s="433"/>
      <c r="IA79" s="433"/>
      <c r="IB79" s="433"/>
      <c r="IC79" s="433"/>
      <c r="ID79" s="433"/>
      <c r="IE79" s="433"/>
      <c r="IF79" s="433"/>
      <c r="IG79" s="433"/>
      <c r="IH79" s="433"/>
      <c r="II79" s="433"/>
      <c r="IJ79" s="433"/>
      <c r="IK79" s="433"/>
      <c r="IL79" s="433"/>
      <c r="IM79" s="433"/>
      <c r="IN79" s="433"/>
      <c r="IO79" s="433"/>
      <c r="IP79" s="433"/>
      <c r="IQ79" s="433"/>
      <c r="IR79" s="433"/>
      <c r="IS79" s="433"/>
      <c r="IT79" s="433"/>
      <c r="IU79" s="433"/>
      <c r="IV79" s="433"/>
      <c r="IW79" s="433"/>
      <c r="IX79" s="433"/>
      <c r="IY79" s="433"/>
      <c r="IZ79" s="433"/>
      <c r="JA79" s="433"/>
      <c r="JB79" s="433"/>
      <c r="JC79" s="433"/>
      <c r="JD79" s="433"/>
      <c r="JE79" s="433"/>
      <c r="JF79" s="433"/>
      <c r="JG79" s="433"/>
      <c r="JH79" s="433"/>
      <c r="JI79" s="433"/>
      <c r="JJ79" s="433"/>
    </row>
    <row r="80" spans="1:270" s="122" customFormat="1" x14ac:dyDescent="0.35">
      <c r="B80" s="270"/>
      <c r="N80" s="147"/>
      <c r="O80" s="147"/>
      <c r="P80" s="147"/>
      <c r="Q80" s="147"/>
      <c r="S80" s="433"/>
      <c r="T80" s="433"/>
      <c r="U80" s="433"/>
      <c r="V80" s="433"/>
      <c r="W80" s="433"/>
      <c r="X80" s="433"/>
      <c r="Y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J80" s="433"/>
      <c r="AK80" s="433"/>
      <c r="AL80" s="433"/>
      <c r="AM80" s="433"/>
      <c r="AN80" s="433"/>
      <c r="AO80" s="433"/>
      <c r="AP80" s="433"/>
      <c r="AQ80" s="433"/>
      <c r="AR80" s="433"/>
      <c r="AS80" s="433"/>
      <c r="AT80" s="433"/>
      <c r="AU80" s="433"/>
      <c r="AV80" s="433"/>
      <c r="AW80" s="433"/>
      <c r="AX80" s="433"/>
      <c r="AY80" s="433"/>
      <c r="AZ80" s="433"/>
      <c r="BA80" s="433"/>
      <c r="BB80" s="433"/>
      <c r="BC80" s="433"/>
      <c r="BD80" s="433"/>
      <c r="BE80" s="433"/>
      <c r="BF80" s="433"/>
      <c r="BG80" s="433"/>
      <c r="BH80" s="433"/>
      <c r="BI80" s="433"/>
      <c r="BJ80" s="433"/>
      <c r="BK80" s="433"/>
      <c r="BL80" s="433"/>
      <c r="BM80" s="433"/>
      <c r="BN80" s="433"/>
      <c r="BO80" s="433"/>
      <c r="BP80" s="433"/>
      <c r="BQ80" s="433"/>
      <c r="BR80" s="433"/>
      <c r="BS80" s="433"/>
      <c r="BT80" s="433"/>
      <c r="BU80" s="433"/>
      <c r="BV80" s="433"/>
      <c r="BW80" s="433"/>
      <c r="BX80" s="433"/>
      <c r="BY80" s="433"/>
      <c r="BZ80" s="433"/>
      <c r="CA80" s="433"/>
      <c r="CB80" s="433"/>
      <c r="CC80" s="433"/>
      <c r="CD80" s="433"/>
      <c r="CE80" s="433"/>
      <c r="CF80" s="433"/>
      <c r="CG80" s="433"/>
      <c r="CH80" s="433"/>
      <c r="CI80" s="433"/>
      <c r="CJ80" s="433"/>
      <c r="CK80" s="433"/>
      <c r="CL80" s="433"/>
      <c r="CM80" s="433"/>
      <c r="CN80" s="433"/>
      <c r="CO80" s="433"/>
      <c r="CP80" s="433"/>
      <c r="CQ80" s="433"/>
      <c r="CR80" s="433"/>
      <c r="CS80" s="433"/>
      <c r="CT80" s="433"/>
      <c r="CU80" s="433"/>
      <c r="CV80" s="433"/>
      <c r="CW80" s="433"/>
      <c r="CX80" s="433"/>
      <c r="CY80" s="433"/>
      <c r="CZ80" s="433"/>
      <c r="DA80" s="433"/>
      <c r="DB80" s="433"/>
      <c r="DC80" s="433"/>
      <c r="DD80" s="433"/>
      <c r="DE80" s="433"/>
      <c r="DF80" s="433"/>
      <c r="DG80" s="433"/>
      <c r="DH80" s="433"/>
      <c r="DI80" s="433"/>
      <c r="DJ80" s="433"/>
      <c r="DK80" s="433"/>
      <c r="DL80" s="433"/>
      <c r="DM80" s="433"/>
      <c r="DN80" s="433"/>
      <c r="DO80" s="433"/>
      <c r="DP80" s="433"/>
      <c r="DQ80" s="433"/>
      <c r="DR80" s="433"/>
      <c r="DS80" s="433"/>
      <c r="DT80" s="433"/>
      <c r="DU80" s="433"/>
      <c r="DV80" s="433"/>
      <c r="DW80" s="433"/>
      <c r="DX80" s="433"/>
      <c r="DY80" s="433"/>
      <c r="DZ80" s="433"/>
      <c r="EA80" s="433"/>
      <c r="EB80" s="433"/>
      <c r="EC80" s="433"/>
      <c r="ED80" s="433"/>
      <c r="EE80" s="433"/>
      <c r="EF80" s="433"/>
      <c r="EG80" s="433"/>
      <c r="EH80" s="433"/>
      <c r="EI80" s="433"/>
      <c r="EJ80" s="433"/>
      <c r="EK80" s="433"/>
      <c r="EL80" s="433"/>
      <c r="EM80" s="433"/>
      <c r="EN80" s="433"/>
      <c r="EO80" s="433"/>
      <c r="EP80" s="433"/>
      <c r="EQ80" s="433"/>
      <c r="ER80" s="433"/>
      <c r="ES80" s="433"/>
      <c r="ET80" s="433"/>
      <c r="EU80" s="433"/>
      <c r="EV80" s="433"/>
      <c r="EW80" s="433"/>
      <c r="EX80" s="433"/>
      <c r="EY80" s="433"/>
      <c r="EZ80" s="433"/>
      <c r="FA80" s="433"/>
      <c r="FB80" s="433"/>
      <c r="FC80" s="433"/>
      <c r="FD80" s="433"/>
      <c r="FE80" s="433"/>
      <c r="FF80" s="433"/>
      <c r="FG80" s="433"/>
      <c r="FH80" s="433"/>
      <c r="FI80" s="433"/>
      <c r="FJ80" s="433"/>
      <c r="FK80" s="433"/>
      <c r="FL80" s="433"/>
      <c r="FM80" s="433"/>
      <c r="FN80" s="433"/>
      <c r="FO80" s="433"/>
      <c r="FP80" s="433"/>
      <c r="FQ80" s="433"/>
      <c r="FR80" s="433"/>
      <c r="FS80" s="433"/>
      <c r="FT80" s="433"/>
      <c r="FU80" s="433"/>
      <c r="FV80" s="433"/>
      <c r="FW80" s="433"/>
      <c r="FX80" s="433"/>
      <c r="FY80" s="433"/>
      <c r="FZ80" s="433"/>
      <c r="GA80" s="433"/>
      <c r="GB80" s="433"/>
      <c r="GC80" s="433"/>
      <c r="GD80" s="433"/>
      <c r="GE80" s="433"/>
      <c r="GF80" s="433"/>
      <c r="GG80" s="433"/>
      <c r="GH80" s="433"/>
      <c r="GI80" s="433"/>
      <c r="GJ80" s="433"/>
      <c r="GK80" s="433"/>
      <c r="GL80" s="433"/>
      <c r="GM80" s="433"/>
      <c r="GN80" s="433"/>
      <c r="GO80" s="433"/>
      <c r="GP80" s="433"/>
      <c r="GQ80" s="433"/>
      <c r="GR80" s="433"/>
      <c r="GS80" s="433"/>
      <c r="GT80" s="433"/>
      <c r="GU80" s="433"/>
      <c r="GV80" s="433"/>
      <c r="GW80" s="433"/>
      <c r="GX80" s="433"/>
      <c r="GY80" s="433"/>
      <c r="GZ80" s="433"/>
      <c r="HA80" s="433"/>
      <c r="HB80" s="433"/>
      <c r="HC80" s="433"/>
      <c r="HD80" s="433"/>
      <c r="HE80" s="433"/>
      <c r="HF80" s="433"/>
      <c r="HG80" s="433"/>
      <c r="HH80" s="433"/>
      <c r="HI80" s="433"/>
      <c r="HJ80" s="433"/>
      <c r="HK80" s="433"/>
      <c r="HL80" s="433"/>
      <c r="HM80" s="433"/>
      <c r="HN80" s="433"/>
      <c r="HO80" s="433"/>
      <c r="HP80" s="433"/>
      <c r="HQ80" s="433"/>
      <c r="HR80" s="433"/>
      <c r="HS80" s="433"/>
      <c r="HT80" s="433"/>
      <c r="HU80" s="433"/>
      <c r="HV80" s="433"/>
      <c r="HW80" s="433"/>
      <c r="HX80" s="433"/>
      <c r="HY80" s="433"/>
      <c r="HZ80" s="433"/>
      <c r="IA80" s="433"/>
      <c r="IB80" s="433"/>
      <c r="IC80" s="433"/>
      <c r="ID80" s="433"/>
      <c r="IE80" s="433"/>
      <c r="IF80" s="433"/>
      <c r="IG80" s="433"/>
      <c r="IH80" s="433"/>
      <c r="II80" s="433"/>
      <c r="IJ80" s="433"/>
      <c r="IK80" s="433"/>
      <c r="IL80" s="433"/>
      <c r="IM80" s="433"/>
      <c r="IN80" s="433"/>
      <c r="IO80" s="433"/>
      <c r="IP80" s="433"/>
      <c r="IQ80" s="433"/>
      <c r="IR80" s="433"/>
      <c r="IS80" s="433"/>
      <c r="IT80" s="433"/>
      <c r="IU80" s="433"/>
      <c r="IV80" s="433"/>
      <c r="IW80" s="433"/>
      <c r="IX80" s="433"/>
      <c r="IY80" s="433"/>
      <c r="IZ80" s="433"/>
      <c r="JA80" s="433"/>
      <c r="JB80" s="433"/>
      <c r="JC80" s="433"/>
      <c r="JD80" s="433"/>
      <c r="JE80" s="433"/>
      <c r="JF80" s="433"/>
      <c r="JG80" s="433"/>
      <c r="JH80" s="433"/>
      <c r="JI80" s="433"/>
      <c r="JJ80" s="433"/>
    </row>
    <row r="81" spans="2:270" s="122" customFormat="1" x14ac:dyDescent="0.35">
      <c r="B81" s="270"/>
      <c r="N81" s="147"/>
      <c r="O81" s="147"/>
      <c r="P81" s="147"/>
      <c r="Q81" s="147"/>
      <c r="S81" s="433"/>
      <c r="T81" s="433"/>
      <c r="U81" s="433"/>
      <c r="V81" s="433"/>
      <c r="W81" s="433"/>
      <c r="X81" s="433"/>
      <c r="Y81" s="433"/>
      <c r="Z81" s="433"/>
      <c r="AA81" s="433"/>
      <c r="AB81" s="433"/>
      <c r="AC81" s="433"/>
      <c r="AD81" s="433"/>
      <c r="AE81" s="433"/>
      <c r="AF81" s="433"/>
      <c r="AG81" s="433"/>
      <c r="AH81" s="433"/>
      <c r="AI81" s="433"/>
      <c r="AJ81" s="433"/>
      <c r="AK81" s="433"/>
      <c r="AL81" s="433"/>
      <c r="AM81" s="433"/>
      <c r="AN81" s="433"/>
      <c r="AO81" s="433"/>
      <c r="AP81" s="433"/>
      <c r="AQ81" s="433"/>
      <c r="AR81" s="433"/>
      <c r="AS81" s="433"/>
      <c r="AT81" s="433"/>
      <c r="AU81" s="433"/>
      <c r="AV81" s="433"/>
      <c r="AW81" s="433"/>
      <c r="AX81" s="433"/>
      <c r="AY81" s="433"/>
      <c r="AZ81" s="433"/>
      <c r="BA81" s="433"/>
      <c r="BB81" s="433"/>
      <c r="BC81" s="433"/>
      <c r="BD81" s="433"/>
      <c r="BE81" s="433"/>
      <c r="BF81" s="433"/>
      <c r="BG81" s="433"/>
      <c r="BH81" s="433"/>
      <c r="BI81" s="433"/>
      <c r="BJ81" s="433"/>
      <c r="BK81" s="433"/>
      <c r="BL81" s="433"/>
      <c r="BM81" s="433"/>
      <c r="BN81" s="433"/>
      <c r="BO81" s="433"/>
      <c r="BP81" s="433"/>
      <c r="BQ81" s="433"/>
      <c r="BR81" s="433"/>
      <c r="BS81" s="433"/>
      <c r="BT81" s="433"/>
      <c r="BU81" s="433"/>
      <c r="BV81" s="433"/>
      <c r="BW81" s="433"/>
      <c r="BX81" s="433"/>
      <c r="BY81" s="433"/>
      <c r="BZ81" s="433"/>
      <c r="CA81" s="433"/>
      <c r="CB81" s="433"/>
      <c r="CC81" s="433"/>
      <c r="CD81" s="433"/>
      <c r="CE81" s="433"/>
      <c r="CF81" s="433"/>
      <c r="CG81" s="433"/>
      <c r="CH81" s="433"/>
      <c r="CI81" s="433"/>
      <c r="CJ81" s="433"/>
      <c r="CK81" s="433"/>
      <c r="CL81" s="433"/>
      <c r="CM81" s="433"/>
      <c r="CN81" s="433"/>
      <c r="CO81" s="433"/>
      <c r="CP81" s="433"/>
      <c r="CQ81" s="433"/>
      <c r="CR81" s="433"/>
      <c r="CS81" s="433"/>
      <c r="CT81" s="433"/>
      <c r="CU81" s="433"/>
      <c r="CV81" s="433"/>
      <c r="CW81" s="433"/>
      <c r="CX81" s="433"/>
      <c r="CY81" s="433"/>
      <c r="CZ81" s="433"/>
      <c r="DA81" s="433"/>
      <c r="DB81" s="433"/>
      <c r="DC81" s="433"/>
      <c r="DD81" s="433"/>
      <c r="DE81" s="433"/>
      <c r="DF81" s="433"/>
      <c r="DG81" s="433"/>
      <c r="DH81" s="433"/>
      <c r="DI81" s="433"/>
      <c r="DJ81" s="433"/>
      <c r="DK81" s="433"/>
      <c r="DL81" s="433"/>
      <c r="DM81" s="433"/>
      <c r="DN81" s="433"/>
      <c r="DO81" s="433"/>
      <c r="DP81" s="433"/>
      <c r="DQ81" s="433"/>
      <c r="DR81" s="433"/>
      <c r="DS81" s="433"/>
      <c r="DT81" s="433"/>
      <c r="DU81" s="433"/>
      <c r="DV81" s="433"/>
      <c r="DW81" s="433"/>
      <c r="DX81" s="433"/>
      <c r="DY81" s="433"/>
      <c r="DZ81" s="433"/>
      <c r="EA81" s="433"/>
      <c r="EB81" s="433"/>
      <c r="EC81" s="433"/>
      <c r="ED81" s="433"/>
      <c r="EE81" s="433"/>
      <c r="EF81" s="433"/>
      <c r="EG81" s="433"/>
      <c r="EH81" s="433"/>
      <c r="EI81" s="433"/>
      <c r="EJ81" s="433"/>
      <c r="EK81" s="433"/>
      <c r="EL81" s="433"/>
      <c r="EM81" s="433"/>
      <c r="EN81" s="433"/>
      <c r="EO81" s="433"/>
      <c r="EP81" s="433"/>
      <c r="EQ81" s="433"/>
      <c r="ER81" s="433"/>
      <c r="ES81" s="433"/>
      <c r="ET81" s="433"/>
      <c r="EU81" s="433"/>
      <c r="EV81" s="433"/>
      <c r="EW81" s="433"/>
      <c r="EX81" s="433"/>
      <c r="EY81" s="433"/>
      <c r="EZ81" s="433"/>
      <c r="FA81" s="433"/>
      <c r="FB81" s="433"/>
      <c r="FC81" s="433"/>
      <c r="FD81" s="433"/>
      <c r="FE81" s="433"/>
      <c r="FF81" s="433"/>
      <c r="FG81" s="433"/>
      <c r="FH81" s="433"/>
      <c r="FI81" s="433"/>
      <c r="FJ81" s="433"/>
      <c r="FK81" s="433"/>
      <c r="FL81" s="433"/>
      <c r="FM81" s="433"/>
      <c r="FN81" s="433"/>
      <c r="FO81" s="433"/>
      <c r="FP81" s="433"/>
      <c r="FQ81" s="433"/>
      <c r="FR81" s="433"/>
      <c r="FS81" s="433"/>
      <c r="FT81" s="433"/>
      <c r="FU81" s="433"/>
      <c r="FV81" s="433"/>
      <c r="FW81" s="433"/>
      <c r="FX81" s="433"/>
      <c r="FY81" s="433"/>
      <c r="FZ81" s="433"/>
      <c r="GA81" s="433"/>
      <c r="GB81" s="433"/>
      <c r="GC81" s="433"/>
      <c r="GD81" s="433"/>
      <c r="GE81" s="433"/>
      <c r="GF81" s="433"/>
      <c r="GG81" s="433"/>
      <c r="GH81" s="433"/>
      <c r="GI81" s="433"/>
      <c r="GJ81" s="433"/>
      <c r="GK81" s="433"/>
      <c r="GL81" s="433"/>
      <c r="GM81" s="433"/>
      <c r="GN81" s="433"/>
      <c r="GO81" s="433"/>
      <c r="GP81" s="433"/>
      <c r="GQ81" s="433"/>
      <c r="GR81" s="433"/>
      <c r="GS81" s="433"/>
      <c r="GT81" s="433"/>
      <c r="GU81" s="433"/>
      <c r="GV81" s="433"/>
      <c r="GW81" s="433"/>
      <c r="GX81" s="433"/>
      <c r="GY81" s="433"/>
      <c r="GZ81" s="433"/>
      <c r="HA81" s="433"/>
      <c r="HB81" s="433"/>
      <c r="HC81" s="433"/>
      <c r="HD81" s="433"/>
      <c r="HE81" s="433"/>
      <c r="HF81" s="433"/>
      <c r="HG81" s="433"/>
      <c r="HH81" s="433"/>
      <c r="HI81" s="433"/>
      <c r="HJ81" s="433"/>
      <c r="HK81" s="433"/>
      <c r="HL81" s="433"/>
      <c r="HM81" s="433"/>
      <c r="HN81" s="433"/>
      <c r="HO81" s="433"/>
      <c r="HP81" s="433"/>
      <c r="HQ81" s="433"/>
      <c r="HR81" s="433"/>
      <c r="HS81" s="433"/>
      <c r="HT81" s="433"/>
      <c r="HU81" s="433"/>
      <c r="HV81" s="433"/>
      <c r="HW81" s="433"/>
      <c r="HX81" s="433"/>
      <c r="HY81" s="433"/>
      <c r="HZ81" s="433"/>
      <c r="IA81" s="433"/>
      <c r="IB81" s="433"/>
      <c r="IC81" s="433"/>
      <c r="ID81" s="433"/>
      <c r="IE81" s="433"/>
      <c r="IF81" s="433"/>
      <c r="IG81" s="433"/>
      <c r="IH81" s="433"/>
      <c r="II81" s="433"/>
      <c r="IJ81" s="433"/>
      <c r="IK81" s="433"/>
      <c r="IL81" s="433"/>
      <c r="IM81" s="433"/>
      <c r="IN81" s="433"/>
      <c r="IO81" s="433"/>
      <c r="IP81" s="433"/>
      <c r="IQ81" s="433"/>
      <c r="IR81" s="433"/>
      <c r="IS81" s="433"/>
      <c r="IT81" s="433"/>
      <c r="IU81" s="433"/>
      <c r="IV81" s="433"/>
      <c r="IW81" s="433"/>
      <c r="IX81" s="433"/>
      <c r="IY81" s="433"/>
      <c r="IZ81" s="433"/>
      <c r="JA81" s="433"/>
      <c r="JB81" s="433"/>
      <c r="JC81" s="433"/>
      <c r="JD81" s="433"/>
      <c r="JE81" s="433"/>
      <c r="JF81" s="433"/>
      <c r="JG81" s="433"/>
      <c r="JH81" s="433"/>
      <c r="JI81" s="433"/>
      <c r="JJ81" s="433"/>
    </row>
    <row r="82" spans="2:270" s="122" customFormat="1" x14ac:dyDescent="0.35">
      <c r="B82" s="270"/>
      <c r="N82" s="147"/>
      <c r="O82" s="147"/>
      <c r="P82" s="147"/>
      <c r="Q82" s="147"/>
      <c r="S82" s="433"/>
      <c r="T82" s="433"/>
      <c r="U82" s="433"/>
      <c r="V82" s="433"/>
      <c r="W82" s="433"/>
      <c r="X82" s="433"/>
      <c r="Y82" s="433"/>
      <c r="Z82" s="433"/>
      <c r="AA82" s="433"/>
      <c r="AB82" s="433"/>
      <c r="AC82" s="433"/>
      <c r="AD82" s="433"/>
      <c r="AE82" s="433"/>
      <c r="AF82" s="433"/>
      <c r="AG82" s="433"/>
      <c r="AH82" s="433"/>
      <c r="AI82" s="433"/>
      <c r="AJ82" s="433"/>
      <c r="AK82" s="433"/>
      <c r="AL82" s="433"/>
      <c r="AM82" s="433"/>
      <c r="AN82" s="433"/>
      <c r="AO82" s="433"/>
      <c r="AP82" s="433"/>
      <c r="AQ82" s="433"/>
      <c r="AR82" s="433"/>
      <c r="AS82" s="433"/>
      <c r="AT82" s="433"/>
      <c r="AU82" s="433"/>
      <c r="AV82" s="433"/>
      <c r="AW82" s="433"/>
      <c r="AX82" s="433"/>
      <c r="AY82" s="433"/>
      <c r="AZ82" s="433"/>
      <c r="BA82" s="433"/>
      <c r="BB82" s="433"/>
      <c r="BC82" s="433"/>
      <c r="BD82" s="433"/>
      <c r="BE82" s="433"/>
      <c r="BF82" s="433"/>
      <c r="BG82" s="433"/>
      <c r="BH82" s="433"/>
      <c r="BI82" s="433"/>
      <c r="BJ82" s="433"/>
      <c r="BK82" s="433"/>
      <c r="BL82" s="433"/>
      <c r="BM82" s="433"/>
      <c r="BN82" s="433"/>
      <c r="BO82" s="433"/>
      <c r="BP82" s="433"/>
      <c r="BQ82" s="433"/>
      <c r="BR82" s="433"/>
      <c r="BS82" s="433"/>
      <c r="BT82" s="433"/>
      <c r="BU82" s="433"/>
      <c r="BV82" s="433"/>
      <c r="BW82" s="433"/>
      <c r="BX82" s="433"/>
      <c r="BY82" s="433"/>
      <c r="BZ82" s="433"/>
      <c r="CA82" s="433"/>
      <c r="CB82" s="433"/>
      <c r="CC82" s="433"/>
      <c r="CD82" s="433"/>
      <c r="CE82" s="433"/>
      <c r="CF82" s="433"/>
      <c r="CG82" s="433"/>
      <c r="CH82" s="433"/>
      <c r="CI82" s="433"/>
      <c r="CJ82" s="433"/>
      <c r="CK82" s="433"/>
      <c r="CL82" s="433"/>
      <c r="CM82" s="433"/>
      <c r="CN82" s="433"/>
      <c r="CO82" s="433"/>
      <c r="CP82" s="433"/>
      <c r="CQ82" s="433"/>
      <c r="CR82" s="433"/>
      <c r="CS82" s="433"/>
      <c r="CT82" s="433"/>
      <c r="CU82" s="433"/>
      <c r="CV82" s="433"/>
      <c r="CW82" s="433"/>
      <c r="CX82" s="433"/>
      <c r="CY82" s="433"/>
      <c r="CZ82" s="433"/>
      <c r="DA82" s="433"/>
      <c r="DB82" s="433"/>
      <c r="DC82" s="433"/>
      <c r="DD82" s="433"/>
      <c r="DE82" s="433"/>
      <c r="DF82" s="433"/>
      <c r="DG82" s="433"/>
      <c r="DH82" s="433"/>
      <c r="DI82" s="433"/>
      <c r="DJ82" s="433"/>
      <c r="DK82" s="433"/>
      <c r="DL82" s="433"/>
      <c r="DM82" s="433"/>
      <c r="DN82" s="433"/>
      <c r="DO82" s="433"/>
      <c r="DP82" s="433"/>
      <c r="DQ82" s="433"/>
      <c r="DR82" s="433"/>
      <c r="DS82" s="433"/>
      <c r="DT82" s="433"/>
      <c r="DU82" s="433"/>
      <c r="DV82" s="433"/>
      <c r="DW82" s="433"/>
      <c r="DX82" s="433"/>
      <c r="DY82" s="433"/>
      <c r="DZ82" s="433"/>
      <c r="EA82" s="433"/>
      <c r="EB82" s="433"/>
      <c r="EC82" s="433"/>
      <c r="ED82" s="433"/>
      <c r="EE82" s="433"/>
      <c r="EF82" s="433"/>
      <c r="EG82" s="433"/>
      <c r="EH82" s="433"/>
      <c r="EI82" s="433"/>
      <c r="EJ82" s="433"/>
      <c r="EK82" s="433"/>
      <c r="EL82" s="433"/>
      <c r="EM82" s="433"/>
      <c r="EN82" s="433"/>
      <c r="EO82" s="433"/>
      <c r="EP82" s="433"/>
      <c r="EQ82" s="433"/>
      <c r="ER82" s="433"/>
      <c r="ES82" s="433"/>
      <c r="ET82" s="433"/>
      <c r="EU82" s="433"/>
      <c r="EV82" s="433"/>
      <c r="EW82" s="433"/>
      <c r="EX82" s="433"/>
      <c r="EY82" s="433"/>
      <c r="EZ82" s="433"/>
      <c r="FA82" s="433"/>
      <c r="FB82" s="433"/>
      <c r="FC82" s="433"/>
      <c r="FD82" s="433"/>
      <c r="FE82" s="433"/>
      <c r="FF82" s="433"/>
      <c r="FG82" s="433"/>
      <c r="FH82" s="433"/>
      <c r="FI82" s="433"/>
      <c r="FJ82" s="433"/>
      <c r="FK82" s="433"/>
      <c r="FL82" s="433"/>
      <c r="FM82" s="433"/>
      <c r="FN82" s="433"/>
      <c r="FO82" s="433"/>
      <c r="FP82" s="433"/>
      <c r="FQ82" s="433"/>
      <c r="FR82" s="433"/>
      <c r="FS82" s="433"/>
      <c r="FT82" s="433"/>
      <c r="FU82" s="433"/>
      <c r="FV82" s="433"/>
      <c r="FW82" s="433"/>
      <c r="FX82" s="433"/>
      <c r="FY82" s="433"/>
      <c r="FZ82" s="433"/>
      <c r="GA82" s="433"/>
      <c r="GB82" s="433"/>
      <c r="GC82" s="433"/>
      <c r="GD82" s="433"/>
      <c r="GE82" s="433"/>
      <c r="GF82" s="433"/>
      <c r="GG82" s="433"/>
      <c r="GH82" s="433"/>
      <c r="GI82" s="433"/>
      <c r="GJ82" s="433"/>
      <c r="GK82" s="433"/>
      <c r="GL82" s="433"/>
      <c r="GM82" s="433"/>
      <c r="GN82" s="433"/>
      <c r="GO82" s="433"/>
      <c r="GP82" s="433"/>
      <c r="GQ82" s="433"/>
      <c r="GR82" s="433"/>
      <c r="GS82" s="433"/>
      <c r="GT82" s="433"/>
      <c r="GU82" s="433"/>
      <c r="GV82" s="433"/>
      <c r="GW82" s="433"/>
      <c r="GX82" s="433"/>
      <c r="GY82" s="433"/>
      <c r="GZ82" s="433"/>
      <c r="HA82" s="433"/>
      <c r="HB82" s="433"/>
      <c r="HC82" s="433"/>
      <c r="HD82" s="433"/>
      <c r="HE82" s="433"/>
      <c r="HF82" s="433"/>
      <c r="HG82" s="433"/>
      <c r="HH82" s="433"/>
      <c r="HI82" s="433"/>
      <c r="HJ82" s="433"/>
      <c r="HK82" s="433"/>
      <c r="HL82" s="433"/>
      <c r="HM82" s="433"/>
      <c r="HN82" s="433"/>
      <c r="HO82" s="433"/>
      <c r="HP82" s="433"/>
      <c r="HQ82" s="433"/>
      <c r="HR82" s="433"/>
      <c r="HS82" s="433"/>
      <c r="HT82" s="433"/>
      <c r="HU82" s="433"/>
      <c r="HV82" s="433"/>
      <c r="HW82" s="433"/>
      <c r="HX82" s="433"/>
      <c r="HY82" s="433"/>
      <c r="HZ82" s="433"/>
      <c r="IA82" s="433"/>
      <c r="IB82" s="433"/>
      <c r="IC82" s="433"/>
      <c r="ID82" s="433"/>
      <c r="IE82" s="433"/>
      <c r="IF82" s="433"/>
      <c r="IG82" s="433"/>
      <c r="IH82" s="433"/>
      <c r="II82" s="433"/>
      <c r="IJ82" s="433"/>
      <c r="IK82" s="433"/>
      <c r="IL82" s="433"/>
      <c r="IM82" s="433"/>
      <c r="IN82" s="433"/>
      <c r="IO82" s="433"/>
      <c r="IP82" s="433"/>
      <c r="IQ82" s="433"/>
      <c r="IR82" s="433"/>
      <c r="IS82" s="433"/>
      <c r="IT82" s="433"/>
      <c r="IU82" s="433"/>
      <c r="IV82" s="433"/>
      <c r="IW82" s="433"/>
      <c r="IX82" s="433"/>
      <c r="IY82" s="433"/>
      <c r="IZ82" s="433"/>
      <c r="JA82" s="433"/>
      <c r="JB82" s="433"/>
      <c r="JC82" s="433"/>
      <c r="JD82" s="433"/>
      <c r="JE82" s="433"/>
      <c r="JF82" s="433"/>
      <c r="JG82" s="433"/>
      <c r="JH82" s="433"/>
      <c r="JI82" s="433"/>
      <c r="JJ82" s="433"/>
    </row>
    <row r="83" spans="2:270" s="122" customFormat="1" x14ac:dyDescent="0.35">
      <c r="B83" s="270"/>
      <c r="N83" s="147"/>
      <c r="O83" s="147"/>
      <c r="P83" s="147"/>
      <c r="Q83" s="147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  <c r="AL83" s="433"/>
      <c r="AM83" s="433"/>
      <c r="AN83" s="433"/>
      <c r="AO83" s="433"/>
      <c r="AP83" s="433"/>
      <c r="AQ83" s="433"/>
      <c r="AR83" s="433"/>
      <c r="AS83" s="433"/>
      <c r="AT83" s="433"/>
      <c r="AU83" s="433"/>
      <c r="AV83" s="433"/>
      <c r="AW83" s="433"/>
      <c r="AX83" s="433"/>
      <c r="AY83" s="433"/>
      <c r="AZ83" s="433"/>
      <c r="BA83" s="433"/>
      <c r="BB83" s="433"/>
      <c r="BC83" s="433"/>
      <c r="BD83" s="433"/>
      <c r="BE83" s="433"/>
      <c r="BF83" s="433"/>
      <c r="BG83" s="433"/>
      <c r="BH83" s="433"/>
      <c r="BI83" s="433"/>
      <c r="BJ83" s="433"/>
      <c r="BK83" s="433"/>
      <c r="BL83" s="433"/>
      <c r="BM83" s="433"/>
      <c r="BN83" s="433"/>
      <c r="BO83" s="433"/>
      <c r="BP83" s="433"/>
      <c r="BQ83" s="433"/>
      <c r="BR83" s="433"/>
      <c r="BS83" s="433"/>
      <c r="BT83" s="433"/>
      <c r="BU83" s="433"/>
      <c r="BV83" s="433"/>
      <c r="BW83" s="433"/>
      <c r="BX83" s="433"/>
      <c r="BY83" s="433"/>
      <c r="BZ83" s="433"/>
      <c r="CA83" s="433"/>
      <c r="CB83" s="433"/>
      <c r="CC83" s="433"/>
      <c r="CD83" s="433"/>
      <c r="CE83" s="433"/>
      <c r="CF83" s="433"/>
      <c r="CG83" s="433"/>
      <c r="CH83" s="433"/>
      <c r="CI83" s="433"/>
      <c r="CJ83" s="433"/>
      <c r="CK83" s="433"/>
      <c r="CL83" s="433"/>
      <c r="CM83" s="433"/>
      <c r="CN83" s="433"/>
      <c r="CO83" s="433"/>
      <c r="CP83" s="433"/>
      <c r="CQ83" s="433"/>
      <c r="CR83" s="433"/>
      <c r="CS83" s="433"/>
      <c r="CT83" s="433"/>
      <c r="CU83" s="433"/>
      <c r="CV83" s="433"/>
      <c r="CW83" s="433"/>
      <c r="CX83" s="433"/>
      <c r="CY83" s="433"/>
      <c r="CZ83" s="433"/>
      <c r="DA83" s="433"/>
      <c r="DB83" s="433"/>
      <c r="DC83" s="433"/>
      <c r="DD83" s="433"/>
      <c r="DE83" s="433"/>
      <c r="DF83" s="433"/>
      <c r="DG83" s="433"/>
      <c r="DH83" s="433"/>
      <c r="DI83" s="433"/>
      <c r="DJ83" s="433"/>
      <c r="DK83" s="433"/>
      <c r="DL83" s="433"/>
      <c r="DM83" s="433"/>
      <c r="DN83" s="433"/>
      <c r="DO83" s="433"/>
      <c r="DP83" s="433"/>
      <c r="DQ83" s="433"/>
      <c r="DR83" s="433"/>
      <c r="DS83" s="433"/>
      <c r="DT83" s="433"/>
      <c r="DU83" s="433"/>
      <c r="DV83" s="433"/>
      <c r="DW83" s="433"/>
      <c r="DX83" s="433"/>
      <c r="DY83" s="433"/>
      <c r="DZ83" s="433"/>
      <c r="EA83" s="433"/>
      <c r="EB83" s="433"/>
      <c r="EC83" s="433"/>
      <c r="ED83" s="433"/>
      <c r="EE83" s="433"/>
      <c r="EF83" s="433"/>
      <c r="EG83" s="433"/>
      <c r="EH83" s="433"/>
      <c r="EI83" s="433"/>
      <c r="EJ83" s="433"/>
      <c r="EK83" s="433"/>
      <c r="EL83" s="433"/>
      <c r="EM83" s="433"/>
      <c r="EN83" s="433"/>
      <c r="EO83" s="433"/>
      <c r="EP83" s="433"/>
      <c r="EQ83" s="433"/>
      <c r="ER83" s="433"/>
      <c r="ES83" s="433"/>
      <c r="ET83" s="433"/>
      <c r="EU83" s="433"/>
      <c r="EV83" s="433"/>
      <c r="EW83" s="433"/>
      <c r="EX83" s="433"/>
      <c r="EY83" s="433"/>
      <c r="EZ83" s="433"/>
      <c r="FA83" s="433"/>
      <c r="FB83" s="433"/>
      <c r="FC83" s="433"/>
      <c r="FD83" s="433"/>
      <c r="FE83" s="433"/>
      <c r="FF83" s="433"/>
      <c r="FG83" s="433"/>
      <c r="FH83" s="433"/>
      <c r="FI83" s="433"/>
      <c r="FJ83" s="433"/>
      <c r="FK83" s="433"/>
      <c r="FL83" s="433"/>
      <c r="FM83" s="433"/>
      <c r="FN83" s="433"/>
      <c r="FO83" s="433"/>
      <c r="FP83" s="433"/>
      <c r="FQ83" s="433"/>
      <c r="FR83" s="433"/>
      <c r="FS83" s="433"/>
      <c r="FT83" s="433"/>
      <c r="FU83" s="433"/>
      <c r="FV83" s="433"/>
      <c r="FW83" s="433"/>
      <c r="FX83" s="433"/>
      <c r="FY83" s="433"/>
      <c r="FZ83" s="433"/>
      <c r="GA83" s="433"/>
      <c r="GB83" s="433"/>
      <c r="GC83" s="433"/>
      <c r="GD83" s="433"/>
      <c r="GE83" s="433"/>
      <c r="GF83" s="433"/>
      <c r="GG83" s="433"/>
      <c r="GH83" s="433"/>
      <c r="GI83" s="433"/>
      <c r="GJ83" s="433"/>
      <c r="GK83" s="433"/>
      <c r="GL83" s="433"/>
      <c r="GM83" s="433"/>
      <c r="GN83" s="433"/>
      <c r="GO83" s="433"/>
      <c r="GP83" s="433"/>
      <c r="GQ83" s="433"/>
      <c r="GR83" s="433"/>
      <c r="GS83" s="433"/>
      <c r="GT83" s="433"/>
      <c r="GU83" s="433"/>
      <c r="GV83" s="433"/>
      <c r="GW83" s="433"/>
      <c r="GX83" s="433"/>
      <c r="GY83" s="433"/>
      <c r="GZ83" s="433"/>
      <c r="HA83" s="433"/>
      <c r="HB83" s="433"/>
      <c r="HC83" s="433"/>
      <c r="HD83" s="433"/>
      <c r="HE83" s="433"/>
      <c r="HF83" s="433"/>
      <c r="HG83" s="433"/>
      <c r="HH83" s="433"/>
      <c r="HI83" s="433"/>
      <c r="HJ83" s="433"/>
      <c r="HK83" s="433"/>
      <c r="HL83" s="433"/>
      <c r="HM83" s="433"/>
      <c r="HN83" s="433"/>
      <c r="HO83" s="433"/>
      <c r="HP83" s="433"/>
      <c r="HQ83" s="433"/>
      <c r="HR83" s="433"/>
      <c r="HS83" s="433"/>
      <c r="HT83" s="433"/>
      <c r="HU83" s="433"/>
      <c r="HV83" s="433"/>
      <c r="HW83" s="433"/>
      <c r="HX83" s="433"/>
      <c r="HY83" s="433"/>
      <c r="HZ83" s="433"/>
      <c r="IA83" s="433"/>
      <c r="IB83" s="433"/>
      <c r="IC83" s="433"/>
      <c r="ID83" s="433"/>
      <c r="IE83" s="433"/>
      <c r="IF83" s="433"/>
      <c r="IG83" s="433"/>
      <c r="IH83" s="433"/>
      <c r="II83" s="433"/>
      <c r="IJ83" s="433"/>
      <c r="IK83" s="433"/>
      <c r="IL83" s="433"/>
      <c r="IM83" s="433"/>
      <c r="IN83" s="433"/>
      <c r="IO83" s="433"/>
      <c r="IP83" s="433"/>
      <c r="IQ83" s="433"/>
      <c r="IR83" s="433"/>
      <c r="IS83" s="433"/>
      <c r="IT83" s="433"/>
      <c r="IU83" s="433"/>
      <c r="IV83" s="433"/>
      <c r="IW83" s="433"/>
      <c r="IX83" s="433"/>
      <c r="IY83" s="433"/>
      <c r="IZ83" s="433"/>
      <c r="JA83" s="433"/>
      <c r="JB83" s="433"/>
      <c r="JC83" s="433"/>
      <c r="JD83" s="433"/>
      <c r="JE83" s="433"/>
      <c r="JF83" s="433"/>
      <c r="JG83" s="433"/>
      <c r="JH83" s="433"/>
      <c r="JI83" s="433"/>
      <c r="JJ83" s="433"/>
    </row>
    <row r="84" spans="2:270" s="122" customFormat="1" x14ac:dyDescent="0.35">
      <c r="B84" s="270"/>
      <c r="N84" s="147"/>
      <c r="O84" s="147"/>
      <c r="P84" s="147"/>
      <c r="Q84" s="147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3"/>
      <c r="AO84" s="433"/>
      <c r="AP84" s="433"/>
      <c r="AQ84" s="433"/>
      <c r="AR84" s="433"/>
      <c r="AS84" s="433"/>
      <c r="AT84" s="433"/>
      <c r="AU84" s="433"/>
      <c r="AV84" s="433"/>
      <c r="AW84" s="433"/>
      <c r="AX84" s="433"/>
      <c r="AY84" s="433"/>
      <c r="AZ84" s="433"/>
      <c r="BA84" s="433"/>
      <c r="BB84" s="433"/>
      <c r="BC84" s="433"/>
      <c r="BD84" s="433"/>
      <c r="BE84" s="433"/>
      <c r="BF84" s="433"/>
      <c r="BG84" s="433"/>
      <c r="BH84" s="433"/>
      <c r="BI84" s="433"/>
      <c r="BJ84" s="433"/>
      <c r="BK84" s="433"/>
      <c r="BL84" s="433"/>
      <c r="BM84" s="433"/>
      <c r="BN84" s="433"/>
      <c r="BO84" s="433"/>
      <c r="BP84" s="433"/>
      <c r="BQ84" s="433"/>
      <c r="BR84" s="433"/>
      <c r="BS84" s="433"/>
      <c r="BT84" s="433"/>
      <c r="BU84" s="433"/>
      <c r="BV84" s="433"/>
      <c r="BW84" s="433"/>
      <c r="BX84" s="433"/>
      <c r="BY84" s="433"/>
      <c r="BZ84" s="433"/>
      <c r="CA84" s="433"/>
      <c r="CB84" s="433"/>
      <c r="CC84" s="433"/>
      <c r="CD84" s="433"/>
      <c r="CE84" s="433"/>
      <c r="CF84" s="433"/>
      <c r="CG84" s="433"/>
      <c r="CH84" s="433"/>
      <c r="CI84" s="433"/>
      <c r="CJ84" s="433"/>
      <c r="CK84" s="433"/>
      <c r="CL84" s="433"/>
      <c r="CM84" s="433"/>
      <c r="CN84" s="433"/>
      <c r="CO84" s="433"/>
      <c r="CP84" s="433"/>
      <c r="CQ84" s="433"/>
      <c r="CR84" s="433"/>
      <c r="CS84" s="433"/>
      <c r="CT84" s="433"/>
      <c r="CU84" s="433"/>
      <c r="CV84" s="433"/>
      <c r="CW84" s="433"/>
      <c r="CX84" s="433"/>
      <c r="CY84" s="433"/>
      <c r="CZ84" s="433"/>
      <c r="DA84" s="433"/>
      <c r="DB84" s="433"/>
      <c r="DC84" s="433"/>
      <c r="DD84" s="433"/>
      <c r="DE84" s="433"/>
      <c r="DF84" s="433"/>
      <c r="DG84" s="433"/>
      <c r="DH84" s="433"/>
      <c r="DI84" s="433"/>
      <c r="DJ84" s="433"/>
      <c r="DK84" s="433"/>
      <c r="DL84" s="433"/>
      <c r="DM84" s="433"/>
      <c r="DN84" s="433"/>
      <c r="DO84" s="433"/>
      <c r="DP84" s="433"/>
      <c r="DQ84" s="433"/>
      <c r="DR84" s="433"/>
      <c r="DS84" s="433"/>
      <c r="DT84" s="433"/>
      <c r="DU84" s="433"/>
      <c r="DV84" s="433"/>
      <c r="DW84" s="433"/>
      <c r="DX84" s="433"/>
      <c r="DY84" s="433"/>
      <c r="DZ84" s="433"/>
      <c r="EA84" s="433"/>
      <c r="EB84" s="433"/>
      <c r="EC84" s="433"/>
      <c r="ED84" s="433"/>
      <c r="EE84" s="433"/>
      <c r="EF84" s="433"/>
      <c r="EG84" s="433"/>
      <c r="EH84" s="433"/>
      <c r="EI84" s="433"/>
      <c r="EJ84" s="433"/>
      <c r="EK84" s="433"/>
      <c r="EL84" s="433"/>
      <c r="EM84" s="433"/>
      <c r="EN84" s="433"/>
      <c r="EO84" s="433"/>
      <c r="EP84" s="433"/>
      <c r="EQ84" s="433"/>
      <c r="ER84" s="433"/>
      <c r="ES84" s="433"/>
      <c r="ET84" s="433"/>
      <c r="EU84" s="433"/>
      <c r="EV84" s="433"/>
      <c r="EW84" s="433"/>
      <c r="EX84" s="433"/>
      <c r="EY84" s="433"/>
      <c r="EZ84" s="433"/>
      <c r="FA84" s="433"/>
      <c r="FB84" s="433"/>
      <c r="FC84" s="433"/>
      <c r="FD84" s="433"/>
      <c r="FE84" s="433"/>
      <c r="FF84" s="433"/>
      <c r="FG84" s="433"/>
      <c r="FH84" s="433"/>
      <c r="FI84" s="433"/>
      <c r="FJ84" s="433"/>
      <c r="FK84" s="433"/>
      <c r="FL84" s="433"/>
      <c r="FM84" s="433"/>
      <c r="FN84" s="433"/>
      <c r="FO84" s="433"/>
      <c r="FP84" s="433"/>
      <c r="FQ84" s="433"/>
      <c r="FR84" s="433"/>
      <c r="FS84" s="433"/>
      <c r="FT84" s="433"/>
      <c r="FU84" s="433"/>
      <c r="FV84" s="433"/>
      <c r="FW84" s="433"/>
      <c r="FX84" s="433"/>
      <c r="FY84" s="433"/>
      <c r="FZ84" s="433"/>
      <c r="GA84" s="433"/>
      <c r="GB84" s="433"/>
      <c r="GC84" s="433"/>
      <c r="GD84" s="433"/>
      <c r="GE84" s="433"/>
      <c r="GF84" s="433"/>
      <c r="GG84" s="433"/>
      <c r="GH84" s="433"/>
      <c r="GI84" s="433"/>
      <c r="GJ84" s="433"/>
      <c r="GK84" s="433"/>
      <c r="GL84" s="433"/>
      <c r="GM84" s="433"/>
      <c r="GN84" s="433"/>
      <c r="GO84" s="433"/>
      <c r="GP84" s="433"/>
      <c r="GQ84" s="433"/>
      <c r="GR84" s="433"/>
      <c r="GS84" s="433"/>
      <c r="GT84" s="433"/>
      <c r="GU84" s="433"/>
      <c r="GV84" s="433"/>
      <c r="GW84" s="433"/>
      <c r="GX84" s="433"/>
      <c r="GY84" s="433"/>
      <c r="GZ84" s="433"/>
      <c r="HA84" s="433"/>
      <c r="HB84" s="433"/>
      <c r="HC84" s="433"/>
      <c r="HD84" s="433"/>
      <c r="HE84" s="433"/>
      <c r="HF84" s="433"/>
      <c r="HG84" s="433"/>
      <c r="HH84" s="433"/>
      <c r="HI84" s="433"/>
      <c r="HJ84" s="433"/>
      <c r="HK84" s="433"/>
      <c r="HL84" s="433"/>
      <c r="HM84" s="433"/>
      <c r="HN84" s="433"/>
      <c r="HO84" s="433"/>
      <c r="HP84" s="433"/>
      <c r="HQ84" s="433"/>
      <c r="HR84" s="433"/>
      <c r="HS84" s="433"/>
      <c r="HT84" s="433"/>
      <c r="HU84" s="433"/>
      <c r="HV84" s="433"/>
      <c r="HW84" s="433"/>
      <c r="HX84" s="433"/>
      <c r="HY84" s="433"/>
      <c r="HZ84" s="433"/>
      <c r="IA84" s="433"/>
      <c r="IB84" s="433"/>
      <c r="IC84" s="433"/>
      <c r="ID84" s="433"/>
      <c r="IE84" s="433"/>
      <c r="IF84" s="433"/>
      <c r="IG84" s="433"/>
      <c r="IH84" s="433"/>
      <c r="II84" s="433"/>
      <c r="IJ84" s="433"/>
      <c r="IK84" s="433"/>
      <c r="IL84" s="433"/>
      <c r="IM84" s="433"/>
      <c r="IN84" s="433"/>
      <c r="IO84" s="433"/>
      <c r="IP84" s="433"/>
      <c r="IQ84" s="433"/>
      <c r="IR84" s="433"/>
      <c r="IS84" s="433"/>
      <c r="IT84" s="433"/>
      <c r="IU84" s="433"/>
      <c r="IV84" s="433"/>
      <c r="IW84" s="433"/>
      <c r="IX84" s="433"/>
      <c r="IY84" s="433"/>
      <c r="IZ84" s="433"/>
      <c r="JA84" s="433"/>
      <c r="JB84" s="433"/>
      <c r="JC84" s="433"/>
      <c r="JD84" s="433"/>
      <c r="JE84" s="433"/>
      <c r="JF84" s="433"/>
      <c r="JG84" s="433"/>
      <c r="JH84" s="433"/>
      <c r="JI84" s="433"/>
      <c r="JJ84" s="433"/>
    </row>
    <row r="85" spans="2:270" s="122" customFormat="1" x14ac:dyDescent="0.35">
      <c r="B85" s="270"/>
      <c r="N85" s="147"/>
      <c r="O85" s="147"/>
      <c r="P85" s="147"/>
      <c r="Q85" s="147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/>
      <c r="AR85" s="433"/>
      <c r="AS85" s="433"/>
      <c r="AT85" s="433"/>
      <c r="AU85" s="433"/>
      <c r="AV85" s="433"/>
      <c r="AW85" s="433"/>
      <c r="AX85" s="433"/>
      <c r="AY85" s="433"/>
      <c r="AZ85" s="433"/>
      <c r="BA85" s="433"/>
      <c r="BB85" s="433"/>
      <c r="BC85" s="433"/>
      <c r="BD85" s="433"/>
      <c r="BE85" s="433"/>
      <c r="BF85" s="433"/>
      <c r="BG85" s="433"/>
      <c r="BH85" s="433"/>
      <c r="BI85" s="433"/>
      <c r="BJ85" s="433"/>
      <c r="BK85" s="433"/>
      <c r="BL85" s="433"/>
      <c r="BM85" s="433"/>
      <c r="BN85" s="433"/>
      <c r="BO85" s="433"/>
      <c r="BP85" s="433"/>
      <c r="BQ85" s="433"/>
      <c r="BR85" s="433"/>
      <c r="BS85" s="433"/>
      <c r="BT85" s="433"/>
      <c r="BU85" s="433"/>
      <c r="BV85" s="433"/>
      <c r="BW85" s="433"/>
      <c r="BX85" s="433"/>
      <c r="BY85" s="433"/>
      <c r="BZ85" s="433"/>
      <c r="CA85" s="433"/>
      <c r="CB85" s="433"/>
      <c r="CC85" s="433"/>
      <c r="CD85" s="433"/>
      <c r="CE85" s="433"/>
      <c r="CF85" s="433"/>
      <c r="CG85" s="433"/>
      <c r="CH85" s="433"/>
      <c r="CI85" s="433"/>
      <c r="CJ85" s="433"/>
      <c r="CK85" s="433"/>
      <c r="CL85" s="433"/>
      <c r="CM85" s="433"/>
      <c r="CN85" s="433"/>
      <c r="CO85" s="433"/>
      <c r="CP85" s="433"/>
      <c r="CQ85" s="433"/>
      <c r="CR85" s="433"/>
      <c r="CS85" s="433"/>
      <c r="CT85" s="433"/>
      <c r="CU85" s="433"/>
      <c r="CV85" s="433"/>
      <c r="CW85" s="433"/>
      <c r="CX85" s="433"/>
      <c r="CY85" s="433"/>
      <c r="CZ85" s="433"/>
      <c r="DA85" s="433"/>
      <c r="DB85" s="433"/>
      <c r="DC85" s="433"/>
      <c r="DD85" s="433"/>
      <c r="DE85" s="433"/>
      <c r="DF85" s="433"/>
      <c r="DG85" s="433"/>
      <c r="DH85" s="433"/>
      <c r="DI85" s="433"/>
      <c r="DJ85" s="433"/>
      <c r="DK85" s="433"/>
      <c r="DL85" s="433"/>
      <c r="DM85" s="433"/>
      <c r="DN85" s="433"/>
      <c r="DO85" s="433"/>
      <c r="DP85" s="433"/>
      <c r="DQ85" s="433"/>
      <c r="DR85" s="433"/>
      <c r="DS85" s="433"/>
      <c r="DT85" s="433"/>
      <c r="DU85" s="433"/>
      <c r="DV85" s="433"/>
      <c r="DW85" s="433"/>
      <c r="DX85" s="433"/>
      <c r="DY85" s="433"/>
      <c r="DZ85" s="433"/>
      <c r="EA85" s="433"/>
      <c r="EB85" s="433"/>
      <c r="EC85" s="433"/>
      <c r="ED85" s="433"/>
      <c r="EE85" s="433"/>
      <c r="EF85" s="433"/>
      <c r="EG85" s="433"/>
      <c r="EH85" s="433"/>
      <c r="EI85" s="433"/>
      <c r="EJ85" s="433"/>
      <c r="EK85" s="433"/>
      <c r="EL85" s="433"/>
      <c r="EM85" s="433"/>
      <c r="EN85" s="433"/>
      <c r="EO85" s="433"/>
      <c r="EP85" s="433"/>
      <c r="EQ85" s="433"/>
      <c r="ER85" s="433"/>
      <c r="ES85" s="433"/>
      <c r="ET85" s="433"/>
      <c r="EU85" s="433"/>
      <c r="EV85" s="433"/>
      <c r="EW85" s="433"/>
      <c r="EX85" s="433"/>
      <c r="EY85" s="433"/>
      <c r="EZ85" s="433"/>
      <c r="FA85" s="433"/>
      <c r="FB85" s="433"/>
      <c r="FC85" s="433"/>
      <c r="FD85" s="433"/>
      <c r="FE85" s="433"/>
      <c r="FF85" s="433"/>
      <c r="FG85" s="433"/>
      <c r="FH85" s="433"/>
      <c r="FI85" s="433"/>
      <c r="FJ85" s="433"/>
      <c r="FK85" s="433"/>
      <c r="FL85" s="433"/>
      <c r="FM85" s="433"/>
      <c r="FN85" s="433"/>
      <c r="FO85" s="433"/>
      <c r="FP85" s="433"/>
      <c r="FQ85" s="433"/>
      <c r="FR85" s="433"/>
      <c r="FS85" s="433"/>
      <c r="FT85" s="433"/>
      <c r="FU85" s="433"/>
      <c r="FV85" s="433"/>
      <c r="FW85" s="433"/>
      <c r="FX85" s="433"/>
      <c r="FY85" s="433"/>
      <c r="FZ85" s="433"/>
      <c r="GA85" s="433"/>
      <c r="GB85" s="433"/>
      <c r="GC85" s="433"/>
      <c r="GD85" s="433"/>
      <c r="GE85" s="433"/>
      <c r="GF85" s="433"/>
      <c r="GG85" s="433"/>
      <c r="GH85" s="433"/>
      <c r="GI85" s="433"/>
      <c r="GJ85" s="433"/>
      <c r="GK85" s="433"/>
      <c r="GL85" s="433"/>
      <c r="GM85" s="433"/>
      <c r="GN85" s="433"/>
      <c r="GO85" s="433"/>
      <c r="GP85" s="433"/>
      <c r="GQ85" s="433"/>
      <c r="GR85" s="433"/>
      <c r="GS85" s="433"/>
      <c r="GT85" s="433"/>
      <c r="GU85" s="433"/>
      <c r="GV85" s="433"/>
      <c r="GW85" s="433"/>
      <c r="GX85" s="433"/>
      <c r="GY85" s="433"/>
      <c r="GZ85" s="433"/>
      <c r="HA85" s="433"/>
      <c r="HB85" s="433"/>
      <c r="HC85" s="433"/>
      <c r="HD85" s="433"/>
      <c r="HE85" s="433"/>
      <c r="HF85" s="433"/>
      <c r="HG85" s="433"/>
      <c r="HH85" s="433"/>
      <c r="HI85" s="433"/>
      <c r="HJ85" s="433"/>
      <c r="HK85" s="433"/>
      <c r="HL85" s="433"/>
      <c r="HM85" s="433"/>
      <c r="HN85" s="433"/>
      <c r="HO85" s="433"/>
      <c r="HP85" s="433"/>
      <c r="HQ85" s="433"/>
      <c r="HR85" s="433"/>
      <c r="HS85" s="433"/>
      <c r="HT85" s="433"/>
      <c r="HU85" s="433"/>
      <c r="HV85" s="433"/>
      <c r="HW85" s="433"/>
      <c r="HX85" s="433"/>
      <c r="HY85" s="433"/>
      <c r="HZ85" s="433"/>
      <c r="IA85" s="433"/>
      <c r="IB85" s="433"/>
      <c r="IC85" s="433"/>
      <c r="ID85" s="433"/>
      <c r="IE85" s="433"/>
      <c r="IF85" s="433"/>
      <c r="IG85" s="433"/>
      <c r="IH85" s="433"/>
      <c r="II85" s="433"/>
      <c r="IJ85" s="433"/>
      <c r="IK85" s="433"/>
      <c r="IL85" s="433"/>
      <c r="IM85" s="433"/>
      <c r="IN85" s="433"/>
      <c r="IO85" s="433"/>
      <c r="IP85" s="433"/>
      <c r="IQ85" s="433"/>
      <c r="IR85" s="433"/>
      <c r="IS85" s="433"/>
      <c r="IT85" s="433"/>
      <c r="IU85" s="433"/>
      <c r="IV85" s="433"/>
      <c r="IW85" s="433"/>
      <c r="IX85" s="433"/>
      <c r="IY85" s="433"/>
      <c r="IZ85" s="433"/>
      <c r="JA85" s="433"/>
      <c r="JB85" s="433"/>
      <c r="JC85" s="433"/>
      <c r="JD85" s="433"/>
      <c r="JE85" s="433"/>
      <c r="JF85" s="433"/>
      <c r="JG85" s="433"/>
      <c r="JH85" s="433"/>
      <c r="JI85" s="433"/>
      <c r="JJ85" s="433"/>
    </row>
    <row r="86" spans="2:270" s="122" customFormat="1" x14ac:dyDescent="0.35">
      <c r="B86" s="270"/>
      <c r="N86" s="147"/>
      <c r="O86" s="147"/>
      <c r="P86" s="147"/>
      <c r="Q86" s="147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/>
      <c r="AR86" s="433"/>
      <c r="AS86" s="433"/>
      <c r="AT86" s="433"/>
      <c r="AU86" s="433"/>
      <c r="AV86" s="433"/>
      <c r="AW86" s="433"/>
      <c r="AX86" s="433"/>
      <c r="AY86" s="433"/>
      <c r="AZ86" s="433"/>
      <c r="BA86" s="433"/>
      <c r="BB86" s="433"/>
      <c r="BC86" s="433"/>
      <c r="BD86" s="433"/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33"/>
      <c r="BQ86" s="433"/>
      <c r="BR86" s="433"/>
      <c r="BS86" s="433"/>
      <c r="BT86" s="433"/>
      <c r="BU86" s="433"/>
      <c r="BV86" s="433"/>
      <c r="BW86" s="433"/>
      <c r="BX86" s="433"/>
      <c r="BY86" s="433"/>
      <c r="BZ86" s="433"/>
      <c r="CA86" s="433"/>
      <c r="CB86" s="433"/>
      <c r="CC86" s="433"/>
      <c r="CD86" s="433"/>
      <c r="CE86" s="433"/>
      <c r="CF86" s="433"/>
      <c r="CG86" s="433"/>
      <c r="CH86" s="433"/>
      <c r="CI86" s="433"/>
      <c r="CJ86" s="433"/>
      <c r="CK86" s="433"/>
      <c r="CL86" s="433"/>
      <c r="CM86" s="433"/>
      <c r="CN86" s="433"/>
      <c r="CO86" s="433"/>
      <c r="CP86" s="433"/>
      <c r="CQ86" s="433"/>
      <c r="CR86" s="433"/>
      <c r="CS86" s="433"/>
      <c r="CT86" s="433"/>
      <c r="CU86" s="433"/>
      <c r="CV86" s="433"/>
      <c r="CW86" s="433"/>
      <c r="CX86" s="433"/>
      <c r="CY86" s="433"/>
      <c r="CZ86" s="433"/>
      <c r="DA86" s="433"/>
      <c r="DB86" s="433"/>
      <c r="DC86" s="433"/>
      <c r="DD86" s="433"/>
      <c r="DE86" s="433"/>
      <c r="DF86" s="433"/>
      <c r="DG86" s="433"/>
      <c r="DH86" s="433"/>
      <c r="DI86" s="433"/>
      <c r="DJ86" s="433"/>
      <c r="DK86" s="433"/>
      <c r="DL86" s="433"/>
      <c r="DM86" s="433"/>
      <c r="DN86" s="433"/>
      <c r="DO86" s="433"/>
      <c r="DP86" s="433"/>
      <c r="DQ86" s="433"/>
      <c r="DR86" s="433"/>
      <c r="DS86" s="433"/>
      <c r="DT86" s="433"/>
      <c r="DU86" s="433"/>
      <c r="DV86" s="433"/>
      <c r="DW86" s="433"/>
      <c r="DX86" s="433"/>
      <c r="DY86" s="433"/>
      <c r="DZ86" s="433"/>
      <c r="EA86" s="433"/>
      <c r="EB86" s="433"/>
      <c r="EC86" s="433"/>
      <c r="ED86" s="433"/>
      <c r="EE86" s="433"/>
      <c r="EF86" s="433"/>
      <c r="EG86" s="433"/>
      <c r="EH86" s="433"/>
      <c r="EI86" s="433"/>
      <c r="EJ86" s="433"/>
      <c r="EK86" s="433"/>
      <c r="EL86" s="433"/>
      <c r="EM86" s="433"/>
      <c r="EN86" s="433"/>
      <c r="EO86" s="433"/>
      <c r="EP86" s="433"/>
      <c r="EQ86" s="433"/>
      <c r="ER86" s="433"/>
      <c r="ES86" s="433"/>
      <c r="ET86" s="433"/>
      <c r="EU86" s="433"/>
      <c r="EV86" s="433"/>
      <c r="EW86" s="433"/>
      <c r="EX86" s="433"/>
      <c r="EY86" s="433"/>
      <c r="EZ86" s="433"/>
      <c r="FA86" s="433"/>
      <c r="FB86" s="433"/>
      <c r="FC86" s="433"/>
      <c r="FD86" s="433"/>
      <c r="FE86" s="433"/>
      <c r="FF86" s="433"/>
      <c r="FG86" s="433"/>
      <c r="FH86" s="433"/>
      <c r="FI86" s="433"/>
      <c r="FJ86" s="433"/>
      <c r="FK86" s="433"/>
      <c r="FL86" s="433"/>
      <c r="FM86" s="433"/>
      <c r="FN86" s="433"/>
      <c r="FO86" s="433"/>
      <c r="FP86" s="433"/>
      <c r="FQ86" s="433"/>
      <c r="FR86" s="433"/>
      <c r="FS86" s="433"/>
      <c r="FT86" s="433"/>
      <c r="FU86" s="433"/>
      <c r="FV86" s="433"/>
      <c r="FW86" s="433"/>
      <c r="FX86" s="433"/>
      <c r="FY86" s="433"/>
      <c r="FZ86" s="433"/>
      <c r="GA86" s="433"/>
      <c r="GB86" s="433"/>
      <c r="GC86" s="433"/>
      <c r="GD86" s="433"/>
      <c r="GE86" s="433"/>
      <c r="GF86" s="433"/>
      <c r="GG86" s="433"/>
      <c r="GH86" s="433"/>
      <c r="GI86" s="433"/>
      <c r="GJ86" s="433"/>
      <c r="GK86" s="433"/>
      <c r="GL86" s="433"/>
      <c r="GM86" s="433"/>
      <c r="GN86" s="433"/>
      <c r="GO86" s="433"/>
      <c r="GP86" s="433"/>
      <c r="GQ86" s="433"/>
      <c r="GR86" s="433"/>
      <c r="GS86" s="433"/>
      <c r="GT86" s="433"/>
      <c r="GU86" s="433"/>
      <c r="GV86" s="433"/>
      <c r="GW86" s="433"/>
      <c r="GX86" s="433"/>
      <c r="GY86" s="433"/>
      <c r="GZ86" s="433"/>
      <c r="HA86" s="433"/>
      <c r="HB86" s="433"/>
      <c r="HC86" s="433"/>
      <c r="HD86" s="433"/>
      <c r="HE86" s="433"/>
      <c r="HF86" s="433"/>
      <c r="HG86" s="433"/>
      <c r="HH86" s="433"/>
      <c r="HI86" s="433"/>
      <c r="HJ86" s="433"/>
      <c r="HK86" s="433"/>
      <c r="HL86" s="433"/>
      <c r="HM86" s="433"/>
      <c r="HN86" s="433"/>
      <c r="HO86" s="433"/>
      <c r="HP86" s="433"/>
      <c r="HQ86" s="433"/>
      <c r="HR86" s="433"/>
      <c r="HS86" s="433"/>
      <c r="HT86" s="433"/>
      <c r="HU86" s="433"/>
      <c r="HV86" s="433"/>
      <c r="HW86" s="433"/>
      <c r="HX86" s="433"/>
      <c r="HY86" s="433"/>
      <c r="HZ86" s="433"/>
      <c r="IA86" s="433"/>
      <c r="IB86" s="433"/>
      <c r="IC86" s="433"/>
      <c r="ID86" s="433"/>
      <c r="IE86" s="433"/>
      <c r="IF86" s="433"/>
      <c r="IG86" s="433"/>
      <c r="IH86" s="433"/>
      <c r="II86" s="433"/>
      <c r="IJ86" s="433"/>
      <c r="IK86" s="433"/>
      <c r="IL86" s="433"/>
      <c r="IM86" s="433"/>
      <c r="IN86" s="433"/>
      <c r="IO86" s="433"/>
      <c r="IP86" s="433"/>
      <c r="IQ86" s="433"/>
      <c r="IR86" s="433"/>
      <c r="IS86" s="433"/>
      <c r="IT86" s="433"/>
      <c r="IU86" s="433"/>
      <c r="IV86" s="433"/>
      <c r="IW86" s="433"/>
      <c r="IX86" s="433"/>
      <c r="IY86" s="433"/>
      <c r="IZ86" s="433"/>
      <c r="JA86" s="433"/>
      <c r="JB86" s="433"/>
      <c r="JC86" s="433"/>
      <c r="JD86" s="433"/>
      <c r="JE86" s="433"/>
      <c r="JF86" s="433"/>
      <c r="JG86" s="433"/>
      <c r="JH86" s="433"/>
      <c r="JI86" s="433"/>
      <c r="JJ86" s="433"/>
    </row>
    <row r="87" spans="2:270" s="122" customFormat="1" x14ac:dyDescent="0.35">
      <c r="B87" s="270"/>
      <c r="N87" s="147"/>
      <c r="O87" s="147"/>
      <c r="P87" s="147"/>
      <c r="Q87" s="147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D87" s="433"/>
      <c r="AE87" s="433"/>
      <c r="AF87" s="433"/>
      <c r="AG87" s="433"/>
      <c r="AH87" s="433"/>
      <c r="AI87" s="433"/>
      <c r="AJ87" s="433"/>
      <c r="AK87" s="433"/>
      <c r="AL87" s="433"/>
      <c r="AM87" s="433"/>
      <c r="AN87" s="433"/>
      <c r="AO87" s="433"/>
      <c r="AP87" s="433"/>
      <c r="AQ87" s="433"/>
      <c r="AR87" s="433"/>
      <c r="AS87" s="433"/>
      <c r="AT87" s="433"/>
      <c r="AU87" s="433"/>
      <c r="AV87" s="433"/>
      <c r="AW87" s="433"/>
      <c r="AX87" s="433"/>
      <c r="AY87" s="433"/>
      <c r="AZ87" s="433"/>
      <c r="BA87" s="433"/>
      <c r="BB87" s="433"/>
      <c r="BC87" s="433"/>
      <c r="BD87" s="433"/>
      <c r="BE87" s="433"/>
      <c r="BF87" s="433"/>
      <c r="BG87" s="433"/>
      <c r="BH87" s="433"/>
      <c r="BI87" s="433"/>
      <c r="BJ87" s="433"/>
      <c r="BK87" s="433"/>
      <c r="BL87" s="433"/>
      <c r="BM87" s="433"/>
      <c r="BN87" s="433"/>
      <c r="BO87" s="433"/>
      <c r="BP87" s="433"/>
      <c r="BQ87" s="433"/>
      <c r="BR87" s="433"/>
      <c r="BS87" s="433"/>
      <c r="BT87" s="433"/>
      <c r="BU87" s="433"/>
      <c r="BV87" s="433"/>
      <c r="BW87" s="433"/>
      <c r="BX87" s="433"/>
      <c r="BY87" s="433"/>
      <c r="BZ87" s="433"/>
      <c r="CA87" s="433"/>
      <c r="CB87" s="433"/>
      <c r="CC87" s="433"/>
      <c r="CD87" s="433"/>
      <c r="CE87" s="433"/>
      <c r="CF87" s="433"/>
      <c r="CG87" s="433"/>
      <c r="CH87" s="433"/>
      <c r="CI87" s="433"/>
      <c r="CJ87" s="433"/>
      <c r="CK87" s="433"/>
      <c r="CL87" s="433"/>
      <c r="CM87" s="433"/>
      <c r="CN87" s="433"/>
      <c r="CO87" s="433"/>
      <c r="CP87" s="433"/>
      <c r="CQ87" s="433"/>
      <c r="CR87" s="433"/>
      <c r="CS87" s="433"/>
      <c r="CT87" s="433"/>
      <c r="CU87" s="433"/>
      <c r="CV87" s="433"/>
      <c r="CW87" s="433"/>
      <c r="CX87" s="433"/>
      <c r="CY87" s="433"/>
      <c r="CZ87" s="433"/>
      <c r="DA87" s="433"/>
      <c r="DB87" s="433"/>
      <c r="DC87" s="433"/>
      <c r="DD87" s="433"/>
      <c r="DE87" s="433"/>
      <c r="DF87" s="433"/>
      <c r="DG87" s="433"/>
      <c r="DH87" s="433"/>
      <c r="DI87" s="433"/>
      <c r="DJ87" s="433"/>
      <c r="DK87" s="433"/>
      <c r="DL87" s="433"/>
      <c r="DM87" s="433"/>
      <c r="DN87" s="433"/>
      <c r="DO87" s="433"/>
      <c r="DP87" s="433"/>
      <c r="DQ87" s="433"/>
      <c r="DR87" s="433"/>
      <c r="DS87" s="433"/>
      <c r="DT87" s="433"/>
      <c r="DU87" s="433"/>
      <c r="DV87" s="433"/>
      <c r="DW87" s="433"/>
      <c r="DX87" s="433"/>
      <c r="DY87" s="433"/>
      <c r="DZ87" s="433"/>
      <c r="EA87" s="433"/>
      <c r="EB87" s="433"/>
      <c r="EC87" s="433"/>
      <c r="ED87" s="433"/>
      <c r="EE87" s="433"/>
      <c r="EF87" s="433"/>
      <c r="EG87" s="433"/>
      <c r="EH87" s="433"/>
      <c r="EI87" s="433"/>
      <c r="EJ87" s="433"/>
      <c r="EK87" s="433"/>
      <c r="EL87" s="433"/>
      <c r="EM87" s="433"/>
      <c r="EN87" s="433"/>
      <c r="EO87" s="433"/>
      <c r="EP87" s="433"/>
      <c r="EQ87" s="433"/>
      <c r="ER87" s="433"/>
      <c r="ES87" s="433"/>
      <c r="ET87" s="433"/>
      <c r="EU87" s="433"/>
      <c r="EV87" s="433"/>
      <c r="EW87" s="433"/>
      <c r="EX87" s="433"/>
      <c r="EY87" s="433"/>
      <c r="EZ87" s="433"/>
      <c r="FA87" s="433"/>
      <c r="FB87" s="433"/>
      <c r="FC87" s="433"/>
      <c r="FD87" s="433"/>
      <c r="FE87" s="433"/>
      <c r="FF87" s="433"/>
      <c r="FG87" s="433"/>
      <c r="FH87" s="433"/>
      <c r="FI87" s="433"/>
      <c r="FJ87" s="433"/>
      <c r="FK87" s="433"/>
      <c r="FL87" s="433"/>
      <c r="FM87" s="433"/>
      <c r="FN87" s="433"/>
      <c r="FO87" s="433"/>
      <c r="FP87" s="433"/>
      <c r="FQ87" s="433"/>
      <c r="FR87" s="433"/>
      <c r="FS87" s="433"/>
      <c r="FT87" s="433"/>
      <c r="FU87" s="433"/>
      <c r="FV87" s="433"/>
      <c r="FW87" s="433"/>
      <c r="FX87" s="433"/>
      <c r="FY87" s="433"/>
      <c r="FZ87" s="433"/>
      <c r="GA87" s="433"/>
      <c r="GB87" s="433"/>
      <c r="GC87" s="433"/>
      <c r="GD87" s="433"/>
      <c r="GE87" s="433"/>
      <c r="GF87" s="433"/>
      <c r="GG87" s="433"/>
      <c r="GH87" s="433"/>
      <c r="GI87" s="433"/>
      <c r="GJ87" s="433"/>
      <c r="GK87" s="433"/>
      <c r="GL87" s="433"/>
      <c r="GM87" s="433"/>
      <c r="GN87" s="433"/>
      <c r="GO87" s="433"/>
      <c r="GP87" s="433"/>
      <c r="GQ87" s="433"/>
      <c r="GR87" s="433"/>
      <c r="GS87" s="433"/>
      <c r="GT87" s="433"/>
      <c r="GU87" s="433"/>
      <c r="GV87" s="433"/>
      <c r="GW87" s="433"/>
      <c r="GX87" s="433"/>
      <c r="GY87" s="433"/>
      <c r="GZ87" s="433"/>
      <c r="HA87" s="433"/>
      <c r="HB87" s="433"/>
      <c r="HC87" s="433"/>
      <c r="HD87" s="433"/>
      <c r="HE87" s="433"/>
      <c r="HF87" s="433"/>
      <c r="HG87" s="433"/>
      <c r="HH87" s="433"/>
      <c r="HI87" s="433"/>
      <c r="HJ87" s="433"/>
      <c r="HK87" s="433"/>
      <c r="HL87" s="433"/>
      <c r="HM87" s="433"/>
      <c r="HN87" s="433"/>
      <c r="HO87" s="433"/>
      <c r="HP87" s="433"/>
      <c r="HQ87" s="433"/>
      <c r="HR87" s="433"/>
      <c r="HS87" s="433"/>
      <c r="HT87" s="433"/>
      <c r="HU87" s="433"/>
      <c r="HV87" s="433"/>
      <c r="HW87" s="433"/>
      <c r="HX87" s="433"/>
      <c r="HY87" s="433"/>
      <c r="HZ87" s="433"/>
      <c r="IA87" s="433"/>
      <c r="IB87" s="433"/>
      <c r="IC87" s="433"/>
      <c r="ID87" s="433"/>
      <c r="IE87" s="433"/>
      <c r="IF87" s="433"/>
      <c r="IG87" s="433"/>
      <c r="IH87" s="433"/>
      <c r="II87" s="433"/>
      <c r="IJ87" s="433"/>
      <c r="IK87" s="433"/>
      <c r="IL87" s="433"/>
      <c r="IM87" s="433"/>
      <c r="IN87" s="433"/>
      <c r="IO87" s="433"/>
      <c r="IP87" s="433"/>
      <c r="IQ87" s="433"/>
      <c r="IR87" s="433"/>
      <c r="IS87" s="433"/>
      <c r="IT87" s="433"/>
      <c r="IU87" s="433"/>
      <c r="IV87" s="433"/>
      <c r="IW87" s="433"/>
      <c r="IX87" s="433"/>
      <c r="IY87" s="433"/>
      <c r="IZ87" s="433"/>
      <c r="JA87" s="433"/>
      <c r="JB87" s="433"/>
      <c r="JC87" s="433"/>
      <c r="JD87" s="433"/>
      <c r="JE87" s="433"/>
      <c r="JF87" s="433"/>
      <c r="JG87" s="433"/>
      <c r="JH87" s="433"/>
      <c r="JI87" s="433"/>
      <c r="JJ87" s="433"/>
    </row>
    <row r="88" spans="2:270" s="122" customFormat="1" x14ac:dyDescent="0.35">
      <c r="B88" s="270"/>
      <c r="N88" s="147"/>
      <c r="O88" s="147"/>
      <c r="P88" s="147"/>
      <c r="Q88" s="147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D88" s="433"/>
      <c r="AE88" s="433"/>
      <c r="AF88" s="433"/>
      <c r="AG88" s="433"/>
      <c r="AH88" s="433"/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3"/>
      <c r="AX88" s="433"/>
      <c r="AY88" s="433"/>
      <c r="AZ88" s="433"/>
      <c r="BA88" s="433"/>
      <c r="BB88" s="433"/>
      <c r="BC88" s="433"/>
      <c r="BD88" s="433"/>
      <c r="BE88" s="433"/>
      <c r="BF88" s="433"/>
      <c r="BG88" s="433"/>
      <c r="BH88" s="433"/>
      <c r="BI88" s="433"/>
      <c r="BJ88" s="433"/>
      <c r="BK88" s="433"/>
      <c r="BL88" s="433"/>
      <c r="BM88" s="433"/>
      <c r="BN88" s="433"/>
      <c r="BO88" s="433"/>
      <c r="BP88" s="433"/>
      <c r="BQ88" s="433"/>
      <c r="BR88" s="433"/>
      <c r="BS88" s="433"/>
      <c r="BT88" s="433"/>
      <c r="BU88" s="433"/>
      <c r="BV88" s="433"/>
      <c r="BW88" s="433"/>
      <c r="BX88" s="433"/>
      <c r="BY88" s="433"/>
      <c r="BZ88" s="433"/>
      <c r="CA88" s="433"/>
      <c r="CB88" s="433"/>
      <c r="CC88" s="433"/>
      <c r="CD88" s="433"/>
      <c r="CE88" s="433"/>
      <c r="CF88" s="433"/>
      <c r="CG88" s="433"/>
      <c r="CH88" s="433"/>
      <c r="CI88" s="433"/>
      <c r="CJ88" s="433"/>
      <c r="CK88" s="433"/>
      <c r="CL88" s="433"/>
      <c r="CM88" s="433"/>
      <c r="CN88" s="433"/>
      <c r="CO88" s="433"/>
      <c r="CP88" s="433"/>
      <c r="CQ88" s="433"/>
      <c r="CR88" s="433"/>
      <c r="CS88" s="433"/>
      <c r="CT88" s="433"/>
      <c r="CU88" s="433"/>
      <c r="CV88" s="433"/>
      <c r="CW88" s="433"/>
      <c r="CX88" s="433"/>
      <c r="CY88" s="433"/>
      <c r="CZ88" s="433"/>
      <c r="DA88" s="433"/>
      <c r="DB88" s="433"/>
      <c r="DC88" s="433"/>
      <c r="DD88" s="433"/>
      <c r="DE88" s="433"/>
      <c r="DF88" s="433"/>
      <c r="DG88" s="433"/>
      <c r="DH88" s="433"/>
      <c r="DI88" s="433"/>
      <c r="DJ88" s="433"/>
      <c r="DK88" s="433"/>
      <c r="DL88" s="433"/>
      <c r="DM88" s="433"/>
      <c r="DN88" s="433"/>
      <c r="DO88" s="433"/>
      <c r="DP88" s="433"/>
      <c r="DQ88" s="433"/>
      <c r="DR88" s="433"/>
      <c r="DS88" s="433"/>
      <c r="DT88" s="433"/>
      <c r="DU88" s="433"/>
      <c r="DV88" s="433"/>
      <c r="DW88" s="433"/>
      <c r="DX88" s="433"/>
      <c r="DY88" s="433"/>
      <c r="DZ88" s="433"/>
      <c r="EA88" s="433"/>
      <c r="EB88" s="433"/>
      <c r="EC88" s="433"/>
      <c r="ED88" s="433"/>
      <c r="EE88" s="433"/>
      <c r="EF88" s="433"/>
      <c r="EG88" s="433"/>
      <c r="EH88" s="433"/>
      <c r="EI88" s="433"/>
      <c r="EJ88" s="433"/>
      <c r="EK88" s="433"/>
      <c r="EL88" s="433"/>
      <c r="EM88" s="433"/>
      <c r="EN88" s="433"/>
      <c r="EO88" s="433"/>
      <c r="EP88" s="433"/>
      <c r="EQ88" s="433"/>
      <c r="ER88" s="433"/>
      <c r="ES88" s="433"/>
      <c r="ET88" s="433"/>
      <c r="EU88" s="433"/>
      <c r="EV88" s="433"/>
      <c r="EW88" s="433"/>
      <c r="EX88" s="433"/>
      <c r="EY88" s="433"/>
      <c r="EZ88" s="433"/>
      <c r="FA88" s="433"/>
      <c r="FB88" s="433"/>
      <c r="FC88" s="433"/>
      <c r="FD88" s="433"/>
      <c r="FE88" s="433"/>
      <c r="FF88" s="433"/>
      <c r="FG88" s="433"/>
      <c r="FH88" s="433"/>
      <c r="FI88" s="433"/>
      <c r="FJ88" s="433"/>
      <c r="FK88" s="433"/>
      <c r="FL88" s="433"/>
      <c r="FM88" s="433"/>
      <c r="FN88" s="433"/>
      <c r="FO88" s="433"/>
      <c r="FP88" s="433"/>
      <c r="FQ88" s="433"/>
      <c r="FR88" s="433"/>
      <c r="FS88" s="433"/>
      <c r="FT88" s="433"/>
      <c r="FU88" s="433"/>
      <c r="FV88" s="433"/>
      <c r="FW88" s="433"/>
      <c r="FX88" s="433"/>
      <c r="FY88" s="433"/>
      <c r="FZ88" s="433"/>
      <c r="GA88" s="433"/>
      <c r="GB88" s="433"/>
      <c r="GC88" s="433"/>
      <c r="GD88" s="433"/>
      <c r="GE88" s="433"/>
      <c r="GF88" s="433"/>
      <c r="GG88" s="433"/>
      <c r="GH88" s="433"/>
      <c r="GI88" s="433"/>
      <c r="GJ88" s="433"/>
      <c r="GK88" s="433"/>
      <c r="GL88" s="433"/>
      <c r="GM88" s="433"/>
      <c r="GN88" s="433"/>
      <c r="GO88" s="433"/>
      <c r="GP88" s="433"/>
      <c r="GQ88" s="433"/>
      <c r="GR88" s="433"/>
      <c r="GS88" s="433"/>
      <c r="GT88" s="433"/>
      <c r="GU88" s="433"/>
      <c r="GV88" s="433"/>
      <c r="GW88" s="433"/>
      <c r="GX88" s="433"/>
      <c r="GY88" s="433"/>
      <c r="GZ88" s="433"/>
      <c r="HA88" s="433"/>
      <c r="HB88" s="433"/>
      <c r="HC88" s="433"/>
      <c r="HD88" s="433"/>
      <c r="HE88" s="433"/>
      <c r="HF88" s="433"/>
      <c r="HG88" s="433"/>
      <c r="HH88" s="433"/>
      <c r="HI88" s="433"/>
      <c r="HJ88" s="433"/>
      <c r="HK88" s="433"/>
      <c r="HL88" s="433"/>
      <c r="HM88" s="433"/>
      <c r="HN88" s="433"/>
      <c r="HO88" s="433"/>
      <c r="HP88" s="433"/>
      <c r="HQ88" s="433"/>
      <c r="HR88" s="433"/>
      <c r="HS88" s="433"/>
      <c r="HT88" s="433"/>
      <c r="HU88" s="433"/>
      <c r="HV88" s="433"/>
      <c r="HW88" s="433"/>
      <c r="HX88" s="433"/>
      <c r="HY88" s="433"/>
      <c r="HZ88" s="433"/>
      <c r="IA88" s="433"/>
      <c r="IB88" s="433"/>
      <c r="IC88" s="433"/>
      <c r="ID88" s="433"/>
      <c r="IE88" s="433"/>
      <c r="IF88" s="433"/>
      <c r="IG88" s="433"/>
      <c r="IH88" s="433"/>
      <c r="II88" s="433"/>
      <c r="IJ88" s="433"/>
      <c r="IK88" s="433"/>
      <c r="IL88" s="433"/>
      <c r="IM88" s="433"/>
      <c r="IN88" s="433"/>
      <c r="IO88" s="433"/>
      <c r="IP88" s="433"/>
      <c r="IQ88" s="433"/>
      <c r="IR88" s="433"/>
      <c r="IS88" s="433"/>
      <c r="IT88" s="433"/>
      <c r="IU88" s="433"/>
      <c r="IV88" s="433"/>
      <c r="IW88" s="433"/>
      <c r="IX88" s="433"/>
      <c r="IY88" s="433"/>
      <c r="IZ88" s="433"/>
      <c r="JA88" s="433"/>
      <c r="JB88" s="433"/>
      <c r="JC88" s="433"/>
      <c r="JD88" s="433"/>
      <c r="JE88" s="433"/>
      <c r="JF88" s="433"/>
      <c r="JG88" s="433"/>
      <c r="JH88" s="433"/>
      <c r="JI88" s="433"/>
      <c r="JJ88" s="433"/>
    </row>
    <row r="89" spans="2:270" s="122" customFormat="1" x14ac:dyDescent="0.35">
      <c r="B89" s="270"/>
      <c r="N89" s="147"/>
      <c r="O89" s="147"/>
      <c r="P89" s="147"/>
      <c r="Q89" s="147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D89" s="433"/>
      <c r="AE89" s="433"/>
      <c r="AF89" s="433"/>
      <c r="AG89" s="433"/>
      <c r="AH89" s="433"/>
      <c r="AI89" s="433"/>
      <c r="AJ89" s="433"/>
      <c r="AK89" s="433"/>
      <c r="AL89" s="433"/>
      <c r="AM89" s="433"/>
      <c r="AN89" s="433"/>
      <c r="AO89" s="433"/>
      <c r="AP89" s="433"/>
      <c r="AQ89" s="433"/>
      <c r="AR89" s="433"/>
      <c r="AS89" s="433"/>
      <c r="AT89" s="433"/>
      <c r="AU89" s="433"/>
      <c r="AV89" s="433"/>
      <c r="AW89" s="433"/>
      <c r="AX89" s="433"/>
      <c r="AY89" s="433"/>
      <c r="AZ89" s="433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3"/>
      <c r="BZ89" s="433"/>
      <c r="CA89" s="433"/>
      <c r="CB89" s="433"/>
      <c r="CC89" s="433"/>
      <c r="CD89" s="433"/>
      <c r="CE89" s="433"/>
      <c r="CF89" s="433"/>
      <c r="CG89" s="433"/>
      <c r="CH89" s="433"/>
      <c r="CI89" s="433"/>
      <c r="CJ89" s="433"/>
      <c r="CK89" s="433"/>
      <c r="CL89" s="433"/>
      <c r="CM89" s="433"/>
      <c r="CN89" s="433"/>
      <c r="CO89" s="433"/>
      <c r="CP89" s="433"/>
      <c r="CQ89" s="433"/>
      <c r="CR89" s="433"/>
      <c r="CS89" s="433"/>
      <c r="CT89" s="433"/>
      <c r="CU89" s="433"/>
      <c r="CV89" s="433"/>
      <c r="CW89" s="433"/>
      <c r="CX89" s="433"/>
      <c r="CY89" s="433"/>
      <c r="CZ89" s="433"/>
      <c r="DA89" s="433"/>
      <c r="DB89" s="433"/>
      <c r="DC89" s="433"/>
      <c r="DD89" s="433"/>
      <c r="DE89" s="433"/>
      <c r="DF89" s="433"/>
      <c r="DG89" s="433"/>
      <c r="DH89" s="433"/>
      <c r="DI89" s="433"/>
      <c r="DJ89" s="433"/>
      <c r="DK89" s="433"/>
      <c r="DL89" s="433"/>
      <c r="DM89" s="433"/>
      <c r="DN89" s="433"/>
      <c r="DO89" s="433"/>
      <c r="DP89" s="433"/>
      <c r="DQ89" s="433"/>
      <c r="DR89" s="433"/>
      <c r="DS89" s="433"/>
      <c r="DT89" s="433"/>
      <c r="DU89" s="433"/>
      <c r="DV89" s="433"/>
      <c r="DW89" s="433"/>
      <c r="DX89" s="433"/>
      <c r="DY89" s="433"/>
      <c r="DZ89" s="433"/>
      <c r="EA89" s="433"/>
      <c r="EB89" s="433"/>
      <c r="EC89" s="433"/>
      <c r="ED89" s="433"/>
      <c r="EE89" s="433"/>
      <c r="EF89" s="433"/>
      <c r="EG89" s="433"/>
      <c r="EH89" s="433"/>
      <c r="EI89" s="433"/>
      <c r="EJ89" s="433"/>
      <c r="EK89" s="433"/>
      <c r="EL89" s="433"/>
      <c r="EM89" s="433"/>
      <c r="EN89" s="433"/>
      <c r="EO89" s="433"/>
      <c r="EP89" s="433"/>
      <c r="EQ89" s="433"/>
      <c r="ER89" s="433"/>
      <c r="ES89" s="433"/>
      <c r="ET89" s="433"/>
      <c r="EU89" s="433"/>
      <c r="EV89" s="433"/>
      <c r="EW89" s="433"/>
      <c r="EX89" s="433"/>
      <c r="EY89" s="433"/>
      <c r="EZ89" s="433"/>
      <c r="FA89" s="433"/>
      <c r="FB89" s="433"/>
      <c r="FC89" s="433"/>
      <c r="FD89" s="433"/>
      <c r="FE89" s="433"/>
      <c r="FF89" s="433"/>
      <c r="FG89" s="433"/>
      <c r="FH89" s="433"/>
      <c r="FI89" s="433"/>
      <c r="FJ89" s="433"/>
      <c r="FK89" s="433"/>
      <c r="FL89" s="433"/>
      <c r="FM89" s="433"/>
      <c r="FN89" s="433"/>
      <c r="FO89" s="433"/>
      <c r="FP89" s="433"/>
      <c r="FQ89" s="433"/>
      <c r="FR89" s="433"/>
      <c r="FS89" s="433"/>
      <c r="FT89" s="433"/>
      <c r="FU89" s="433"/>
      <c r="FV89" s="433"/>
      <c r="FW89" s="433"/>
      <c r="FX89" s="433"/>
      <c r="FY89" s="433"/>
      <c r="FZ89" s="433"/>
      <c r="GA89" s="433"/>
      <c r="GB89" s="433"/>
      <c r="GC89" s="433"/>
      <c r="GD89" s="433"/>
      <c r="GE89" s="433"/>
      <c r="GF89" s="433"/>
      <c r="GG89" s="433"/>
      <c r="GH89" s="433"/>
      <c r="GI89" s="433"/>
      <c r="GJ89" s="433"/>
      <c r="GK89" s="433"/>
      <c r="GL89" s="433"/>
      <c r="GM89" s="433"/>
      <c r="GN89" s="433"/>
      <c r="GO89" s="433"/>
      <c r="GP89" s="433"/>
      <c r="GQ89" s="433"/>
      <c r="GR89" s="433"/>
      <c r="GS89" s="433"/>
      <c r="GT89" s="433"/>
      <c r="GU89" s="433"/>
      <c r="GV89" s="433"/>
      <c r="GW89" s="433"/>
      <c r="GX89" s="433"/>
      <c r="GY89" s="433"/>
      <c r="GZ89" s="433"/>
      <c r="HA89" s="433"/>
      <c r="HB89" s="433"/>
      <c r="HC89" s="433"/>
      <c r="HD89" s="433"/>
      <c r="HE89" s="433"/>
      <c r="HF89" s="433"/>
      <c r="HG89" s="433"/>
      <c r="HH89" s="433"/>
      <c r="HI89" s="433"/>
      <c r="HJ89" s="433"/>
      <c r="HK89" s="433"/>
      <c r="HL89" s="433"/>
      <c r="HM89" s="433"/>
      <c r="HN89" s="433"/>
      <c r="HO89" s="433"/>
      <c r="HP89" s="433"/>
      <c r="HQ89" s="433"/>
      <c r="HR89" s="433"/>
      <c r="HS89" s="433"/>
      <c r="HT89" s="433"/>
      <c r="HU89" s="433"/>
      <c r="HV89" s="433"/>
      <c r="HW89" s="433"/>
      <c r="HX89" s="433"/>
      <c r="HY89" s="433"/>
      <c r="HZ89" s="433"/>
      <c r="IA89" s="433"/>
      <c r="IB89" s="433"/>
      <c r="IC89" s="433"/>
      <c r="ID89" s="433"/>
      <c r="IE89" s="433"/>
      <c r="IF89" s="433"/>
      <c r="IG89" s="433"/>
      <c r="IH89" s="433"/>
      <c r="II89" s="433"/>
      <c r="IJ89" s="433"/>
      <c r="IK89" s="433"/>
      <c r="IL89" s="433"/>
      <c r="IM89" s="433"/>
      <c r="IN89" s="433"/>
      <c r="IO89" s="433"/>
      <c r="IP89" s="433"/>
      <c r="IQ89" s="433"/>
      <c r="IR89" s="433"/>
      <c r="IS89" s="433"/>
      <c r="IT89" s="433"/>
      <c r="IU89" s="433"/>
      <c r="IV89" s="433"/>
      <c r="IW89" s="433"/>
      <c r="IX89" s="433"/>
      <c r="IY89" s="433"/>
      <c r="IZ89" s="433"/>
      <c r="JA89" s="433"/>
      <c r="JB89" s="433"/>
      <c r="JC89" s="433"/>
      <c r="JD89" s="433"/>
      <c r="JE89" s="433"/>
      <c r="JF89" s="433"/>
      <c r="JG89" s="433"/>
      <c r="JH89" s="433"/>
      <c r="JI89" s="433"/>
      <c r="JJ89" s="433"/>
    </row>
    <row r="90" spans="2:270" s="122" customFormat="1" x14ac:dyDescent="0.35">
      <c r="B90" s="270"/>
      <c r="N90" s="147"/>
      <c r="O90" s="147"/>
      <c r="P90" s="147"/>
      <c r="Q90" s="147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33"/>
      <c r="AM90" s="433"/>
      <c r="AN90" s="433"/>
      <c r="AO90" s="433"/>
      <c r="AP90" s="433"/>
      <c r="AQ90" s="433"/>
      <c r="AR90" s="433"/>
      <c r="AS90" s="433"/>
      <c r="AT90" s="433"/>
      <c r="AU90" s="433"/>
      <c r="AV90" s="433"/>
      <c r="AW90" s="433"/>
      <c r="AX90" s="433"/>
      <c r="AY90" s="433"/>
      <c r="AZ90" s="433"/>
      <c r="BA90" s="433"/>
      <c r="BB90" s="433"/>
      <c r="BC90" s="433"/>
      <c r="BD90" s="433"/>
      <c r="BE90" s="433"/>
      <c r="BF90" s="433"/>
      <c r="BG90" s="433"/>
      <c r="BH90" s="433"/>
      <c r="BI90" s="433"/>
      <c r="BJ90" s="433"/>
      <c r="BK90" s="433"/>
      <c r="BL90" s="433"/>
      <c r="BM90" s="433"/>
      <c r="BN90" s="433"/>
      <c r="BO90" s="433"/>
      <c r="BP90" s="433"/>
      <c r="BQ90" s="433"/>
      <c r="BR90" s="433"/>
      <c r="BS90" s="433"/>
      <c r="BT90" s="433"/>
      <c r="BU90" s="433"/>
      <c r="BV90" s="433"/>
      <c r="BW90" s="433"/>
      <c r="BX90" s="433"/>
      <c r="BY90" s="433"/>
      <c r="BZ90" s="433"/>
      <c r="CA90" s="433"/>
      <c r="CB90" s="433"/>
      <c r="CC90" s="433"/>
      <c r="CD90" s="433"/>
      <c r="CE90" s="433"/>
      <c r="CF90" s="433"/>
      <c r="CG90" s="433"/>
      <c r="CH90" s="433"/>
      <c r="CI90" s="433"/>
      <c r="CJ90" s="433"/>
      <c r="CK90" s="433"/>
      <c r="CL90" s="433"/>
      <c r="CM90" s="433"/>
      <c r="CN90" s="433"/>
      <c r="CO90" s="433"/>
      <c r="CP90" s="433"/>
      <c r="CQ90" s="433"/>
      <c r="CR90" s="433"/>
      <c r="CS90" s="433"/>
      <c r="CT90" s="433"/>
      <c r="CU90" s="433"/>
      <c r="CV90" s="433"/>
      <c r="CW90" s="433"/>
      <c r="CX90" s="433"/>
      <c r="CY90" s="433"/>
      <c r="CZ90" s="433"/>
      <c r="DA90" s="433"/>
      <c r="DB90" s="433"/>
      <c r="DC90" s="433"/>
      <c r="DD90" s="433"/>
      <c r="DE90" s="433"/>
      <c r="DF90" s="433"/>
      <c r="DG90" s="433"/>
      <c r="DH90" s="433"/>
      <c r="DI90" s="433"/>
      <c r="DJ90" s="433"/>
      <c r="DK90" s="433"/>
      <c r="DL90" s="433"/>
      <c r="DM90" s="433"/>
      <c r="DN90" s="433"/>
      <c r="DO90" s="433"/>
      <c r="DP90" s="433"/>
      <c r="DQ90" s="433"/>
      <c r="DR90" s="433"/>
      <c r="DS90" s="433"/>
      <c r="DT90" s="433"/>
      <c r="DU90" s="433"/>
      <c r="DV90" s="433"/>
      <c r="DW90" s="433"/>
      <c r="DX90" s="433"/>
      <c r="DY90" s="433"/>
      <c r="DZ90" s="433"/>
      <c r="EA90" s="433"/>
      <c r="EB90" s="433"/>
      <c r="EC90" s="433"/>
      <c r="ED90" s="433"/>
      <c r="EE90" s="433"/>
      <c r="EF90" s="433"/>
      <c r="EG90" s="433"/>
      <c r="EH90" s="433"/>
      <c r="EI90" s="433"/>
      <c r="EJ90" s="433"/>
      <c r="EK90" s="433"/>
      <c r="EL90" s="433"/>
      <c r="EM90" s="433"/>
      <c r="EN90" s="433"/>
      <c r="EO90" s="433"/>
      <c r="EP90" s="433"/>
      <c r="EQ90" s="433"/>
      <c r="ER90" s="433"/>
      <c r="ES90" s="433"/>
      <c r="ET90" s="433"/>
      <c r="EU90" s="433"/>
      <c r="EV90" s="433"/>
      <c r="EW90" s="433"/>
      <c r="EX90" s="433"/>
      <c r="EY90" s="433"/>
      <c r="EZ90" s="433"/>
      <c r="FA90" s="433"/>
      <c r="FB90" s="433"/>
      <c r="FC90" s="433"/>
      <c r="FD90" s="433"/>
      <c r="FE90" s="433"/>
      <c r="FF90" s="433"/>
      <c r="FG90" s="433"/>
      <c r="FH90" s="433"/>
      <c r="FI90" s="433"/>
      <c r="FJ90" s="433"/>
      <c r="FK90" s="433"/>
      <c r="FL90" s="433"/>
      <c r="FM90" s="433"/>
      <c r="FN90" s="433"/>
      <c r="FO90" s="433"/>
      <c r="FP90" s="433"/>
      <c r="FQ90" s="433"/>
      <c r="FR90" s="433"/>
      <c r="FS90" s="433"/>
      <c r="FT90" s="433"/>
      <c r="FU90" s="433"/>
      <c r="FV90" s="433"/>
      <c r="FW90" s="433"/>
      <c r="FX90" s="433"/>
      <c r="FY90" s="433"/>
      <c r="FZ90" s="433"/>
      <c r="GA90" s="433"/>
      <c r="GB90" s="433"/>
      <c r="GC90" s="433"/>
      <c r="GD90" s="433"/>
      <c r="GE90" s="433"/>
      <c r="GF90" s="433"/>
      <c r="GG90" s="433"/>
      <c r="GH90" s="433"/>
      <c r="GI90" s="433"/>
      <c r="GJ90" s="433"/>
      <c r="GK90" s="433"/>
      <c r="GL90" s="433"/>
      <c r="GM90" s="433"/>
      <c r="GN90" s="433"/>
      <c r="GO90" s="433"/>
      <c r="GP90" s="433"/>
      <c r="GQ90" s="433"/>
      <c r="GR90" s="433"/>
      <c r="GS90" s="433"/>
      <c r="GT90" s="433"/>
      <c r="GU90" s="433"/>
      <c r="GV90" s="433"/>
      <c r="GW90" s="433"/>
      <c r="GX90" s="433"/>
      <c r="GY90" s="433"/>
      <c r="GZ90" s="433"/>
      <c r="HA90" s="433"/>
      <c r="HB90" s="433"/>
      <c r="HC90" s="433"/>
      <c r="HD90" s="433"/>
      <c r="HE90" s="433"/>
      <c r="HF90" s="433"/>
      <c r="HG90" s="433"/>
      <c r="HH90" s="433"/>
      <c r="HI90" s="433"/>
      <c r="HJ90" s="433"/>
      <c r="HK90" s="433"/>
      <c r="HL90" s="433"/>
      <c r="HM90" s="433"/>
      <c r="HN90" s="433"/>
      <c r="HO90" s="433"/>
      <c r="HP90" s="433"/>
      <c r="HQ90" s="433"/>
      <c r="HR90" s="433"/>
      <c r="HS90" s="433"/>
      <c r="HT90" s="433"/>
      <c r="HU90" s="433"/>
      <c r="HV90" s="433"/>
      <c r="HW90" s="433"/>
      <c r="HX90" s="433"/>
      <c r="HY90" s="433"/>
      <c r="HZ90" s="433"/>
      <c r="IA90" s="433"/>
      <c r="IB90" s="433"/>
      <c r="IC90" s="433"/>
      <c r="ID90" s="433"/>
      <c r="IE90" s="433"/>
      <c r="IF90" s="433"/>
      <c r="IG90" s="433"/>
      <c r="IH90" s="433"/>
      <c r="II90" s="433"/>
      <c r="IJ90" s="433"/>
      <c r="IK90" s="433"/>
      <c r="IL90" s="433"/>
      <c r="IM90" s="433"/>
      <c r="IN90" s="433"/>
      <c r="IO90" s="433"/>
      <c r="IP90" s="433"/>
      <c r="IQ90" s="433"/>
      <c r="IR90" s="433"/>
      <c r="IS90" s="433"/>
      <c r="IT90" s="433"/>
      <c r="IU90" s="433"/>
      <c r="IV90" s="433"/>
      <c r="IW90" s="433"/>
      <c r="IX90" s="433"/>
      <c r="IY90" s="433"/>
      <c r="IZ90" s="433"/>
      <c r="JA90" s="433"/>
      <c r="JB90" s="433"/>
      <c r="JC90" s="433"/>
      <c r="JD90" s="433"/>
      <c r="JE90" s="433"/>
      <c r="JF90" s="433"/>
      <c r="JG90" s="433"/>
      <c r="JH90" s="433"/>
      <c r="JI90" s="433"/>
      <c r="JJ90" s="433"/>
    </row>
    <row r="91" spans="2:270" s="122" customFormat="1" x14ac:dyDescent="0.35">
      <c r="B91" s="270"/>
      <c r="N91" s="147"/>
      <c r="O91" s="147"/>
      <c r="P91" s="147"/>
      <c r="Q91" s="147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  <c r="AD91" s="433"/>
      <c r="AE91" s="433"/>
      <c r="AF91" s="433"/>
      <c r="AG91" s="433"/>
      <c r="AH91" s="433"/>
      <c r="AI91" s="433"/>
      <c r="AJ91" s="433"/>
      <c r="AK91" s="433"/>
      <c r="AL91" s="433"/>
      <c r="AM91" s="433"/>
      <c r="AN91" s="433"/>
      <c r="AO91" s="433"/>
      <c r="AP91" s="433"/>
      <c r="AQ91" s="433"/>
      <c r="AR91" s="433"/>
      <c r="AS91" s="433"/>
      <c r="AT91" s="433"/>
      <c r="AU91" s="433"/>
      <c r="AV91" s="433"/>
      <c r="AW91" s="433"/>
      <c r="AX91" s="433"/>
      <c r="AY91" s="433"/>
      <c r="AZ91" s="433"/>
      <c r="BA91" s="433"/>
      <c r="BB91" s="433"/>
      <c r="BC91" s="433"/>
      <c r="BD91" s="433"/>
      <c r="BE91" s="433"/>
      <c r="BF91" s="433"/>
      <c r="BG91" s="433"/>
      <c r="BH91" s="433"/>
      <c r="BI91" s="433"/>
      <c r="BJ91" s="433"/>
      <c r="BK91" s="433"/>
      <c r="BL91" s="433"/>
      <c r="BM91" s="433"/>
      <c r="BN91" s="433"/>
      <c r="BO91" s="433"/>
      <c r="BP91" s="433"/>
      <c r="BQ91" s="433"/>
      <c r="BR91" s="433"/>
      <c r="BS91" s="433"/>
      <c r="BT91" s="433"/>
      <c r="BU91" s="433"/>
      <c r="BV91" s="433"/>
      <c r="BW91" s="433"/>
      <c r="BX91" s="433"/>
      <c r="BY91" s="433"/>
      <c r="BZ91" s="433"/>
      <c r="CA91" s="433"/>
      <c r="CB91" s="433"/>
      <c r="CC91" s="433"/>
      <c r="CD91" s="433"/>
      <c r="CE91" s="433"/>
      <c r="CF91" s="433"/>
      <c r="CG91" s="433"/>
      <c r="CH91" s="433"/>
      <c r="CI91" s="433"/>
      <c r="CJ91" s="433"/>
      <c r="CK91" s="433"/>
      <c r="CL91" s="433"/>
      <c r="CM91" s="433"/>
      <c r="CN91" s="433"/>
      <c r="CO91" s="433"/>
      <c r="CP91" s="433"/>
      <c r="CQ91" s="433"/>
      <c r="CR91" s="433"/>
      <c r="CS91" s="433"/>
      <c r="CT91" s="433"/>
      <c r="CU91" s="433"/>
      <c r="CV91" s="433"/>
      <c r="CW91" s="433"/>
      <c r="CX91" s="433"/>
      <c r="CY91" s="433"/>
      <c r="CZ91" s="433"/>
      <c r="DA91" s="433"/>
      <c r="DB91" s="433"/>
      <c r="DC91" s="433"/>
      <c r="DD91" s="433"/>
      <c r="DE91" s="433"/>
      <c r="DF91" s="433"/>
      <c r="DG91" s="433"/>
      <c r="DH91" s="433"/>
      <c r="DI91" s="433"/>
      <c r="DJ91" s="433"/>
      <c r="DK91" s="433"/>
      <c r="DL91" s="433"/>
      <c r="DM91" s="433"/>
      <c r="DN91" s="433"/>
      <c r="DO91" s="433"/>
      <c r="DP91" s="433"/>
      <c r="DQ91" s="433"/>
      <c r="DR91" s="433"/>
      <c r="DS91" s="433"/>
      <c r="DT91" s="433"/>
      <c r="DU91" s="433"/>
      <c r="DV91" s="433"/>
      <c r="DW91" s="433"/>
      <c r="DX91" s="433"/>
      <c r="DY91" s="433"/>
      <c r="DZ91" s="433"/>
      <c r="EA91" s="433"/>
      <c r="EB91" s="433"/>
      <c r="EC91" s="433"/>
      <c r="ED91" s="433"/>
      <c r="EE91" s="433"/>
      <c r="EF91" s="433"/>
      <c r="EG91" s="433"/>
      <c r="EH91" s="433"/>
      <c r="EI91" s="433"/>
      <c r="EJ91" s="433"/>
      <c r="EK91" s="433"/>
      <c r="EL91" s="433"/>
      <c r="EM91" s="433"/>
      <c r="EN91" s="433"/>
      <c r="EO91" s="433"/>
      <c r="EP91" s="433"/>
      <c r="EQ91" s="433"/>
      <c r="ER91" s="433"/>
      <c r="ES91" s="433"/>
      <c r="ET91" s="433"/>
      <c r="EU91" s="433"/>
      <c r="EV91" s="433"/>
      <c r="EW91" s="433"/>
      <c r="EX91" s="433"/>
      <c r="EY91" s="433"/>
      <c r="EZ91" s="433"/>
      <c r="FA91" s="433"/>
      <c r="FB91" s="433"/>
      <c r="FC91" s="433"/>
      <c r="FD91" s="433"/>
      <c r="FE91" s="433"/>
      <c r="FF91" s="433"/>
      <c r="FG91" s="433"/>
      <c r="FH91" s="433"/>
      <c r="FI91" s="433"/>
      <c r="FJ91" s="433"/>
      <c r="FK91" s="433"/>
      <c r="FL91" s="433"/>
      <c r="FM91" s="433"/>
      <c r="FN91" s="433"/>
      <c r="FO91" s="433"/>
      <c r="FP91" s="433"/>
      <c r="FQ91" s="433"/>
      <c r="FR91" s="433"/>
      <c r="FS91" s="433"/>
      <c r="FT91" s="433"/>
      <c r="FU91" s="433"/>
      <c r="FV91" s="433"/>
      <c r="FW91" s="433"/>
      <c r="FX91" s="433"/>
      <c r="FY91" s="433"/>
      <c r="FZ91" s="433"/>
      <c r="GA91" s="433"/>
      <c r="GB91" s="433"/>
      <c r="GC91" s="433"/>
      <c r="GD91" s="433"/>
      <c r="GE91" s="433"/>
      <c r="GF91" s="433"/>
      <c r="GG91" s="433"/>
      <c r="GH91" s="433"/>
      <c r="GI91" s="433"/>
      <c r="GJ91" s="433"/>
      <c r="GK91" s="433"/>
      <c r="GL91" s="433"/>
      <c r="GM91" s="433"/>
      <c r="GN91" s="433"/>
      <c r="GO91" s="433"/>
      <c r="GP91" s="433"/>
      <c r="GQ91" s="433"/>
      <c r="GR91" s="433"/>
      <c r="GS91" s="433"/>
      <c r="GT91" s="433"/>
      <c r="GU91" s="433"/>
      <c r="GV91" s="433"/>
      <c r="GW91" s="433"/>
      <c r="GX91" s="433"/>
      <c r="GY91" s="433"/>
      <c r="GZ91" s="433"/>
      <c r="HA91" s="433"/>
      <c r="HB91" s="433"/>
      <c r="HC91" s="433"/>
      <c r="HD91" s="433"/>
      <c r="HE91" s="433"/>
      <c r="HF91" s="433"/>
      <c r="HG91" s="433"/>
      <c r="HH91" s="433"/>
      <c r="HI91" s="433"/>
      <c r="HJ91" s="433"/>
      <c r="HK91" s="433"/>
      <c r="HL91" s="433"/>
      <c r="HM91" s="433"/>
      <c r="HN91" s="433"/>
      <c r="HO91" s="433"/>
      <c r="HP91" s="433"/>
      <c r="HQ91" s="433"/>
      <c r="HR91" s="433"/>
      <c r="HS91" s="433"/>
      <c r="HT91" s="433"/>
      <c r="HU91" s="433"/>
      <c r="HV91" s="433"/>
      <c r="HW91" s="433"/>
      <c r="HX91" s="433"/>
      <c r="HY91" s="433"/>
      <c r="HZ91" s="433"/>
      <c r="IA91" s="433"/>
      <c r="IB91" s="433"/>
      <c r="IC91" s="433"/>
      <c r="ID91" s="433"/>
      <c r="IE91" s="433"/>
      <c r="IF91" s="433"/>
      <c r="IG91" s="433"/>
      <c r="IH91" s="433"/>
      <c r="II91" s="433"/>
      <c r="IJ91" s="433"/>
      <c r="IK91" s="433"/>
      <c r="IL91" s="433"/>
      <c r="IM91" s="433"/>
      <c r="IN91" s="433"/>
      <c r="IO91" s="433"/>
      <c r="IP91" s="433"/>
      <c r="IQ91" s="433"/>
      <c r="IR91" s="433"/>
      <c r="IS91" s="433"/>
      <c r="IT91" s="433"/>
      <c r="IU91" s="433"/>
      <c r="IV91" s="433"/>
      <c r="IW91" s="433"/>
      <c r="IX91" s="433"/>
      <c r="IY91" s="433"/>
      <c r="IZ91" s="433"/>
      <c r="JA91" s="433"/>
      <c r="JB91" s="433"/>
      <c r="JC91" s="433"/>
      <c r="JD91" s="433"/>
      <c r="JE91" s="433"/>
      <c r="JF91" s="433"/>
      <c r="JG91" s="433"/>
      <c r="JH91" s="433"/>
      <c r="JI91" s="433"/>
      <c r="JJ91" s="433"/>
    </row>
    <row r="92" spans="2:270" s="122" customFormat="1" x14ac:dyDescent="0.35">
      <c r="B92" s="270"/>
      <c r="N92" s="147"/>
      <c r="O92" s="147"/>
      <c r="P92" s="147"/>
      <c r="Q92" s="147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  <c r="AD92" s="433"/>
      <c r="AE92" s="433"/>
      <c r="AF92" s="433"/>
      <c r="AG92" s="433"/>
      <c r="AH92" s="433"/>
      <c r="AI92" s="433"/>
      <c r="AJ92" s="433"/>
      <c r="AK92" s="433"/>
      <c r="AL92" s="433"/>
      <c r="AM92" s="433"/>
      <c r="AN92" s="433"/>
      <c r="AO92" s="433"/>
      <c r="AP92" s="433"/>
      <c r="AQ92" s="433"/>
      <c r="AR92" s="433"/>
      <c r="AS92" s="433"/>
      <c r="AT92" s="433"/>
      <c r="AU92" s="433"/>
      <c r="AV92" s="433"/>
      <c r="AW92" s="433"/>
      <c r="AX92" s="433"/>
      <c r="AY92" s="433"/>
      <c r="AZ92" s="433"/>
      <c r="BA92" s="433"/>
      <c r="BB92" s="433"/>
      <c r="BC92" s="433"/>
      <c r="BD92" s="433"/>
      <c r="BE92" s="433"/>
      <c r="BF92" s="433"/>
      <c r="BG92" s="433"/>
      <c r="BH92" s="433"/>
      <c r="BI92" s="433"/>
      <c r="BJ92" s="433"/>
      <c r="BK92" s="433"/>
      <c r="BL92" s="433"/>
      <c r="BM92" s="433"/>
      <c r="BN92" s="433"/>
      <c r="BO92" s="433"/>
      <c r="BP92" s="433"/>
      <c r="BQ92" s="433"/>
      <c r="BR92" s="433"/>
      <c r="BS92" s="433"/>
      <c r="BT92" s="433"/>
      <c r="BU92" s="433"/>
      <c r="BV92" s="433"/>
      <c r="BW92" s="433"/>
      <c r="BX92" s="433"/>
      <c r="BY92" s="433"/>
      <c r="BZ92" s="433"/>
      <c r="CA92" s="433"/>
      <c r="CB92" s="433"/>
      <c r="CC92" s="433"/>
      <c r="CD92" s="433"/>
      <c r="CE92" s="433"/>
      <c r="CF92" s="433"/>
      <c r="CG92" s="433"/>
      <c r="CH92" s="433"/>
      <c r="CI92" s="433"/>
      <c r="CJ92" s="433"/>
      <c r="CK92" s="433"/>
      <c r="CL92" s="433"/>
      <c r="CM92" s="433"/>
      <c r="CN92" s="433"/>
      <c r="CO92" s="433"/>
      <c r="CP92" s="433"/>
      <c r="CQ92" s="433"/>
      <c r="CR92" s="433"/>
      <c r="CS92" s="433"/>
      <c r="CT92" s="433"/>
      <c r="CU92" s="433"/>
      <c r="CV92" s="433"/>
      <c r="CW92" s="433"/>
      <c r="CX92" s="433"/>
      <c r="CY92" s="433"/>
      <c r="CZ92" s="433"/>
      <c r="DA92" s="433"/>
      <c r="DB92" s="433"/>
      <c r="DC92" s="433"/>
      <c r="DD92" s="433"/>
      <c r="DE92" s="433"/>
      <c r="DF92" s="433"/>
      <c r="DG92" s="433"/>
      <c r="DH92" s="433"/>
      <c r="DI92" s="433"/>
      <c r="DJ92" s="433"/>
      <c r="DK92" s="433"/>
      <c r="DL92" s="433"/>
      <c r="DM92" s="433"/>
      <c r="DN92" s="433"/>
      <c r="DO92" s="433"/>
      <c r="DP92" s="433"/>
      <c r="DQ92" s="433"/>
      <c r="DR92" s="433"/>
      <c r="DS92" s="433"/>
      <c r="DT92" s="433"/>
      <c r="DU92" s="433"/>
      <c r="DV92" s="433"/>
      <c r="DW92" s="433"/>
      <c r="DX92" s="433"/>
      <c r="DY92" s="433"/>
      <c r="DZ92" s="433"/>
      <c r="EA92" s="433"/>
      <c r="EB92" s="433"/>
      <c r="EC92" s="433"/>
      <c r="ED92" s="433"/>
      <c r="EE92" s="433"/>
      <c r="EF92" s="433"/>
      <c r="EG92" s="433"/>
      <c r="EH92" s="433"/>
      <c r="EI92" s="433"/>
      <c r="EJ92" s="433"/>
      <c r="EK92" s="433"/>
      <c r="EL92" s="433"/>
      <c r="EM92" s="433"/>
      <c r="EN92" s="433"/>
      <c r="EO92" s="433"/>
      <c r="EP92" s="433"/>
      <c r="EQ92" s="433"/>
      <c r="ER92" s="433"/>
      <c r="ES92" s="433"/>
      <c r="ET92" s="433"/>
      <c r="EU92" s="433"/>
      <c r="EV92" s="433"/>
      <c r="EW92" s="433"/>
      <c r="EX92" s="433"/>
      <c r="EY92" s="433"/>
      <c r="EZ92" s="433"/>
      <c r="FA92" s="433"/>
      <c r="FB92" s="433"/>
      <c r="FC92" s="433"/>
      <c r="FD92" s="433"/>
      <c r="FE92" s="433"/>
      <c r="FF92" s="433"/>
      <c r="FG92" s="433"/>
      <c r="FH92" s="433"/>
      <c r="FI92" s="433"/>
      <c r="FJ92" s="433"/>
      <c r="FK92" s="433"/>
      <c r="FL92" s="433"/>
      <c r="FM92" s="433"/>
      <c r="FN92" s="433"/>
      <c r="FO92" s="433"/>
      <c r="FP92" s="433"/>
      <c r="FQ92" s="433"/>
      <c r="FR92" s="433"/>
      <c r="FS92" s="433"/>
      <c r="FT92" s="433"/>
      <c r="FU92" s="433"/>
      <c r="FV92" s="433"/>
      <c r="FW92" s="433"/>
      <c r="FX92" s="433"/>
      <c r="FY92" s="433"/>
      <c r="FZ92" s="433"/>
      <c r="GA92" s="433"/>
      <c r="GB92" s="433"/>
      <c r="GC92" s="433"/>
      <c r="GD92" s="433"/>
      <c r="GE92" s="433"/>
      <c r="GF92" s="433"/>
      <c r="GG92" s="433"/>
      <c r="GH92" s="433"/>
      <c r="GI92" s="433"/>
      <c r="GJ92" s="433"/>
      <c r="GK92" s="433"/>
      <c r="GL92" s="433"/>
      <c r="GM92" s="433"/>
      <c r="GN92" s="433"/>
      <c r="GO92" s="433"/>
      <c r="GP92" s="433"/>
      <c r="GQ92" s="433"/>
      <c r="GR92" s="433"/>
      <c r="GS92" s="433"/>
      <c r="GT92" s="433"/>
      <c r="GU92" s="433"/>
      <c r="GV92" s="433"/>
      <c r="GW92" s="433"/>
      <c r="GX92" s="433"/>
      <c r="GY92" s="433"/>
      <c r="GZ92" s="433"/>
      <c r="HA92" s="433"/>
      <c r="HB92" s="433"/>
      <c r="HC92" s="433"/>
      <c r="HD92" s="433"/>
      <c r="HE92" s="433"/>
      <c r="HF92" s="433"/>
      <c r="HG92" s="433"/>
      <c r="HH92" s="433"/>
      <c r="HI92" s="433"/>
      <c r="HJ92" s="433"/>
      <c r="HK92" s="433"/>
      <c r="HL92" s="433"/>
      <c r="HM92" s="433"/>
      <c r="HN92" s="433"/>
      <c r="HO92" s="433"/>
      <c r="HP92" s="433"/>
      <c r="HQ92" s="433"/>
      <c r="HR92" s="433"/>
      <c r="HS92" s="433"/>
      <c r="HT92" s="433"/>
      <c r="HU92" s="433"/>
      <c r="HV92" s="433"/>
      <c r="HW92" s="433"/>
      <c r="HX92" s="433"/>
      <c r="HY92" s="433"/>
      <c r="HZ92" s="433"/>
      <c r="IA92" s="433"/>
      <c r="IB92" s="433"/>
      <c r="IC92" s="433"/>
      <c r="ID92" s="433"/>
      <c r="IE92" s="433"/>
      <c r="IF92" s="433"/>
      <c r="IG92" s="433"/>
      <c r="IH92" s="433"/>
      <c r="II92" s="433"/>
      <c r="IJ92" s="433"/>
      <c r="IK92" s="433"/>
      <c r="IL92" s="433"/>
      <c r="IM92" s="433"/>
      <c r="IN92" s="433"/>
      <c r="IO92" s="433"/>
      <c r="IP92" s="433"/>
      <c r="IQ92" s="433"/>
      <c r="IR92" s="433"/>
      <c r="IS92" s="433"/>
      <c r="IT92" s="433"/>
      <c r="IU92" s="433"/>
      <c r="IV92" s="433"/>
      <c r="IW92" s="433"/>
      <c r="IX92" s="433"/>
      <c r="IY92" s="433"/>
      <c r="IZ92" s="433"/>
      <c r="JA92" s="433"/>
      <c r="JB92" s="433"/>
      <c r="JC92" s="433"/>
      <c r="JD92" s="433"/>
      <c r="JE92" s="433"/>
      <c r="JF92" s="433"/>
      <c r="JG92" s="433"/>
      <c r="JH92" s="433"/>
      <c r="JI92" s="433"/>
      <c r="JJ92" s="433"/>
    </row>
    <row r="93" spans="2:270" s="122" customFormat="1" x14ac:dyDescent="0.35">
      <c r="B93" s="270"/>
      <c r="N93" s="147"/>
      <c r="O93" s="147"/>
      <c r="P93" s="147"/>
      <c r="Q93" s="147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  <c r="AD93" s="433"/>
      <c r="AE93" s="433"/>
      <c r="AF93" s="433"/>
      <c r="AG93" s="433"/>
      <c r="AH93" s="433"/>
      <c r="AI93" s="433"/>
      <c r="AJ93" s="433"/>
      <c r="AK93" s="433"/>
      <c r="AL93" s="433"/>
      <c r="AM93" s="433"/>
      <c r="AN93" s="433"/>
      <c r="AO93" s="433"/>
      <c r="AP93" s="433"/>
      <c r="AQ93" s="433"/>
      <c r="AR93" s="433"/>
      <c r="AS93" s="433"/>
      <c r="AT93" s="433"/>
      <c r="AU93" s="433"/>
      <c r="AV93" s="433"/>
      <c r="AW93" s="433"/>
      <c r="AX93" s="433"/>
      <c r="AY93" s="433"/>
      <c r="AZ93" s="433"/>
      <c r="BA93" s="433"/>
      <c r="BB93" s="433"/>
      <c r="BC93" s="433"/>
      <c r="BD93" s="433"/>
      <c r="BE93" s="433"/>
      <c r="BF93" s="433"/>
      <c r="BG93" s="433"/>
      <c r="BH93" s="433"/>
      <c r="BI93" s="433"/>
      <c r="BJ93" s="433"/>
      <c r="BK93" s="433"/>
      <c r="BL93" s="433"/>
      <c r="BM93" s="433"/>
      <c r="BN93" s="433"/>
      <c r="BO93" s="433"/>
      <c r="BP93" s="433"/>
      <c r="BQ93" s="433"/>
      <c r="BR93" s="433"/>
      <c r="BS93" s="433"/>
      <c r="BT93" s="433"/>
      <c r="BU93" s="433"/>
      <c r="BV93" s="433"/>
      <c r="BW93" s="433"/>
      <c r="BX93" s="433"/>
      <c r="BY93" s="433"/>
      <c r="BZ93" s="433"/>
      <c r="CA93" s="433"/>
      <c r="CB93" s="433"/>
      <c r="CC93" s="433"/>
      <c r="CD93" s="433"/>
      <c r="CE93" s="433"/>
      <c r="CF93" s="433"/>
      <c r="CG93" s="433"/>
      <c r="CH93" s="433"/>
      <c r="CI93" s="433"/>
      <c r="CJ93" s="433"/>
      <c r="CK93" s="433"/>
      <c r="CL93" s="433"/>
      <c r="CM93" s="433"/>
      <c r="CN93" s="433"/>
      <c r="CO93" s="433"/>
      <c r="CP93" s="433"/>
      <c r="CQ93" s="433"/>
      <c r="CR93" s="433"/>
      <c r="CS93" s="433"/>
      <c r="CT93" s="433"/>
      <c r="CU93" s="433"/>
      <c r="CV93" s="433"/>
      <c r="CW93" s="433"/>
      <c r="CX93" s="433"/>
      <c r="CY93" s="433"/>
      <c r="CZ93" s="433"/>
      <c r="DA93" s="433"/>
      <c r="DB93" s="433"/>
      <c r="DC93" s="433"/>
      <c r="DD93" s="433"/>
      <c r="DE93" s="433"/>
      <c r="DF93" s="433"/>
      <c r="DG93" s="433"/>
      <c r="DH93" s="433"/>
      <c r="DI93" s="433"/>
      <c r="DJ93" s="433"/>
      <c r="DK93" s="433"/>
      <c r="DL93" s="433"/>
      <c r="DM93" s="433"/>
      <c r="DN93" s="433"/>
      <c r="DO93" s="433"/>
      <c r="DP93" s="433"/>
      <c r="DQ93" s="433"/>
      <c r="DR93" s="433"/>
      <c r="DS93" s="433"/>
      <c r="DT93" s="433"/>
      <c r="DU93" s="433"/>
      <c r="DV93" s="433"/>
      <c r="DW93" s="433"/>
      <c r="DX93" s="433"/>
      <c r="DY93" s="433"/>
      <c r="DZ93" s="433"/>
      <c r="EA93" s="433"/>
      <c r="EB93" s="433"/>
      <c r="EC93" s="433"/>
      <c r="ED93" s="433"/>
      <c r="EE93" s="433"/>
      <c r="EF93" s="433"/>
      <c r="EG93" s="433"/>
      <c r="EH93" s="433"/>
      <c r="EI93" s="433"/>
      <c r="EJ93" s="433"/>
      <c r="EK93" s="433"/>
      <c r="EL93" s="433"/>
      <c r="EM93" s="433"/>
      <c r="EN93" s="433"/>
      <c r="EO93" s="433"/>
      <c r="EP93" s="433"/>
      <c r="EQ93" s="433"/>
      <c r="ER93" s="433"/>
      <c r="ES93" s="433"/>
      <c r="ET93" s="433"/>
      <c r="EU93" s="433"/>
      <c r="EV93" s="433"/>
      <c r="EW93" s="433"/>
      <c r="EX93" s="433"/>
      <c r="EY93" s="433"/>
      <c r="EZ93" s="433"/>
      <c r="FA93" s="433"/>
      <c r="FB93" s="433"/>
      <c r="FC93" s="433"/>
      <c r="FD93" s="433"/>
      <c r="FE93" s="433"/>
      <c r="FF93" s="433"/>
      <c r="FG93" s="433"/>
      <c r="FH93" s="433"/>
      <c r="FI93" s="433"/>
      <c r="FJ93" s="433"/>
      <c r="FK93" s="433"/>
      <c r="FL93" s="433"/>
      <c r="FM93" s="433"/>
      <c r="FN93" s="433"/>
      <c r="FO93" s="433"/>
      <c r="FP93" s="433"/>
      <c r="FQ93" s="433"/>
      <c r="FR93" s="433"/>
      <c r="FS93" s="433"/>
      <c r="FT93" s="433"/>
      <c r="FU93" s="433"/>
      <c r="FV93" s="433"/>
      <c r="FW93" s="433"/>
      <c r="FX93" s="433"/>
      <c r="FY93" s="433"/>
      <c r="FZ93" s="433"/>
      <c r="GA93" s="433"/>
      <c r="GB93" s="433"/>
      <c r="GC93" s="433"/>
      <c r="GD93" s="433"/>
      <c r="GE93" s="433"/>
      <c r="GF93" s="433"/>
      <c r="GG93" s="433"/>
      <c r="GH93" s="433"/>
      <c r="GI93" s="433"/>
      <c r="GJ93" s="433"/>
      <c r="GK93" s="433"/>
      <c r="GL93" s="433"/>
      <c r="GM93" s="433"/>
      <c r="GN93" s="433"/>
      <c r="GO93" s="433"/>
      <c r="GP93" s="433"/>
      <c r="GQ93" s="433"/>
      <c r="GR93" s="433"/>
      <c r="GS93" s="433"/>
      <c r="GT93" s="433"/>
      <c r="GU93" s="433"/>
      <c r="GV93" s="433"/>
      <c r="GW93" s="433"/>
      <c r="GX93" s="433"/>
      <c r="GY93" s="433"/>
      <c r="GZ93" s="433"/>
      <c r="HA93" s="433"/>
      <c r="HB93" s="433"/>
      <c r="HC93" s="433"/>
      <c r="HD93" s="433"/>
      <c r="HE93" s="433"/>
      <c r="HF93" s="433"/>
      <c r="HG93" s="433"/>
      <c r="HH93" s="433"/>
      <c r="HI93" s="433"/>
      <c r="HJ93" s="433"/>
      <c r="HK93" s="433"/>
      <c r="HL93" s="433"/>
      <c r="HM93" s="433"/>
      <c r="HN93" s="433"/>
      <c r="HO93" s="433"/>
      <c r="HP93" s="433"/>
      <c r="HQ93" s="433"/>
      <c r="HR93" s="433"/>
      <c r="HS93" s="433"/>
      <c r="HT93" s="433"/>
      <c r="HU93" s="433"/>
      <c r="HV93" s="433"/>
      <c r="HW93" s="433"/>
      <c r="HX93" s="433"/>
      <c r="HY93" s="433"/>
      <c r="HZ93" s="433"/>
      <c r="IA93" s="433"/>
      <c r="IB93" s="433"/>
      <c r="IC93" s="433"/>
      <c r="ID93" s="433"/>
      <c r="IE93" s="433"/>
      <c r="IF93" s="433"/>
      <c r="IG93" s="433"/>
      <c r="IH93" s="433"/>
      <c r="II93" s="433"/>
      <c r="IJ93" s="433"/>
      <c r="IK93" s="433"/>
      <c r="IL93" s="433"/>
      <c r="IM93" s="433"/>
      <c r="IN93" s="433"/>
      <c r="IO93" s="433"/>
      <c r="IP93" s="433"/>
      <c r="IQ93" s="433"/>
      <c r="IR93" s="433"/>
      <c r="IS93" s="433"/>
      <c r="IT93" s="433"/>
      <c r="IU93" s="433"/>
      <c r="IV93" s="433"/>
      <c r="IW93" s="433"/>
      <c r="IX93" s="433"/>
      <c r="IY93" s="433"/>
      <c r="IZ93" s="433"/>
      <c r="JA93" s="433"/>
      <c r="JB93" s="433"/>
      <c r="JC93" s="433"/>
      <c r="JD93" s="433"/>
      <c r="JE93" s="433"/>
      <c r="JF93" s="433"/>
      <c r="JG93" s="433"/>
      <c r="JH93" s="433"/>
      <c r="JI93" s="433"/>
      <c r="JJ93" s="433"/>
    </row>
    <row r="94" spans="2:270" s="122" customFormat="1" x14ac:dyDescent="0.35">
      <c r="B94" s="270"/>
      <c r="N94" s="147"/>
      <c r="O94" s="147"/>
      <c r="P94" s="147"/>
      <c r="Q94" s="147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  <c r="AD94" s="433"/>
      <c r="AE94" s="433"/>
      <c r="AF94" s="433"/>
      <c r="AG94" s="433"/>
      <c r="AH94" s="433"/>
      <c r="AI94" s="433"/>
      <c r="AJ94" s="433"/>
      <c r="AK94" s="433"/>
      <c r="AL94" s="433"/>
      <c r="AM94" s="433"/>
      <c r="AN94" s="433"/>
      <c r="AO94" s="433"/>
      <c r="AP94" s="433"/>
      <c r="AQ94" s="433"/>
      <c r="AR94" s="433"/>
      <c r="AS94" s="433"/>
      <c r="AT94" s="433"/>
      <c r="AU94" s="433"/>
      <c r="AV94" s="433"/>
      <c r="AW94" s="433"/>
      <c r="AX94" s="433"/>
      <c r="AY94" s="433"/>
      <c r="AZ94" s="433"/>
      <c r="BA94" s="433"/>
      <c r="BB94" s="433"/>
      <c r="BC94" s="433"/>
      <c r="BD94" s="433"/>
      <c r="BE94" s="433"/>
      <c r="BF94" s="433"/>
      <c r="BG94" s="433"/>
      <c r="BH94" s="433"/>
      <c r="BI94" s="433"/>
      <c r="BJ94" s="433"/>
      <c r="BK94" s="433"/>
      <c r="BL94" s="433"/>
      <c r="BM94" s="433"/>
      <c r="BN94" s="433"/>
      <c r="BO94" s="433"/>
      <c r="BP94" s="433"/>
      <c r="BQ94" s="433"/>
      <c r="BR94" s="433"/>
      <c r="BS94" s="433"/>
      <c r="BT94" s="433"/>
      <c r="BU94" s="433"/>
      <c r="BV94" s="433"/>
      <c r="BW94" s="433"/>
      <c r="BX94" s="433"/>
      <c r="BY94" s="433"/>
      <c r="BZ94" s="433"/>
      <c r="CA94" s="433"/>
      <c r="CB94" s="433"/>
      <c r="CC94" s="433"/>
      <c r="CD94" s="433"/>
      <c r="CE94" s="433"/>
      <c r="CF94" s="433"/>
      <c r="CG94" s="433"/>
      <c r="CH94" s="433"/>
      <c r="CI94" s="433"/>
      <c r="CJ94" s="433"/>
      <c r="CK94" s="433"/>
      <c r="CL94" s="433"/>
      <c r="CM94" s="433"/>
      <c r="CN94" s="433"/>
      <c r="CO94" s="433"/>
      <c r="CP94" s="433"/>
      <c r="CQ94" s="433"/>
      <c r="CR94" s="433"/>
      <c r="CS94" s="433"/>
      <c r="CT94" s="433"/>
      <c r="CU94" s="433"/>
      <c r="CV94" s="433"/>
      <c r="CW94" s="433"/>
      <c r="CX94" s="433"/>
      <c r="CY94" s="433"/>
      <c r="CZ94" s="433"/>
      <c r="DA94" s="433"/>
      <c r="DB94" s="433"/>
      <c r="DC94" s="433"/>
      <c r="DD94" s="433"/>
      <c r="DE94" s="433"/>
      <c r="DF94" s="433"/>
      <c r="DG94" s="433"/>
      <c r="DH94" s="433"/>
      <c r="DI94" s="433"/>
      <c r="DJ94" s="433"/>
      <c r="DK94" s="433"/>
      <c r="DL94" s="433"/>
      <c r="DM94" s="433"/>
      <c r="DN94" s="433"/>
      <c r="DO94" s="433"/>
      <c r="DP94" s="433"/>
      <c r="DQ94" s="433"/>
      <c r="DR94" s="433"/>
      <c r="DS94" s="433"/>
      <c r="DT94" s="433"/>
      <c r="DU94" s="433"/>
      <c r="DV94" s="433"/>
      <c r="DW94" s="433"/>
      <c r="DX94" s="433"/>
      <c r="DY94" s="433"/>
      <c r="DZ94" s="433"/>
      <c r="EA94" s="433"/>
      <c r="EB94" s="433"/>
      <c r="EC94" s="433"/>
      <c r="ED94" s="433"/>
      <c r="EE94" s="433"/>
      <c r="EF94" s="433"/>
      <c r="EG94" s="433"/>
      <c r="EH94" s="433"/>
      <c r="EI94" s="433"/>
      <c r="EJ94" s="433"/>
      <c r="EK94" s="433"/>
      <c r="EL94" s="433"/>
      <c r="EM94" s="433"/>
      <c r="EN94" s="433"/>
      <c r="EO94" s="433"/>
      <c r="EP94" s="433"/>
      <c r="EQ94" s="433"/>
      <c r="ER94" s="433"/>
      <c r="ES94" s="433"/>
      <c r="ET94" s="433"/>
      <c r="EU94" s="433"/>
      <c r="EV94" s="433"/>
      <c r="EW94" s="433"/>
      <c r="EX94" s="433"/>
      <c r="EY94" s="433"/>
      <c r="EZ94" s="433"/>
      <c r="FA94" s="433"/>
      <c r="FB94" s="433"/>
      <c r="FC94" s="433"/>
      <c r="FD94" s="433"/>
      <c r="FE94" s="433"/>
      <c r="FF94" s="433"/>
      <c r="FG94" s="433"/>
      <c r="FH94" s="433"/>
      <c r="FI94" s="433"/>
      <c r="FJ94" s="433"/>
      <c r="FK94" s="433"/>
      <c r="FL94" s="433"/>
      <c r="FM94" s="433"/>
      <c r="FN94" s="433"/>
      <c r="FO94" s="433"/>
      <c r="FP94" s="433"/>
      <c r="FQ94" s="433"/>
      <c r="FR94" s="433"/>
      <c r="FS94" s="433"/>
      <c r="FT94" s="433"/>
      <c r="FU94" s="433"/>
      <c r="FV94" s="433"/>
      <c r="FW94" s="433"/>
      <c r="FX94" s="433"/>
      <c r="FY94" s="433"/>
      <c r="FZ94" s="433"/>
      <c r="GA94" s="433"/>
      <c r="GB94" s="433"/>
      <c r="GC94" s="433"/>
      <c r="GD94" s="433"/>
      <c r="GE94" s="433"/>
      <c r="GF94" s="433"/>
      <c r="GG94" s="433"/>
      <c r="GH94" s="433"/>
      <c r="GI94" s="433"/>
      <c r="GJ94" s="433"/>
      <c r="GK94" s="433"/>
      <c r="GL94" s="433"/>
      <c r="GM94" s="433"/>
      <c r="GN94" s="433"/>
      <c r="GO94" s="433"/>
      <c r="GP94" s="433"/>
      <c r="GQ94" s="433"/>
      <c r="GR94" s="433"/>
      <c r="GS94" s="433"/>
      <c r="GT94" s="433"/>
      <c r="GU94" s="433"/>
      <c r="GV94" s="433"/>
      <c r="GW94" s="433"/>
      <c r="GX94" s="433"/>
      <c r="GY94" s="433"/>
      <c r="GZ94" s="433"/>
      <c r="HA94" s="433"/>
      <c r="HB94" s="433"/>
      <c r="HC94" s="433"/>
      <c r="HD94" s="433"/>
      <c r="HE94" s="433"/>
      <c r="HF94" s="433"/>
      <c r="HG94" s="433"/>
      <c r="HH94" s="433"/>
      <c r="HI94" s="433"/>
      <c r="HJ94" s="433"/>
      <c r="HK94" s="433"/>
      <c r="HL94" s="433"/>
      <c r="HM94" s="433"/>
      <c r="HN94" s="433"/>
      <c r="HO94" s="433"/>
      <c r="HP94" s="433"/>
      <c r="HQ94" s="433"/>
      <c r="HR94" s="433"/>
      <c r="HS94" s="433"/>
      <c r="HT94" s="433"/>
      <c r="HU94" s="433"/>
      <c r="HV94" s="433"/>
      <c r="HW94" s="433"/>
      <c r="HX94" s="433"/>
      <c r="HY94" s="433"/>
      <c r="HZ94" s="433"/>
      <c r="IA94" s="433"/>
      <c r="IB94" s="433"/>
      <c r="IC94" s="433"/>
      <c r="ID94" s="433"/>
      <c r="IE94" s="433"/>
      <c r="IF94" s="433"/>
      <c r="IG94" s="433"/>
      <c r="IH94" s="433"/>
      <c r="II94" s="433"/>
      <c r="IJ94" s="433"/>
      <c r="IK94" s="433"/>
      <c r="IL94" s="433"/>
      <c r="IM94" s="433"/>
      <c r="IN94" s="433"/>
      <c r="IO94" s="433"/>
      <c r="IP94" s="433"/>
      <c r="IQ94" s="433"/>
      <c r="IR94" s="433"/>
      <c r="IS94" s="433"/>
      <c r="IT94" s="433"/>
      <c r="IU94" s="433"/>
      <c r="IV94" s="433"/>
      <c r="IW94" s="433"/>
      <c r="IX94" s="433"/>
      <c r="IY94" s="433"/>
      <c r="IZ94" s="433"/>
      <c r="JA94" s="433"/>
      <c r="JB94" s="433"/>
      <c r="JC94" s="433"/>
      <c r="JD94" s="433"/>
      <c r="JE94" s="433"/>
      <c r="JF94" s="433"/>
      <c r="JG94" s="433"/>
      <c r="JH94" s="433"/>
      <c r="JI94" s="433"/>
      <c r="JJ94" s="433"/>
    </row>
    <row r="95" spans="2:270" s="122" customFormat="1" x14ac:dyDescent="0.35">
      <c r="B95" s="270"/>
      <c r="N95" s="147"/>
      <c r="O95" s="147"/>
      <c r="P95" s="147"/>
      <c r="Q95" s="147"/>
      <c r="S95" s="433"/>
      <c r="T95" s="433"/>
      <c r="U95" s="433"/>
      <c r="V95" s="433"/>
      <c r="W95" s="433"/>
      <c r="X95" s="433"/>
      <c r="Y95" s="433"/>
      <c r="Z95" s="433"/>
      <c r="AA95" s="433"/>
      <c r="AB95" s="433"/>
      <c r="AC95" s="433"/>
      <c r="AD95" s="433"/>
      <c r="AE95" s="433"/>
      <c r="AF95" s="433"/>
      <c r="AG95" s="433"/>
      <c r="AH95" s="433"/>
      <c r="AI95" s="433"/>
      <c r="AJ95" s="433"/>
      <c r="AK95" s="433"/>
      <c r="AL95" s="433"/>
      <c r="AM95" s="433"/>
      <c r="AN95" s="433"/>
      <c r="AO95" s="433"/>
      <c r="AP95" s="433"/>
      <c r="AQ95" s="433"/>
      <c r="AR95" s="433"/>
      <c r="AS95" s="433"/>
      <c r="AT95" s="433"/>
      <c r="AU95" s="433"/>
      <c r="AV95" s="433"/>
      <c r="AW95" s="433"/>
      <c r="AX95" s="433"/>
      <c r="AY95" s="433"/>
      <c r="AZ95" s="433"/>
      <c r="BA95" s="433"/>
      <c r="BB95" s="433"/>
      <c r="BC95" s="433"/>
      <c r="BD95" s="433"/>
      <c r="BE95" s="433"/>
      <c r="BF95" s="433"/>
      <c r="BG95" s="433"/>
      <c r="BH95" s="433"/>
      <c r="BI95" s="433"/>
      <c r="BJ95" s="433"/>
      <c r="BK95" s="433"/>
      <c r="BL95" s="433"/>
      <c r="BM95" s="433"/>
      <c r="BN95" s="433"/>
      <c r="BO95" s="433"/>
      <c r="BP95" s="433"/>
      <c r="BQ95" s="433"/>
      <c r="BR95" s="433"/>
      <c r="BS95" s="433"/>
      <c r="BT95" s="433"/>
      <c r="BU95" s="433"/>
      <c r="BV95" s="433"/>
      <c r="BW95" s="433"/>
      <c r="BX95" s="433"/>
      <c r="BY95" s="433"/>
      <c r="BZ95" s="433"/>
      <c r="CA95" s="433"/>
      <c r="CB95" s="433"/>
      <c r="CC95" s="433"/>
      <c r="CD95" s="433"/>
      <c r="CE95" s="433"/>
      <c r="CF95" s="433"/>
      <c r="CG95" s="433"/>
      <c r="CH95" s="433"/>
      <c r="CI95" s="433"/>
      <c r="CJ95" s="433"/>
      <c r="CK95" s="433"/>
      <c r="CL95" s="433"/>
      <c r="CM95" s="433"/>
      <c r="CN95" s="433"/>
      <c r="CO95" s="433"/>
      <c r="CP95" s="433"/>
      <c r="CQ95" s="433"/>
      <c r="CR95" s="433"/>
      <c r="CS95" s="433"/>
      <c r="CT95" s="433"/>
      <c r="CU95" s="433"/>
      <c r="CV95" s="433"/>
      <c r="CW95" s="433"/>
      <c r="CX95" s="433"/>
      <c r="CY95" s="433"/>
      <c r="CZ95" s="433"/>
      <c r="DA95" s="433"/>
      <c r="DB95" s="433"/>
      <c r="DC95" s="433"/>
      <c r="DD95" s="433"/>
      <c r="DE95" s="433"/>
      <c r="DF95" s="433"/>
      <c r="DG95" s="433"/>
      <c r="DH95" s="433"/>
      <c r="DI95" s="433"/>
      <c r="DJ95" s="433"/>
      <c r="DK95" s="433"/>
      <c r="DL95" s="433"/>
      <c r="DM95" s="433"/>
      <c r="DN95" s="433"/>
      <c r="DO95" s="433"/>
      <c r="DP95" s="433"/>
      <c r="DQ95" s="433"/>
      <c r="DR95" s="433"/>
      <c r="DS95" s="433"/>
      <c r="DT95" s="433"/>
      <c r="DU95" s="433"/>
      <c r="DV95" s="433"/>
      <c r="DW95" s="433"/>
      <c r="DX95" s="433"/>
      <c r="DY95" s="433"/>
      <c r="DZ95" s="433"/>
      <c r="EA95" s="433"/>
      <c r="EB95" s="433"/>
      <c r="EC95" s="433"/>
      <c r="ED95" s="433"/>
      <c r="EE95" s="433"/>
      <c r="EF95" s="433"/>
      <c r="EG95" s="433"/>
      <c r="EH95" s="433"/>
      <c r="EI95" s="433"/>
      <c r="EJ95" s="433"/>
      <c r="EK95" s="433"/>
      <c r="EL95" s="433"/>
      <c r="EM95" s="433"/>
      <c r="EN95" s="433"/>
      <c r="EO95" s="433"/>
      <c r="EP95" s="433"/>
      <c r="EQ95" s="433"/>
      <c r="ER95" s="433"/>
      <c r="ES95" s="433"/>
      <c r="ET95" s="433"/>
      <c r="EU95" s="433"/>
      <c r="EV95" s="433"/>
      <c r="EW95" s="433"/>
      <c r="EX95" s="433"/>
      <c r="EY95" s="433"/>
      <c r="EZ95" s="433"/>
      <c r="FA95" s="433"/>
      <c r="FB95" s="433"/>
      <c r="FC95" s="433"/>
      <c r="FD95" s="433"/>
      <c r="FE95" s="433"/>
      <c r="FF95" s="433"/>
      <c r="FG95" s="433"/>
      <c r="FH95" s="433"/>
      <c r="FI95" s="433"/>
      <c r="FJ95" s="433"/>
      <c r="FK95" s="433"/>
      <c r="FL95" s="433"/>
      <c r="FM95" s="433"/>
      <c r="FN95" s="433"/>
      <c r="FO95" s="433"/>
      <c r="FP95" s="433"/>
      <c r="FQ95" s="433"/>
      <c r="FR95" s="433"/>
      <c r="FS95" s="433"/>
      <c r="FT95" s="433"/>
      <c r="FU95" s="433"/>
      <c r="FV95" s="433"/>
      <c r="FW95" s="433"/>
      <c r="FX95" s="433"/>
      <c r="FY95" s="433"/>
      <c r="FZ95" s="433"/>
      <c r="GA95" s="433"/>
      <c r="GB95" s="433"/>
      <c r="GC95" s="433"/>
      <c r="GD95" s="433"/>
      <c r="GE95" s="433"/>
      <c r="GF95" s="433"/>
      <c r="GG95" s="433"/>
      <c r="GH95" s="433"/>
      <c r="GI95" s="433"/>
      <c r="GJ95" s="433"/>
      <c r="GK95" s="433"/>
      <c r="GL95" s="433"/>
      <c r="GM95" s="433"/>
      <c r="GN95" s="433"/>
      <c r="GO95" s="433"/>
      <c r="GP95" s="433"/>
      <c r="GQ95" s="433"/>
      <c r="GR95" s="433"/>
      <c r="GS95" s="433"/>
      <c r="GT95" s="433"/>
      <c r="GU95" s="433"/>
      <c r="GV95" s="433"/>
      <c r="GW95" s="433"/>
      <c r="GX95" s="433"/>
      <c r="GY95" s="433"/>
      <c r="GZ95" s="433"/>
      <c r="HA95" s="433"/>
      <c r="HB95" s="433"/>
      <c r="HC95" s="433"/>
      <c r="HD95" s="433"/>
      <c r="HE95" s="433"/>
      <c r="HF95" s="433"/>
      <c r="HG95" s="433"/>
      <c r="HH95" s="433"/>
      <c r="HI95" s="433"/>
      <c r="HJ95" s="433"/>
      <c r="HK95" s="433"/>
      <c r="HL95" s="433"/>
      <c r="HM95" s="433"/>
      <c r="HN95" s="433"/>
      <c r="HO95" s="433"/>
      <c r="HP95" s="433"/>
      <c r="HQ95" s="433"/>
      <c r="HR95" s="433"/>
      <c r="HS95" s="433"/>
      <c r="HT95" s="433"/>
      <c r="HU95" s="433"/>
      <c r="HV95" s="433"/>
      <c r="HW95" s="433"/>
      <c r="HX95" s="433"/>
      <c r="HY95" s="433"/>
      <c r="HZ95" s="433"/>
      <c r="IA95" s="433"/>
      <c r="IB95" s="433"/>
      <c r="IC95" s="433"/>
      <c r="ID95" s="433"/>
      <c r="IE95" s="433"/>
      <c r="IF95" s="433"/>
      <c r="IG95" s="433"/>
      <c r="IH95" s="433"/>
      <c r="II95" s="433"/>
      <c r="IJ95" s="433"/>
      <c r="IK95" s="433"/>
      <c r="IL95" s="433"/>
      <c r="IM95" s="433"/>
      <c r="IN95" s="433"/>
      <c r="IO95" s="433"/>
      <c r="IP95" s="433"/>
      <c r="IQ95" s="433"/>
      <c r="IR95" s="433"/>
      <c r="IS95" s="433"/>
      <c r="IT95" s="433"/>
      <c r="IU95" s="433"/>
      <c r="IV95" s="433"/>
      <c r="IW95" s="433"/>
      <c r="IX95" s="433"/>
      <c r="IY95" s="433"/>
      <c r="IZ95" s="433"/>
      <c r="JA95" s="433"/>
      <c r="JB95" s="433"/>
      <c r="JC95" s="433"/>
      <c r="JD95" s="433"/>
      <c r="JE95" s="433"/>
      <c r="JF95" s="433"/>
      <c r="JG95" s="433"/>
      <c r="JH95" s="433"/>
      <c r="JI95" s="433"/>
      <c r="JJ95" s="433"/>
    </row>
    <row r="96" spans="2:270" s="122" customFormat="1" x14ac:dyDescent="0.35">
      <c r="B96" s="270"/>
      <c r="N96" s="147"/>
      <c r="O96" s="147"/>
      <c r="P96" s="147"/>
      <c r="Q96" s="147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  <c r="AD96" s="433"/>
      <c r="AE96" s="433"/>
      <c r="AF96" s="433"/>
      <c r="AG96" s="433"/>
      <c r="AH96" s="433"/>
      <c r="AI96" s="433"/>
      <c r="AJ96" s="433"/>
      <c r="AK96" s="433"/>
      <c r="AL96" s="433"/>
      <c r="AM96" s="433"/>
      <c r="AN96" s="433"/>
      <c r="AO96" s="433"/>
      <c r="AP96" s="433"/>
      <c r="AQ96" s="433"/>
      <c r="AR96" s="433"/>
      <c r="AS96" s="433"/>
      <c r="AT96" s="433"/>
      <c r="AU96" s="433"/>
      <c r="AV96" s="433"/>
      <c r="AW96" s="433"/>
      <c r="AX96" s="433"/>
      <c r="AY96" s="433"/>
      <c r="AZ96" s="433"/>
      <c r="BA96" s="433"/>
      <c r="BB96" s="433"/>
      <c r="BC96" s="433"/>
      <c r="BD96" s="433"/>
      <c r="BE96" s="433"/>
      <c r="BF96" s="433"/>
      <c r="BG96" s="433"/>
      <c r="BH96" s="433"/>
      <c r="BI96" s="433"/>
      <c r="BJ96" s="433"/>
      <c r="BK96" s="433"/>
      <c r="BL96" s="433"/>
      <c r="BM96" s="433"/>
      <c r="BN96" s="433"/>
      <c r="BO96" s="433"/>
      <c r="BP96" s="433"/>
      <c r="BQ96" s="433"/>
      <c r="BR96" s="433"/>
      <c r="BS96" s="433"/>
      <c r="BT96" s="433"/>
      <c r="BU96" s="433"/>
      <c r="BV96" s="433"/>
      <c r="BW96" s="433"/>
      <c r="BX96" s="433"/>
      <c r="BY96" s="433"/>
      <c r="BZ96" s="433"/>
      <c r="CA96" s="433"/>
      <c r="CB96" s="433"/>
      <c r="CC96" s="433"/>
      <c r="CD96" s="433"/>
      <c r="CE96" s="433"/>
      <c r="CF96" s="433"/>
      <c r="CG96" s="433"/>
      <c r="CH96" s="433"/>
      <c r="CI96" s="433"/>
      <c r="CJ96" s="433"/>
      <c r="CK96" s="433"/>
      <c r="CL96" s="433"/>
      <c r="CM96" s="433"/>
      <c r="CN96" s="433"/>
      <c r="CO96" s="433"/>
      <c r="CP96" s="433"/>
      <c r="CQ96" s="433"/>
      <c r="CR96" s="433"/>
      <c r="CS96" s="433"/>
      <c r="CT96" s="433"/>
      <c r="CU96" s="433"/>
      <c r="CV96" s="433"/>
      <c r="CW96" s="433"/>
      <c r="CX96" s="433"/>
      <c r="CY96" s="433"/>
      <c r="CZ96" s="433"/>
      <c r="DA96" s="433"/>
      <c r="DB96" s="433"/>
      <c r="DC96" s="433"/>
      <c r="DD96" s="433"/>
      <c r="DE96" s="433"/>
      <c r="DF96" s="433"/>
      <c r="DG96" s="433"/>
      <c r="DH96" s="433"/>
      <c r="DI96" s="433"/>
      <c r="DJ96" s="433"/>
      <c r="DK96" s="433"/>
      <c r="DL96" s="433"/>
      <c r="DM96" s="433"/>
      <c r="DN96" s="433"/>
      <c r="DO96" s="433"/>
      <c r="DP96" s="433"/>
      <c r="DQ96" s="433"/>
      <c r="DR96" s="433"/>
      <c r="DS96" s="433"/>
      <c r="DT96" s="433"/>
      <c r="DU96" s="433"/>
      <c r="DV96" s="433"/>
      <c r="DW96" s="433"/>
      <c r="DX96" s="433"/>
      <c r="DY96" s="433"/>
      <c r="DZ96" s="433"/>
      <c r="EA96" s="433"/>
      <c r="EB96" s="433"/>
      <c r="EC96" s="433"/>
      <c r="ED96" s="433"/>
      <c r="EE96" s="433"/>
      <c r="EF96" s="433"/>
      <c r="EG96" s="433"/>
      <c r="EH96" s="433"/>
      <c r="EI96" s="433"/>
      <c r="EJ96" s="433"/>
      <c r="EK96" s="433"/>
      <c r="EL96" s="433"/>
      <c r="EM96" s="433"/>
      <c r="EN96" s="433"/>
      <c r="EO96" s="433"/>
      <c r="EP96" s="433"/>
      <c r="EQ96" s="433"/>
      <c r="ER96" s="433"/>
      <c r="ES96" s="433"/>
      <c r="ET96" s="433"/>
      <c r="EU96" s="433"/>
      <c r="EV96" s="433"/>
      <c r="EW96" s="433"/>
      <c r="EX96" s="433"/>
      <c r="EY96" s="433"/>
      <c r="EZ96" s="433"/>
      <c r="FA96" s="433"/>
      <c r="FB96" s="433"/>
      <c r="FC96" s="433"/>
      <c r="FD96" s="433"/>
      <c r="FE96" s="433"/>
      <c r="FF96" s="433"/>
      <c r="FG96" s="433"/>
      <c r="FH96" s="433"/>
      <c r="FI96" s="433"/>
      <c r="FJ96" s="433"/>
      <c r="FK96" s="433"/>
      <c r="FL96" s="433"/>
      <c r="FM96" s="433"/>
      <c r="FN96" s="433"/>
      <c r="FO96" s="433"/>
      <c r="FP96" s="433"/>
      <c r="FQ96" s="433"/>
      <c r="FR96" s="433"/>
      <c r="FS96" s="433"/>
      <c r="FT96" s="433"/>
      <c r="FU96" s="433"/>
      <c r="FV96" s="433"/>
      <c r="FW96" s="433"/>
      <c r="FX96" s="433"/>
      <c r="FY96" s="433"/>
      <c r="FZ96" s="433"/>
      <c r="GA96" s="433"/>
      <c r="GB96" s="433"/>
      <c r="GC96" s="433"/>
      <c r="GD96" s="433"/>
      <c r="GE96" s="433"/>
      <c r="GF96" s="433"/>
      <c r="GG96" s="433"/>
      <c r="GH96" s="433"/>
      <c r="GI96" s="433"/>
      <c r="GJ96" s="433"/>
      <c r="GK96" s="433"/>
      <c r="GL96" s="433"/>
      <c r="GM96" s="433"/>
      <c r="GN96" s="433"/>
      <c r="GO96" s="433"/>
      <c r="GP96" s="433"/>
      <c r="GQ96" s="433"/>
      <c r="GR96" s="433"/>
      <c r="GS96" s="433"/>
      <c r="GT96" s="433"/>
      <c r="GU96" s="433"/>
      <c r="GV96" s="433"/>
      <c r="GW96" s="433"/>
      <c r="GX96" s="433"/>
      <c r="GY96" s="433"/>
      <c r="GZ96" s="433"/>
      <c r="HA96" s="433"/>
      <c r="HB96" s="433"/>
      <c r="HC96" s="433"/>
      <c r="HD96" s="433"/>
      <c r="HE96" s="433"/>
      <c r="HF96" s="433"/>
      <c r="HG96" s="433"/>
      <c r="HH96" s="433"/>
      <c r="HI96" s="433"/>
      <c r="HJ96" s="433"/>
      <c r="HK96" s="433"/>
      <c r="HL96" s="433"/>
      <c r="HM96" s="433"/>
      <c r="HN96" s="433"/>
      <c r="HO96" s="433"/>
      <c r="HP96" s="433"/>
      <c r="HQ96" s="433"/>
      <c r="HR96" s="433"/>
      <c r="HS96" s="433"/>
      <c r="HT96" s="433"/>
      <c r="HU96" s="433"/>
      <c r="HV96" s="433"/>
      <c r="HW96" s="433"/>
      <c r="HX96" s="433"/>
      <c r="HY96" s="433"/>
      <c r="HZ96" s="433"/>
      <c r="IA96" s="433"/>
      <c r="IB96" s="433"/>
      <c r="IC96" s="433"/>
      <c r="ID96" s="433"/>
      <c r="IE96" s="433"/>
      <c r="IF96" s="433"/>
      <c r="IG96" s="433"/>
      <c r="IH96" s="433"/>
      <c r="II96" s="433"/>
      <c r="IJ96" s="433"/>
      <c r="IK96" s="433"/>
      <c r="IL96" s="433"/>
      <c r="IM96" s="433"/>
      <c r="IN96" s="433"/>
      <c r="IO96" s="433"/>
      <c r="IP96" s="433"/>
      <c r="IQ96" s="433"/>
      <c r="IR96" s="433"/>
      <c r="IS96" s="433"/>
      <c r="IT96" s="433"/>
      <c r="IU96" s="433"/>
      <c r="IV96" s="433"/>
      <c r="IW96" s="433"/>
      <c r="IX96" s="433"/>
      <c r="IY96" s="433"/>
      <c r="IZ96" s="433"/>
      <c r="JA96" s="433"/>
      <c r="JB96" s="433"/>
      <c r="JC96" s="433"/>
      <c r="JD96" s="433"/>
      <c r="JE96" s="433"/>
      <c r="JF96" s="433"/>
      <c r="JG96" s="433"/>
      <c r="JH96" s="433"/>
      <c r="JI96" s="433"/>
      <c r="JJ96" s="433"/>
    </row>
    <row r="97" spans="2:270" s="122" customFormat="1" x14ac:dyDescent="0.35">
      <c r="B97" s="270"/>
      <c r="N97" s="147"/>
      <c r="O97" s="147"/>
      <c r="P97" s="147"/>
      <c r="Q97" s="147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D97" s="433"/>
      <c r="AE97" s="433"/>
      <c r="AF97" s="433"/>
      <c r="AG97" s="433"/>
      <c r="AH97" s="433"/>
      <c r="AI97" s="433"/>
      <c r="AJ97" s="433"/>
      <c r="AK97" s="433"/>
      <c r="AL97" s="433"/>
      <c r="AM97" s="433"/>
      <c r="AN97" s="433"/>
      <c r="AO97" s="433"/>
      <c r="AP97" s="433"/>
      <c r="AQ97" s="433"/>
      <c r="AR97" s="433"/>
      <c r="AS97" s="433"/>
      <c r="AT97" s="433"/>
      <c r="AU97" s="433"/>
      <c r="AV97" s="433"/>
      <c r="AW97" s="433"/>
      <c r="AX97" s="433"/>
      <c r="AY97" s="433"/>
      <c r="AZ97" s="433"/>
      <c r="BA97" s="433"/>
      <c r="BB97" s="433"/>
      <c r="BC97" s="433"/>
      <c r="BD97" s="433"/>
      <c r="BE97" s="433"/>
      <c r="BF97" s="433"/>
      <c r="BG97" s="433"/>
      <c r="BH97" s="433"/>
      <c r="BI97" s="433"/>
      <c r="BJ97" s="433"/>
      <c r="BK97" s="433"/>
      <c r="BL97" s="433"/>
      <c r="BM97" s="433"/>
      <c r="BN97" s="433"/>
      <c r="BO97" s="433"/>
      <c r="BP97" s="433"/>
      <c r="BQ97" s="433"/>
      <c r="BR97" s="433"/>
      <c r="BS97" s="433"/>
      <c r="BT97" s="433"/>
      <c r="BU97" s="433"/>
      <c r="BV97" s="433"/>
      <c r="BW97" s="433"/>
      <c r="BX97" s="433"/>
      <c r="BY97" s="433"/>
      <c r="BZ97" s="433"/>
      <c r="CA97" s="433"/>
      <c r="CB97" s="433"/>
      <c r="CC97" s="433"/>
      <c r="CD97" s="433"/>
      <c r="CE97" s="433"/>
      <c r="CF97" s="433"/>
      <c r="CG97" s="433"/>
      <c r="CH97" s="433"/>
      <c r="CI97" s="433"/>
      <c r="CJ97" s="433"/>
      <c r="CK97" s="433"/>
      <c r="CL97" s="433"/>
      <c r="CM97" s="433"/>
      <c r="CN97" s="433"/>
      <c r="CO97" s="433"/>
      <c r="CP97" s="433"/>
      <c r="CQ97" s="433"/>
      <c r="CR97" s="433"/>
      <c r="CS97" s="433"/>
      <c r="CT97" s="433"/>
      <c r="CU97" s="433"/>
      <c r="CV97" s="433"/>
      <c r="CW97" s="433"/>
      <c r="CX97" s="433"/>
      <c r="CY97" s="433"/>
      <c r="CZ97" s="433"/>
      <c r="DA97" s="433"/>
      <c r="DB97" s="433"/>
      <c r="DC97" s="433"/>
      <c r="DD97" s="433"/>
      <c r="DE97" s="433"/>
      <c r="DF97" s="433"/>
      <c r="DG97" s="433"/>
      <c r="DH97" s="433"/>
      <c r="DI97" s="433"/>
      <c r="DJ97" s="433"/>
      <c r="DK97" s="433"/>
      <c r="DL97" s="433"/>
      <c r="DM97" s="433"/>
      <c r="DN97" s="433"/>
      <c r="DO97" s="433"/>
      <c r="DP97" s="433"/>
      <c r="DQ97" s="433"/>
      <c r="DR97" s="433"/>
      <c r="DS97" s="433"/>
      <c r="DT97" s="433"/>
      <c r="DU97" s="433"/>
      <c r="DV97" s="433"/>
      <c r="DW97" s="433"/>
      <c r="DX97" s="433"/>
      <c r="DY97" s="433"/>
      <c r="DZ97" s="433"/>
      <c r="EA97" s="433"/>
      <c r="EB97" s="433"/>
      <c r="EC97" s="433"/>
      <c r="ED97" s="433"/>
      <c r="EE97" s="433"/>
      <c r="EF97" s="433"/>
      <c r="EG97" s="433"/>
      <c r="EH97" s="433"/>
      <c r="EI97" s="433"/>
      <c r="EJ97" s="433"/>
      <c r="EK97" s="433"/>
      <c r="EL97" s="433"/>
      <c r="EM97" s="433"/>
      <c r="EN97" s="433"/>
      <c r="EO97" s="433"/>
      <c r="EP97" s="433"/>
      <c r="EQ97" s="433"/>
      <c r="ER97" s="433"/>
      <c r="ES97" s="433"/>
      <c r="ET97" s="433"/>
      <c r="EU97" s="433"/>
      <c r="EV97" s="433"/>
      <c r="EW97" s="433"/>
      <c r="EX97" s="433"/>
      <c r="EY97" s="433"/>
      <c r="EZ97" s="433"/>
      <c r="FA97" s="433"/>
      <c r="FB97" s="433"/>
      <c r="FC97" s="433"/>
      <c r="FD97" s="433"/>
      <c r="FE97" s="433"/>
      <c r="FF97" s="433"/>
      <c r="FG97" s="433"/>
      <c r="FH97" s="433"/>
      <c r="FI97" s="433"/>
      <c r="FJ97" s="433"/>
      <c r="FK97" s="433"/>
      <c r="FL97" s="433"/>
      <c r="FM97" s="433"/>
      <c r="FN97" s="433"/>
      <c r="FO97" s="433"/>
      <c r="FP97" s="433"/>
      <c r="FQ97" s="433"/>
      <c r="FR97" s="433"/>
      <c r="FS97" s="433"/>
      <c r="FT97" s="433"/>
      <c r="FU97" s="433"/>
      <c r="FV97" s="433"/>
      <c r="FW97" s="433"/>
      <c r="FX97" s="433"/>
      <c r="FY97" s="433"/>
      <c r="FZ97" s="433"/>
      <c r="GA97" s="433"/>
      <c r="GB97" s="433"/>
      <c r="GC97" s="433"/>
      <c r="GD97" s="433"/>
      <c r="GE97" s="433"/>
      <c r="GF97" s="433"/>
      <c r="GG97" s="433"/>
      <c r="GH97" s="433"/>
      <c r="GI97" s="433"/>
      <c r="GJ97" s="433"/>
      <c r="GK97" s="433"/>
      <c r="GL97" s="433"/>
      <c r="GM97" s="433"/>
      <c r="GN97" s="433"/>
      <c r="GO97" s="433"/>
      <c r="GP97" s="433"/>
      <c r="GQ97" s="433"/>
      <c r="GR97" s="433"/>
      <c r="GS97" s="433"/>
      <c r="GT97" s="433"/>
      <c r="GU97" s="433"/>
      <c r="GV97" s="433"/>
      <c r="GW97" s="433"/>
      <c r="GX97" s="433"/>
      <c r="GY97" s="433"/>
      <c r="GZ97" s="433"/>
      <c r="HA97" s="433"/>
      <c r="HB97" s="433"/>
      <c r="HC97" s="433"/>
      <c r="HD97" s="433"/>
      <c r="HE97" s="433"/>
      <c r="HF97" s="433"/>
      <c r="HG97" s="433"/>
      <c r="HH97" s="433"/>
      <c r="HI97" s="433"/>
      <c r="HJ97" s="433"/>
      <c r="HK97" s="433"/>
      <c r="HL97" s="433"/>
      <c r="HM97" s="433"/>
      <c r="HN97" s="433"/>
      <c r="HO97" s="433"/>
      <c r="HP97" s="433"/>
      <c r="HQ97" s="433"/>
      <c r="HR97" s="433"/>
      <c r="HS97" s="433"/>
      <c r="HT97" s="433"/>
      <c r="HU97" s="433"/>
      <c r="HV97" s="433"/>
      <c r="HW97" s="433"/>
      <c r="HX97" s="433"/>
      <c r="HY97" s="433"/>
      <c r="HZ97" s="433"/>
      <c r="IA97" s="433"/>
      <c r="IB97" s="433"/>
      <c r="IC97" s="433"/>
      <c r="ID97" s="433"/>
      <c r="IE97" s="433"/>
      <c r="IF97" s="433"/>
      <c r="IG97" s="433"/>
      <c r="IH97" s="433"/>
      <c r="II97" s="433"/>
      <c r="IJ97" s="433"/>
      <c r="IK97" s="433"/>
      <c r="IL97" s="433"/>
      <c r="IM97" s="433"/>
      <c r="IN97" s="433"/>
      <c r="IO97" s="433"/>
      <c r="IP97" s="433"/>
      <c r="IQ97" s="433"/>
      <c r="IR97" s="433"/>
      <c r="IS97" s="433"/>
      <c r="IT97" s="433"/>
      <c r="IU97" s="433"/>
      <c r="IV97" s="433"/>
      <c r="IW97" s="433"/>
      <c r="IX97" s="433"/>
      <c r="IY97" s="433"/>
      <c r="IZ97" s="433"/>
      <c r="JA97" s="433"/>
      <c r="JB97" s="433"/>
      <c r="JC97" s="433"/>
      <c r="JD97" s="433"/>
      <c r="JE97" s="433"/>
      <c r="JF97" s="433"/>
      <c r="JG97" s="433"/>
      <c r="JH97" s="433"/>
      <c r="JI97" s="433"/>
      <c r="JJ97" s="433"/>
    </row>
    <row r="98" spans="2:270" s="122" customFormat="1" x14ac:dyDescent="0.35">
      <c r="B98" s="270"/>
      <c r="N98" s="147"/>
      <c r="O98" s="147"/>
      <c r="P98" s="147"/>
      <c r="Q98" s="147"/>
      <c r="S98" s="433"/>
      <c r="T98" s="433"/>
      <c r="U98" s="433"/>
      <c r="V98" s="433"/>
      <c r="W98" s="433"/>
      <c r="X98" s="433"/>
      <c r="Y98" s="433"/>
      <c r="Z98" s="433"/>
      <c r="AA98" s="433"/>
      <c r="AB98" s="433"/>
      <c r="AC98" s="433"/>
      <c r="AD98" s="433"/>
      <c r="AE98" s="433"/>
      <c r="AF98" s="433"/>
      <c r="AG98" s="433"/>
      <c r="AH98" s="433"/>
      <c r="AI98" s="433"/>
      <c r="AJ98" s="433"/>
      <c r="AK98" s="433"/>
      <c r="AL98" s="433"/>
      <c r="AM98" s="433"/>
      <c r="AN98" s="433"/>
      <c r="AO98" s="433"/>
      <c r="AP98" s="433"/>
      <c r="AQ98" s="433"/>
      <c r="AR98" s="433"/>
      <c r="AS98" s="433"/>
      <c r="AT98" s="433"/>
      <c r="AU98" s="433"/>
      <c r="AV98" s="433"/>
      <c r="AW98" s="433"/>
      <c r="AX98" s="433"/>
      <c r="AY98" s="433"/>
      <c r="AZ98" s="433"/>
      <c r="BA98" s="433"/>
      <c r="BB98" s="433"/>
      <c r="BC98" s="433"/>
      <c r="BD98" s="433"/>
      <c r="BE98" s="433"/>
      <c r="BF98" s="433"/>
      <c r="BG98" s="433"/>
      <c r="BH98" s="433"/>
      <c r="BI98" s="433"/>
      <c r="BJ98" s="433"/>
      <c r="BK98" s="433"/>
      <c r="BL98" s="433"/>
      <c r="BM98" s="433"/>
      <c r="BN98" s="433"/>
      <c r="BO98" s="433"/>
      <c r="BP98" s="433"/>
      <c r="BQ98" s="433"/>
      <c r="BR98" s="433"/>
      <c r="BS98" s="433"/>
      <c r="BT98" s="433"/>
      <c r="BU98" s="433"/>
      <c r="BV98" s="433"/>
      <c r="BW98" s="433"/>
      <c r="BX98" s="433"/>
      <c r="BY98" s="433"/>
      <c r="BZ98" s="433"/>
      <c r="CA98" s="433"/>
      <c r="CB98" s="433"/>
      <c r="CC98" s="433"/>
      <c r="CD98" s="433"/>
      <c r="CE98" s="433"/>
      <c r="CF98" s="433"/>
      <c r="CG98" s="433"/>
      <c r="CH98" s="433"/>
      <c r="CI98" s="433"/>
      <c r="CJ98" s="433"/>
      <c r="CK98" s="433"/>
      <c r="CL98" s="433"/>
      <c r="CM98" s="433"/>
      <c r="CN98" s="433"/>
      <c r="CO98" s="433"/>
      <c r="CP98" s="433"/>
      <c r="CQ98" s="433"/>
      <c r="CR98" s="433"/>
      <c r="CS98" s="433"/>
      <c r="CT98" s="433"/>
      <c r="CU98" s="433"/>
      <c r="CV98" s="433"/>
      <c r="CW98" s="433"/>
      <c r="CX98" s="433"/>
      <c r="CY98" s="433"/>
      <c r="CZ98" s="433"/>
      <c r="DA98" s="433"/>
      <c r="DB98" s="433"/>
      <c r="DC98" s="433"/>
      <c r="DD98" s="433"/>
      <c r="DE98" s="433"/>
      <c r="DF98" s="433"/>
      <c r="DG98" s="433"/>
      <c r="DH98" s="433"/>
      <c r="DI98" s="433"/>
      <c r="DJ98" s="433"/>
      <c r="DK98" s="433"/>
      <c r="DL98" s="433"/>
      <c r="DM98" s="433"/>
      <c r="DN98" s="433"/>
      <c r="DO98" s="433"/>
      <c r="DP98" s="433"/>
      <c r="DQ98" s="433"/>
      <c r="DR98" s="433"/>
      <c r="DS98" s="433"/>
      <c r="DT98" s="433"/>
      <c r="DU98" s="433"/>
      <c r="DV98" s="433"/>
      <c r="DW98" s="433"/>
      <c r="DX98" s="433"/>
      <c r="DY98" s="433"/>
      <c r="DZ98" s="433"/>
      <c r="EA98" s="433"/>
      <c r="EB98" s="433"/>
      <c r="EC98" s="433"/>
      <c r="ED98" s="433"/>
      <c r="EE98" s="433"/>
      <c r="EF98" s="433"/>
      <c r="EG98" s="433"/>
      <c r="EH98" s="433"/>
      <c r="EI98" s="433"/>
      <c r="EJ98" s="433"/>
      <c r="EK98" s="433"/>
      <c r="EL98" s="433"/>
      <c r="EM98" s="433"/>
      <c r="EN98" s="433"/>
      <c r="EO98" s="433"/>
      <c r="EP98" s="433"/>
      <c r="EQ98" s="433"/>
      <c r="ER98" s="433"/>
      <c r="ES98" s="433"/>
      <c r="ET98" s="433"/>
      <c r="EU98" s="433"/>
      <c r="EV98" s="433"/>
      <c r="EW98" s="433"/>
      <c r="EX98" s="433"/>
      <c r="EY98" s="433"/>
      <c r="EZ98" s="433"/>
      <c r="FA98" s="433"/>
      <c r="FB98" s="433"/>
      <c r="FC98" s="433"/>
      <c r="FD98" s="433"/>
      <c r="FE98" s="433"/>
      <c r="FF98" s="433"/>
      <c r="FG98" s="433"/>
      <c r="FH98" s="433"/>
      <c r="FI98" s="433"/>
      <c r="FJ98" s="433"/>
      <c r="FK98" s="433"/>
      <c r="FL98" s="433"/>
      <c r="FM98" s="433"/>
      <c r="FN98" s="433"/>
      <c r="FO98" s="433"/>
      <c r="FP98" s="433"/>
      <c r="FQ98" s="433"/>
      <c r="FR98" s="433"/>
      <c r="FS98" s="433"/>
      <c r="FT98" s="433"/>
      <c r="FU98" s="433"/>
      <c r="FV98" s="433"/>
      <c r="FW98" s="433"/>
      <c r="FX98" s="433"/>
      <c r="FY98" s="433"/>
      <c r="FZ98" s="433"/>
      <c r="GA98" s="433"/>
      <c r="GB98" s="433"/>
      <c r="GC98" s="433"/>
      <c r="GD98" s="433"/>
      <c r="GE98" s="433"/>
      <c r="GF98" s="433"/>
      <c r="GG98" s="433"/>
      <c r="GH98" s="433"/>
      <c r="GI98" s="433"/>
      <c r="GJ98" s="433"/>
      <c r="GK98" s="433"/>
      <c r="GL98" s="433"/>
      <c r="GM98" s="433"/>
      <c r="GN98" s="433"/>
      <c r="GO98" s="433"/>
      <c r="GP98" s="433"/>
      <c r="GQ98" s="433"/>
      <c r="GR98" s="433"/>
      <c r="GS98" s="433"/>
      <c r="GT98" s="433"/>
      <c r="GU98" s="433"/>
      <c r="GV98" s="433"/>
      <c r="GW98" s="433"/>
      <c r="GX98" s="433"/>
      <c r="GY98" s="433"/>
      <c r="GZ98" s="433"/>
      <c r="HA98" s="433"/>
      <c r="HB98" s="433"/>
      <c r="HC98" s="433"/>
      <c r="HD98" s="433"/>
      <c r="HE98" s="433"/>
      <c r="HF98" s="433"/>
      <c r="HG98" s="433"/>
      <c r="HH98" s="433"/>
      <c r="HI98" s="433"/>
      <c r="HJ98" s="433"/>
      <c r="HK98" s="433"/>
      <c r="HL98" s="433"/>
      <c r="HM98" s="433"/>
      <c r="HN98" s="433"/>
      <c r="HO98" s="433"/>
      <c r="HP98" s="433"/>
      <c r="HQ98" s="433"/>
      <c r="HR98" s="433"/>
      <c r="HS98" s="433"/>
      <c r="HT98" s="433"/>
      <c r="HU98" s="433"/>
      <c r="HV98" s="433"/>
      <c r="HW98" s="433"/>
      <c r="HX98" s="433"/>
      <c r="HY98" s="433"/>
      <c r="HZ98" s="433"/>
      <c r="IA98" s="433"/>
      <c r="IB98" s="433"/>
      <c r="IC98" s="433"/>
      <c r="ID98" s="433"/>
      <c r="IE98" s="433"/>
      <c r="IF98" s="433"/>
      <c r="IG98" s="433"/>
      <c r="IH98" s="433"/>
      <c r="II98" s="433"/>
      <c r="IJ98" s="433"/>
      <c r="IK98" s="433"/>
      <c r="IL98" s="433"/>
      <c r="IM98" s="433"/>
      <c r="IN98" s="433"/>
      <c r="IO98" s="433"/>
      <c r="IP98" s="433"/>
      <c r="IQ98" s="433"/>
      <c r="IR98" s="433"/>
      <c r="IS98" s="433"/>
      <c r="IT98" s="433"/>
      <c r="IU98" s="433"/>
      <c r="IV98" s="433"/>
      <c r="IW98" s="433"/>
      <c r="IX98" s="433"/>
      <c r="IY98" s="433"/>
      <c r="IZ98" s="433"/>
      <c r="JA98" s="433"/>
      <c r="JB98" s="433"/>
      <c r="JC98" s="433"/>
      <c r="JD98" s="433"/>
      <c r="JE98" s="433"/>
      <c r="JF98" s="433"/>
      <c r="JG98" s="433"/>
      <c r="JH98" s="433"/>
      <c r="JI98" s="433"/>
      <c r="JJ98" s="433"/>
    </row>
    <row r="99" spans="2:270" s="122" customFormat="1" x14ac:dyDescent="0.35">
      <c r="B99" s="270"/>
      <c r="N99" s="147"/>
      <c r="O99" s="147"/>
      <c r="P99" s="147"/>
      <c r="Q99" s="147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  <c r="AD99" s="433"/>
      <c r="AE99" s="433"/>
      <c r="AF99" s="433"/>
      <c r="AG99" s="433"/>
      <c r="AH99" s="433"/>
      <c r="AI99" s="433"/>
      <c r="AJ99" s="433"/>
      <c r="AK99" s="433"/>
      <c r="AL99" s="433"/>
      <c r="AM99" s="433"/>
      <c r="AN99" s="433"/>
      <c r="AO99" s="433"/>
      <c r="AP99" s="433"/>
      <c r="AQ99" s="433"/>
      <c r="AR99" s="433"/>
      <c r="AS99" s="433"/>
      <c r="AT99" s="433"/>
      <c r="AU99" s="433"/>
      <c r="AV99" s="433"/>
      <c r="AW99" s="433"/>
      <c r="AX99" s="433"/>
      <c r="AY99" s="433"/>
      <c r="AZ99" s="433"/>
      <c r="BA99" s="433"/>
      <c r="BB99" s="433"/>
      <c r="BC99" s="433"/>
      <c r="BD99" s="433"/>
      <c r="BE99" s="433"/>
      <c r="BF99" s="433"/>
      <c r="BG99" s="433"/>
      <c r="BH99" s="433"/>
      <c r="BI99" s="433"/>
      <c r="BJ99" s="433"/>
      <c r="BK99" s="433"/>
      <c r="BL99" s="433"/>
      <c r="BM99" s="433"/>
      <c r="BN99" s="433"/>
      <c r="BO99" s="433"/>
      <c r="BP99" s="433"/>
      <c r="BQ99" s="433"/>
      <c r="BR99" s="433"/>
      <c r="BS99" s="433"/>
      <c r="BT99" s="433"/>
      <c r="BU99" s="433"/>
      <c r="BV99" s="433"/>
      <c r="BW99" s="433"/>
      <c r="BX99" s="433"/>
      <c r="BY99" s="433"/>
      <c r="BZ99" s="433"/>
      <c r="CA99" s="433"/>
      <c r="CB99" s="433"/>
      <c r="CC99" s="433"/>
      <c r="CD99" s="433"/>
      <c r="CE99" s="433"/>
      <c r="CF99" s="433"/>
      <c r="CG99" s="433"/>
      <c r="CH99" s="433"/>
      <c r="CI99" s="433"/>
      <c r="CJ99" s="433"/>
      <c r="CK99" s="433"/>
      <c r="CL99" s="433"/>
      <c r="CM99" s="433"/>
      <c r="CN99" s="433"/>
      <c r="CO99" s="433"/>
      <c r="CP99" s="433"/>
      <c r="CQ99" s="433"/>
      <c r="CR99" s="433"/>
      <c r="CS99" s="433"/>
      <c r="CT99" s="433"/>
      <c r="CU99" s="433"/>
      <c r="CV99" s="433"/>
      <c r="CW99" s="433"/>
      <c r="CX99" s="433"/>
      <c r="CY99" s="433"/>
      <c r="CZ99" s="433"/>
      <c r="DA99" s="433"/>
      <c r="DB99" s="433"/>
      <c r="DC99" s="433"/>
      <c r="DD99" s="433"/>
      <c r="DE99" s="433"/>
      <c r="DF99" s="433"/>
      <c r="DG99" s="433"/>
      <c r="DH99" s="433"/>
      <c r="DI99" s="433"/>
      <c r="DJ99" s="433"/>
      <c r="DK99" s="433"/>
      <c r="DL99" s="433"/>
      <c r="DM99" s="433"/>
      <c r="DN99" s="433"/>
      <c r="DO99" s="433"/>
      <c r="DP99" s="433"/>
      <c r="DQ99" s="433"/>
      <c r="DR99" s="433"/>
      <c r="DS99" s="433"/>
      <c r="DT99" s="433"/>
      <c r="DU99" s="433"/>
      <c r="DV99" s="433"/>
      <c r="DW99" s="433"/>
      <c r="DX99" s="433"/>
      <c r="DY99" s="433"/>
      <c r="DZ99" s="433"/>
      <c r="EA99" s="433"/>
      <c r="EB99" s="433"/>
      <c r="EC99" s="433"/>
      <c r="ED99" s="433"/>
      <c r="EE99" s="433"/>
      <c r="EF99" s="433"/>
      <c r="EG99" s="433"/>
      <c r="EH99" s="433"/>
      <c r="EI99" s="433"/>
      <c r="EJ99" s="433"/>
      <c r="EK99" s="433"/>
      <c r="EL99" s="433"/>
      <c r="EM99" s="433"/>
      <c r="EN99" s="433"/>
      <c r="EO99" s="433"/>
      <c r="EP99" s="433"/>
      <c r="EQ99" s="433"/>
      <c r="ER99" s="433"/>
      <c r="ES99" s="433"/>
      <c r="ET99" s="433"/>
      <c r="EU99" s="433"/>
      <c r="EV99" s="433"/>
      <c r="EW99" s="433"/>
      <c r="EX99" s="433"/>
      <c r="EY99" s="433"/>
      <c r="EZ99" s="433"/>
      <c r="FA99" s="433"/>
      <c r="FB99" s="433"/>
      <c r="FC99" s="433"/>
      <c r="FD99" s="433"/>
      <c r="FE99" s="433"/>
      <c r="FF99" s="433"/>
      <c r="FG99" s="433"/>
      <c r="FH99" s="433"/>
      <c r="FI99" s="433"/>
      <c r="FJ99" s="433"/>
      <c r="FK99" s="433"/>
      <c r="FL99" s="433"/>
      <c r="FM99" s="433"/>
      <c r="FN99" s="433"/>
      <c r="FO99" s="433"/>
      <c r="FP99" s="433"/>
      <c r="FQ99" s="433"/>
      <c r="FR99" s="433"/>
      <c r="FS99" s="433"/>
      <c r="FT99" s="433"/>
      <c r="FU99" s="433"/>
      <c r="FV99" s="433"/>
      <c r="FW99" s="433"/>
      <c r="FX99" s="433"/>
      <c r="FY99" s="433"/>
      <c r="FZ99" s="433"/>
      <c r="GA99" s="433"/>
      <c r="GB99" s="433"/>
      <c r="GC99" s="433"/>
      <c r="GD99" s="433"/>
      <c r="GE99" s="433"/>
      <c r="GF99" s="433"/>
      <c r="GG99" s="433"/>
      <c r="GH99" s="433"/>
      <c r="GI99" s="433"/>
      <c r="GJ99" s="433"/>
      <c r="GK99" s="433"/>
      <c r="GL99" s="433"/>
      <c r="GM99" s="433"/>
      <c r="GN99" s="433"/>
      <c r="GO99" s="433"/>
      <c r="GP99" s="433"/>
      <c r="GQ99" s="433"/>
      <c r="GR99" s="433"/>
      <c r="GS99" s="433"/>
      <c r="GT99" s="433"/>
      <c r="GU99" s="433"/>
      <c r="GV99" s="433"/>
      <c r="GW99" s="433"/>
      <c r="GX99" s="433"/>
      <c r="GY99" s="433"/>
      <c r="GZ99" s="433"/>
      <c r="HA99" s="433"/>
      <c r="HB99" s="433"/>
      <c r="HC99" s="433"/>
      <c r="HD99" s="433"/>
      <c r="HE99" s="433"/>
      <c r="HF99" s="433"/>
      <c r="HG99" s="433"/>
      <c r="HH99" s="433"/>
      <c r="HI99" s="433"/>
      <c r="HJ99" s="433"/>
      <c r="HK99" s="433"/>
      <c r="HL99" s="433"/>
      <c r="HM99" s="433"/>
      <c r="HN99" s="433"/>
      <c r="HO99" s="433"/>
      <c r="HP99" s="433"/>
      <c r="HQ99" s="433"/>
      <c r="HR99" s="433"/>
      <c r="HS99" s="433"/>
      <c r="HT99" s="433"/>
      <c r="HU99" s="433"/>
      <c r="HV99" s="433"/>
      <c r="HW99" s="433"/>
      <c r="HX99" s="433"/>
      <c r="HY99" s="433"/>
      <c r="HZ99" s="433"/>
      <c r="IA99" s="433"/>
      <c r="IB99" s="433"/>
      <c r="IC99" s="433"/>
      <c r="ID99" s="433"/>
      <c r="IE99" s="433"/>
      <c r="IF99" s="433"/>
      <c r="IG99" s="433"/>
      <c r="IH99" s="433"/>
      <c r="II99" s="433"/>
      <c r="IJ99" s="433"/>
      <c r="IK99" s="433"/>
      <c r="IL99" s="433"/>
      <c r="IM99" s="433"/>
      <c r="IN99" s="433"/>
      <c r="IO99" s="433"/>
      <c r="IP99" s="433"/>
      <c r="IQ99" s="433"/>
      <c r="IR99" s="433"/>
      <c r="IS99" s="433"/>
      <c r="IT99" s="433"/>
      <c r="IU99" s="433"/>
      <c r="IV99" s="433"/>
      <c r="IW99" s="433"/>
      <c r="IX99" s="433"/>
      <c r="IY99" s="433"/>
      <c r="IZ99" s="433"/>
      <c r="JA99" s="433"/>
      <c r="JB99" s="433"/>
      <c r="JC99" s="433"/>
      <c r="JD99" s="433"/>
      <c r="JE99" s="433"/>
      <c r="JF99" s="433"/>
      <c r="JG99" s="433"/>
      <c r="JH99" s="433"/>
      <c r="JI99" s="433"/>
      <c r="JJ99" s="433"/>
    </row>
    <row r="100" spans="2:270" s="122" customFormat="1" x14ac:dyDescent="0.35">
      <c r="B100" s="270"/>
      <c r="N100" s="147"/>
      <c r="O100" s="147"/>
      <c r="P100" s="147"/>
      <c r="Q100" s="147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  <c r="AF100" s="433"/>
      <c r="AG100" s="433"/>
      <c r="AH100" s="433"/>
      <c r="AI100" s="433"/>
      <c r="AJ100" s="433"/>
      <c r="AK100" s="433"/>
      <c r="AL100" s="433"/>
      <c r="AM100" s="433"/>
      <c r="AN100" s="433"/>
      <c r="AO100" s="433"/>
      <c r="AP100" s="433"/>
      <c r="AQ100" s="433"/>
      <c r="AR100" s="433"/>
      <c r="AS100" s="433"/>
      <c r="AT100" s="433"/>
      <c r="AU100" s="433"/>
      <c r="AV100" s="433"/>
      <c r="AW100" s="433"/>
      <c r="AX100" s="433"/>
      <c r="AY100" s="433"/>
      <c r="AZ100" s="433"/>
      <c r="BA100" s="433"/>
      <c r="BB100" s="433"/>
      <c r="BC100" s="433"/>
      <c r="BD100" s="433"/>
      <c r="BE100" s="433"/>
      <c r="BF100" s="433"/>
      <c r="BG100" s="433"/>
      <c r="BH100" s="433"/>
      <c r="BI100" s="433"/>
      <c r="BJ100" s="433"/>
      <c r="BK100" s="433"/>
      <c r="BL100" s="433"/>
      <c r="BM100" s="433"/>
      <c r="BN100" s="433"/>
      <c r="BO100" s="433"/>
      <c r="BP100" s="433"/>
      <c r="BQ100" s="433"/>
      <c r="BR100" s="433"/>
      <c r="BS100" s="433"/>
      <c r="BT100" s="433"/>
      <c r="BU100" s="433"/>
      <c r="BV100" s="433"/>
      <c r="BW100" s="433"/>
      <c r="BX100" s="433"/>
      <c r="BY100" s="433"/>
      <c r="BZ100" s="433"/>
      <c r="CA100" s="433"/>
      <c r="CB100" s="433"/>
      <c r="CC100" s="433"/>
      <c r="CD100" s="433"/>
      <c r="CE100" s="433"/>
      <c r="CF100" s="433"/>
      <c r="CG100" s="433"/>
      <c r="CH100" s="433"/>
      <c r="CI100" s="433"/>
      <c r="CJ100" s="433"/>
      <c r="CK100" s="433"/>
      <c r="CL100" s="433"/>
      <c r="CM100" s="433"/>
      <c r="CN100" s="433"/>
      <c r="CO100" s="433"/>
      <c r="CP100" s="433"/>
      <c r="CQ100" s="433"/>
      <c r="CR100" s="433"/>
      <c r="CS100" s="433"/>
      <c r="CT100" s="433"/>
      <c r="CU100" s="433"/>
      <c r="CV100" s="433"/>
      <c r="CW100" s="433"/>
      <c r="CX100" s="433"/>
      <c r="CY100" s="433"/>
      <c r="CZ100" s="433"/>
      <c r="DA100" s="433"/>
      <c r="DB100" s="433"/>
      <c r="DC100" s="433"/>
      <c r="DD100" s="433"/>
      <c r="DE100" s="433"/>
      <c r="DF100" s="433"/>
      <c r="DG100" s="433"/>
      <c r="DH100" s="433"/>
      <c r="DI100" s="433"/>
      <c r="DJ100" s="433"/>
      <c r="DK100" s="433"/>
      <c r="DL100" s="433"/>
      <c r="DM100" s="433"/>
      <c r="DN100" s="433"/>
      <c r="DO100" s="433"/>
      <c r="DP100" s="433"/>
      <c r="DQ100" s="433"/>
      <c r="DR100" s="433"/>
      <c r="DS100" s="433"/>
      <c r="DT100" s="433"/>
      <c r="DU100" s="433"/>
      <c r="DV100" s="433"/>
      <c r="DW100" s="433"/>
      <c r="DX100" s="433"/>
      <c r="DY100" s="433"/>
      <c r="DZ100" s="433"/>
      <c r="EA100" s="433"/>
      <c r="EB100" s="433"/>
      <c r="EC100" s="433"/>
      <c r="ED100" s="433"/>
      <c r="EE100" s="433"/>
      <c r="EF100" s="433"/>
      <c r="EG100" s="433"/>
      <c r="EH100" s="433"/>
      <c r="EI100" s="433"/>
      <c r="EJ100" s="433"/>
      <c r="EK100" s="433"/>
      <c r="EL100" s="433"/>
      <c r="EM100" s="433"/>
      <c r="EN100" s="433"/>
      <c r="EO100" s="433"/>
      <c r="EP100" s="433"/>
      <c r="EQ100" s="433"/>
      <c r="ER100" s="433"/>
      <c r="ES100" s="433"/>
      <c r="ET100" s="433"/>
      <c r="EU100" s="433"/>
      <c r="EV100" s="433"/>
      <c r="EW100" s="433"/>
      <c r="EX100" s="433"/>
      <c r="EY100" s="433"/>
      <c r="EZ100" s="433"/>
      <c r="FA100" s="433"/>
      <c r="FB100" s="433"/>
      <c r="FC100" s="433"/>
      <c r="FD100" s="433"/>
      <c r="FE100" s="433"/>
      <c r="FF100" s="433"/>
      <c r="FG100" s="433"/>
      <c r="FH100" s="433"/>
      <c r="FI100" s="433"/>
      <c r="FJ100" s="433"/>
      <c r="FK100" s="433"/>
      <c r="FL100" s="433"/>
      <c r="FM100" s="433"/>
      <c r="FN100" s="433"/>
      <c r="FO100" s="433"/>
      <c r="FP100" s="433"/>
      <c r="FQ100" s="433"/>
      <c r="FR100" s="433"/>
      <c r="FS100" s="433"/>
      <c r="FT100" s="433"/>
      <c r="FU100" s="433"/>
      <c r="FV100" s="433"/>
      <c r="FW100" s="433"/>
      <c r="FX100" s="433"/>
      <c r="FY100" s="433"/>
      <c r="FZ100" s="433"/>
      <c r="GA100" s="433"/>
      <c r="GB100" s="433"/>
      <c r="GC100" s="433"/>
      <c r="GD100" s="433"/>
      <c r="GE100" s="433"/>
      <c r="GF100" s="433"/>
      <c r="GG100" s="433"/>
      <c r="GH100" s="433"/>
      <c r="GI100" s="433"/>
      <c r="GJ100" s="433"/>
      <c r="GK100" s="433"/>
      <c r="GL100" s="433"/>
      <c r="GM100" s="433"/>
      <c r="GN100" s="433"/>
      <c r="GO100" s="433"/>
      <c r="GP100" s="433"/>
      <c r="GQ100" s="433"/>
      <c r="GR100" s="433"/>
      <c r="GS100" s="433"/>
      <c r="GT100" s="433"/>
      <c r="GU100" s="433"/>
      <c r="GV100" s="433"/>
      <c r="GW100" s="433"/>
      <c r="GX100" s="433"/>
      <c r="GY100" s="433"/>
      <c r="GZ100" s="433"/>
      <c r="HA100" s="433"/>
      <c r="HB100" s="433"/>
      <c r="HC100" s="433"/>
      <c r="HD100" s="433"/>
      <c r="HE100" s="433"/>
      <c r="HF100" s="433"/>
      <c r="HG100" s="433"/>
      <c r="HH100" s="433"/>
      <c r="HI100" s="433"/>
      <c r="HJ100" s="433"/>
      <c r="HK100" s="433"/>
      <c r="HL100" s="433"/>
      <c r="HM100" s="433"/>
      <c r="HN100" s="433"/>
      <c r="HO100" s="433"/>
      <c r="HP100" s="433"/>
      <c r="HQ100" s="433"/>
      <c r="HR100" s="433"/>
      <c r="HS100" s="433"/>
      <c r="HT100" s="433"/>
      <c r="HU100" s="433"/>
      <c r="HV100" s="433"/>
      <c r="HW100" s="433"/>
      <c r="HX100" s="433"/>
      <c r="HY100" s="433"/>
      <c r="HZ100" s="433"/>
      <c r="IA100" s="433"/>
      <c r="IB100" s="433"/>
      <c r="IC100" s="433"/>
      <c r="ID100" s="433"/>
      <c r="IE100" s="433"/>
      <c r="IF100" s="433"/>
      <c r="IG100" s="433"/>
      <c r="IH100" s="433"/>
      <c r="II100" s="433"/>
      <c r="IJ100" s="433"/>
      <c r="IK100" s="433"/>
      <c r="IL100" s="433"/>
      <c r="IM100" s="433"/>
      <c r="IN100" s="433"/>
      <c r="IO100" s="433"/>
      <c r="IP100" s="433"/>
      <c r="IQ100" s="433"/>
      <c r="IR100" s="433"/>
      <c r="IS100" s="433"/>
      <c r="IT100" s="433"/>
      <c r="IU100" s="433"/>
      <c r="IV100" s="433"/>
      <c r="IW100" s="433"/>
      <c r="IX100" s="433"/>
      <c r="IY100" s="433"/>
      <c r="IZ100" s="433"/>
      <c r="JA100" s="433"/>
      <c r="JB100" s="433"/>
      <c r="JC100" s="433"/>
      <c r="JD100" s="433"/>
      <c r="JE100" s="433"/>
      <c r="JF100" s="433"/>
      <c r="JG100" s="433"/>
      <c r="JH100" s="433"/>
      <c r="JI100" s="433"/>
      <c r="JJ100" s="433"/>
    </row>
    <row r="101" spans="2:270" s="122" customFormat="1" x14ac:dyDescent="0.35">
      <c r="B101" s="270"/>
      <c r="N101" s="147"/>
      <c r="O101" s="147"/>
      <c r="P101" s="147"/>
      <c r="Q101" s="147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  <c r="AF101" s="433"/>
      <c r="AG101" s="433"/>
      <c r="AH101" s="433"/>
      <c r="AI101" s="433"/>
      <c r="AJ101" s="433"/>
      <c r="AK101" s="433"/>
      <c r="AL101" s="433"/>
      <c r="AM101" s="433"/>
      <c r="AN101" s="433"/>
      <c r="AO101" s="433"/>
      <c r="AP101" s="433"/>
      <c r="AQ101" s="433"/>
      <c r="AR101" s="433"/>
      <c r="AS101" s="433"/>
      <c r="AT101" s="433"/>
      <c r="AU101" s="433"/>
      <c r="AV101" s="433"/>
      <c r="AW101" s="433"/>
      <c r="AX101" s="433"/>
      <c r="AY101" s="433"/>
      <c r="AZ101" s="433"/>
      <c r="BA101" s="433"/>
      <c r="BB101" s="433"/>
      <c r="BC101" s="433"/>
      <c r="BD101" s="433"/>
      <c r="BE101" s="433"/>
      <c r="BF101" s="433"/>
      <c r="BG101" s="433"/>
      <c r="BH101" s="433"/>
      <c r="BI101" s="433"/>
      <c r="BJ101" s="433"/>
      <c r="BK101" s="433"/>
      <c r="BL101" s="433"/>
      <c r="BM101" s="433"/>
      <c r="BN101" s="433"/>
      <c r="BO101" s="433"/>
      <c r="BP101" s="433"/>
      <c r="BQ101" s="433"/>
      <c r="BR101" s="433"/>
      <c r="BS101" s="433"/>
      <c r="BT101" s="433"/>
      <c r="BU101" s="433"/>
      <c r="BV101" s="433"/>
      <c r="BW101" s="433"/>
      <c r="BX101" s="433"/>
      <c r="BY101" s="433"/>
      <c r="BZ101" s="433"/>
      <c r="CA101" s="433"/>
      <c r="CB101" s="433"/>
      <c r="CC101" s="433"/>
      <c r="CD101" s="433"/>
      <c r="CE101" s="433"/>
      <c r="CF101" s="433"/>
      <c r="CG101" s="433"/>
      <c r="CH101" s="433"/>
      <c r="CI101" s="433"/>
      <c r="CJ101" s="433"/>
      <c r="CK101" s="433"/>
      <c r="CL101" s="433"/>
      <c r="CM101" s="433"/>
      <c r="CN101" s="433"/>
      <c r="CO101" s="433"/>
      <c r="CP101" s="433"/>
      <c r="CQ101" s="433"/>
      <c r="CR101" s="433"/>
      <c r="CS101" s="433"/>
      <c r="CT101" s="433"/>
      <c r="CU101" s="433"/>
      <c r="CV101" s="433"/>
      <c r="CW101" s="433"/>
      <c r="CX101" s="433"/>
      <c r="CY101" s="433"/>
      <c r="CZ101" s="433"/>
      <c r="DA101" s="433"/>
      <c r="DB101" s="433"/>
      <c r="DC101" s="433"/>
      <c r="DD101" s="433"/>
      <c r="DE101" s="433"/>
      <c r="DF101" s="433"/>
      <c r="DG101" s="433"/>
      <c r="DH101" s="433"/>
      <c r="DI101" s="433"/>
      <c r="DJ101" s="433"/>
      <c r="DK101" s="433"/>
      <c r="DL101" s="433"/>
      <c r="DM101" s="433"/>
      <c r="DN101" s="433"/>
      <c r="DO101" s="433"/>
      <c r="DP101" s="433"/>
      <c r="DQ101" s="433"/>
      <c r="DR101" s="433"/>
      <c r="DS101" s="433"/>
      <c r="DT101" s="433"/>
      <c r="DU101" s="433"/>
      <c r="DV101" s="433"/>
      <c r="DW101" s="433"/>
      <c r="DX101" s="433"/>
      <c r="DY101" s="433"/>
      <c r="DZ101" s="433"/>
      <c r="EA101" s="433"/>
      <c r="EB101" s="433"/>
      <c r="EC101" s="433"/>
      <c r="ED101" s="433"/>
      <c r="EE101" s="433"/>
      <c r="EF101" s="433"/>
      <c r="EG101" s="433"/>
      <c r="EH101" s="433"/>
      <c r="EI101" s="433"/>
      <c r="EJ101" s="433"/>
      <c r="EK101" s="433"/>
      <c r="EL101" s="433"/>
      <c r="EM101" s="433"/>
      <c r="EN101" s="433"/>
      <c r="EO101" s="433"/>
      <c r="EP101" s="433"/>
      <c r="EQ101" s="433"/>
      <c r="ER101" s="433"/>
      <c r="ES101" s="433"/>
      <c r="ET101" s="433"/>
      <c r="EU101" s="433"/>
      <c r="EV101" s="433"/>
      <c r="EW101" s="433"/>
      <c r="EX101" s="433"/>
      <c r="EY101" s="433"/>
      <c r="EZ101" s="433"/>
      <c r="FA101" s="433"/>
      <c r="FB101" s="433"/>
      <c r="FC101" s="433"/>
      <c r="FD101" s="433"/>
      <c r="FE101" s="433"/>
      <c r="FF101" s="433"/>
      <c r="FG101" s="433"/>
      <c r="FH101" s="433"/>
      <c r="FI101" s="433"/>
      <c r="FJ101" s="433"/>
      <c r="FK101" s="433"/>
      <c r="FL101" s="433"/>
      <c r="FM101" s="433"/>
      <c r="FN101" s="433"/>
      <c r="FO101" s="433"/>
      <c r="FP101" s="433"/>
      <c r="FQ101" s="433"/>
      <c r="FR101" s="433"/>
      <c r="FS101" s="433"/>
      <c r="FT101" s="433"/>
      <c r="FU101" s="433"/>
      <c r="FV101" s="433"/>
      <c r="FW101" s="433"/>
      <c r="FX101" s="433"/>
      <c r="FY101" s="433"/>
      <c r="FZ101" s="433"/>
      <c r="GA101" s="433"/>
      <c r="GB101" s="433"/>
      <c r="GC101" s="433"/>
      <c r="GD101" s="433"/>
      <c r="GE101" s="433"/>
      <c r="GF101" s="433"/>
      <c r="GG101" s="433"/>
      <c r="GH101" s="433"/>
      <c r="GI101" s="433"/>
      <c r="GJ101" s="433"/>
      <c r="GK101" s="433"/>
      <c r="GL101" s="433"/>
      <c r="GM101" s="433"/>
      <c r="GN101" s="433"/>
      <c r="GO101" s="433"/>
      <c r="GP101" s="433"/>
      <c r="GQ101" s="433"/>
      <c r="GR101" s="433"/>
      <c r="GS101" s="433"/>
      <c r="GT101" s="433"/>
      <c r="GU101" s="433"/>
      <c r="GV101" s="433"/>
      <c r="GW101" s="433"/>
      <c r="GX101" s="433"/>
      <c r="GY101" s="433"/>
      <c r="GZ101" s="433"/>
      <c r="HA101" s="433"/>
      <c r="HB101" s="433"/>
      <c r="HC101" s="433"/>
      <c r="HD101" s="433"/>
      <c r="HE101" s="433"/>
      <c r="HF101" s="433"/>
      <c r="HG101" s="433"/>
      <c r="HH101" s="433"/>
      <c r="HI101" s="433"/>
      <c r="HJ101" s="433"/>
      <c r="HK101" s="433"/>
      <c r="HL101" s="433"/>
      <c r="HM101" s="433"/>
      <c r="HN101" s="433"/>
      <c r="HO101" s="433"/>
      <c r="HP101" s="433"/>
      <c r="HQ101" s="433"/>
      <c r="HR101" s="433"/>
      <c r="HS101" s="433"/>
      <c r="HT101" s="433"/>
      <c r="HU101" s="433"/>
      <c r="HV101" s="433"/>
      <c r="HW101" s="433"/>
      <c r="HX101" s="433"/>
      <c r="HY101" s="433"/>
      <c r="HZ101" s="433"/>
      <c r="IA101" s="433"/>
      <c r="IB101" s="433"/>
      <c r="IC101" s="433"/>
      <c r="ID101" s="433"/>
      <c r="IE101" s="433"/>
      <c r="IF101" s="433"/>
      <c r="IG101" s="433"/>
      <c r="IH101" s="433"/>
      <c r="II101" s="433"/>
      <c r="IJ101" s="433"/>
      <c r="IK101" s="433"/>
      <c r="IL101" s="433"/>
      <c r="IM101" s="433"/>
      <c r="IN101" s="433"/>
      <c r="IO101" s="433"/>
      <c r="IP101" s="433"/>
      <c r="IQ101" s="433"/>
      <c r="IR101" s="433"/>
      <c r="IS101" s="433"/>
      <c r="IT101" s="433"/>
      <c r="IU101" s="433"/>
      <c r="IV101" s="433"/>
      <c r="IW101" s="433"/>
      <c r="IX101" s="433"/>
      <c r="IY101" s="433"/>
      <c r="IZ101" s="433"/>
      <c r="JA101" s="433"/>
      <c r="JB101" s="433"/>
      <c r="JC101" s="433"/>
      <c r="JD101" s="433"/>
      <c r="JE101" s="433"/>
      <c r="JF101" s="433"/>
      <c r="JG101" s="433"/>
      <c r="JH101" s="433"/>
      <c r="JI101" s="433"/>
      <c r="JJ101" s="433"/>
    </row>
    <row r="102" spans="2:270" s="122" customFormat="1" x14ac:dyDescent="0.35">
      <c r="B102" s="270"/>
      <c r="N102" s="147"/>
      <c r="O102" s="147"/>
      <c r="P102" s="147"/>
      <c r="Q102" s="147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3"/>
      <c r="AG102" s="433"/>
      <c r="AH102" s="433"/>
      <c r="AI102" s="433"/>
      <c r="AJ102" s="433"/>
      <c r="AK102" s="433"/>
      <c r="AL102" s="433"/>
      <c r="AM102" s="433"/>
      <c r="AN102" s="433"/>
      <c r="AO102" s="433"/>
      <c r="AP102" s="433"/>
      <c r="AQ102" s="433"/>
      <c r="AR102" s="433"/>
      <c r="AS102" s="433"/>
      <c r="AT102" s="433"/>
      <c r="AU102" s="433"/>
      <c r="AV102" s="433"/>
      <c r="AW102" s="433"/>
      <c r="AX102" s="433"/>
      <c r="AY102" s="433"/>
      <c r="AZ102" s="433"/>
      <c r="BA102" s="433"/>
      <c r="BB102" s="433"/>
      <c r="BC102" s="433"/>
      <c r="BD102" s="433"/>
      <c r="BE102" s="433"/>
      <c r="BF102" s="433"/>
      <c r="BG102" s="433"/>
      <c r="BH102" s="433"/>
      <c r="BI102" s="433"/>
      <c r="BJ102" s="433"/>
      <c r="BK102" s="433"/>
      <c r="BL102" s="433"/>
      <c r="BM102" s="433"/>
      <c r="BN102" s="433"/>
      <c r="BO102" s="433"/>
      <c r="BP102" s="433"/>
      <c r="BQ102" s="433"/>
      <c r="BR102" s="433"/>
      <c r="BS102" s="433"/>
      <c r="BT102" s="433"/>
      <c r="BU102" s="433"/>
      <c r="BV102" s="433"/>
      <c r="BW102" s="433"/>
      <c r="BX102" s="433"/>
      <c r="BY102" s="433"/>
      <c r="BZ102" s="433"/>
      <c r="CA102" s="433"/>
      <c r="CB102" s="433"/>
      <c r="CC102" s="433"/>
      <c r="CD102" s="433"/>
      <c r="CE102" s="433"/>
      <c r="CF102" s="433"/>
      <c r="CG102" s="433"/>
      <c r="CH102" s="433"/>
      <c r="CI102" s="433"/>
      <c r="CJ102" s="433"/>
      <c r="CK102" s="433"/>
      <c r="CL102" s="433"/>
      <c r="CM102" s="433"/>
      <c r="CN102" s="433"/>
      <c r="CO102" s="433"/>
      <c r="CP102" s="433"/>
      <c r="CQ102" s="433"/>
      <c r="CR102" s="433"/>
      <c r="CS102" s="433"/>
      <c r="CT102" s="433"/>
      <c r="CU102" s="433"/>
      <c r="CV102" s="433"/>
      <c r="CW102" s="433"/>
      <c r="CX102" s="433"/>
      <c r="CY102" s="433"/>
      <c r="CZ102" s="433"/>
      <c r="DA102" s="433"/>
      <c r="DB102" s="433"/>
      <c r="DC102" s="433"/>
      <c r="DD102" s="433"/>
      <c r="DE102" s="433"/>
      <c r="DF102" s="433"/>
      <c r="DG102" s="433"/>
      <c r="DH102" s="433"/>
      <c r="DI102" s="433"/>
      <c r="DJ102" s="433"/>
      <c r="DK102" s="433"/>
      <c r="DL102" s="433"/>
      <c r="DM102" s="433"/>
      <c r="DN102" s="433"/>
      <c r="DO102" s="433"/>
      <c r="DP102" s="433"/>
      <c r="DQ102" s="433"/>
      <c r="DR102" s="433"/>
      <c r="DS102" s="433"/>
      <c r="DT102" s="433"/>
      <c r="DU102" s="433"/>
      <c r="DV102" s="433"/>
      <c r="DW102" s="433"/>
      <c r="DX102" s="433"/>
      <c r="DY102" s="433"/>
      <c r="DZ102" s="433"/>
      <c r="EA102" s="433"/>
      <c r="EB102" s="433"/>
      <c r="EC102" s="433"/>
      <c r="ED102" s="433"/>
      <c r="EE102" s="433"/>
      <c r="EF102" s="433"/>
      <c r="EG102" s="433"/>
      <c r="EH102" s="433"/>
      <c r="EI102" s="433"/>
      <c r="EJ102" s="433"/>
      <c r="EK102" s="433"/>
      <c r="EL102" s="433"/>
      <c r="EM102" s="433"/>
      <c r="EN102" s="433"/>
      <c r="EO102" s="433"/>
      <c r="EP102" s="433"/>
      <c r="EQ102" s="433"/>
      <c r="ER102" s="433"/>
      <c r="ES102" s="433"/>
      <c r="ET102" s="433"/>
      <c r="EU102" s="433"/>
      <c r="EV102" s="433"/>
      <c r="EW102" s="433"/>
      <c r="EX102" s="433"/>
      <c r="EY102" s="433"/>
      <c r="EZ102" s="433"/>
      <c r="FA102" s="433"/>
      <c r="FB102" s="433"/>
      <c r="FC102" s="433"/>
      <c r="FD102" s="433"/>
      <c r="FE102" s="433"/>
      <c r="FF102" s="433"/>
      <c r="FG102" s="433"/>
      <c r="FH102" s="433"/>
      <c r="FI102" s="433"/>
      <c r="FJ102" s="433"/>
      <c r="FK102" s="433"/>
      <c r="FL102" s="433"/>
      <c r="FM102" s="433"/>
      <c r="FN102" s="433"/>
      <c r="FO102" s="433"/>
      <c r="FP102" s="433"/>
      <c r="FQ102" s="433"/>
      <c r="FR102" s="433"/>
      <c r="FS102" s="433"/>
      <c r="FT102" s="433"/>
      <c r="FU102" s="433"/>
      <c r="FV102" s="433"/>
      <c r="FW102" s="433"/>
      <c r="FX102" s="433"/>
      <c r="FY102" s="433"/>
      <c r="FZ102" s="433"/>
      <c r="GA102" s="433"/>
      <c r="GB102" s="433"/>
      <c r="GC102" s="433"/>
      <c r="GD102" s="433"/>
      <c r="GE102" s="433"/>
      <c r="GF102" s="433"/>
      <c r="GG102" s="433"/>
      <c r="GH102" s="433"/>
      <c r="GI102" s="433"/>
      <c r="GJ102" s="433"/>
      <c r="GK102" s="433"/>
      <c r="GL102" s="433"/>
      <c r="GM102" s="433"/>
      <c r="GN102" s="433"/>
      <c r="GO102" s="433"/>
      <c r="GP102" s="433"/>
      <c r="GQ102" s="433"/>
      <c r="GR102" s="433"/>
      <c r="GS102" s="433"/>
      <c r="GT102" s="433"/>
      <c r="GU102" s="433"/>
      <c r="GV102" s="433"/>
      <c r="GW102" s="433"/>
      <c r="GX102" s="433"/>
      <c r="GY102" s="433"/>
      <c r="GZ102" s="433"/>
      <c r="HA102" s="433"/>
      <c r="HB102" s="433"/>
      <c r="HC102" s="433"/>
      <c r="HD102" s="433"/>
      <c r="HE102" s="433"/>
      <c r="HF102" s="433"/>
      <c r="HG102" s="433"/>
      <c r="HH102" s="433"/>
      <c r="HI102" s="433"/>
      <c r="HJ102" s="433"/>
      <c r="HK102" s="433"/>
      <c r="HL102" s="433"/>
      <c r="HM102" s="433"/>
      <c r="HN102" s="433"/>
      <c r="HO102" s="433"/>
      <c r="HP102" s="433"/>
      <c r="HQ102" s="433"/>
      <c r="HR102" s="433"/>
      <c r="HS102" s="433"/>
      <c r="HT102" s="433"/>
      <c r="HU102" s="433"/>
      <c r="HV102" s="433"/>
      <c r="HW102" s="433"/>
      <c r="HX102" s="433"/>
      <c r="HY102" s="433"/>
      <c r="HZ102" s="433"/>
      <c r="IA102" s="433"/>
      <c r="IB102" s="433"/>
      <c r="IC102" s="433"/>
      <c r="ID102" s="433"/>
      <c r="IE102" s="433"/>
      <c r="IF102" s="433"/>
      <c r="IG102" s="433"/>
      <c r="IH102" s="433"/>
      <c r="II102" s="433"/>
      <c r="IJ102" s="433"/>
      <c r="IK102" s="433"/>
      <c r="IL102" s="433"/>
      <c r="IM102" s="433"/>
      <c r="IN102" s="433"/>
      <c r="IO102" s="433"/>
      <c r="IP102" s="433"/>
      <c r="IQ102" s="433"/>
      <c r="IR102" s="433"/>
      <c r="IS102" s="433"/>
      <c r="IT102" s="433"/>
      <c r="IU102" s="433"/>
      <c r="IV102" s="433"/>
      <c r="IW102" s="433"/>
      <c r="IX102" s="433"/>
      <c r="IY102" s="433"/>
      <c r="IZ102" s="433"/>
      <c r="JA102" s="433"/>
      <c r="JB102" s="433"/>
      <c r="JC102" s="433"/>
      <c r="JD102" s="433"/>
      <c r="JE102" s="433"/>
      <c r="JF102" s="433"/>
      <c r="JG102" s="433"/>
      <c r="JH102" s="433"/>
      <c r="JI102" s="433"/>
      <c r="JJ102" s="433"/>
    </row>
    <row r="103" spans="2:270" s="122" customFormat="1" x14ac:dyDescent="0.35">
      <c r="B103" s="270"/>
      <c r="N103" s="147"/>
      <c r="O103" s="147"/>
      <c r="P103" s="147"/>
      <c r="Q103" s="147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3"/>
      <c r="AF103" s="433"/>
      <c r="AG103" s="433"/>
      <c r="AH103" s="433"/>
      <c r="AI103" s="433"/>
      <c r="AJ103" s="433"/>
      <c r="AK103" s="433"/>
      <c r="AL103" s="433"/>
      <c r="AM103" s="433"/>
      <c r="AN103" s="433"/>
      <c r="AO103" s="433"/>
      <c r="AP103" s="433"/>
      <c r="AQ103" s="433"/>
      <c r="AR103" s="433"/>
      <c r="AS103" s="433"/>
      <c r="AT103" s="433"/>
      <c r="AU103" s="433"/>
      <c r="AV103" s="433"/>
      <c r="AW103" s="433"/>
      <c r="AX103" s="433"/>
      <c r="AY103" s="433"/>
      <c r="AZ103" s="433"/>
      <c r="BA103" s="433"/>
      <c r="BB103" s="433"/>
      <c r="BC103" s="433"/>
      <c r="BD103" s="433"/>
      <c r="BE103" s="433"/>
      <c r="BF103" s="433"/>
      <c r="BG103" s="433"/>
      <c r="BH103" s="433"/>
      <c r="BI103" s="433"/>
      <c r="BJ103" s="433"/>
      <c r="BK103" s="433"/>
      <c r="BL103" s="433"/>
      <c r="BM103" s="433"/>
      <c r="BN103" s="433"/>
      <c r="BO103" s="433"/>
      <c r="BP103" s="433"/>
      <c r="BQ103" s="433"/>
      <c r="BR103" s="433"/>
      <c r="BS103" s="433"/>
      <c r="BT103" s="433"/>
      <c r="BU103" s="433"/>
      <c r="BV103" s="433"/>
      <c r="BW103" s="433"/>
      <c r="BX103" s="433"/>
      <c r="BY103" s="433"/>
      <c r="BZ103" s="433"/>
      <c r="CA103" s="433"/>
      <c r="CB103" s="433"/>
      <c r="CC103" s="433"/>
      <c r="CD103" s="433"/>
      <c r="CE103" s="433"/>
      <c r="CF103" s="433"/>
      <c r="CG103" s="433"/>
      <c r="CH103" s="433"/>
      <c r="CI103" s="433"/>
      <c r="CJ103" s="433"/>
      <c r="CK103" s="433"/>
      <c r="CL103" s="433"/>
      <c r="CM103" s="433"/>
      <c r="CN103" s="433"/>
      <c r="CO103" s="433"/>
      <c r="CP103" s="433"/>
      <c r="CQ103" s="433"/>
      <c r="CR103" s="433"/>
      <c r="CS103" s="433"/>
      <c r="CT103" s="433"/>
      <c r="CU103" s="433"/>
      <c r="CV103" s="433"/>
      <c r="CW103" s="433"/>
      <c r="CX103" s="433"/>
      <c r="CY103" s="433"/>
      <c r="CZ103" s="433"/>
      <c r="DA103" s="433"/>
      <c r="DB103" s="433"/>
      <c r="DC103" s="433"/>
      <c r="DD103" s="433"/>
      <c r="DE103" s="433"/>
      <c r="DF103" s="433"/>
      <c r="DG103" s="433"/>
      <c r="DH103" s="433"/>
      <c r="DI103" s="433"/>
      <c r="DJ103" s="433"/>
      <c r="DK103" s="433"/>
      <c r="DL103" s="433"/>
      <c r="DM103" s="433"/>
      <c r="DN103" s="433"/>
      <c r="DO103" s="433"/>
      <c r="DP103" s="433"/>
      <c r="DQ103" s="433"/>
      <c r="DR103" s="433"/>
      <c r="DS103" s="433"/>
      <c r="DT103" s="433"/>
      <c r="DU103" s="433"/>
      <c r="DV103" s="433"/>
      <c r="DW103" s="433"/>
      <c r="DX103" s="433"/>
      <c r="DY103" s="433"/>
      <c r="DZ103" s="433"/>
      <c r="EA103" s="433"/>
      <c r="EB103" s="433"/>
      <c r="EC103" s="433"/>
      <c r="ED103" s="433"/>
      <c r="EE103" s="433"/>
      <c r="EF103" s="433"/>
      <c r="EG103" s="433"/>
      <c r="EH103" s="433"/>
      <c r="EI103" s="433"/>
      <c r="EJ103" s="433"/>
      <c r="EK103" s="433"/>
      <c r="EL103" s="433"/>
      <c r="EM103" s="433"/>
      <c r="EN103" s="433"/>
      <c r="EO103" s="433"/>
      <c r="EP103" s="433"/>
      <c r="EQ103" s="433"/>
      <c r="ER103" s="433"/>
      <c r="ES103" s="433"/>
      <c r="ET103" s="433"/>
      <c r="EU103" s="433"/>
      <c r="EV103" s="433"/>
      <c r="EW103" s="433"/>
      <c r="EX103" s="433"/>
      <c r="EY103" s="433"/>
      <c r="EZ103" s="433"/>
      <c r="FA103" s="433"/>
      <c r="FB103" s="433"/>
      <c r="FC103" s="433"/>
      <c r="FD103" s="433"/>
      <c r="FE103" s="433"/>
      <c r="FF103" s="433"/>
      <c r="FG103" s="433"/>
      <c r="FH103" s="433"/>
      <c r="FI103" s="433"/>
      <c r="FJ103" s="433"/>
      <c r="FK103" s="433"/>
      <c r="FL103" s="433"/>
      <c r="FM103" s="433"/>
      <c r="FN103" s="433"/>
      <c r="FO103" s="433"/>
      <c r="FP103" s="433"/>
      <c r="FQ103" s="433"/>
      <c r="FR103" s="433"/>
      <c r="FS103" s="433"/>
      <c r="FT103" s="433"/>
      <c r="FU103" s="433"/>
      <c r="FV103" s="433"/>
      <c r="FW103" s="433"/>
      <c r="FX103" s="433"/>
      <c r="FY103" s="433"/>
      <c r="FZ103" s="433"/>
      <c r="GA103" s="433"/>
      <c r="GB103" s="433"/>
      <c r="GC103" s="433"/>
      <c r="GD103" s="433"/>
      <c r="GE103" s="433"/>
      <c r="GF103" s="433"/>
      <c r="GG103" s="433"/>
      <c r="GH103" s="433"/>
      <c r="GI103" s="433"/>
      <c r="GJ103" s="433"/>
      <c r="GK103" s="433"/>
      <c r="GL103" s="433"/>
      <c r="GM103" s="433"/>
      <c r="GN103" s="433"/>
      <c r="GO103" s="433"/>
      <c r="GP103" s="433"/>
      <c r="GQ103" s="433"/>
      <c r="GR103" s="433"/>
      <c r="GS103" s="433"/>
      <c r="GT103" s="433"/>
      <c r="GU103" s="433"/>
      <c r="GV103" s="433"/>
      <c r="GW103" s="433"/>
      <c r="GX103" s="433"/>
      <c r="GY103" s="433"/>
      <c r="GZ103" s="433"/>
      <c r="HA103" s="433"/>
      <c r="HB103" s="433"/>
      <c r="HC103" s="433"/>
      <c r="HD103" s="433"/>
      <c r="HE103" s="433"/>
      <c r="HF103" s="433"/>
      <c r="HG103" s="433"/>
      <c r="HH103" s="433"/>
      <c r="HI103" s="433"/>
      <c r="HJ103" s="433"/>
      <c r="HK103" s="433"/>
      <c r="HL103" s="433"/>
      <c r="HM103" s="433"/>
      <c r="HN103" s="433"/>
      <c r="HO103" s="433"/>
      <c r="HP103" s="433"/>
      <c r="HQ103" s="433"/>
      <c r="HR103" s="433"/>
      <c r="HS103" s="433"/>
      <c r="HT103" s="433"/>
      <c r="HU103" s="433"/>
      <c r="HV103" s="433"/>
      <c r="HW103" s="433"/>
      <c r="HX103" s="433"/>
      <c r="HY103" s="433"/>
      <c r="HZ103" s="433"/>
      <c r="IA103" s="433"/>
      <c r="IB103" s="433"/>
      <c r="IC103" s="433"/>
      <c r="ID103" s="433"/>
      <c r="IE103" s="433"/>
      <c r="IF103" s="433"/>
      <c r="IG103" s="433"/>
      <c r="IH103" s="433"/>
      <c r="II103" s="433"/>
      <c r="IJ103" s="433"/>
      <c r="IK103" s="433"/>
      <c r="IL103" s="433"/>
      <c r="IM103" s="433"/>
      <c r="IN103" s="433"/>
      <c r="IO103" s="433"/>
      <c r="IP103" s="433"/>
      <c r="IQ103" s="433"/>
      <c r="IR103" s="433"/>
      <c r="IS103" s="433"/>
      <c r="IT103" s="433"/>
      <c r="IU103" s="433"/>
      <c r="IV103" s="433"/>
      <c r="IW103" s="433"/>
      <c r="IX103" s="433"/>
      <c r="IY103" s="433"/>
      <c r="IZ103" s="433"/>
      <c r="JA103" s="433"/>
      <c r="JB103" s="433"/>
      <c r="JC103" s="433"/>
      <c r="JD103" s="433"/>
      <c r="JE103" s="433"/>
      <c r="JF103" s="433"/>
      <c r="JG103" s="433"/>
      <c r="JH103" s="433"/>
      <c r="JI103" s="433"/>
      <c r="JJ103" s="433"/>
    </row>
    <row r="104" spans="2:270" s="122" customFormat="1" x14ac:dyDescent="0.35">
      <c r="B104" s="270"/>
      <c r="N104" s="147"/>
      <c r="O104" s="147"/>
      <c r="P104" s="147"/>
      <c r="Q104" s="147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3"/>
      <c r="AX104" s="433"/>
      <c r="AY104" s="433"/>
      <c r="AZ104" s="433"/>
      <c r="BA104" s="433"/>
      <c r="BB104" s="433"/>
      <c r="BC104" s="433"/>
      <c r="BD104" s="433"/>
      <c r="BE104" s="433"/>
      <c r="BF104" s="433"/>
      <c r="BG104" s="433"/>
      <c r="BH104" s="433"/>
      <c r="BI104" s="433"/>
      <c r="BJ104" s="433"/>
      <c r="BK104" s="433"/>
      <c r="BL104" s="433"/>
      <c r="BM104" s="433"/>
      <c r="BN104" s="433"/>
      <c r="BO104" s="433"/>
      <c r="BP104" s="433"/>
      <c r="BQ104" s="433"/>
      <c r="BR104" s="433"/>
      <c r="BS104" s="433"/>
      <c r="BT104" s="433"/>
      <c r="BU104" s="433"/>
      <c r="BV104" s="433"/>
      <c r="BW104" s="433"/>
      <c r="BX104" s="433"/>
      <c r="BY104" s="433"/>
      <c r="BZ104" s="433"/>
      <c r="CA104" s="433"/>
      <c r="CB104" s="433"/>
      <c r="CC104" s="433"/>
      <c r="CD104" s="433"/>
      <c r="CE104" s="433"/>
      <c r="CF104" s="433"/>
      <c r="CG104" s="433"/>
      <c r="CH104" s="433"/>
      <c r="CI104" s="433"/>
      <c r="CJ104" s="433"/>
      <c r="CK104" s="433"/>
      <c r="CL104" s="433"/>
      <c r="CM104" s="433"/>
      <c r="CN104" s="433"/>
      <c r="CO104" s="433"/>
      <c r="CP104" s="433"/>
      <c r="CQ104" s="433"/>
      <c r="CR104" s="433"/>
      <c r="CS104" s="433"/>
      <c r="CT104" s="433"/>
      <c r="CU104" s="433"/>
      <c r="CV104" s="433"/>
      <c r="CW104" s="433"/>
      <c r="CX104" s="433"/>
      <c r="CY104" s="433"/>
      <c r="CZ104" s="433"/>
      <c r="DA104" s="433"/>
      <c r="DB104" s="433"/>
      <c r="DC104" s="433"/>
      <c r="DD104" s="433"/>
      <c r="DE104" s="433"/>
      <c r="DF104" s="433"/>
      <c r="DG104" s="433"/>
      <c r="DH104" s="433"/>
      <c r="DI104" s="433"/>
      <c r="DJ104" s="433"/>
      <c r="DK104" s="433"/>
      <c r="DL104" s="433"/>
      <c r="DM104" s="433"/>
      <c r="DN104" s="433"/>
      <c r="DO104" s="433"/>
      <c r="DP104" s="433"/>
      <c r="DQ104" s="433"/>
      <c r="DR104" s="433"/>
      <c r="DS104" s="433"/>
      <c r="DT104" s="433"/>
      <c r="DU104" s="433"/>
      <c r="DV104" s="433"/>
      <c r="DW104" s="433"/>
      <c r="DX104" s="433"/>
      <c r="DY104" s="433"/>
      <c r="DZ104" s="433"/>
      <c r="EA104" s="433"/>
      <c r="EB104" s="433"/>
      <c r="EC104" s="433"/>
      <c r="ED104" s="433"/>
      <c r="EE104" s="433"/>
      <c r="EF104" s="433"/>
      <c r="EG104" s="433"/>
      <c r="EH104" s="433"/>
      <c r="EI104" s="433"/>
      <c r="EJ104" s="433"/>
      <c r="EK104" s="433"/>
      <c r="EL104" s="433"/>
      <c r="EM104" s="433"/>
      <c r="EN104" s="433"/>
      <c r="EO104" s="433"/>
      <c r="EP104" s="433"/>
      <c r="EQ104" s="433"/>
      <c r="ER104" s="433"/>
      <c r="ES104" s="433"/>
      <c r="ET104" s="433"/>
      <c r="EU104" s="433"/>
      <c r="EV104" s="433"/>
      <c r="EW104" s="433"/>
      <c r="EX104" s="433"/>
      <c r="EY104" s="433"/>
      <c r="EZ104" s="433"/>
      <c r="FA104" s="433"/>
      <c r="FB104" s="433"/>
      <c r="FC104" s="433"/>
      <c r="FD104" s="433"/>
      <c r="FE104" s="433"/>
      <c r="FF104" s="433"/>
      <c r="FG104" s="433"/>
      <c r="FH104" s="433"/>
      <c r="FI104" s="433"/>
      <c r="FJ104" s="433"/>
      <c r="FK104" s="433"/>
      <c r="FL104" s="433"/>
      <c r="FM104" s="433"/>
      <c r="FN104" s="433"/>
      <c r="FO104" s="433"/>
      <c r="FP104" s="433"/>
      <c r="FQ104" s="433"/>
      <c r="FR104" s="433"/>
      <c r="FS104" s="433"/>
      <c r="FT104" s="433"/>
      <c r="FU104" s="433"/>
      <c r="FV104" s="433"/>
      <c r="FW104" s="433"/>
      <c r="FX104" s="433"/>
      <c r="FY104" s="433"/>
      <c r="FZ104" s="433"/>
      <c r="GA104" s="433"/>
      <c r="GB104" s="433"/>
      <c r="GC104" s="433"/>
      <c r="GD104" s="433"/>
      <c r="GE104" s="433"/>
      <c r="GF104" s="433"/>
      <c r="GG104" s="433"/>
      <c r="GH104" s="433"/>
      <c r="GI104" s="433"/>
      <c r="GJ104" s="433"/>
      <c r="GK104" s="433"/>
      <c r="GL104" s="433"/>
      <c r="GM104" s="433"/>
      <c r="GN104" s="433"/>
      <c r="GO104" s="433"/>
      <c r="GP104" s="433"/>
      <c r="GQ104" s="433"/>
      <c r="GR104" s="433"/>
      <c r="GS104" s="433"/>
      <c r="GT104" s="433"/>
      <c r="GU104" s="433"/>
      <c r="GV104" s="433"/>
      <c r="GW104" s="433"/>
      <c r="GX104" s="433"/>
      <c r="GY104" s="433"/>
      <c r="GZ104" s="433"/>
      <c r="HA104" s="433"/>
      <c r="HB104" s="433"/>
      <c r="HC104" s="433"/>
      <c r="HD104" s="433"/>
      <c r="HE104" s="433"/>
      <c r="HF104" s="433"/>
      <c r="HG104" s="433"/>
      <c r="HH104" s="433"/>
      <c r="HI104" s="433"/>
      <c r="HJ104" s="433"/>
      <c r="HK104" s="433"/>
      <c r="HL104" s="433"/>
      <c r="HM104" s="433"/>
      <c r="HN104" s="433"/>
      <c r="HO104" s="433"/>
      <c r="HP104" s="433"/>
      <c r="HQ104" s="433"/>
      <c r="HR104" s="433"/>
      <c r="HS104" s="433"/>
      <c r="HT104" s="433"/>
      <c r="HU104" s="433"/>
      <c r="HV104" s="433"/>
      <c r="HW104" s="433"/>
      <c r="HX104" s="433"/>
      <c r="HY104" s="433"/>
      <c r="HZ104" s="433"/>
      <c r="IA104" s="433"/>
      <c r="IB104" s="433"/>
      <c r="IC104" s="433"/>
      <c r="ID104" s="433"/>
      <c r="IE104" s="433"/>
      <c r="IF104" s="433"/>
      <c r="IG104" s="433"/>
      <c r="IH104" s="433"/>
      <c r="II104" s="433"/>
      <c r="IJ104" s="433"/>
      <c r="IK104" s="433"/>
      <c r="IL104" s="433"/>
      <c r="IM104" s="433"/>
      <c r="IN104" s="433"/>
      <c r="IO104" s="433"/>
      <c r="IP104" s="433"/>
      <c r="IQ104" s="433"/>
      <c r="IR104" s="433"/>
      <c r="IS104" s="433"/>
      <c r="IT104" s="433"/>
      <c r="IU104" s="433"/>
      <c r="IV104" s="433"/>
      <c r="IW104" s="433"/>
      <c r="IX104" s="433"/>
      <c r="IY104" s="433"/>
      <c r="IZ104" s="433"/>
      <c r="JA104" s="433"/>
      <c r="JB104" s="433"/>
      <c r="JC104" s="433"/>
      <c r="JD104" s="433"/>
      <c r="JE104" s="433"/>
      <c r="JF104" s="433"/>
      <c r="JG104" s="433"/>
      <c r="JH104" s="433"/>
      <c r="JI104" s="433"/>
      <c r="JJ104" s="433"/>
    </row>
    <row r="105" spans="2:270" s="122" customFormat="1" x14ac:dyDescent="0.35">
      <c r="B105" s="270"/>
      <c r="N105" s="147"/>
      <c r="O105" s="147"/>
      <c r="P105" s="147"/>
      <c r="Q105" s="147"/>
      <c r="S105" s="433"/>
      <c r="T105" s="433"/>
      <c r="U105" s="433"/>
      <c r="V105" s="433"/>
      <c r="W105" s="433"/>
      <c r="X105" s="433"/>
      <c r="Y105" s="433"/>
      <c r="Z105" s="433"/>
      <c r="AA105" s="433"/>
      <c r="AB105" s="433"/>
      <c r="AC105" s="433"/>
      <c r="AD105" s="433"/>
      <c r="AE105" s="433"/>
      <c r="AF105" s="433"/>
      <c r="AG105" s="433"/>
      <c r="AH105" s="433"/>
      <c r="AI105" s="433"/>
      <c r="AJ105" s="433"/>
      <c r="AK105" s="433"/>
      <c r="AL105" s="433"/>
      <c r="AM105" s="433"/>
      <c r="AN105" s="433"/>
      <c r="AO105" s="433"/>
      <c r="AP105" s="433"/>
      <c r="AQ105" s="433"/>
      <c r="AR105" s="433"/>
      <c r="AS105" s="433"/>
      <c r="AT105" s="433"/>
      <c r="AU105" s="433"/>
      <c r="AV105" s="433"/>
      <c r="AW105" s="433"/>
      <c r="AX105" s="433"/>
      <c r="AY105" s="433"/>
      <c r="AZ105" s="433"/>
      <c r="BA105" s="433"/>
      <c r="BB105" s="433"/>
      <c r="BC105" s="433"/>
      <c r="BD105" s="433"/>
      <c r="BE105" s="433"/>
      <c r="BF105" s="433"/>
      <c r="BG105" s="433"/>
      <c r="BH105" s="433"/>
      <c r="BI105" s="433"/>
      <c r="BJ105" s="433"/>
      <c r="BK105" s="433"/>
      <c r="BL105" s="433"/>
      <c r="BM105" s="433"/>
      <c r="BN105" s="433"/>
      <c r="BO105" s="433"/>
      <c r="BP105" s="433"/>
      <c r="BQ105" s="433"/>
      <c r="BR105" s="433"/>
      <c r="BS105" s="433"/>
      <c r="BT105" s="433"/>
      <c r="BU105" s="433"/>
      <c r="BV105" s="433"/>
      <c r="BW105" s="433"/>
      <c r="BX105" s="433"/>
      <c r="BY105" s="433"/>
      <c r="BZ105" s="433"/>
      <c r="CA105" s="433"/>
      <c r="CB105" s="433"/>
      <c r="CC105" s="433"/>
      <c r="CD105" s="433"/>
      <c r="CE105" s="433"/>
      <c r="CF105" s="433"/>
      <c r="CG105" s="433"/>
      <c r="CH105" s="433"/>
      <c r="CI105" s="433"/>
      <c r="CJ105" s="433"/>
      <c r="CK105" s="433"/>
      <c r="CL105" s="433"/>
      <c r="CM105" s="433"/>
      <c r="CN105" s="433"/>
      <c r="CO105" s="433"/>
      <c r="CP105" s="433"/>
      <c r="CQ105" s="433"/>
      <c r="CR105" s="433"/>
      <c r="CS105" s="433"/>
      <c r="CT105" s="433"/>
      <c r="CU105" s="433"/>
      <c r="CV105" s="433"/>
      <c r="CW105" s="433"/>
      <c r="CX105" s="433"/>
      <c r="CY105" s="433"/>
      <c r="CZ105" s="433"/>
      <c r="DA105" s="433"/>
      <c r="DB105" s="433"/>
      <c r="DC105" s="433"/>
      <c r="DD105" s="433"/>
      <c r="DE105" s="433"/>
      <c r="DF105" s="433"/>
      <c r="DG105" s="433"/>
      <c r="DH105" s="433"/>
      <c r="DI105" s="433"/>
      <c r="DJ105" s="433"/>
      <c r="DK105" s="433"/>
      <c r="DL105" s="433"/>
      <c r="DM105" s="433"/>
      <c r="DN105" s="433"/>
      <c r="DO105" s="433"/>
      <c r="DP105" s="433"/>
      <c r="DQ105" s="433"/>
      <c r="DR105" s="433"/>
      <c r="DS105" s="433"/>
      <c r="DT105" s="433"/>
      <c r="DU105" s="433"/>
      <c r="DV105" s="433"/>
      <c r="DW105" s="433"/>
      <c r="DX105" s="433"/>
      <c r="DY105" s="433"/>
      <c r="DZ105" s="433"/>
      <c r="EA105" s="433"/>
      <c r="EB105" s="433"/>
      <c r="EC105" s="433"/>
      <c r="ED105" s="433"/>
      <c r="EE105" s="433"/>
      <c r="EF105" s="433"/>
      <c r="EG105" s="433"/>
      <c r="EH105" s="433"/>
      <c r="EI105" s="433"/>
      <c r="EJ105" s="433"/>
      <c r="EK105" s="433"/>
      <c r="EL105" s="433"/>
      <c r="EM105" s="433"/>
      <c r="EN105" s="433"/>
      <c r="EO105" s="433"/>
      <c r="EP105" s="433"/>
      <c r="EQ105" s="433"/>
      <c r="ER105" s="433"/>
      <c r="ES105" s="433"/>
      <c r="ET105" s="433"/>
      <c r="EU105" s="433"/>
      <c r="EV105" s="433"/>
      <c r="EW105" s="433"/>
      <c r="EX105" s="433"/>
      <c r="EY105" s="433"/>
      <c r="EZ105" s="433"/>
      <c r="FA105" s="433"/>
      <c r="FB105" s="433"/>
      <c r="FC105" s="433"/>
      <c r="FD105" s="433"/>
      <c r="FE105" s="433"/>
      <c r="FF105" s="433"/>
      <c r="FG105" s="433"/>
      <c r="FH105" s="433"/>
      <c r="FI105" s="433"/>
      <c r="FJ105" s="433"/>
      <c r="FK105" s="433"/>
      <c r="FL105" s="433"/>
      <c r="FM105" s="433"/>
      <c r="FN105" s="433"/>
      <c r="FO105" s="433"/>
      <c r="FP105" s="433"/>
      <c r="FQ105" s="433"/>
      <c r="FR105" s="433"/>
      <c r="FS105" s="433"/>
      <c r="FT105" s="433"/>
      <c r="FU105" s="433"/>
      <c r="FV105" s="433"/>
      <c r="FW105" s="433"/>
      <c r="FX105" s="433"/>
      <c r="FY105" s="433"/>
      <c r="FZ105" s="433"/>
      <c r="GA105" s="433"/>
      <c r="GB105" s="433"/>
      <c r="GC105" s="433"/>
      <c r="GD105" s="433"/>
      <c r="GE105" s="433"/>
      <c r="GF105" s="433"/>
      <c r="GG105" s="433"/>
      <c r="GH105" s="433"/>
      <c r="GI105" s="433"/>
      <c r="GJ105" s="433"/>
      <c r="GK105" s="433"/>
      <c r="GL105" s="433"/>
      <c r="GM105" s="433"/>
      <c r="GN105" s="433"/>
      <c r="GO105" s="433"/>
      <c r="GP105" s="433"/>
      <c r="GQ105" s="433"/>
      <c r="GR105" s="433"/>
      <c r="GS105" s="433"/>
      <c r="GT105" s="433"/>
      <c r="GU105" s="433"/>
      <c r="GV105" s="433"/>
      <c r="GW105" s="433"/>
      <c r="GX105" s="433"/>
      <c r="GY105" s="433"/>
      <c r="GZ105" s="433"/>
      <c r="HA105" s="433"/>
      <c r="HB105" s="433"/>
      <c r="HC105" s="433"/>
      <c r="HD105" s="433"/>
      <c r="HE105" s="433"/>
      <c r="HF105" s="433"/>
      <c r="HG105" s="433"/>
      <c r="HH105" s="433"/>
      <c r="HI105" s="433"/>
      <c r="HJ105" s="433"/>
      <c r="HK105" s="433"/>
      <c r="HL105" s="433"/>
      <c r="HM105" s="433"/>
      <c r="HN105" s="433"/>
      <c r="HO105" s="433"/>
      <c r="HP105" s="433"/>
      <c r="HQ105" s="433"/>
      <c r="HR105" s="433"/>
      <c r="HS105" s="433"/>
      <c r="HT105" s="433"/>
      <c r="HU105" s="433"/>
      <c r="HV105" s="433"/>
      <c r="HW105" s="433"/>
      <c r="HX105" s="433"/>
      <c r="HY105" s="433"/>
      <c r="HZ105" s="433"/>
      <c r="IA105" s="433"/>
      <c r="IB105" s="433"/>
      <c r="IC105" s="433"/>
      <c r="ID105" s="433"/>
      <c r="IE105" s="433"/>
      <c r="IF105" s="433"/>
      <c r="IG105" s="433"/>
      <c r="IH105" s="433"/>
      <c r="II105" s="433"/>
      <c r="IJ105" s="433"/>
      <c r="IK105" s="433"/>
      <c r="IL105" s="433"/>
      <c r="IM105" s="433"/>
      <c r="IN105" s="433"/>
      <c r="IO105" s="433"/>
      <c r="IP105" s="433"/>
      <c r="IQ105" s="433"/>
      <c r="IR105" s="433"/>
      <c r="IS105" s="433"/>
      <c r="IT105" s="433"/>
      <c r="IU105" s="433"/>
      <c r="IV105" s="433"/>
      <c r="IW105" s="433"/>
      <c r="IX105" s="433"/>
      <c r="IY105" s="433"/>
      <c r="IZ105" s="433"/>
      <c r="JA105" s="433"/>
      <c r="JB105" s="433"/>
      <c r="JC105" s="433"/>
      <c r="JD105" s="433"/>
      <c r="JE105" s="433"/>
      <c r="JF105" s="433"/>
      <c r="JG105" s="433"/>
      <c r="JH105" s="433"/>
      <c r="JI105" s="433"/>
      <c r="JJ105" s="433"/>
    </row>
    <row r="106" spans="2:270" s="122" customFormat="1" x14ac:dyDescent="0.35">
      <c r="B106" s="270"/>
      <c r="N106" s="147"/>
      <c r="O106" s="147"/>
      <c r="P106" s="147"/>
      <c r="Q106" s="147"/>
      <c r="S106" s="433"/>
      <c r="T106" s="433"/>
      <c r="U106" s="433"/>
      <c r="V106" s="433"/>
      <c r="W106" s="433"/>
      <c r="X106" s="433"/>
      <c r="Y106" s="433"/>
      <c r="Z106" s="433"/>
      <c r="AA106" s="433"/>
      <c r="AB106" s="433"/>
      <c r="AC106" s="433"/>
      <c r="AD106" s="433"/>
      <c r="AE106" s="433"/>
      <c r="AF106" s="433"/>
      <c r="AG106" s="433"/>
      <c r="AH106" s="433"/>
      <c r="AI106" s="433"/>
      <c r="AJ106" s="433"/>
      <c r="AK106" s="433"/>
      <c r="AL106" s="433"/>
      <c r="AM106" s="433"/>
      <c r="AN106" s="433"/>
      <c r="AO106" s="433"/>
      <c r="AP106" s="433"/>
      <c r="AQ106" s="433"/>
      <c r="AR106" s="433"/>
      <c r="AS106" s="433"/>
      <c r="AT106" s="433"/>
      <c r="AU106" s="433"/>
      <c r="AV106" s="433"/>
      <c r="AW106" s="433"/>
      <c r="AX106" s="433"/>
      <c r="AY106" s="433"/>
      <c r="AZ106" s="433"/>
      <c r="BA106" s="433"/>
      <c r="BB106" s="433"/>
      <c r="BC106" s="433"/>
      <c r="BD106" s="433"/>
      <c r="BE106" s="433"/>
      <c r="BF106" s="433"/>
      <c r="BG106" s="433"/>
      <c r="BH106" s="433"/>
      <c r="BI106" s="433"/>
      <c r="BJ106" s="433"/>
      <c r="BK106" s="433"/>
      <c r="BL106" s="433"/>
      <c r="BM106" s="433"/>
      <c r="BN106" s="433"/>
      <c r="BO106" s="433"/>
      <c r="BP106" s="433"/>
      <c r="BQ106" s="433"/>
      <c r="BR106" s="433"/>
      <c r="BS106" s="433"/>
      <c r="BT106" s="433"/>
      <c r="BU106" s="433"/>
      <c r="BV106" s="433"/>
      <c r="BW106" s="433"/>
      <c r="BX106" s="433"/>
      <c r="BY106" s="433"/>
      <c r="BZ106" s="433"/>
      <c r="CA106" s="433"/>
      <c r="CB106" s="433"/>
      <c r="CC106" s="433"/>
      <c r="CD106" s="433"/>
      <c r="CE106" s="433"/>
      <c r="CF106" s="433"/>
      <c r="CG106" s="433"/>
      <c r="CH106" s="433"/>
      <c r="CI106" s="433"/>
      <c r="CJ106" s="433"/>
      <c r="CK106" s="433"/>
      <c r="CL106" s="433"/>
      <c r="CM106" s="433"/>
      <c r="CN106" s="433"/>
      <c r="CO106" s="433"/>
      <c r="CP106" s="433"/>
      <c r="CQ106" s="433"/>
      <c r="CR106" s="433"/>
      <c r="CS106" s="433"/>
      <c r="CT106" s="433"/>
      <c r="CU106" s="433"/>
      <c r="CV106" s="433"/>
      <c r="CW106" s="433"/>
      <c r="CX106" s="433"/>
      <c r="CY106" s="433"/>
      <c r="CZ106" s="433"/>
      <c r="DA106" s="433"/>
      <c r="DB106" s="433"/>
      <c r="DC106" s="433"/>
      <c r="DD106" s="433"/>
      <c r="DE106" s="433"/>
      <c r="DF106" s="433"/>
      <c r="DG106" s="433"/>
      <c r="DH106" s="433"/>
      <c r="DI106" s="433"/>
      <c r="DJ106" s="433"/>
      <c r="DK106" s="433"/>
      <c r="DL106" s="433"/>
      <c r="DM106" s="433"/>
      <c r="DN106" s="433"/>
      <c r="DO106" s="433"/>
      <c r="DP106" s="433"/>
      <c r="DQ106" s="433"/>
      <c r="DR106" s="433"/>
      <c r="DS106" s="433"/>
      <c r="DT106" s="433"/>
      <c r="DU106" s="433"/>
      <c r="DV106" s="433"/>
      <c r="DW106" s="433"/>
      <c r="DX106" s="433"/>
      <c r="DY106" s="433"/>
      <c r="DZ106" s="433"/>
      <c r="EA106" s="433"/>
      <c r="EB106" s="433"/>
      <c r="EC106" s="433"/>
      <c r="ED106" s="433"/>
      <c r="EE106" s="433"/>
      <c r="EF106" s="433"/>
      <c r="EG106" s="433"/>
      <c r="EH106" s="433"/>
      <c r="EI106" s="433"/>
      <c r="EJ106" s="433"/>
      <c r="EK106" s="433"/>
      <c r="EL106" s="433"/>
      <c r="EM106" s="433"/>
      <c r="EN106" s="433"/>
      <c r="EO106" s="433"/>
      <c r="EP106" s="433"/>
      <c r="EQ106" s="433"/>
      <c r="ER106" s="433"/>
      <c r="ES106" s="433"/>
      <c r="ET106" s="433"/>
      <c r="EU106" s="433"/>
      <c r="EV106" s="433"/>
      <c r="EW106" s="433"/>
      <c r="EX106" s="433"/>
      <c r="EY106" s="433"/>
      <c r="EZ106" s="433"/>
      <c r="FA106" s="433"/>
      <c r="FB106" s="433"/>
      <c r="FC106" s="433"/>
      <c r="FD106" s="433"/>
      <c r="FE106" s="433"/>
      <c r="FF106" s="433"/>
      <c r="FG106" s="433"/>
      <c r="FH106" s="433"/>
      <c r="FI106" s="433"/>
      <c r="FJ106" s="433"/>
      <c r="FK106" s="433"/>
      <c r="FL106" s="433"/>
      <c r="FM106" s="433"/>
      <c r="FN106" s="433"/>
      <c r="FO106" s="433"/>
      <c r="FP106" s="433"/>
      <c r="FQ106" s="433"/>
      <c r="FR106" s="433"/>
      <c r="FS106" s="433"/>
      <c r="FT106" s="433"/>
      <c r="FU106" s="433"/>
      <c r="FV106" s="433"/>
      <c r="FW106" s="433"/>
      <c r="FX106" s="433"/>
      <c r="FY106" s="433"/>
      <c r="FZ106" s="433"/>
      <c r="GA106" s="433"/>
      <c r="GB106" s="433"/>
      <c r="GC106" s="433"/>
      <c r="GD106" s="433"/>
      <c r="GE106" s="433"/>
      <c r="GF106" s="433"/>
      <c r="GG106" s="433"/>
      <c r="GH106" s="433"/>
      <c r="GI106" s="433"/>
      <c r="GJ106" s="433"/>
      <c r="GK106" s="433"/>
      <c r="GL106" s="433"/>
      <c r="GM106" s="433"/>
      <c r="GN106" s="433"/>
      <c r="GO106" s="433"/>
      <c r="GP106" s="433"/>
      <c r="GQ106" s="433"/>
      <c r="GR106" s="433"/>
      <c r="GS106" s="433"/>
      <c r="GT106" s="433"/>
      <c r="GU106" s="433"/>
      <c r="GV106" s="433"/>
      <c r="GW106" s="433"/>
      <c r="GX106" s="433"/>
      <c r="GY106" s="433"/>
      <c r="GZ106" s="433"/>
      <c r="HA106" s="433"/>
      <c r="HB106" s="433"/>
      <c r="HC106" s="433"/>
      <c r="HD106" s="433"/>
      <c r="HE106" s="433"/>
      <c r="HF106" s="433"/>
      <c r="HG106" s="433"/>
      <c r="HH106" s="433"/>
      <c r="HI106" s="433"/>
      <c r="HJ106" s="433"/>
      <c r="HK106" s="433"/>
      <c r="HL106" s="433"/>
      <c r="HM106" s="433"/>
      <c r="HN106" s="433"/>
      <c r="HO106" s="433"/>
      <c r="HP106" s="433"/>
      <c r="HQ106" s="433"/>
      <c r="HR106" s="433"/>
      <c r="HS106" s="433"/>
      <c r="HT106" s="433"/>
      <c r="HU106" s="433"/>
      <c r="HV106" s="433"/>
      <c r="HW106" s="433"/>
      <c r="HX106" s="433"/>
      <c r="HY106" s="433"/>
      <c r="HZ106" s="433"/>
      <c r="IA106" s="433"/>
      <c r="IB106" s="433"/>
      <c r="IC106" s="433"/>
      <c r="ID106" s="433"/>
      <c r="IE106" s="433"/>
      <c r="IF106" s="433"/>
      <c r="IG106" s="433"/>
      <c r="IH106" s="433"/>
      <c r="II106" s="433"/>
      <c r="IJ106" s="433"/>
      <c r="IK106" s="433"/>
      <c r="IL106" s="433"/>
      <c r="IM106" s="433"/>
      <c r="IN106" s="433"/>
      <c r="IO106" s="433"/>
      <c r="IP106" s="433"/>
      <c r="IQ106" s="433"/>
      <c r="IR106" s="433"/>
      <c r="IS106" s="433"/>
      <c r="IT106" s="433"/>
      <c r="IU106" s="433"/>
      <c r="IV106" s="433"/>
      <c r="IW106" s="433"/>
      <c r="IX106" s="433"/>
      <c r="IY106" s="433"/>
      <c r="IZ106" s="433"/>
      <c r="JA106" s="433"/>
      <c r="JB106" s="433"/>
      <c r="JC106" s="433"/>
      <c r="JD106" s="433"/>
      <c r="JE106" s="433"/>
      <c r="JF106" s="433"/>
      <c r="JG106" s="433"/>
      <c r="JH106" s="433"/>
      <c r="JI106" s="433"/>
      <c r="JJ106" s="433"/>
    </row>
    <row r="107" spans="2:270" s="122" customFormat="1" x14ac:dyDescent="0.35">
      <c r="B107" s="270"/>
      <c r="N107" s="147"/>
      <c r="O107" s="147"/>
      <c r="P107" s="147"/>
      <c r="Q107" s="147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433"/>
      <c r="AE107" s="433"/>
      <c r="AF107" s="433"/>
      <c r="AG107" s="433"/>
      <c r="AH107" s="433"/>
      <c r="AI107" s="433"/>
      <c r="AJ107" s="433"/>
      <c r="AK107" s="433"/>
      <c r="AL107" s="433"/>
      <c r="AM107" s="433"/>
      <c r="AN107" s="433"/>
      <c r="AO107" s="433"/>
      <c r="AP107" s="433"/>
      <c r="AQ107" s="433"/>
      <c r="AR107" s="433"/>
      <c r="AS107" s="433"/>
      <c r="AT107" s="433"/>
      <c r="AU107" s="433"/>
      <c r="AV107" s="433"/>
      <c r="AW107" s="433"/>
      <c r="AX107" s="433"/>
      <c r="AY107" s="433"/>
      <c r="AZ107" s="433"/>
      <c r="BA107" s="433"/>
      <c r="BB107" s="433"/>
      <c r="BC107" s="433"/>
      <c r="BD107" s="433"/>
      <c r="BE107" s="433"/>
      <c r="BF107" s="433"/>
      <c r="BG107" s="433"/>
      <c r="BH107" s="433"/>
      <c r="BI107" s="433"/>
      <c r="BJ107" s="433"/>
      <c r="BK107" s="433"/>
      <c r="BL107" s="433"/>
      <c r="BM107" s="433"/>
      <c r="BN107" s="433"/>
      <c r="BO107" s="433"/>
      <c r="BP107" s="433"/>
      <c r="BQ107" s="433"/>
      <c r="BR107" s="433"/>
      <c r="BS107" s="433"/>
      <c r="BT107" s="433"/>
      <c r="BU107" s="433"/>
      <c r="BV107" s="433"/>
      <c r="BW107" s="433"/>
      <c r="BX107" s="433"/>
      <c r="BY107" s="433"/>
      <c r="BZ107" s="433"/>
      <c r="CA107" s="433"/>
      <c r="CB107" s="433"/>
      <c r="CC107" s="433"/>
      <c r="CD107" s="433"/>
      <c r="CE107" s="433"/>
      <c r="CF107" s="433"/>
      <c r="CG107" s="433"/>
      <c r="CH107" s="433"/>
      <c r="CI107" s="433"/>
      <c r="CJ107" s="433"/>
      <c r="CK107" s="433"/>
      <c r="CL107" s="433"/>
      <c r="CM107" s="433"/>
      <c r="CN107" s="433"/>
      <c r="CO107" s="433"/>
      <c r="CP107" s="433"/>
      <c r="CQ107" s="433"/>
      <c r="CR107" s="433"/>
      <c r="CS107" s="433"/>
      <c r="CT107" s="433"/>
      <c r="CU107" s="433"/>
      <c r="CV107" s="433"/>
      <c r="CW107" s="433"/>
      <c r="CX107" s="433"/>
      <c r="CY107" s="433"/>
      <c r="CZ107" s="433"/>
      <c r="DA107" s="433"/>
      <c r="DB107" s="433"/>
      <c r="DC107" s="433"/>
      <c r="DD107" s="433"/>
      <c r="DE107" s="433"/>
      <c r="DF107" s="433"/>
      <c r="DG107" s="433"/>
      <c r="DH107" s="433"/>
      <c r="DI107" s="433"/>
      <c r="DJ107" s="433"/>
      <c r="DK107" s="433"/>
      <c r="DL107" s="433"/>
      <c r="DM107" s="433"/>
      <c r="DN107" s="433"/>
      <c r="DO107" s="433"/>
      <c r="DP107" s="433"/>
      <c r="DQ107" s="433"/>
      <c r="DR107" s="433"/>
      <c r="DS107" s="433"/>
      <c r="DT107" s="433"/>
      <c r="DU107" s="433"/>
      <c r="DV107" s="433"/>
      <c r="DW107" s="433"/>
      <c r="DX107" s="433"/>
      <c r="DY107" s="433"/>
      <c r="DZ107" s="433"/>
      <c r="EA107" s="433"/>
      <c r="EB107" s="433"/>
      <c r="EC107" s="433"/>
      <c r="ED107" s="433"/>
      <c r="EE107" s="433"/>
      <c r="EF107" s="433"/>
      <c r="EG107" s="433"/>
      <c r="EH107" s="433"/>
      <c r="EI107" s="433"/>
      <c r="EJ107" s="433"/>
      <c r="EK107" s="433"/>
      <c r="EL107" s="433"/>
      <c r="EM107" s="433"/>
      <c r="EN107" s="433"/>
      <c r="EO107" s="433"/>
      <c r="EP107" s="433"/>
      <c r="EQ107" s="433"/>
      <c r="ER107" s="433"/>
      <c r="ES107" s="433"/>
      <c r="ET107" s="433"/>
      <c r="EU107" s="433"/>
      <c r="EV107" s="433"/>
      <c r="EW107" s="433"/>
      <c r="EX107" s="433"/>
      <c r="EY107" s="433"/>
      <c r="EZ107" s="433"/>
      <c r="FA107" s="433"/>
      <c r="FB107" s="433"/>
      <c r="FC107" s="433"/>
      <c r="FD107" s="433"/>
      <c r="FE107" s="433"/>
      <c r="FF107" s="433"/>
      <c r="FG107" s="433"/>
      <c r="FH107" s="433"/>
      <c r="FI107" s="433"/>
      <c r="FJ107" s="433"/>
      <c r="FK107" s="433"/>
      <c r="FL107" s="433"/>
      <c r="FM107" s="433"/>
      <c r="FN107" s="433"/>
      <c r="FO107" s="433"/>
      <c r="FP107" s="433"/>
      <c r="FQ107" s="433"/>
      <c r="FR107" s="433"/>
      <c r="FS107" s="433"/>
      <c r="FT107" s="433"/>
      <c r="FU107" s="433"/>
      <c r="FV107" s="433"/>
      <c r="FW107" s="433"/>
      <c r="FX107" s="433"/>
      <c r="FY107" s="433"/>
      <c r="FZ107" s="433"/>
      <c r="GA107" s="433"/>
      <c r="GB107" s="433"/>
      <c r="GC107" s="433"/>
      <c r="GD107" s="433"/>
      <c r="GE107" s="433"/>
      <c r="GF107" s="433"/>
      <c r="GG107" s="433"/>
      <c r="GH107" s="433"/>
      <c r="GI107" s="433"/>
      <c r="GJ107" s="433"/>
      <c r="GK107" s="433"/>
      <c r="GL107" s="433"/>
      <c r="GM107" s="433"/>
      <c r="GN107" s="433"/>
      <c r="GO107" s="433"/>
      <c r="GP107" s="433"/>
      <c r="GQ107" s="433"/>
      <c r="GR107" s="433"/>
      <c r="GS107" s="433"/>
      <c r="GT107" s="433"/>
      <c r="GU107" s="433"/>
      <c r="GV107" s="433"/>
      <c r="GW107" s="433"/>
      <c r="GX107" s="433"/>
      <c r="GY107" s="433"/>
      <c r="GZ107" s="433"/>
      <c r="HA107" s="433"/>
      <c r="HB107" s="433"/>
      <c r="HC107" s="433"/>
      <c r="HD107" s="433"/>
      <c r="HE107" s="433"/>
      <c r="HF107" s="433"/>
      <c r="HG107" s="433"/>
      <c r="HH107" s="433"/>
      <c r="HI107" s="433"/>
      <c r="HJ107" s="433"/>
      <c r="HK107" s="433"/>
      <c r="HL107" s="433"/>
      <c r="HM107" s="433"/>
      <c r="HN107" s="433"/>
      <c r="HO107" s="433"/>
      <c r="HP107" s="433"/>
      <c r="HQ107" s="433"/>
      <c r="HR107" s="433"/>
      <c r="HS107" s="433"/>
      <c r="HT107" s="433"/>
      <c r="HU107" s="433"/>
      <c r="HV107" s="433"/>
      <c r="HW107" s="433"/>
      <c r="HX107" s="433"/>
      <c r="HY107" s="433"/>
      <c r="HZ107" s="433"/>
      <c r="IA107" s="433"/>
      <c r="IB107" s="433"/>
      <c r="IC107" s="433"/>
      <c r="ID107" s="433"/>
      <c r="IE107" s="433"/>
      <c r="IF107" s="433"/>
      <c r="IG107" s="433"/>
      <c r="IH107" s="433"/>
      <c r="II107" s="433"/>
      <c r="IJ107" s="433"/>
      <c r="IK107" s="433"/>
      <c r="IL107" s="433"/>
      <c r="IM107" s="433"/>
      <c r="IN107" s="433"/>
      <c r="IO107" s="433"/>
      <c r="IP107" s="433"/>
      <c r="IQ107" s="433"/>
      <c r="IR107" s="433"/>
      <c r="IS107" s="433"/>
      <c r="IT107" s="433"/>
      <c r="IU107" s="433"/>
      <c r="IV107" s="433"/>
      <c r="IW107" s="433"/>
      <c r="IX107" s="433"/>
      <c r="IY107" s="433"/>
      <c r="IZ107" s="433"/>
      <c r="JA107" s="433"/>
      <c r="JB107" s="433"/>
      <c r="JC107" s="433"/>
      <c r="JD107" s="433"/>
      <c r="JE107" s="433"/>
      <c r="JF107" s="433"/>
      <c r="JG107" s="433"/>
      <c r="JH107" s="433"/>
      <c r="JI107" s="433"/>
      <c r="JJ107" s="433"/>
    </row>
    <row r="108" spans="2:270" s="122" customFormat="1" x14ac:dyDescent="0.35">
      <c r="B108" s="270"/>
      <c r="N108" s="147"/>
      <c r="O108" s="147"/>
      <c r="P108" s="147"/>
      <c r="Q108" s="147"/>
      <c r="S108" s="433"/>
      <c r="T108" s="433"/>
      <c r="U108" s="433"/>
      <c r="V108" s="433"/>
      <c r="W108" s="433"/>
      <c r="X108" s="433"/>
      <c r="Y108" s="433"/>
      <c r="Z108" s="433"/>
      <c r="AA108" s="433"/>
      <c r="AB108" s="433"/>
      <c r="AC108" s="433"/>
      <c r="AD108" s="433"/>
      <c r="AE108" s="433"/>
      <c r="AF108" s="433"/>
      <c r="AG108" s="433"/>
      <c r="AH108" s="433"/>
      <c r="AI108" s="433"/>
      <c r="AJ108" s="433"/>
      <c r="AK108" s="433"/>
      <c r="AL108" s="433"/>
      <c r="AM108" s="433"/>
      <c r="AN108" s="433"/>
      <c r="AO108" s="433"/>
      <c r="AP108" s="433"/>
      <c r="AQ108" s="433"/>
      <c r="AR108" s="433"/>
      <c r="AS108" s="433"/>
      <c r="AT108" s="433"/>
      <c r="AU108" s="433"/>
      <c r="AV108" s="433"/>
      <c r="AW108" s="433"/>
      <c r="AX108" s="433"/>
      <c r="AY108" s="433"/>
      <c r="AZ108" s="433"/>
      <c r="BA108" s="433"/>
      <c r="BB108" s="433"/>
      <c r="BC108" s="433"/>
      <c r="BD108" s="433"/>
      <c r="BE108" s="433"/>
      <c r="BF108" s="433"/>
      <c r="BG108" s="433"/>
      <c r="BH108" s="433"/>
      <c r="BI108" s="433"/>
      <c r="BJ108" s="433"/>
      <c r="BK108" s="433"/>
      <c r="BL108" s="433"/>
      <c r="BM108" s="433"/>
      <c r="BN108" s="433"/>
      <c r="BO108" s="433"/>
      <c r="BP108" s="433"/>
      <c r="BQ108" s="433"/>
      <c r="BR108" s="433"/>
      <c r="BS108" s="433"/>
      <c r="BT108" s="433"/>
      <c r="BU108" s="433"/>
      <c r="BV108" s="433"/>
      <c r="BW108" s="433"/>
      <c r="BX108" s="433"/>
      <c r="BY108" s="433"/>
      <c r="BZ108" s="433"/>
      <c r="CA108" s="433"/>
      <c r="CB108" s="433"/>
      <c r="CC108" s="433"/>
      <c r="CD108" s="433"/>
      <c r="CE108" s="433"/>
      <c r="CF108" s="433"/>
      <c r="CG108" s="433"/>
      <c r="CH108" s="433"/>
      <c r="CI108" s="433"/>
      <c r="CJ108" s="433"/>
      <c r="CK108" s="433"/>
      <c r="CL108" s="433"/>
      <c r="CM108" s="433"/>
      <c r="CN108" s="433"/>
      <c r="CO108" s="433"/>
      <c r="CP108" s="433"/>
      <c r="CQ108" s="433"/>
      <c r="CR108" s="433"/>
      <c r="CS108" s="433"/>
      <c r="CT108" s="433"/>
      <c r="CU108" s="433"/>
      <c r="CV108" s="433"/>
      <c r="CW108" s="433"/>
      <c r="CX108" s="433"/>
      <c r="CY108" s="433"/>
      <c r="CZ108" s="433"/>
      <c r="DA108" s="433"/>
      <c r="DB108" s="433"/>
      <c r="DC108" s="433"/>
      <c r="DD108" s="433"/>
      <c r="DE108" s="433"/>
      <c r="DF108" s="433"/>
      <c r="DG108" s="433"/>
      <c r="DH108" s="433"/>
      <c r="DI108" s="433"/>
      <c r="DJ108" s="433"/>
      <c r="DK108" s="433"/>
      <c r="DL108" s="433"/>
      <c r="DM108" s="433"/>
      <c r="DN108" s="433"/>
      <c r="DO108" s="433"/>
      <c r="DP108" s="433"/>
      <c r="DQ108" s="433"/>
      <c r="DR108" s="433"/>
      <c r="DS108" s="433"/>
      <c r="DT108" s="433"/>
      <c r="DU108" s="433"/>
      <c r="DV108" s="433"/>
      <c r="DW108" s="433"/>
      <c r="DX108" s="433"/>
      <c r="DY108" s="433"/>
      <c r="DZ108" s="433"/>
      <c r="EA108" s="433"/>
      <c r="EB108" s="433"/>
      <c r="EC108" s="433"/>
      <c r="ED108" s="433"/>
      <c r="EE108" s="433"/>
      <c r="EF108" s="433"/>
      <c r="EG108" s="433"/>
      <c r="EH108" s="433"/>
      <c r="EI108" s="433"/>
      <c r="EJ108" s="433"/>
      <c r="EK108" s="433"/>
      <c r="EL108" s="433"/>
      <c r="EM108" s="433"/>
      <c r="EN108" s="433"/>
      <c r="EO108" s="433"/>
      <c r="EP108" s="433"/>
      <c r="EQ108" s="433"/>
      <c r="ER108" s="433"/>
      <c r="ES108" s="433"/>
      <c r="ET108" s="433"/>
      <c r="EU108" s="433"/>
      <c r="EV108" s="433"/>
      <c r="EW108" s="433"/>
      <c r="EX108" s="433"/>
      <c r="EY108" s="433"/>
      <c r="EZ108" s="433"/>
      <c r="FA108" s="433"/>
      <c r="FB108" s="433"/>
      <c r="FC108" s="433"/>
      <c r="FD108" s="433"/>
      <c r="FE108" s="433"/>
      <c r="FF108" s="433"/>
      <c r="FG108" s="433"/>
      <c r="FH108" s="433"/>
      <c r="FI108" s="433"/>
      <c r="FJ108" s="433"/>
      <c r="FK108" s="433"/>
      <c r="FL108" s="433"/>
      <c r="FM108" s="433"/>
      <c r="FN108" s="433"/>
      <c r="FO108" s="433"/>
      <c r="FP108" s="433"/>
      <c r="FQ108" s="433"/>
      <c r="FR108" s="433"/>
      <c r="FS108" s="433"/>
      <c r="FT108" s="433"/>
      <c r="FU108" s="433"/>
      <c r="FV108" s="433"/>
      <c r="FW108" s="433"/>
      <c r="FX108" s="433"/>
      <c r="FY108" s="433"/>
      <c r="FZ108" s="433"/>
      <c r="GA108" s="433"/>
      <c r="GB108" s="433"/>
      <c r="GC108" s="433"/>
      <c r="GD108" s="433"/>
      <c r="GE108" s="433"/>
      <c r="GF108" s="433"/>
      <c r="GG108" s="433"/>
      <c r="GH108" s="433"/>
      <c r="GI108" s="433"/>
      <c r="GJ108" s="433"/>
      <c r="GK108" s="433"/>
      <c r="GL108" s="433"/>
      <c r="GM108" s="433"/>
      <c r="GN108" s="433"/>
      <c r="GO108" s="433"/>
      <c r="GP108" s="433"/>
      <c r="GQ108" s="433"/>
      <c r="GR108" s="433"/>
      <c r="GS108" s="433"/>
      <c r="GT108" s="433"/>
      <c r="GU108" s="433"/>
      <c r="GV108" s="433"/>
      <c r="GW108" s="433"/>
      <c r="GX108" s="433"/>
      <c r="GY108" s="433"/>
      <c r="GZ108" s="433"/>
      <c r="HA108" s="433"/>
      <c r="HB108" s="433"/>
      <c r="HC108" s="433"/>
      <c r="HD108" s="433"/>
      <c r="HE108" s="433"/>
      <c r="HF108" s="433"/>
      <c r="HG108" s="433"/>
      <c r="HH108" s="433"/>
      <c r="HI108" s="433"/>
      <c r="HJ108" s="433"/>
      <c r="HK108" s="433"/>
      <c r="HL108" s="433"/>
      <c r="HM108" s="433"/>
      <c r="HN108" s="433"/>
      <c r="HO108" s="433"/>
      <c r="HP108" s="433"/>
      <c r="HQ108" s="433"/>
      <c r="HR108" s="433"/>
      <c r="HS108" s="433"/>
      <c r="HT108" s="433"/>
      <c r="HU108" s="433"/>
      <c r="HV108" s="433"/>
      <c r="HW108" s="433"/>
      <c r="HX108" s="433"/>
      <c r="HY108" s="433"/>
      <c r="HZ108" s="433"/>
      <c r="IA108" s="433"/>
      <c r="IB108" s="433"/>
      <c r="IC108" s="433"/>
      <c r="ID108" s="433"/>
      <c r="IE108" s="433"/>
      <c r="IF108" s="433"/>
      <c r="IG108" s="433"/>
      <c r="IH108" s="433"/>
      <c r="II108" s="433"/>
      <c r="IJ108" s="433"/>
      <c r="IK108" s="433"/>
      <c r="IL108" s="433"/>
      <c r="IM108" s="433"/>
      <c r="IN108" s="433"/>
      <c r="IO108" s="433"/>
      <c r="IP108" s="433"/>
      <c r="IQ108" s="433"/>
      <c r="IR108" s="433"/>
      <c r="IS108" s="433"/>
      <c r="IT108" s="433"/>
      <c r="IU108" s="433"/>
      <c r="IV108" s="433"/>
      <c r="IW108" s="433"/>
      <c r="IX108" s="433"/>
      <c r="IY108" s="433"/>
      <c r="IZ108" s="433"/>
      <c r="JA108" s="433"/>
      <c r="JB108" s="433"/>
      <c r="JC108" s="433"/>
      <c r="JD108" s="433"/>
      <c r="JE108" s="433"/>
      <c r="JF108" s="433"/>
      <c r="JG108" s="433"/>
      <c r="JH108" s="433"/>
      <c r="JI108" s="433"/>
      <c r="JJ108" s="433"/>
    </row>
    <row r="109" spans="2:270" s="122" customFormat="1" x14ac:dyDescent="0.35">
      <c r="B109" s="270"/>
      <c r="N109" s="147"/>
      <c r="O109" s="147"/>
      <c r="P109" s="147"/>
      <c r="Q109" s="147"/>
      <c r="S109" s="433"/>
      <c r="T109" s="433"/>
      <c r="U109" s="433"/>
      <c r="V109" s="433"/>
      <c r="W109" s="433"/>
      <c r="X109" s="433"/>
      <c r="Y109" s="433"/>
      <c r="Z109" s="433"/>
      <c r="AA109" s="433"/>
      <c r="AB109" s="433"/>
      <c r="AC109" s="433"/>
      <c r="AD109" s="433"/>
      <c r="AE109" s="433"/>
      <c r="AF109" s="433"/>
      <c r="AG109" s="433"/>
      <c r="AH109" s="433"/>
      <c r="AI109" s="433"/>
      <c r="AJ109" s="433"/>
      <c r="AK109" s="433"/>
      <c r="AL109" s="433"/>
      <c r="AM109" s="433"/>
      <c r="AN109" s="433"/>
      <c r="AO109" s="433"/>
      <c r="AP109" s="433"/>
      <c r="AQ109" s="433"/>
      <c r="AR109" s="433"/>
      <c r="AS109" s="433"/>
      <c r="AT109" s="433"/>
      <c r="AU109" s="433"/>
      <c r="AV109" s="433"/>
      <c r="AW109" s="433"/>
      <c r="AX109" s="433"/>
      <c r="AY109" s="433"/>
      <c r="AZ109" s="433"/>
      <c r="BA109" s="433"/>
      <c r="BB109" s="433"/>
      <c r="BC109" s="433"/>
      <c r="BD109" s="433"/>
      <c r="BE109" s="433"/>
      <c r="BF109" s="433"/>
      <c r="BG109" s="433"/>
      <c r="BH109" s="433"/>
      <c r="BI109" s="433"/>
      <c r="BJ109" s="433"/>
      <c r="BK109" s="433"/>
      <c r="BL109" s="433"/>
      <c r="BM109" s="433"/>
      <c r="BN109" s="433"/>
      <c r="BO109" s="433"/>
      <c r="BP109" s="433"/>
      <c r="BQ109" s="433"/>
      <c r="BR109" s="433"/>
      <c r="BS109" s="433"/>
      <c r="BT109" s="433"/>
      <c r="BU109" s="433"/>
      <c r="BV109" s="433"/>
      <c r="BW109" s="433"/>
      <c r="BX109" s="433"/>
      <c r="BY109" s="433"/>
      <c r="BZ109" s="433"/>
      <c r="CA109" s="433"/>
      <c r="CB109" s="433"/>
      <c r="CC109" s="433"/>
      <c r="CD109" s="433"/>
      <c r="CE109" s="433"/>
      <c r="CF109" s="433"/>
      <c r="CG109" s="433"/>
      <c r="CH109" s="433"/>
      <c r="CI109" s="433"/>
      <c r="CJ109" s="433"/>
      <c r="CK109" s="433"/>
      <c r="CL109" s="433"/>
      <c r="CM109" s="433"/>
      <c r="CN109" s="433"/>
      <c r="CO109" s="433"/>
      <c r="CP109" s="433"/>
      <c r="CQ109" s="433"/>
      <c r="CR109" s="433"/>
      <c r="CS109" s="433"/>
      <c r="CT109" s="433"/>
      <c r="CU109" s="433"/>
      <c r="CV109" s="433"/>
      <c r="CW109" s="433"/>
      <c r="CX109" s="433"/>
      <c r="CY109" s="433"/>
      <c r="CZ109" s="433"/>
      <c r="DA109" s="433"/>
      <c r="DB109" s="433"/>
      <c r="DC109" s="433"/>
      <c r="DD109" s="433"/>
      <c r="DE109" s="433"/>
      <c r="DF109" s="433"/>
      <c r="DG109" s="433"/>
      <c r="DH109" s="433"/>
      <c r="DI109" s="433"/>
      <c r="DJ109" s="433"/>
      <c r="DK109" s="433"/>
      <c r="DL109" s="433"/>
      <c r="DM109" s="433"/>
      <c r="DN109" s="433"/>
      <c r="DO109" s="433"/>
      <c r="DP109" s="433"/>
      <c r="DQ109" s="433"/>
      <c r="DR109" s="433"/>
      <c r="DS109" s="433"/>
      <c r="DT109" s="433"/>
      <c r="DU109" s="433"/>
      <c r="DV109" s="433"/>
      <c r="DW109" s="433"/>
      <c r="DX109" s="433"/>
      <c r="DY109" s="433"/>
      <c r="DZ109" s="433"/>
      <c r="EA109" s="433"/>
      <c r="EB109" s="433"/>
      <c r="EC109" s="433"/>
      <c r="ED109" s="433"/>
      <c r="EE109" s="433"/>
      <c r="EF109" s="433"/>
      <c r="EG109" s="433"/>
      <c r="EH109" s="433"/>
      <c r="EI109" s="433"/>
      <c r="EJ109" s="433"/>
      <c r="EK109" s="433"/>
      <c r="EL109" s="433"/>
      <c r="EM109" s="433"/>
      <c r="EN109" s="433"/>
      <c r="EO109" s="433"/>
      <c r="EP109" s="433"/>
      <c r="EQ109" s="433"/>
      <c r="ER109" s="433"/>
      <c r="ES109" s="433"/>
      <c r="ET109" s="433"/>
      <c r="EU109" s="433"/>
      <c r="EV109" s="433"/>
      <c r="EW109" s="433"/>
      <c r="EX109" s="433"/>
      <c r="EY109" s="433"/>
      <c r="EZ109" s="433"/>
      <c r="FA109" s="433"/>
      <c r="FB109" s="433"/>
      <c r="FC109" s="433"/>
      <c r="FD109" s="433"/>
      <c r="FE109" s="433"/>
      <c r="FF109" s="433"/>
      <c r="FG109" s="433"/>
      <c r="FH109" s="433"/>
      <c r="FI109" s="433"/>
      <c r="FJ109" s="433"/>
      <c r="FK109" s="433"/>
      <c r="FL109" s="433"/>
      <c r="FM109" s="433"/>
      <c r="FN109" s="433"/>
      <c r="FO109" s="433"/>
      <c r="FP109" s="433"/>
      <c r="FQ109" s="433"/>
      <c r="FR109" s="433"/>
      <c r="FS109" s="433"/>
      <c r="FT109" s="433"/>
      <c r="FU109" s="433"/>
      <c r="FV109" s="433"/>
      <c r="FW109" s="433"/>
      <c r="FX109" s="433"/>
      <c r="FY109" s="433"/>
      <c r="FZ109" s="433"/>
      <c r="GA109" s="433"/>
      <c r="GB109" s="433"/>
      <c r="GC109" s="433"/>
      <c r="GD109" s="433"/>
      <c r="GE109" s="433"/>
      <c r="GF109" s="433"/>
      <c r="GG109" s="433"/>
      <c r="GH109" s="433"/>
      <c r="GI109" s="433"/>
      <c r="GJ109" s="433"/>
      <c r="GK109" s="433"/>
      <c r="GL109" s="433"/>
      <c r="GM109" s="433"/>
      <c r="GN109" s="433"/>
      <c r="GO109" s="433"/>
      <c r="GP109" s="433"/>
      <c r="GQ109" s="433"/>
      <c r="GR109" s="433"/>
      <c r="GS109" s="433"/>
      <c r="GT109" s="433"/>
      <c r="GU109" s="433"/>
      <c r="GV109" s="433"/>
      <c r="GW109" s="433"/>
      <c r="GX109" s="433"/>
      <c r="GY109" s="433"/>
      <c r="GZ109" s="433"/>
      <c r="HA109" s="433"/>
      <c r="HB109" s="433"/>
      <c r="HC109" s="433"/>
      <c r="HD109" s="433"/>
      <c r="HE109" s="433"/>
      <c r="HF109" s="433"/>
      <c r="HG109" s="433"/>
      <c r="HH109" s="433"/>
      <c r="HI109" s="433"/>
      <c r="HJ109" s="433"/>
      <c r="HK109" s="433"/>
      <c r="HL109" s="433"/>
      <c r="HM109" s="433"/>
      <c r="HN109" s="433"/>
      <c r="HO109" s="433"/>
      <c r="HP109" s="433"/>
      <c r="HQ109" s="433"/>
      <c r="HR109" s="433"/>
      <c r="HS109" s="433"/>
      <c r="HT109" s="433"/>
      <c r="HU109" s="433"/>
      <c r="HV109" s="433"/>
      <c r="HW109" s="433"/>
      <c r="HX109" s="433"/>
      <c r="HY109" s="433"/>
      <c r="HZ109" s="433"/>
      <c r="IA109" s="433"/>
      <c r="IB109" s="433"/>
      <c r="IC109" s="433"/>
      <c r="ID109" s="433"/>
      <c r="IE109" s="433"/>
      <c r="IF109" s="433"/>
      <c r="IG109" s="433"/>
      <c r="IH109" s="433"/>
      <c r="II109" s="433"/>
      <c r="IJ109" s="433"/>
      <c r="IK109" s="433"/>
      <c r="IL109" s="433"/>
      <c r="IM109" s="433"/>
      <c r="IN109" s="433"/>
      <c r="IO109" s="433"/>
      <c r="IP109" s="433"/>
      <c r="IQ109" s="433"/>
      <c r="IR109" s="433"/>
      <c r="IS109" s="433"/>
      <c r="IT109" s="433"/>
      <c r="IU109" s="433"/>
      <c r="IV109" s="433"/>
      <c r="IW109" s="433"/>
      <c r="IX109" s="433"/>
      <c r="IY109" s="433"/>
      <c r="IZ109" s="433"/>
      <c r="JA109" s="433"/>
      <c r="JB109" s="433"/>
      <c r="JC109" s="433"/>
      <c r="JD109" s="433"/>
      <c r="JE109" s="433"/>
      <c r="JF109" s="433"/>
      <c r="JG109" s="433"/>
      <c r="JH109" s="433"/>
      <c r="JI109" s="433"/>
      <c r="JJ109" s="433"/>
    </row>
    <row r="110" spans="2:270" s="122" customFormat="1" x14ac:dyDescent="0.35">
      <c r="B110" s="270"/>
      <c r="N110" s="147"/>
      <c r="O110" s="147"/>
      <c r="P110" s="147"/>
      <c r="Q110" s="147"/>
      <c r="S110" s="433"/>
      <c r="T110" s="433"/>
      <c r="U110" s="433"/>
      <c r="V110" s="433"/>
      <c r="W110" s="433"/>
      <c r="X110" s="433"/>
      <c r="Y110" s="433"/>
      <c r="Z110" s="433"/>
      <c r="AA110" s="433"/>
      <c r="AB110" s="433"/>
      <c r="AC110" s="433"/>
      <c r="AD110" s="433"/>
      <c r="AE110" s="433"/>
      <c r="AF110" s="433"/>
      <c r="AG110" s="433"/>
      <c r="AH110" s="433"/>
      <c r="AI110" s="433"/>
      <c r="AJ110" s="433"/>
      <c r="AK110" s="433"/>
      <c r="AL110" s="433"/>
      <c r="AM110" s="433"/>
      <c r="AN110" s="433"/>
      <c r="AO110" s="433"/>
      <c r="AP110" s="433"/>
      <c r="AQ110" s="433"/>
      <c r="AR110" s="433"/>
      <c r="AS110" s="433"/>
      <c r="AT110" s="433"/>
      <c r="AU110" s="433"/>
      <c r="AV110" s="433"/>
      <c r="AW110" s="433"/>
      <c r="AX110" s="433"/>
      <c r="AY110" s="433"/>
      <c r="AZ110" s="433"/>
      <c r="BA110" s="433"/>
      <c r="BB110" s="433"/>
      <c r="BC110" s="433"/>
      <c r="BD110" s="433"/>
      <c r="BE110" s="433"/>
      <c r="BF110" s="433"/>
      <c r="BG110" s="433"/>
      <c r="BH110" s="433"/>
      <c r="BI110" s="433"/>
      <c r="BJ110" s="433"/>
      <c r="BK110" s="433"/>
      <c r="BL110" s="433"/>
      <c r="BM110" s="433"/>
      <c r="BN110" s="433"/>
      <c r="BO110" s="433"/>
      <c r="BP110" s="433"/>
      <c r="BQ110" s="433"/>
      <c r="BR110" s="433"/>
      <c r="BS110" s="433"/>
      <c r="BT110" s="433"/>
      <c r="BU110" s="433"/>
      <c r="BV110" s="433"/>
      <c r="BW110" s="433"/>
      <c r="BX110" s="433"/>
      <c r="BY110" s="433"/>
      <c r="BZ110" s="433"/>
      <c r="CA110" s="433"/>
      <c r="CB110" s="433"/>
      <c r="CC110" s="433"/>
      <c r="CD110" s="433"/>
      <c r="CE110" s="433"/>
      <c r="CF110" s="433"/>
      <c r="CG110" s="433"/>
      <c r="CH110" s="433"/>
      <c r="CI110" s="433"/>
      <c r="CJ110" s="433"/>
      <c r="CK110" s="433"/>
      <c r="CL110" s="433"/>
      <c r="CM110" s="433"/>
      <c r="CN110" s="433"/>
      <c r="CO110" s="433"/>
      <c r="CP110" s="433"/>
      <c r="CQ110" s="433"/>
      <c r="CR110" s="433"/>
      <c r="CS110" s="433"/>
      <c r="CT110" s="433"/>
      <c r="CU110" s="433"/>
      <c r="CV110" s="433"/>
      <c r="CW110" s="433"/>
      <c r="CX110" s="433"/>
      <c r="CY110" s="433"/>
      <c r="CZ110" s="433"/>
      <c r="DA110" s="433"/>
      <c r="DB110" s="433"/>
      <c r="DC110" s="433"/>
      <c r="DD110" s="433"/>
      <c r="DE110" s="433"/>
      <c r="DF110" s="433"/>
      <c r="DG110" s="433"/>
      <c r="DH110" s="433"/>
      <c r="DI110" s="433"/>
      <c r="DJ110" s="433"/>
      <c r="DK110" s="433"/>
      <c r="DL110" s="433"/>
      <c r="DM110" s="433"/>
      <c r="DN110" s="433"/>
      <c r="DO110" s="433"/>
      <c r="DP110" s="433"/>
      <c r="DQ110" s="433"/>
      <c r="DR110" s="433"/>
      <c r="DS110" s="433"/>
      <c r="DT110" s="433"/>
      <c r="DU110" s="433"/>
      <c r="DV110" s="433"/>
      <c r="DW110" s="433"/>
      <c r="DX110" s="433"/>
      <c r="DY110" s="433"/>
      <c r="DZ110" s="433"/>
      <c r="EA110" s="433"/>
      <c r="EB110" s="433"/>
      <c r="EC110" s="433"/>
      <c r="ED110" s="433"/>
      <c r="EE110" s="433"/>
      <c r="EF110" s="433"/>
      <c r="EG110" s="433"/>
      <c r="EH110" s="433"/>
      <c r="EI110" s="433"/>
      <c r="EJ110" s="433"/>
      <c r="EK110" s="433"/>
      <c r="EL110" s="433"/>
      <c r="EM110" s="433"/>
      <c r="EN110" s="433"/>
      <c r="EO110" s="433"/>
      <c r="EP110" s="433"/>
      <c r="EQ110" s="433"/>
      <c r="ER110" s="433"/>
      <c r="ES110" s="433"/>
      <c r="ET110" s="433"/>
      <c r="EU110" s="433"/>
      <c r="EV110" s="433"/>
      <c r="EW110" s="433"/>
      <c r="EX110" s="433"/>
      <c r="EY110" s="433"/>
      <c r="EZ110" s="433"/>
      <c r="FA110" s="433"/>
      <c r="FB110" s="433"/>
      <c r="FC110" s="433"/>
      <c r="FD110" s="433"/>
      <c r="FE110" s="433"/>
      <c r="FF110" s="433"/>
      <c r="FG110" s="433"/>
      <c r="FH110" s="433"/>
      <c r="FI110" s="433"/>
      <c r="FJ110" s="433"/>
      <c r="FK110" s="433"/>
      <c r="FL110" s="433"/>
      <c r="FM110" s="433"/>
      <c r="FN110" s="433"/>
      <c r="FO110" s="433"/>
      <c r="FP110" s="433"/>
      <c r="FQ110" s="433"/>
      <c r="FR110" s="433"/>
      <c r="FS110" s="433"/>
      <c r="FT110" s="433"/>
      <c r="FU110" s="433"/>
      <c r="FV110" s="433"/>
      <c r="FW110" s="433"/>
      <c r="FX110" s="433"/>
      <c r="FY110" s="433"/>
      <c r="FZ110" s="433"/>
      <c r="GA110" s="433"/>
      <c r="GB110" s="433"/>
      <c r="GC110" s="433"/>
      <c r="GD110" s="433"/>
      <c r="GE110" s="433"/>
      <c r="GF110" s="433"/>
      <c r="GG110" s="433"/>
      <c r="GH110" s="433"/>
      <c r="GI110" s="433"/>
      <c r="GJ110" s="433"/>
      <c r="GK110" s="433"/>
      <c r="GL110" s="433"/>
      <c r="GM110" s="433"/>
      <c r="GN110" s="433"/>
      <c r="GO110" s="433"/>
      <c r="GP110" s="433"/>
      <c r="GQ110" s="433"/>
      <c r="GR110" s="433"/>
      <c r="GS110" s="433"/>
      <c r="GT110" s="433"/>
      <c r="GU110" s="433"/>
      <c r="GV110" s="433"/>
      <c r="GW110" s="433"/>
      <c r="GX110" s="433"/>
      <c r="GY110" s="433"/>
      <c r="GZ110" s="433"/>
      <c r="HA110" s="433"/>
      <c r="HB110" s="433"/>
      <c r="HC110" s="433"/>
      <c r="HD110" s="433"/>
      <c r="HE110" s="433"/>
      <c r="HF110" s="433"/>
      <c r="HG110" s="433"/>
      <c r="HH110" s="433"/>
      <c r="HI110" s="433"/>
      <c r="HJ110" s="433"/>
      <c r="HK110" s="433"/>
      <c r="HL110" s="433"/>
      <c r="HM110" s="433"/>
      <c r="HN110" s="433"/>
      <c r="HO110" s="433"/>
      <c r="HP110" s="433"/>
      <c r="HQ110" s="433"/>
      <c r="HR110" s="433"/>
      <c r="HS110" s="433"/>
      <c r="HT110" s="433"/>
      <c r="HU110" s="433"/>
      <c r="HV110" s="433"/>
      <c r="HW110" s="433"/>
      <c r="HX110" s="433"/>
      <c r="HY110" s="433"/>
      <c r="HZ110" s="433"/>
      <c r="IA110" s="433"/>
      <c r="IB110" s="433"/>
      <c r="IC110" s="433"/>
      <c r="ID110" s="433"/>
      <c r="IE110" s="433"/>
      <c r="IF110" s="433"/>
      <c r="IG110" s="433"/>
      <c r="IH110" s="433"/>
      <c r="II110" s="433"/>
      <c r="IJ110" s="433"/>
      <c r="IK110" s="433"/>
      <c r="IL110" s="433"/>
      <c r="IM110" s="433"/>
      <c r="IN110" s="433"/>
      <c r="IO110" s="433"/>
      <c r="IP110" s="433"/>
      <c r="IQ110" s="433"/>
      <c r="IR110" s="433"/>
      <c r="IS110" s="433"/>
      <c r="IT110" s="433"/>
      <c r="IU110" s="433"/>
      <c r="IV110" s="433"/>
      <c r="IW110" s="433"/>
      <c r="IX110" s="433"/>
      <c r="IY110" s="433"/>
      <c r="IZ110" s="433"/>
      <c r="JA110" s="433"/>
      <c r="JB110" s="433"/>
      <c r="JC110" s="433"/>
      <c r="JD110" s="433"/>
      <c r="JE110" s="433"/>
      <c r="JF110" s="433"/>
      <c r="JG110" s="433"/>
      <c r="JH110" s="433"/>
      <c r="JI110" s="433"/>
      <c r="JJ110" s="433"/>
    </row>
    <row r="111" spans="2:270" s="122" customFormat="1" x14ac:dyDescent="0.35">
      <c r="B111" s="270"/>
      <c r="N111" s="147"/>
      <c r="O111" s="147"/>
      <c r="P111" s="147"/>
      <c r="Q111" s="147"/>
      <c r="S111" s="433"/>
      <c r="T111" s="433"/>
      <c r="U111" s="433"/>
      <c r="V111" s="433"/>
      <c r="W111" s="433"/>
      <c r="X111" s="433"/>
      <c r="Y111" s="433"/>
      <c r="Z111" s="433"/>
      <c r="AA111" s="433"/>
      <c r="AB111" s="433"/>
      <c r="AC111" s="433"/>
      <c r="AD111" s="433"/>
      <c r="AE111" s="433"/>
      <c r="AF111" s="433"/>
      <c r="AG111" s="433"/>
      <c r="AH111" s="433"/>
      <c r="AI111" s="433"/>
      <c r="AJ111" s="433"/>
      <c r="AK111" s="433"/>
      <c r="AL111" s="433"/>
      <c r="AM111" s="433"/>
      <c r="AN111" s="433"/>
      <c r="AO111" s="433"/>
      <c r="AP111" s="433"/>
      <c r="AQ111" s="433"/>
      <c r="AR111" s="433"/>
      <c r="AS111" s="433"/>
      <c r="AT111" s="433"/>
      <c r="AU111" s="433"/>
      <c r="AV111" s="433"/>
      <c r="AW111" s="433"/>
      <c r="AX111" s="433"/>
      <c r="AY111" s="433"/>
      <c r="AZ111" s="433"/>
      <c r="BA111" s="433"/>
      <c r="BB111" s="433"/>
      <c r="BC111" s="433"/>
      <c r="BD111" s="433"/>
      <c r="BE111" s="433"/>
      <c r="BF111" s="433"/>
      <c r="BG111" s="433"/>
      <c r="BH111" s="433"/>
      <c r="BI111" s="433"/>
      <c r="BJ111" s="433"/>
      <c r="BK111" s="433"/>
      <c r="BL111" s="433"/>
      <c r="BM111" s="433"/>
      <c r="BN111" s="433"/>
      <c r="BO111" s="433"/>
      <c r="BP111" s="433"/>
      <c r="BQ111" s="433"/>
      <c r="BR111" s="433"/>
      <c r="BS111" s="433"/>
      <c r="BT111" s="433"/>
      <c r="BU111" s="433"/>
      <c r="BV111" s="433"/>
      <c r="BW111" s="433"/>
      <c r="BX111" s="433"/>
      <c r="BY111" s="433"/>
      <c r="BZ111" s="433"/>
      <c r="CA111" s="433"/>
      <c r="CB111" s="433"/>
      <c r="CC111" s="433"/>
      <c r="CD111" s="433"/>
      <c r="CE111" s="433"/>
      <c r="CF111" s="433"/>
      <c r="CG111" s="433"/>
      <c r="CH111" s="433"/>
      <c r="CI111" s="433"/>
      <c r="CJ111" s="433"/>
      <c r="CK111" s="433"/>
      <c r="CL111" s="433"/>
      <c r="CM111" s="433"/>
      <c r="CN111" s="433"/>
      <c r="CO111" s="433"/>
      <c r="CP111" s="433"/>
      <c r="CQ111" s="433"/>
      <c r="CR111" s="433"/>
      <c r="CS111" s="433"/>
      <c r="CT111" s="433"/>
      <c r="CU111" s="433"/>
      <c r="CV111" s="433"/>
      <c r="CW111" s="433"/>
      <c r="CX111" s="433"/>
      <c r="CY111" s="433"/>
      <c r="CZ111" s="433"/>
      <c r="DA111" s="433"/>
      <c r="DB111" s="433"/>
      <c r="DC111" s="433"/>
      <c r="DD111" s="433"/>
      <c r="DE111" s="433"/>
      <c r="DF111" s="433"/>
      <c r="DG111" s="433"/>
      <c r="DH111" s="433"/>
      <c r="DI111" s="433"/>
      <c r="DJ111" s="433"/>
      <c r="DK111" s="433"/>
      <c r="DL111" s="433"/>
      <c r="DM111" s="433"/>
      <c r="DN111" s="433"/>
      <c r="DO111" s="433"/>
      <c r="DP111" s="433"/>
      <c r="DQ111" s="433"/>
      <c r="DR111" s="433"/>
      <c r="DS111" s="433"/>
      <c r="DT111" s="433"/>
      <c r="DU111" s="433"/>
      <c r="DV111" s="433"/>
      <c r="DW111" s="433"/>
      <c r="DX111" s="433"/>
      <c r="DY111" s="433"/>
      <c r="DZ111" s="433"/>
      <c r="EA111" s="433"/>
      <c r="EB111" s="433"/>
      <c r="EC111" s="433"/>
      <c r="ED111" s="433"/>
      <c r="EE111" s="433"/>
      <c r="EF111" s="433"/>
      <c r="EG111" s="433"/>
      <c r="EH111" s="433"/>
      <c r="EI111" s="433"/>
      <c r="EJ111" s="433"/>
      <c r="EK111" s="433"/>
      <c r="EL111" s="433"/>
      <c r="EM111" s="433"/>
      <c r="EN111" s="433"/>
      <c r="EO111" s="433"/>
      <c r="EP111" s="433"/>
      <c r="EQ111" s="433"/>
      <c r="ER111" s="433"/>
      <c r="ES111" s="433"/>
      <c r="ET111" s="433"/>
      <c r="EU111" s="433"/>
      <c r="EV111" s="433"/>
      <c r="EW111" s="433"/>
      <c r="EX111" s="433"/>
      <c r="EY111" s="433"/>
      <c r="EZ111" s="433"/>
      <c r="FA111" s="433"/>
      <c r="FB111" s="433"/>
      <c r="FC111" s="433"/>
      <c r="FD111" s="433"/>
      <c r="FE111" s="433"/>
      <c r="FF111" s="433"/>
      <c r="FG111" s="433"/>
      <c r="FH111" s="433"/>
      <c r="FI111" s="433"/>
      <c r="FJ111" s="433"/>
      <c r="FK111" s="433"/>
      <c r="FL111" s="433"/>
      <c r="FM111" s="433"/>
      <c r="FN111" s="433"/>
      <c r="FO111" s="433"/>
      <c r="FP111" s="433"/>
      <c r="FQ111" s="433"/>
      <c r="FR111" s="433"/>
      <c r="FS111" s="433"/>
      <c r="FT111" s="433"/>
      <c r="FU111" s="433"/>
      <c r="FV111" s="433"/>
      <c r="FW111" s="433"/>
      <c r="FX111" s="433"/>
      <c r="FY111" s="433"/>
      <c r="FZ111" s="433"/>
      <c r="GA111" s="433"/>
      <c r="GB111" s="433"/>
      <c r="GC111" s="433"/>
      <c r="GD111" s="433"/>
      <c r="GE111" s="433"/>
      <c r="GF111" s="433"/>
      <c r="GG111" s="433"/>
      <c r="GH111" s="433"/>
      <c r="GI111" s="433"/>
      <c r="GJ111" s="433"/>
      <c r="GK111" s="433"/>
      <c r="GL111" s="433"/>
      <c r="GM111" s="433"/>
      <c r="GN111" s="433"/>
      <c r="GO111" s="433"/>
      <c r="GP111" s="433"/>
      <c r="GQ111" s="433"/>
      <c r="GR111" s="433"/>
      <c r="GS111" s="433"/>
      <c r="GT111" s="433"/>
      <c r="GU111" s="433"/>
      <c r="GV111" s="433"/>
      <c r="GW111" s="433"/>
      <c r="GX111" s="433"/>
      <c r="GY111" s="433"/>
      <c r="GZ111" s="433"/>
      <c r="HA111" s="433"/>
      <c r="HB111" s="433"/>
      <c r="HC111" s="433"/>
      <c r="HD111" s="433"/>
      <c r="HE111" s="433"/>
      <c r="HF111" s="433"/>
      <c r="HG111" s="433"/>
      <c r="HH111" s="433"/>
      <c r="HI111" s="433"/>
      <c r="HJ111" s="433"/>
      <c r="HK111" s="433"/>
      <c r="HL111" s="433"/>
      <c r="HM111" s="433"/>
      <c r="HN111" s="433"/>
      <c r="HO111" s="433"/>
      <c r="HP111" s="433"/>
      <c r="HQ111" s="433"/>
      <c r="HR111" s="433"/>
      <c r="HS111" s="433"/>
      <c r="HT111" s="433"/>
      <c r="HU111" s="433"/>
      <c r="HV111" s="433"/>
      <c r="HW111" s="433"/>
      <c r="HX111" s="433"/>
      <c r="HY111" s="433"/>
      <c r="HZ111" s="433"/>
      <c r="IA111" s="433"/>
      <c r="IB111" s="433"/>
      <c r="IC111" s="433"/>
      <c r="ID111" s="433"/>
      <c r="IE111" s="433"/>
      <c r="IF111" s="433"/>
      <c r="IG111" s="433"/>
      <c r="IH111" s="433"/>
      <c r="II111" s="433"/>
      <c r="IJ111" s="433"/>
      <c r="IK111" s="433"/>
      <c r="IL111" s="433"/>
      <c r="IM111" s="433"/>
      <c r="IN111" s="433"/>
      <c r="IO111" s="433"/>
      <c r="IP111" s="433"/>
      <c r="IQ111" s="433"/>
      <c r="IR111" s="433"/>
      <c r="IS111" s="433"/>
      <c r="IT111" s="433"/>
      <c r="IU111" s="433"/>
      <c r="IV111" s="433"/>
      <c r="IW111" s="433"/>
      <c r="IX111" s="433"/>
      <c r="IY111" s="433"/>
      <c r="IZ111" s="433"/>
      <c r="JA111" s="433"/>
      <c r="JB111" s="433"/>
      <c r="JC111" s="433"/>
      <c r="JD111" s="433"/>
      <c r="JE111" s="433"/>
      <c r="JF111" s="433"/>
      <c r="JG111" s="433"/>
      <c r="JH111" s="433"/>
      <c r="JI111" s="433"/>
      <c r="JJ111" s="433"/>
    </row>
    <row r="112" spans="2:270" s="122" customFormat="1" x14ac:dyDescent="0.35">
      <c r="B112" s="270"/>
      <c r="N112" s="147"/>
      <c r="O112" s="147"/>
      <c r="P112" s="147"/>
      <c r="Q112" s="147"/>
      <c r="S112" s="433"/>
      <c r="T112" s="433"/>
      <c r="U112" s="433"/>
      <c r="V112" s="433"/>
      <c r="W112" s="433"/>
      <c r="X112" s="433"/>
      <c r="Y112" s="433"/>
      <c r="Z112" s="433"/>
      <c r="AA112" s="433"/>
      <c r="AB112" s="433"/>
      <c r="AC112" s="433"/>
      <c r="AD112" s="433"/>
      <c r="AE112" s="433"/>
      <c r="AF112" s="433"/>
      <c r="AG112" s="433"/>
      <c r="AH112" s="433"/>
      <c r="AI112" s="433"/>
      <c r="AJ112" s="433"/>
      <c r="AK112" s="433"/>
      <c r="AL112" s="433"/>
      <c r="AM112" s="433"/>
      <c r="AN112" s="433"/>
      <c r="AO112" s="433"/>
      <c r="AP112" s="433"/>
      <c r="AQ112" s="433"/>
      <c r="AR112" s="433"/>
      <c r="AS112" s="433"/>
      <c r="AT112" s="433"/>
      <c r="AU112" s="433"/>
      <c r="AV112" s="433"/>
      <c r="AW112" s="433"/>
      <c r="AX112" s="433"/>
      <c r="AY112" s="433"/>
      <c r="AZ112" s="433"/>
      <c r="BA112" s="433"/>
      <c r="BB112" s="433"/>
      <c r="BC112" s="433"/>
      <c r="BD112" s="433"/>
      <c r="BE112" s="433"/>
      <c r="BF112" s="433"/>
      <c r="BG112" s="433"/>
      <c r="BH112" s="433"/>
      <c r="BI112" s="433"/>
      <c r="BJ112" s="433"/>
      <c r="BK112" s="433"/>
      <c r="BL112" s="433"/>
      <c r="BM112" s="433"/>
      <c r="BN112" s="433"/>
      <c r="BO112" s="433"/>
      <c r="BP112" s="433"/>
      <c r="BQ112" s="433"/>
      <c r="BR112" s="433"/>
      <c r="BS112" s="433"/>
      <c r="BT112" s="433"/>
      <c r="BU112" s="433"/>
      <c r="BV112" s="433"/>
      <c r="BW112" s="433"/>
      <c r="BX112" s="433"/>
      <c r="BY112" s="433"/>
      <c r="BZ112" s="433"/>
      <c r="CA112" s="433"/>
      <c r="CB112" s="433"/>
      <c r="CC112" s="433"/>
      <c r="CD112" s="433"/>
      <c r="CE112" s="433"/>
      <c r="CF112" s="433"/>
      <c r="CG112" s="433"/>
      <c r="CH112" s="433"/>
      <c r="CI112" s="433"/>
      <c r="CJ112" s="433"/>
      <c r="CK112" s="433"/>
      <c r="CL112" s="433"/>
      <c r="CM112" s="433"/>
      <c r="CN112" s="433"/>
      <c r="CO112" s="433"/>
      <c r="CP112" s="433"/>
      <c r="CQ112" s="433"/>
      <c r="CR112" s="433"/>
      <c r="CS112" s="433"/>
      <c r="CT112" s="433"/>
      <c r="CU112" s="433"/>
      <c r="CV112" s="433"/>
      <c r="CW112" s="433"/>
      <c r="CX112" s="433"/>
      <c r="CY112" s="433"/>
      <c r="CZ112" s="433"/>
      <c r="DA112" s="433"/>
      <c r="DB112" s="433"/>
      <c r="DC112" s="433"/>
      <c r="DD112" s="433"/>
      <c r="DE112" s="433"/>
      <c r="DF112" s="433"/>
      <c r="DG112" s="433"/>
      <c r="DH112" s="433"/>
      <c r="DI112" s="433"/>
      <c r="DJ112" s="433"/>
      <c r="DK112" s="433"/>
      <c r="DL112" s="433"/>
      <c r="DM112" s="433"/>
      <c r="DN112" s="433"/>
      <c r="DO112" s="433"/>
      <c r="DP112" s="433"/>
      <c r="DQ112" s="433"/>
      <c r="DR112" s="433"/>
      <c r="DS112" s="433"/>
      <c r="DT112" s="433"/>
      <c r="DU112" s="433"/>
      <c r="DV112" s="433"/>
      <c r="DW112" s="433"/>
      <c r="DX112" s="433"/>
      <c r="DY112" s="433"/>
      <c r="DZ112" s="433"/>
      <c r="EA112" s="433"/>
      <c r="EB112" s="433"/>
      <c r="EC112" s="433"/>
      <c r="ED112" s="433"/>
      <c r="EE112" s="433"/>
      <c r="EF112" s="433"/>
      <c r="EG112" s="433"/>
      <c r="EH112" s="433"/>
      <c r="EI112" s="433"/>
      <c r="EJ112" s="433"/>
      <c r="EK112" s="433"/>
      <c r="EL112" s="433"/>
      <c r="EM112" s="433"/>
      <c r="EN112" s="433"/>
      <c r="EO112" s="433"/>
      <c r="EP112" s="433"/>
      <c r="EQ112" s="433"/>
      <c r="ER112" s="433"/>
      <c r="ES112" s="433"/>
      <c r="ET112" s="433"/>
      <c r="EU112" s="433"/>
      <c r="EV112" s="433"/>
      <c r="EW112" s="433"/>
      <c r="EX112" s="433"/>
      <c r="EY112" s="433"/>
      <c r="EZ112" s="433"/>
      <c r="FA112" s="433"/>
      <c r="FB112" s="433"/>
      <c r="FC112" s="433"/>
      <c r="FD112" s="433"/>
      <c r="FE112" s="433"/>
      <c r="FF112" s="433"/>
      <c r="FG112" s="433"/>
      <c r="FH112" s="433"/>
      <c r="FI112" s="433"/>
      <c r="FJ112" s="433"/>
      <c r="FK112" s="433"/>
      <c r="FL112" s="433"/>
      <c r="FM112" s="433"/>
      <c r="FN112" s="433"/>
      <c r="FO112" s="433"/>
      <c r="FP112" s="433"/>
      <c r="FQ112" s="433"/>
      <c r="FR112" s="433"/>
      <c r="FS112" s="433"/>
      <c r="FT112" s="433"/>
      <c r="FU112" s="433"/>
      <c r="FV112" s="433"/>
      <c r="FW112" s="433"/>
      <c r="FX112" s="433"/>
      <c r="FY112" s="433"/>
      <c r="FZ112" s="433"/>
      <c r="GA112" s="433"/>
      <c r="GB112" s="433"/>
      <c r="GC112" s="433"/>
      <c r="GD112" s="433"/>
      <c r="GE112" s="433"/>
      <c r="GF112" s="433"/>
      <c r="GG112" s="433"/>
      <c r="GH112" s="433"/>
      <c r="GI112" s="433"/>
      <c r="GJ112" s="433"/>
      <c r="GK112" s="433"/>
      <c r="GL112" s="433"/>
      <c r="GM112" s="433"/>
      <c r="GN112" s="433"/>
      <c r="GO112" s="433"/>
      <c r="GP112" s="433"/>
      <c r="GQ112" s="433"/>
      <c r="GR112" s="433"/>
      <c r="GS112" s="433"/>
      <c r="GT112" s="433"/>
      <c r="GU112" s="433"/>
      <c r="GV112" s="433"/>
      <c r="GW112" s="433"/>
      <c r="GX112" s="433"/>
      <c r="GY112" s="433"/>
      <c r="GZ112" s="433"/>
      <c r="HA112" s="433"/>
      <c r="HB112" s="433"/>
      <c r="HC112" s="433"/>
      <c r="HD112" s="433"/>
      <c r="HE112" s="433"/>
      <c r="HF112" s="433"/>
      <c r="HG112" s="433"/>
      <c r="HH112" s="433"/>
      <c r="HI112" s="433"/>
      <c r="HJ112" s="433"/>
      <c r="HK112" s="433"/>
      <c r="HL112" s="433"/>
      <c r="HM112" s="433"/>
      <c r="HN112" s="433"/>
      <c r="HO112" s="433"/>
      <c r="HP112" s="433"/>
      <c r="HQ112" s="433"/>
      <c r="HR112" s="433"/>
      <c r="HS112" s="433"/>
      <c r="HT112" s="433"/>
      <c r="HU112" s="433"/>
      <c r="HV112" s="433"/>
      <c r="HW112" s="433"/>
      <c r="HX112" s="433"/>
      <c r="HY112" s="433"/>
      <c r="HZ112" s="433"/>
      <c r="IA112" s="433"/>
      <c r="IB112" s="433"/>
      <c r="IC112" s="433"/>
      <c r="ID112" s="433"/>
      <c r="IE112" s="433"/>
      <c r="IF112" s="433"/>
      <c r="IG112" s="433"/>
      <c r="IH112" s="433"/>
      <c r="II112" s="433"/>
      <c r="IJ112" s="433"/>
      <c r="IK112" s="433"/>
      <c r="IL112" s="433"/>
      <c r="IM112" s="433"/>
      <c r="IN112" s="433"/>
      <c r="IO112" s="433"/>
      <c r="IP112" s="433"/>
      <c r="IQ112" s="433"/>
      <c r="IR112" s="433"/>
      <c r="IS112" s="433"/>
      <c r="IT112" s="433"/>
      <c r="IU112" s="433"/>
      <c r="IV112" s="433"/>
      <c r="IW112" s="433"/>
      <c r="IX112" s="433"/>
      <c r="IY112" s="433"/>
      <c r="IZ112" s="433"/>
      <c r="JA112" s="433"/>
      <c r="JB112" s="433"/>
      <c r="JC112" s="433"/>
      <c r="JD112" s="433"/>
      <c r="JE112" s="433"/>
      <c r="JF112" s="433"/>
      <c r="JG112" s="433"/>
      <c r="JH112" s="433"/>
      <c r="JI112" s="433"/>
      <c r="JJ112" s="433"/>
    </row>
    <row r="113" spans="2:270" s="122" customFormat="1" x14ac:dyDescent="0.35">
      <c r="B113" s="270"/>
      <c r="N113" s="147"/>
      <c r="O113" s="147"/>
      <c r="P113" s="147"/>
      <c r="Q113" s="147"/>
      <c r="S113" s="433"/>
      <c r="T113" s="433"/>
      <c r="U113" s="433"/>
      <c r="V113" s="433"/>
      <c r="W113" s="433"/>
      <c r="X113" s="433"/>
      <c r="Y113" s="433"/>
      <c r="Z113" s="433"/>
      <c r="AA113" s="433"/>
      <c r="AB113" s="433"/>
      <c r="AC113" s="433"/>
      <c r="AD113" s="433"/>
      <c r="AE113" s="433"/>
      <c r="AF113" s="433"/>
      <c r="AG113" s="433"/>
      <c r="AH113" s="433"/>
      <c r="AI113" s="433"/>
      <c r="AJ113" s="433"/>
      <c r="AK113" s="433"/>
      <c r="AL113" s="433"/>
      <c r="AM113" s="433"/>
      <c r="AN113" s="433"/>
      <c r="AO113" s="433"/>
      <c r="AP113" s="433"/>
      <c r="AQ113" s="433"/>
      <c r="AR113" s="433"/>
      <c r="AS113" s="433"/>
      <c r="AT113" s="433"/>
      <c r="AU113" s="433"/>
      <c r="AV113" s="433"/>
      <c r="AW113" s="433"/>
      <c r="AX113" s="433"/>
      <c r="AY113" s="433"/>
      <c r="AZ113" s="433"/>
      <c r="BA113" s="433"/>
      <c r="BB113" s="433"/>
      <c r="BC113" s="433"/>
      <c r="BD113" s="433"/>
      <c r="BE113" s="433"/>
      <c r="BF113" s="433"/>
      <c r="BG113" s="433"/>
      <c r="BH113" s="433"/>
      <c r="BI113" s="433"/>
      <c r="BJ113" s="433"/>
      <c r="BK113" s="433"/>
      <c r="BL113" s="433"/>
      <c r="BM113" s="433"/>
      <c r="BN113" s="433"/>
      <c r="BO113" s="433"/>
      <c r="BP113" s="433"/>
      <c r="BQ113" s="433"/>
      <c r="BR113" s="433"/>
      <c r="BS113" s="433"/>
      <c r="BT113" s="433"/>
      <c r="BU113" s="433"/>
      <c r="BV113" s="433"/>
      <c r="BW113" s="433"/>
      <c r="BX113" s="433"/>
      <c r="BY113" s="433"/>
      <c r="BZ113" s="433"/>
      <c r="CA113" s="433"/>
      <c r="CB113" s="433"/>
      <c r="CC113" s="433"/>
      <c r="CD113" s="433"/>
      <c r="CE113" s="433"/>
      <c r="CF113" s="433"/>
      <c r="CG113" s="433"/>
      <c r="CH113" s="433"/>
      <c r="CI113" s="433"/>
      <c r="CJ113" s="433"/>
      <c r="CK113" s="433"/>
      <c r="CL113" s="433"/>
      <c r="CM113" s="433"/>
      <c r="CN113" s="433"/>
      <c r="CO113" s="433"/>
      <c r="CP113" s="433"/>
      <c r="CQ113" s="433"/>
      <c r="CR113" s="433"/>
      <c r="CS113" s="433"/>
      <c r="CT113" s="433"/>
      <c r="CU113" s="433"/>
      <c r="CV113" s="433"/>
      <c r="CW113" s="433"/>
      <c r="CX113" s="433"/>
      <c r="CY113" s="433"/>
      <c r="CZ113" s="433"/>
      <c r="DA113" s="433"/>
      <c r="DB113" s="433"/>
      <c r="DC113" s="433"/>
      <c r="DD113" s="433"/>
      <c r="DE113" s="433"/>
      <c r="DF113" s="433"/>
      <c r="DG113" s="433"/>
      <c r="DH113" s="433"/>
      <c r="DI113" s="433"/>
      <c r="DJ113" s="433"/>
      <c r="DK113" s="433"/>
      <c r="DL113" s="433"/>
      <c r="DM113" s="433"/>
      <c r="DN113" s="433"/>
      <c r="DO113" s="433"/>
      <c r="DP113" s="433"/>
      <c r="DQ113" s="433"/>
      <c r="DR113" s="433"/>
      <c r="DS113" s="433"/>
      <c r="DT113" s="433"/>
      <c r="DU113" s="433"/>
      <c r="DV113" s="433"/>
      <c r="DW113" s="433"/>
      <c r="DX113" s="433"/>
      <c r="DY113" s="433"/>
      <c r="DZ113" s="433"/>
      <c r="EA113" s="433"/>
      <c r="EB113" s="433"/>
      <c r="EC113" s="433"/>
      <c r="ED113" s="433"/>
      <c r="EE113" s="433"/>
      <c r="EF113" s="433"/>
      <c r="EG113" s="433"/>
      <c r="EH113" s="433"/>
      <c r="EI113" s="433"/>
      <c r="EJ113" s="433"/>
      <c r="EK113" s="433"/>
      <c r="EL113" s="433"/>
      <c r="EM113" s="433"/>
      <c r="EN113" s="433"/>
      <c r="EO113" s="433"/>
      <c r="EP113" s="433"/>
      <c r="EQ113" s="433"/>
      <c r="ER113" s="433"/>
      <c r="ES113" s="433"/>
      <c r="ET113" s="433"/>
      <c r="EU113" s="433"/>
      <c r="EV113" s="433"/>
      <c r="EW113" s="433"/>
      <c r="EX113" s="433"/>
      <c r="EY113" s="433"/>
      <c r="EZ113" s="433"/>
      <c r="FA113" s="433"/>
      <c r="FB113" s="433"/>
      <c r="FC113" s="433"/>
      <c r="FD113" s="433"/>
      <c r="FE113" s="433"/>
      <c r="FF113" s="433"/>
      <c r="FG113" s="433"/>
      <c r="FH113" s="433"/>
      <c r="FI113" s="433"/>
      <c r="FJ113" s="433"/>
      <c r="FK113" s="433"/>
      <c r="FL113" s="433"/>
      <c r="FM113" s="433"/>
      <c r="FN113" s="433"/>
      <c r="FO113" s="433"/>
      <c r="FP113" s="433"/>
      <c r="FQ113" s="433"/>
      <c r="FR113" s="433"/>
      <c r="FS113" s="433"/>
      <c r="FT113" s="433"/>
      <c r="FU113" s="433"/>
      <c r="FV113" s="433"/>
      <c r="FW113" s="433"/>
      <c r="FX113" s="433"/>
      <c r="FY113" s="433"/>
      <c r="FZ113" s="433"/>
      <c r="GA113" s="433"/>
      <c r="GB113" s="433"/>
      <c r="GC113" s="433"/>
      <c r="GD113" s="433"/>
      <c r="GE113" s="433"/>
      <c r="GF113" s="433"/>
      <c r="GG113" s="433"/>
      <c r="GH113" s="433"/>
      <c r="GI113" s="433"/>
      <c r="GJ113" s="433"/>
      <c r="GK113" s="433"/>
      <c r="GL113" s="433"/>
      <c r="GM113" s="433"/>
      <c r="GN113" s="433"/>
      <c r="GO113" s="433"/>
      <c r="GP113" s="433"/>
      <c r="GQ113" s="433"/>
      <c r="GR113" s="433"/>
      <c r="GS113" s="433"/>
      <c r="GT113" s="433"/>
      <c r="GU113" s="433"/>
      <c r="GV113" s="433"/>
      <c r="GW113" s="433"/>
      <c r="GX113" s="433"/>
      <c r="GY113" s="433"/>
      <c r="GZ113" s="433"/>
      <c r="HA113" s="433"/>
      <c r="HB113" s="433"/>
      <c r="HC113" s="433"/>
      <c r="HD113" s="433"/>
      <c r="HE113" s="433"/>
      <c r="HF113" s="433"/>
      <c r="HG113" s="433"/>
      <c r="HH113" s="433"/>
      <c r="HI113" s="433"/>
      <c r="HJ113" s="433"/>
      <c r="HK113" s="433"/>
      <c r="HL113" s="433"/>
      <c r="HM113" s="433"/>
      <c r="HN113" s="433"/>
      <c r="HO113" s="433"/>
      <c r="HP113" s="433"/>
      <c r="HQ113" s="433"/>
      <c r="HR113" s="433"/>
      <c r="HS113" s="433"/>
      <c r="HT113" s="433"/>
      <c r="HU113" s="433"/>
      <c r="HV113" s="433"/>
      <c r="HW113" s="433"/>
      <c r="HX113" s="433"/>
      <c r="HY113" s="433"/>
      <c r="HZ113" s="433"/>
      <c r="IA113" s="433"/>
      <c r="IB113" s="433"/>
      <c r="IC113" s="433"/>
      <c r="ID113" s="433"/>
      <c r="IE113" s="433"/>
      <c r="IF113" s="433"/>
      <c r="IG113" s="433"/>
      <c r="IH113" s="433"/>
      <c r="II113" s="433"/>
      <c r="IJ113" s="433"/>
      <c r="IK113" s="433"/>
      <c r="IL113" s="433"/>
      <c r="IM113" s="433"/>
      <c r="IN113" s="433"/>
      <c r="IO113" s="433"/>
      <c r="IP113" s="433"/>
      <c r="IQ113" s="433"/>
      <c r="IR113" s="433"/>
      <c r="IS113" s="433"/>
      <c r="IT113" s="433"/>
      <c r="IU113" s="433"/>
      <c r="IV113" s="433"/>
      <c r="IW113" s="433"/>
      <c r="IX113" s="433"/>
      <c r="IY113" s="433"/>
      <c r="IZ113" s="433"/>
      <c r="JA113" s="433"/>
      <c r="JB113" s="433"/>
      <c r="JC113" s="433"/>
      <c r="JD113" s="433"/>
      <c r="JE113" s="433"/>
      <c r="JF113" s="433"/>
      <c r="JG113" s="433"/>
      <c r="JH113" s="433"/>
      <c r="JI113" s="433"/>
      <c r="JJ113" s="433"/>
    </row>
  </sheetData>
  <protectedRanges>
    <protectedRange sqref="H16:I16 M33 J60 H53:Q53 H30:I30 G29 L35:Q35 H34:Q34 J56:J57 M54:M60 H54:H60 H35:I35 H32:I33 G20:G24" name="Interval3_1_3_1"/>
    <protectedRange sqref="H17:I17 H14:I14 L11:L12 J10:L10 H8:I12" name="Interval3_1_1_1_1"/>
    <protectedRange sqref="G26:G28" name="Interval3_1_2_1"/>
    <protectedRange sqref="H13:I13" name="Interval3_1_1_1_1_1"/>
    <protectedRange sqref="G25" name="Interval3_1_3_1_1"/>
    <protectedRange sqref="J8:J9" name="Interval3_1_1_1_2"/>
    <protectedRange sqref="I36:I39 L36:R39" name="Interval3_1_3_1_2"/>
    <protectedRange sqref="J36:J39 J50:J52" name="Interval3_1_1_1_1_2"/>
    <protectedRange sqref="L40:M41 P40:R41 H40:H41" name="Interval3_1_3_1_3"/>
    <protectedRange sqref="J40:J41" name="Interval3_1_1_1_1_2_1"/>
    <protectedRange sqref="L42:M45 P42:R45 H42:I42" name="Interval3_1_3_1_4"/>
    <protectedRange sqref="J42:J45" name="Interval3_1_1_1_1_2_2"/>
    <protectedRange sqref="J48:J49" name="Interval3_1_1_1_1_2_3"/>
    <protectedRange sqref="L46:M47 P46:R47" name="Interval3_1_3_1_5"/>
    <protectedRange sqref="J46:J47" name="Interval3_1_1_1_1_2_4"/>
    <protectedRange sqref="G31" name="Interval3_1_3_1_6"/>
  </protectedRanges>
  <mergeCells count="9">
    <mergeCell ref="B68:F68"/>
    <mergeCell ref="B69:F69"/>
    <mergeCell ref="B70:F70"/>
    <mergeCell ref="C35:E35"/>
    <mergeCell ref="B62:F62"/>
    <mergeCell ref="B63:F63"/>
    <mergeCell ref="B64:F64"/>
    <mergeCell ref="B65:F65"/>
    <mergeCell ref="B66:F66"/>
  </mergeCells>
  <conditionalFormatting sqref="L32:L33">
    <cfRule type="cellIs" dxfId="64" priority="25" operator="lessThan">
      <formula>0</formula>
    </cfRule>
  </conditionalFormatting>
  <conditionalFormatting sqref="L13">
    <cfRule type="cellIs" dxfId="63" priority="26" operator="lessThan">
      <formula>0</formula>
    </cfRule>
  </conditionalFormatting>
  <conditionalFormatting sqref="L29">
    <cfRule type="cellIs" dxfId="62" priority="23" operator="lessThan">
      <formula>0</formula>
    </cfRule>
  </conditionalFormatting>
  <conditionalFormatting sqref="L29">
    <cfRule type="cellIs" dxfId="61" priority="22" operator="lessThan">
      <formula>0</formula>
    </cfRule>
  </conditionalFormatting>
  <conditionalFormatting sqref="L8">
    <cfRule type="cellIs" dxfId="60" priority="20" operator="greaterThan">
      <formula>0</formula>
    </cfRule>
  </conditionalFormatting>
  <conditionalFormatting sqref="L30">
    <cfRule type="cellIs" dxfId="59" priority="21" operator="lessThan">
      <formula>0</formula>
    </cfRule>
  </conditionalFormatting>
  <conditionalFormatting sqref="L30">
    <cfRule type="cellIs" dxfId="58" priority="24" operator="greaterThan">
      <formula>0</formula>
    </cfRule>
  </conditionalFormatting>
  <conditionalFormatting sqref="L9">
    <cfRule type="cellIs" dxfId="57" priority="19" operator="greaterThan">
      <formula>0</formula>
    </cfRule>
  </conditionalFormatting>
  <conditionalFormatting sqref="L14">
    <cfRule type="cellIs" dxfId="56" priority="18" operator="lessThan">
      <formula>0</formula>
    </cfRule>
  </conditionalFormatting>
  <conditionalFormatting sqref="L15">
    <cfRule type="cellIs" dxfId="55" priority="17" operator="lessThan">
      <formula>0</formula>
    </cfRule>
  </conditionalFormatting>
  <conditionalFormatting sqref="L16">
    <cfRule type="cellIs" dxfId="54" priority="16" operator="lessThan">
      <formula>0</formula>
    </cfRule>
  </conditionalFormatting>
  <conditionalFormatting sqref="L17">
    <cfRule type="cellIs" dxfId="53" priority="15" operator="lessThan">
      <formula>0</formula>
    </cfRule>
  </conditionalFormatting>
  <conditionalFormatting sqref="L18">
    <cfRule type="cellIs" dxfId="52" priority="14" operator="lessThan">
      <formula>0</formula>
    </cfRule>
  </conditionalFormatting>
  <conditionalFormatting sqref="L19">
    <cfRule type="cellIs" dxfId="51" priority="13" operator="lessThan">
      <formula>0</formula>
    </cfRule>
  </conditionalFormatting>
  <conditionalFormatting sqref="L20">
    <cfRule type="cellIs" dxfId="50" priority="12" operator="lessThan">
      <formula>0</formula>
    </cfRule>
  </conditionalFormatting>
  <conditionalFormatting sqref="L21">
    <cfRule type="cellIs" dxfId="49" priority="11" operator="lessThan">
      <formula>0</formula>
    </cfRule>
  </conditionalFormatting>
  <conditionalFormatting sqref="L22">
    <cfRule type="cellIs" dxfId="48" priority="10" operator="lessThan">
      <formula>0</formula>
    </cfRule>
  </conditionalFormatting>
  <conditionalFormatting sqref="L23">
    <cfRule type="cellIs" dxfId="47" priority="9" operator="lessThan">
      <formula>0</formula>
    </cfRule>
  </conditionalFormatting>
  <conditionalFormatting sqref="L24">
    <cfRule type="cellIs" dxfId="45" priority="7" operator="lessThan">
      <formula>0</formula>
    </cfRule>
  </conditionalFormatting>
  <conditionalFormatting sqref="L25">
    <cfRule type="cellIs" dxfId="44" priority="6" operator="lessThan">
      <formula>0</formula>
    </cfRule>
  </conditionalFormatting>
  <conditionalFormatting sqref="L26">
    <cfRule type="cellIs" dxfId="43" priority="5" operator="lessThan">
      <formula>0</formula>
    </cfRule>
  </conditionalFormatting>
  <conditionalFormatting sqref="L27">
    <cfRule type="cellIs" dxfId="42" priority="4" operator="lessThan">
      <formula>0</formula>
    </cfRule>
  </conditionalFormatting>
  <conditionalFormatting sqref="L56">
    <cfRule type="cellIs" dxfId="41" priority="3" operator="greaterThan">
      <formula>0</formula>
    </cfRule>
  </conditionalFormatting>
  <conditionalFormatting sqref="L60">
    <cfRule type="cellIs" dxfId="40" priority="2" operator="greaterThan">
      <formula>0</formula>
    </cfRule>
  </conditionalFormatting>
  <conditionalFormatting sqref="L31">
    <cfRule type="cellIs" dxfId="3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7"/>
  <sheetViews>
    <sheetView zoomScaleNormal="100" workbookViewId="0">
      <selection activeCell="H11" sqref="H11"/>
    </sheetView>
  </sheetViews>
  <sheetFormatPr defaultColWidth="8.7265625" defaultRowHeight="14.5" x14ac:dyDescent="0.35"/>
  <cols>
    <col min="2" max="2" width="4.6328125" style="276" customWidth="1"/>
    <col min="3" max="3" width="21.08984375" customWidth="1"/>
    <col min="4" max="4" width="7.1796875" style="140" customWidth="1"/>
    <col min="5" max="5" width="24.36328125" customWidth="1"/>
    <col min="6" max="8" width="8.6328125" customWidth="1"/>
    <col min="9" max="9" width="8.6328125" style="430" customWidth="1"/>
    <col min="10" max="10" width="8.6328125" customWidth="1"/>
    <col min="11" max="13" width="8.7265625" customWidth="1"/>
    <col min="14" max="14" width="3.6328125" customWidth="1"/>
    <col min="15" max="18" width="8.6328125" style="240" customWidth="1"/>
    <col min="19" max="19" width="8.7265625" customWidth="1"/>
    <col min="20" max="45" width="8.7265625" style="122"/>
  </cols>
  <sheetData>
    <row r="1" spans="1:45" s="122" customFormat="1" x14ac:dyDescent="0.35">
      <c r="B1" s="276"/>
      <c r="D1" s="145"/>
      <c r="I1" s="248"/>
      <c r="J1" s="150"/>
      <c r="K1" s="151"/>
      <c r="L1" s="152"/>
      <c r="M1" s="395"/>
      <c r="N1" s="230"/>
      <c r="O1" s="230"/>
      <c r="P1" s="230"/>
      <c r="Q1" s="230"/>
      <c r="R1" s="230"/>
      <c r="S1" s="148"/>
    </row>
    <row r="2" spans="1:45" s="112" customFormat="1" ht="15" customHeight="1" x14ac:dyDescent="0.35">
      <c r="B2" s="277"/>
      <c r="C2" s="1" t="s">
        <v>260</v>
      </c>
      <c r="D2" s="64"/>
      <c r="E2" s="64"/>
      <c r="F2" s="64"/>
      <c r="G2" s="8"/>
      <c r="H2" s="396"/>
      <c r="I2" s="248"/>
      <c r="J2" s="150"/>
      <c r="K2" s="151"/>
      <c r="L2" s="152"/>
      <c r="M2" s="395"/>
      <c r="N2" s="230"/>
      <c r="O2" s="230"/>
      <c r="P2" s="230"/>
      <c r="Q2" s="230"/>
      <c r="R2" s="230"/>
      <c r="S2" s="383"/>
    </row>
    <row r="3" spans="1:45" s="372" customFormat="1" ht="15" customHeight="1" x14ac:dyDescent="0.35">
      <c r="B3" s="278"/>
      <c r="C3" s="2" t="s">
        <v>259</v>
      </c>
      <c r="D3" s="135"/>
      <c r="E3" s="98"/>
      <c r="F3" s="3"/>
      <c r="G3" s="4"/>
      <c r="H3" s="394"/>
      <c r="I3" s="336"/>
      <c r="J3" s="335"/>
      <c r="K3" s="155"/>
      <c r="L3" s="156"/>
      <c r="M3" s="157"/>
      <c r="N3" s="373"/>
      <c r="O3" s="373"/>
      <c r="P3" s="373"/>
      <c r="Q3" s="373"/>
      <c r="R3" s="373"/>
      <c r="S3" s="383"/>
    </row>
    <row r="4" spans="1:45" s="31" customFormat="1" ht="15" customHeight="1" x14ac:dyDescent="0.35">
      <c r="B4" s="279"/>
      <c r="C4" s="113" t="s">
        <v>12</v>
      </c>
      <c r="D4" s="136"/>
      <c r="E4" s="6"/>
      <c r="F4" s="7">
        <f>SUM(B5:B89)</f>
        <v>14.175000000000001</v>
      </c>
      <c r="G4" s="8" t="s">
        <v>1</v>
      </c>
      <c r="H4" s="388"/>
      <c r="I4" s="248"/>
      <c r="J4" s="150"/>
      <c r="K4" s="158"/>
      <c r="L4" s="159"/>
      <c r="M4" s="385"/>
      <c r="N4" s="177"/>
      <c r="O4" s="177"/>
      <c r="P4" s="177"/>
      <c r="Q4" s="177"/>
      <c r="R4" s="177"/>
      <c r="S4" s="383"/>
      <c r="T4" s="372"/>
      <c r="U4" s="372"/>
      <c r="V4" s="372"/>
      <c r="W4" s="372"/>
      <c r="X4" s="372"/>
    </row>
    <row r="5" spans="1:45" s="31" customFormat="1" ht="15" customHeight="1" x14ac:dyDescent="0.35">
      <c r="B5" s="279"/>
      <c r="C5" s="9"/>
      <c r="D5" s="100"/>
      <c r="E5" s="9"/>
      <c r="F5" s="97"/>
      <c r="G5" s="114"/>
      <c r="H5" s="431"/>
      <c r="I5" s="387"/>
      <c r="J5" s="386"/>
      <c r="K5" s="158"/>
      <c r="L5" s="159"/>
      <c r="M5" s="385"/>
      <c r="N5" s="397"/>
      <c r="O5" s="397"/>
      <c r="P5" s="397"/>
      <c r="Q5" s="397"/>
      <c r="R5" s="397"/>
      <c r="S5" s="383"/>
      <c r="T5" s="372"/>
      <c r="U5" s="372"/>
      <c r="V5" s="372"/>
      <c r="W5" s="372"/>
      <c r="X5" s="372"/>
    </row>
    <row r="6" spans="1:45" s="31" customFormat="1" ht="15" customHeight="1" x14ac:dyDescent="0.35">
      <c r="A6" s="398"/>
      <c r="B6" s="279"/>
      <c r="C6" s="10" t="s">
        <v>186</v>
      </c>
      <c r="D6" s="137"/>
      <c r="E6" s="11"/>
      <c r="F6" s="12"/>
      <c r="G6" s="13"/>
      <c r="H6" s="14"/>
      <c r="I6" s="249"/>
      <c r="J6" s="154"/>
      <c r="K6" s="370"/>
      <c r="L6" s="369"/>
      <c r="M6" s="380"/>
      <c r="N6" s="373"/>
      <c r="O6" s="294" t="s">
        <v>194</v>
      </c>
      <c r="P6" s="146" t="s">
        <v>195</v>
      </c>
      <c r="Q6" s="294" t="s">
        <v>196</v>
      </c>
      <c r="R6" s="294" t="s">
        <v>197</v>
      </c>
      <c r="S6" s="383"/>
    </row>
    <row r="7" spans="1:45" s="15" customFormat="1" ht="31.5" x14ac:dyDescent="0.35">
      <c r="A7" s="399"/>
      <c r="B7" s="280" t="s">
        <v>5</v>
      </c>
      <c r="C7" s="17" t="s">
        <v>6</v>
      </c>
      <c r="D7" s="17" t="s">
        <v>191</v>
      </c>
      <c r="E7" s="18" t="s">
        <v>7</v>
      </c>
      <c r="F7" s="19" t="s">
        <v>8</v>
      </c>
      <c r="G7" s="20" t="s">
        <v>9</v>
      </c>
      <c r="H7" s="21"/>
      <c r="I7" s="250"/>
      <c r="J7" s="160"/>
      <c r="K7" s="161" t="s">
        <v>10</v>
      </c>
      <c r="L7" s="162" t="s">
        <v>11</v>
      </c>
      <c r="M7" s="380"/>
      <c r="N7" s="373"/>
      <c r="O7" s="164" t="s">
        <v>8</v>
      </c>
      <c r="P7" s="164" t="s">
        <v>8</v>
      </c>
      <c r="Q7" s="164" t="s">
        <v>8</v>
      </c>
      <c r="R7" s="164" t="s">
        <v>8</v>
      </c>
      <c r="S7" s="332"/>
    </row>
    <row r="8" spans="1:45" s="28" customFormat="1" x14ac:dyDescent="0.35">
      <c r="A8" s="371"/>
      <c r="B8" s="281">
        <v>0.24</v>
      </c>
      <c r="C8" s="23" t="s">
        <v>129</v>
      </c>
      <c r="D8" s="141" t="s">
        <v>192</v>
      </c>
      <c r="E8" s="24" t="s">
        <v>130</v>
      </c>
      <c r="F8" s="25" t="s">
        <v>225</v>
      </c>
      <c r="G8" s="26" t="s">
        <v>225</v>
      </c>
      <c r="H8" s="27"/>
      <c r="I8" s="251"/>
      <c r="J8" s="165"/>
      <c r="K8" s="166" t="str">
        <f t="shared" ref="K8:K31" si="0">G8</f>
        <v>... €</v>
      </c>
      <c r="L8" s="167" t="str">
        <f>K8</f>
        <v>... €</v>
      </c>
      <c r="M8" s="348" t="e">
        <f t="shared" ref="M8:M31" si="1">G8-F8</f>
        <v>#VALUE!</v>
      </c>
      <c r="N8" s="373"/>
      <c r="O8" s="243">
        <v>12.9</v>
      </c>
      <c r="P8" s="243">
        <v>13.5</v>
      </c>
      <c r="Q8" s="243">
        <v>13.5</v>
      </c>
      <c r="R8" s="243">
        <v>12.83</v>
      </c>
      <c r="S8" s="168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</row>
    <row r="9" spans="1:45" s="28" customFormat="1" x14ac:dyDescent="0.35">
      <c r="A9" s="371"/>
      <c r="B9" s="281">
        <v>0.02</v>
      </c>
      <c r="C9" s="23" t="s">
        <v>131</v>
      </c>
      <c r="D9" s="141" t="s">
        <v>192</v>
      </c>
      <c r="E9" s="24" t="s">
        <v>261</v>
      </c>
      <c r="F9" s="25" t="s">
        <v>225</v>
      </c>
      <c r="G9" s="26" t="s">
        <v>225</v>
      </c>
      <c r="H9" s="27"/>
      <c r="I9" s="251"/>
      <c r="J9" s="165"/>
      <c r="K9" s="166" t="str">
        <f t="shared" si="0"/>
        <v>... €</v>
      </c>
      <c r="L9" s="167" t="str">
        <f t="shared" ref="L9:L31" si="2">K9</f>
        <v>... €</v>
      </c>
      <c r="M9" s="348" t="e">
        <f t="shared" si="1"/>
        <v>#VALUE!</v>
      </c>
      <c r="N9" s="373"/>
      <c r="O9" s="243">
        <v>13.1</v>
      </c>
      <c r="P9" s="243">
        <v>12.5</v>
      </c>
      <c r="Q9" s="243">
        <v>10.45</v>
      </c>
      <c r="R9" s="243">
        <v>11.9</v>
      </c>
      <c r="S9" s="168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</row>
    <row r="10" spans="1:45" s="28" customFormat="1" x14ac:dyDescent="0.35">
      <c r="A10" s="371"/>
      <c r="B10" s="281">
        <v>0.05</v>
      </c>
      <c r="C10" s="23" t="s">
        <v>131</v>
      </c>
      <c r="D10" s="141" t="s">
        <v>192</v>
      </c>
      <c r="E10" s="24" t="s">
        <v>132</v>
      </c>
      <c r="F10" s="25" t="s">
        <v>225</v>
      </c>
      <c r="G10" s="26" t="s">
        <v>225</v>
      </c>
      <c r="H10" s="27"/>
      <c r="I10" s="251"/>
      <c r="J10" s="165"/>
      <c r="K10" s="166" t="str">
        <f t="shared" si="0"/>
        <v>... €</v>
      </c>
      <c r="L10" s="167" t="str">
        <f t="shared" si="2"/>
        <v>... €</v>
      </c>
      <c r="M10" s="348" t="e">
        <f t="shared" si="1"/>
        <v>#VALUE!</v>
      </c>
      <c r="N10" s="373"/>
      <c r="O10" s="243">
        <v>13.1</v>
      </c>
      <c r="P10" s="243">
        <v>15</v>
      </c>
      <c r="Q10" s="290">
        <v>11.875</v>
      </c>
      <c r="R10" s="243">
        <v>15.7</v>
      </c>
      <c r="S10" s="168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</row>
    <row r="11" spans="1:45" s="28" customFormat="1" x14ac:dyDescent="0.35">
      <c r="A11" s="371"/>
      <c r="B11" s="281">
        <v>0.02</v>
      </c>
      <c r="C11" s="23" t="s">
        <v>133</v>
      </c>
      <c r="D11" s="141" t="s">
        <v>192</v>
      </c>
      <c r="E11" s="24" t="s">
        <v>261</v>
      </c>
      <c r="F11" s="25" t="s">
        <v>225</v>
      </c>
      <c r="G11" s="26" t="s">
        <v>225</v>
      </c>
      <c r="H11" s="27"/>
      <c r="I11" s="251"/>
      <c r="J11" s="165"/>
      <c r="K11" s="166" t="str">
        <f t="shared" si="0"/>
        <v>... €</v>
      </c>
      <c r="L11" s="167" t="str">
        <f t="shared" si="2"/>
        <v>... €</v>
      </c>
      <c r="M11" s="348" t="e">
        <f t="shared" si="1"/>
        <v>#VALUE!</v>
      </c>
      <c r="N11" s="373"/>
      <c r="O11" s="243">
        <v>12.1</v>
      </c>
      <c r="P11" s="243">
        <v>12</v>
      </c>
      <c r="Q11" s="243">
        <v>10.809999999999999</v>
      </c>
      <c r="R11" s="243">
        <v>11</v>
      </c>
      <c r="S11" s="168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</row>
    <row r="12" spans="1:45" s="28" customFormat="1" x14ac:dyDescent="0.35">
      <c r="A12" s="371"/>
      <c r="B12" s="281">
        <v>5.0000000000000001E-3</v>
      </c>
      <c r="C12" s="23" t="s">
        <v>133</v>
      </c>
      <c r="D12" s="141" t="s">
        <v>192</v>
      </c>
      <c r="E12" s="24" t="s">
        <v>132</v>
      </c>
      <c r="F12" s="25" t="s">
        <v>225</v>
      </c>
      <c r="G12" s="26" t="s">
        <v>225</v>
      </c>
      <c r="H12" s="27"/>
      <c r="I12" s="251"/>
      <c r="J12" s="165"/>
      <c r="K12" s="166" t="str">
        <f t="shared" si="0"/>
        <v>... €</v>
      </c>
      <c r="L12" s="167" t="str">
        <f t="shared" si="2"/>
        <v>... €</v>
      </c>
      <c r="M12" s="348" t="e">
        <f t="shared" si="1"/>
        <v>#VALUE!</v>
      </c>
      <c r="N12" s="373"/>
      <c r="O12" s="243">
        <v>12</v>
      </c>
      <c r="P12" s="243">
        <v>13</v>
      </c>
      <c r="Q12" s="243">
        <v>11.75</v>
      </c>
      <c r="R12" s="243">
        <v>11.88</v>
      </c>
      <c r="S12" s="168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</row>
    <row r="13" spans="1:45" s="28" customFormat="1" x14ac:dyDescent="0.35">
      <c r="A13" s="371"/>
      <c r="B13" s="281">
        <v>8.5000000000000006E-2</v>
      </c>
      <c r="C13" s="23" t="s">
        <v>134</v>
      </c>
      <c r="D13" s="141" t="s">
        <v>192</v>
      </c>
      <c r="E13" s="24" t="s">
        <v>135</v>
      </c>
      <c r="F13" s="25" t="s">
        <v>225</v>
      </c>
      <c r="G13" s="26" t="s">
        <v>225</v>
      </c>
      <c r="H13" s="27"/>
      <c r="I13" s="251"/>
      <c r="J13" s="165"/>
      <c r="K13" s="166" t="str">
        <f t="shared" si="0"/>
        <v>... €</v>
      </c>
      <c r="L13" s="167" t="str">
        <f t="shared" si="2"/>
        <v>... €</v>
      </c>
      <c r="M13" s="348" t="e">
        <f t="shared" si="1"/>
        <v>#VALUE!</v>
      </c>
      <c r="N13" s="373"/>
      <c r="O13" s="243">
        <v>20</v>
      </c>
      <c r="P13" s="243">
        <v>22</v>
      </c>
      <c r="Q13" s="243">
        <v>18.7</v>
      </c>
      <c r="R13" s="243">
        <v>21.3</v>
      </c>
      <c r="S13" s="168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</row>
    <row r="14" spans="1:45" s="28" customFormat="1" x14ac:dyDescent="0.35">
      <c r="A14" s="371"/>
      <c r="B14" s="281">
        <v>0.1</v>
      </c>
      <c r="C14" s="23" t="s">
        <v>136</v>
      </c>
      <c r="D14" s="141" t="s">
        <v>192</v>
      </c>
      <c r="E14" s="24" t="s">
        <v>137</v>
      </c>
      <c r="F14" s="25" t="s">
        <v>225</v>
      </c>
      <c r="G14" s="26" t="s">
        <v>225</v>
      </c>
      <c r="H14" s="27"/>
      <c r="I14" s="251"/>
      <c r="J14" s="165"/>
      <c r="K14" s="166" t="str">
        <f t="shared" si="0"/>
        <v>... €</v>
      </c>
      <c r="L14" s="167" t="str">
        <f t="shared" si="2"/>
        <v>... €</v>
      </c>
      <c r="M14" s="348" t="e">
        <f t="shared" si="1"/>
        <v>#VALUE!</v>
      </c>
      <c r="N14" s="373"/>
      <c r="O14" s="243">
        <v>4.5</v>
      </c>
      <c r="P14" s="243">
        <v>6</v>
      </c>
      <c r="Q14" s="243">
        <v>4.4000000000000004</v>
      </c>
      <c r="R14" s="243">
        <v>4.3</v>
      </c>
      <c r="S14" s="168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</row>
    <row r="15" spans="1:45" s="28" customFormat="1" x14ac:dyDescent="0.35">
      <c r="A15" s="371"/>
      <c r="B15" s="281">
        <v>0.2</v>
      </c>
      <c r="C15" s="23" t="s">
        <v>138</v>
      </c>
      <c r="D15" s="141" t="s">
        <v>192</v>
      </c>
      <c r="E15" s="24" t="s">
        <v>139</v>
      </c>
      <c r="F15" s="25" t="s">
        <v>225</v>
      </c>
      <c r="G15" s="26" t="s">
        <v>225</v>
      </c>
      <c r="H15" s="27"/>
      <c r="I15" s="254"/>
      <c r="J15" s="170"/>
      <c r="K15" s="166" t="str">
        <f t="shared" si="0"/>
        <v>... €</v>
      </c>
      <c r="L15" s="167" t="str">
        <f t="shared" si="2"/>
        <v>... €</v>
      </c>
      <c r="M15" s="348" t="e">
        <f t="shared" si="1"/>
        <v>#VALUE!</v>
      </c>
      <c r="N15" s="373"/>
      <c r="O15" s="243">
        <v>1.9</v>
      </c>
      <c r="P15" s="243">
        <v>0.65</v>
      </c>
      <c r="Q15" s="243">
        <v>3</v>
      </c>
      <c r="R15" s="243">
        <v>2.5</v>
      </c>
      <c r="S15" s="373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</row>
    <row r="16" spans="1:45" s="28" customFormat="1" ht="13" x14ac:dyDescent="0.35">
      <c r="A16" s="371"/>
      <c r="B16" s="281">
        <v>0.15</v>
      </c>
      <c r="C16" s="23" t="s">
        <v>138</v>
      </c>
      <c r="D16" s="141" t="s">
        <v>192</v>
      </c>
      <c r="E16" s="24" t="s">
        <v>140</v>
      </c>
      <c r="F16" s="25" t="s">
        <v>225</v>
      </c>
      <c r="G16" s="26" t="s">
        <v>225</v>
      </c>
      <c r="H16" s="27"/>
      <c r="I16" s="252"/>
      <c r="J16" s="175"/>
      <c r="K16" s="166" t="str">
        <f t="shared" si="0"/>
        <v>... €</v>
      </c>
      <c r="L16" s="167" t="str">
        <f t="shared" si="2"/>
        <v>... €</v>
      </c>
      <c r="M16" s="348" t="e">
        <f t="shared" si="1"/>
        <v>#VALUE!</v>
      </c>
      <c r="N16" s="373"/>
      <c r="O16" s="243">
        <v>8</v>
      </c>
      <c r="P16" s="243">
        <v>1.2</v>
      </c>
      <c r="Q16" s="243">
        <v>10.75</v>
      </c>
      <c r="R16" s="243">
        <v>9</v>
      </c>
      <c r="S16" s="332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</row>
    <row r="17" spans="1:45" s="28" customFormat="1" x14ac:dyDescent="0.35">
      <c r="A17" s="371"/>
      <c r="B17" s="281">
        <v>0.15</v>
      </c>
      <c r="C17" s="23" t="s">
        <v>138</v>
      </c>
      <c r="D17" s="141" t="s">
        <v>192</v>
      </c>
      <c r="E17" s="24" t="s">
        <v>262</v>
      </c>
      <c r="F17" s="25" t="s">
        <v>225</v>
      </c>
      <c r="G17" s="26" t="s">
        <v>225</v>
      </c>
      <c r="H17" s="27"/>
      <c r="I17" s="250"/>
      <c r="J17" s="160"/>
      <c r="K17" s="166" t="str">
        <f t="shared" si="0"/>
        <v>... €</v>
      </c>
      <c r="L17" s="167" t="str">
        <f t="shared" si="2"/>
        <v>... €</v>
      </c>
      <c r="M17" s="348" t="e">
        <f t="shared" si="1"/>
        <v>#VALUE!</v>
      </c>
      <c r="N17" s="373"/>
      <c r="O17" s="243">
        <v>0.01</v>
      </c>
      <c r="P17" s="243">
        <v>0.03</v>
      </c>
      <c r="Q17" s="243">
        <v>0.03</v>
      </c>
      <c r="R17" s="290">
        <v>2.5000000000000001E-2</v>
      </c>
      <c r="S17" s="168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</row>
    <row r="18" spans="1:45" s="311" customFormat="1" ht="21" x14ac:dyDescent="0.35">
      <c r="A18" s="371"/>
      <c r="B18" s="281">
        <v>0.15</v>
      </c>
      <c r="C18" s="23" t="s">
        <v>141</v>
      </c>
      <c r="D18" s="141" t="s">
        <v>192</v>
      </c>
      <c r="E18" s="24" t="s">
        <v>214</v>
      </c>
      <c r="F18" s="25" t="s">
        <v>225</v>
      </c>
      <c r="G18" s="26" t="s">
        <v>225</v>
      </c>
      <c r="H18" s="27"/>
      <c r="I18" s="253"/>
      <c r="J18" s="169"/>
      <c r="K18" s="166" t="str">
        <f t="shared" si="0"/>
        <v>... €</v>
      </c>
      <c r="L18" s="167" t="str">
        <f t="shared" si="2"/>
        <v>... €</v>
      </c>
      <c r="M18" s="348" t="e">
        <f t="shared" si="1"/>
        <v>#VALUE!</v>
      </c>
      <c r="N18" s="177"/>
      <c r="O18" s="243">
        <v>2</v>
      </c>
      <c r="P18" s="243">
        <v>0.44999999999999996</v>
      </c>
      <c r="Q18" s="243">
        <v>1.5</v>
      </c>
      <c r="R18" s="243">
        <v>1.2</v>
      </c>
      <c r="S18" s="168"/>
    </row>
    <row r="19" spans="1:45" s="313" customFormat="1" ht="21" x14ac:dyDescent="0.35">
      <c r="A19" s="371"/>
      <c r="B19" s="281">
        <v>0.05</v>
      </c>
      <c r="C19" s="23" t="s">
        <v>141</v>
      </c>
      <c r="D19" s="141" t="s">
        <v>192</v>
      </c>
      <c r="E19" s="24" t="s">
        <v>263</v>
      </c>
      <c r="F19" s="25" t="s">
        <v>225</v>
      </c>
      <c r="G19" s="26" t="s">
        <v>225</v>
      </c>
      <c r="H19" s="27"/>
      <c r="I19" s="253"/>
      <c r="J19" s="169"/>
      <c r="K19" s="166" t="str">
        <f t="shared" si="0"/>
        <v>... €</v>
      </c>
      <c r="L19" s="167" t="str">
        <f t="shared" si="2"/>
        <v>... €</v>
      </c>
      <c r="M19" s="348" t="e">
        <f t="shared" si="1"/>
        <v>#VALUE!</v>
      </c>
      <c r="N19" s="177"/>
      <c r="O19" s="243">
        <v>0.02</v>
      </c>
      <c r="P19" s="243">
        <v>0.03</v>
      </c>
      <c r="Q19" s="243">
        <v>0.02</v>
      </c>
      <c r="R19" s="243">
        <v>0.04</v>
      </c>
      <c r="S19" s="168"/>
    </row>
    <row r="20" spans="1:45" s="311" customFormat="1" ht="21" x14ac:dyDescent="0.35">
      <c r="A20" s="371"/>
      <c r="B20" s="281">
        <v>0.27500000000000002</v>
      </c>
      <c r="C20" s="23" t="s">
        <v>141</v>
      </c>
      <c r="D20" s="141" t="s">
        <v>192</v>
      </c>
      <c r="E20" s="24" t="s">
        <v>230</v>
      </c>
      <c r="F20" s="25" t="s">
        <v>225</v>
      </c>
      <c r="G20" s="26" t="s">
        <v>225</v>
      </c>
      <c r="H20" s="27"/>
      <c r="I20" s="253"/>
      <c r="J20" s="169"/>
      <c r="K20" s="166" t="str">
        <f t="shared" si="0"/>
        <v>... €</v>
      </c>
      <c r="L20" s="167" t="str">
        <f t="shared" si="2"/>
        <v>... €</v>
      </c>
      <c r="M20" s="348" t="e">
        <f t="shared" si="1"/>
        <v>#VALUE!</v>
      </c>
      <c r="N20" s="177"/>
      <c r="O20" s="243">
        <v>2</v>
      </c>
      <c r="P20" s="243">
        <v>0.44999999999999996</v>
      </c>
      <c r="Q20" s="243">
        <v>1.5</v>
      </c>
      <c r="R20" s="243">
        <v>1.2</v>
      </c>
      <c r="S20" s="168"/>
    </row>
    <row r="21" spans="1:45" s="313" customFormat="1" ht="21" x14ac:dyDescent="0.35">
      <c r="A21" s="371"/>
      <c r="B21" s="281">
        <v>0.15</v>
      </c>
      <c r="C21" s="23" t="s">
        <v>142</v>
      </c>
      <c r="D21" s="141" t="s">
        <v>192</v>
      </c>
      <c r="E21" s="24" t="s">
        <v>214</v>
      </c>
      <c r="F21" s="25" t="s">
        <v>225</v>
      </c>
      <c r="G21" s="26" t="s">
        <v>225</v>
      </c>
      <c r="H21" s="27"/>
      <c r="I21" s="253"/>
      <c r="J21" s="169"/>
      <c r="K21" s="166" t="str">
        <f t="shared" si="0"/>
        <v>... €</v>
      </c>
      <c r="L21" s="167" t="str">
        <f t="shared" si="2"/>
        <v>... €</v>
      </c>
      <c r="M21" s="348" t="e">
        <f t="shared" si="1"/>
        <v>#VALUE!</v>
      </c>
      <c r="N21" s="177"/>
      <c r="O21" s="243">
        <v>2</v>
      </c>
      <c r="P21" s="243">
        <v>0.44999999999999996</v>
      </c>
      <c r="Q21" s="243">
        <v>1.5</v>
      </c>
      <c r="R21" s="243">
        <v>1.2</v>
      </c>
      <c r="S21" s="168"/>
    </row>
    <row r="22" spans="1:45" s="313" customFormat="1" ht="21" x14ac:dyDescent="0.35">
      <c r="A22" s="371"/>
      <c r="B22" s="281">
        <v>0.05</v>
      </c>
      <c r="C22" s="23" t="s">
        <v>142</v>
      </c>
      <c r="D22" s="141" t="s">
        <v>192</v>
      </c>
      <c r="E22" s="24" t="s">
        <v>263</v>
      </c>
      <c r="F22" s="25" t="s">
        <v>225</v>
      </c>
      <c r="G22" s="26" t="s">
        <v>225</v>
      </c>
      <c r="H22" s="27"/>
      <c r="I22" s="253"/>
      <c r="J22" s="169"/>
      <c r="K22" s="166" t="str">
        <f t="shared" si="0"/>
        <v>... €</v>
      </c>
      <c r="L22" s="167" t="str">
        <f t="shared" si="2"/>
        <v>... €</v>
      </c>
      <c r="M22" s="348" t="e">
        <f t="shared" si="1"/>
        <v>#VALUE!</v>
      </c>
      <c r="N22" s="177"/>
      <c r="O22" s="243">
        <v>0.02</v>
      </c>
      <c r="P22" s="243">
        <v>0.03</v>
      </c>
      <c r="Q22" s="243">
        <v>0.02</v>
      </c>
      <c r="R22" s="243">
        <v>0.04</v>
      </c>
      <c r="S22" s="168"/>
    </row>
    <row r="23" spans="1:45" s="313" customFormat="1" ht="21" x14ac:dyDescent="0.35">
      <c r="A23" s="371"/>
      <c r="B23" s="281">
        <v>0.27500000000000002</v>
      </c>
      <c r="C23" s="23" t="s">
        <v>142</v>
      </c>
      <c r="D23" s="141" t="s">
        <v>192</v>
      </c>
      <c r="E23" s="24" t="s">
        <v>230</v>
      </c>
      <c r="F23" s="25" t="s">
        <v>225</v>
      </c>
      <c r="G23" s="26" t="s">
        <v>225</v>
      </c>
      <c r="H23" s="27"/>
      <c r="I23" s="253"/>
      <c r="J23" s="169"/>
      <c r="K23" s="166" t="str">
        <f t="shared" si="0"/>
        <v>... €</v>
      </c>
      <c r="L23" s="167" t="str">
        <f t="shared" si="2"/>
        <v>... €</v>
      </c>
      <c r="M23" s="348" t="e">
        <f t="shared" si="1"/>
        <v>#VALUE!</v>
      </c>
      <c r="N23" s="177"/>
      <c r="O23" s="243">
        <v>2</v>
      </c>
      <c r="P23" s="243">
        <v>0.44999999999999996</v>
      </c>
      <c r="Q23" s="243">
        <v>1.5</v>
      </c>
      <c r="R23" s="243">
        <v>1.2</v>
      </c>
      <c r="S23" s="168"/>
    </row>
    <row r="24" spans="1:45" s="328" customFormat="1" x14ac:dyDescent="0.35">
      <c r="A24" s="371"/>
      <c r="B24" s="281">
        <v>0.15</v>
      </c>
      <c r="C24" s="23" t="s">
        <v>142</v>
      </c>
      <c r="D24" s="141" t="s">
        <v>192</v>
      </c>
      <c r="E24" s="24" t="s">
        <v>215</v>
      </c>
      <c r="F24" s="25" t="s">
        <v>225</v>
      </c>
      <c r="G24" s="26" t="s">
        <v>225</v>
      </c>
      <c r="H24" s="27"/>
      <c r="I24" s="253"/>
      <c r="J24" s="169"/>
      <c r="K24" s="166" t="str">
        <f t="shared" si="0"/>
        <v>... €</v>
      </c>
      <c r="L24" s="167" t="str">
        <f t="shared" si="2"/>
        <v>... €</v>
      </c>
      <c r="M24" s="348" t="e">
        <f t="shared" si="1"/>
        <v>#VALUE!</v>
      </c>
      <c r="N24" s="177"/>
      <c r="O24" s="243">
        <v>2</v>
      </c>
      <c r="P24" s="243">
        <v>0.44999999999999996</v>
      </c>
      <c r="Q24" s="243">
        <v>0.8</v>
      </c>
      <c r="R24" s="243">
        <v>1</v>
      </c>
      <c r="S24" s="168"/>
    </row>
    <row r="25" spans="1:45" s="313" customFormat="1" ht="21" x14ac:dyDescent="0.35">
      <c r="A25" s="371"/>
      <c r="B25" s="281">
        <v>0.15</v>
      </c>
      <c r="C25" s="23" t="s">
        <v>264</v>
      </c>
      <c r="D25" s="141" t="s">
        <v>192</v>
      </c>
      <c r="E25" s="24" t="s">
        <v>216</v>
      </c>
      <c r="F25" s="25" t="s">
        <v>225</v>
      </c>
      <c r="G25" s="26" t="s">
        <v>225</v>
      </c>
      <c r="H25" s="27"/>
      <c r="I25" s="253"/>
      <c r="J25" s="169"/>
      <c r="K25" s="166" t="str">
        <f t="shared" si="0"/>
        <v>... €</v>
      </c>
      <c r="L25" s="167" t="str">
        <f t="shared" si="2"/>
        <v>... €</v>
      </c>
      <c r="M25" s="348" t="e">
        <f t="shared" si="1"/>
        <v>#VALUE!</v>
      </c>
      <c r="N25" s="177"/>
      <c r="O25" s="243">
        <v>1.9</v>
      </c>
      <c r="P25" s="243">
        <v>0.44999999999999996</v>
      </c>
      <c r="Q25" s="243">
        <v>2.2999999999999998</v>
      </c>
      <c r="R25" s="243">
        <v>1.1499999999999999</v>
      </c>
      <c r="S25" s="168"/>
    </row>
    <row r="26" spans="1:45" s="317" customFormat="1" ht="21" x14ac:dyDescent="0.35">
      <c r="A26" s="371"/>
      <c r="B26" s="281">
        <v>0.05</v>
      </c>
      <c r="C26" s="23" t="s">
        <v>264</v>
      </c>
      <c r="D26" s="141" t="s">
        <v>192</v>
      </c>
      <c r="E26" s="24" t="s">
        <v>265</v>
      </c>
      <c r="F26" s="25" t="s">
        <v>225</v>
      </c>
      <c r="G26" s="26" t="s">
        <v>225</v>
      </c>
      <c r="H26" s="27"/>
      <c r="I26" s="253"/>
      <c r="J26" s="169"/>
      <c r="K26" s="166" t="str">
        <f t="shared" si="0"/>
        <v>... €</v>
      </c>
      <c r="L26" s="167" t="str">
        <f t="shared" si="2"/>
        <v>... €</v>
      </c>
      <c r="M26" s="348" t="e">
        <f t="shared" si="1"/>
        <v>#VALUE!</v>
      </c>
      <c r="N26" s="177"/>
      <c r="O26" s="243">
        <v>0.02</v>
      </c>
      <c r="P26" s="243">
        <v>0.03</v>
      </c>
      <c r="Q26" s="243">
        <v>0.03</v>
      </c>
      <c r="R26" s="243">
        <v>0.04</v>
      </c>
      <c r="S26" s="168"/>
    </row>
    <row r="27" spans="1:45" s="317" customFormat="1" ht="21" x14ac:dyDescent="0.35">
      <c r="A27" s="371"/>
      <c r="B27" s="281">
        <v>0.27500000000000002</v>
      </c>
      <c r="C27" s="23" t="s">
        <v>264</v>
      </c>
      <c r="D27" s="141" t="s">
        <v>192</v>
      </c>
      <c r="E27" s="24" t="s">
        <v>231</v>
      </c>
      <c r="F27" s="25" t="s">
        <v>225</v>
      </c>
      <c r="G27" s="26" t="s">
        <v>225</v>
      </c>
      <c r="H27" s="27"/>
      <c r="I27" s="253"/>
      <c r="J27" s="169"/>
      <c r="K27" s="166" t="str">
        <f t="shared" si="0"/>
        <v>... €</v>
      </c>
      <c r="L27" s="167" t="str">
        <f t="shared" si="2"/>
        <v>... €</v>
      </c>
      <c r="M27" s="348" t="e">
        <f t="shared" si="1"/>
        <v>#VALUE!</v>
      </c>
      <c r="N27" s="177"/>
      <c r="O27" s="243">
        <v>1.9</v>
      </c>
      <c r="P27" s="243">
        <v>0.60000000000000009</v>
      </c>
      <c r="Q27" s="243">
        <v>2.2999999999999998</v>
      </c>
      <c r="R27" s="243">
        <v>1.1499999999999999</v>
      </c>
      <c r="S27" s="168"/>
    </row>
    <row r="28" spans="1:45" s="28" customFormat="1" ht="21" x14ac:dyDescent="0.35">
      <c r="A28" s="371"/>
      <c r="B28" s="281">
        <v>7.4999999999999997E-2</v>
      </c>
      <c r="C28" s="23" t="s">
        <v>143</v>
      </c>
      <c r="D28" s="141" t="s">
        <v>192</v>
      </c>
      <c r="E28" s="24" t="s">
        <v>217</v>
      </c>
      <c r="F28" s="25" t="s">
        <v>225</v>
      </c>
      <c r="G28" s="26" t="s">
        <v>225</v>
      </c>
      <c r="H28" s="27"/>
      <c r="I28" s="254"/>
      <c r="J28" s="170"/>
      <c r="K28" s="166" t="str">
        <f t="shared" si="0"/>
        <v>... €</v>
      </c>
      <c r="L28" s="167" t="str">
        <f t="shared" si="2"/>
        <v>... €</v>
      </c>
      <c r="M28" s="348" t="e">
        <f t="shared" si="1"/>
        <v>#VALUE!</v>
      </c>
      <c r="N28" s="177"/>
      <c r="O28" s="243">
        <v>0.25</v>
      </c>
      <c r="P28" s="243">
        <v>0.5</v>
      </c>
      <c r="Q28" s="243">
        <v>0.15</v>
      </c>
      <c r="R28" s="243">
        <v>0.5</v>
      </c>
      <c r="S28" s="168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</row>
    <row r="29" spans="1:45" s="28" customFormat="1" ht="21" x14ac:dyDescent="0.35">
      <c r="A29" s="371"/>
      <c r="B29" s="281">
        <v>0.15</v>
      </c>
      <c r="C29" s="23" t="s">
        <v>143</v>
      </c>
      <c r="D29" s="141" t="s">
        <v>192</v>
      </c>
      <c r="E29" s="24" t="s">
        <v>218</v>
      </c>
      <c r="F29" s="25" t="s">
        <v>225</v>
      </c>
      <c r="G29" s="26" t="s">
        <v>225</v>
      </c>
      <c r="H29" s="27"/>
      <c r="I29" s="252"/>
      <c r="J29" s="175"/>
      <c r="K29" s="166" t="str">
        <f t="shared" si="0"/>
        <v>... €</v>
      </c>
      <c r="L29" s="167" t="str">
        <f t="shared" si="2"/>
        <v>... €</v>
      </c>
      <c r="M29" s="348" t="e">
        <f t="shared" si="1"/>
        <v>#VALUE!</v>
      </c>
      <c r="N29" s="177"/>
      <c r="O29" s="243">
        <v>0.25</v>
      </c>
      <c r="P29" s="243">
        <v>2</v>
      </c>
      <c r="Q29" s="243">
        <v>0.7</v>
      </c>
      <c r="R29" s="243">
        <v>1.5</v>
      </c>
      <c r="S29" s="168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</row>
    <row r="30" spans="1:45" s="59" customFormat="1" ht="21" x14ac:dyDescent="0.25">
      <c r="A30" s="371"/>
      <c r="B30" s="281">
        <v>7.4999999999999997E-2</v>
      </c>
      <c r="C30" s="23" t="s">
        <v>266</v>
      </c>
      <c r="D30" s="141" t="s">
        <v>192</v>
      </c>
      <c r="E30" s="24" t="s">
        <v>217</v>
      </c>
      <c r="F30" s="25" t="s">
        <v>225</v>
      </c>
      <c r="G30" s="26" t="s">
        <v>225</v>
      </c>
      <c r="H30" s="27"/>
      <c r="I30" s="250"/>
      <c r="J30" s="160"/>
      <c r="K30" s="166" t="str">
        <f t="shared" si="0"/>
        <v>... €</v>
      </c>
      <c r="L30" s="167" t="str">
        <f t="shared" si="2"/>
        <v>... €</v>
      </c>
      <c r="M30" s="348" t="e">
        <f t="shared" si="1"/>
        <v>#VALUE!</v>
      </c>
      <c r="N30" s="177"/>
      <c r="O30" s="243">
        <v>0.2</v>
      </c>
      <c r="P30" s="243">
        <v>0.08</v>
      </c>
      <c r="Q30" s="243">
        <v>0.1</v>
      </c>
      <c r="R30" s="243">
        <v>0.5</v>
      </c>
      <c r="S30" s="168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s="59" customFormat="1" ht="21" x14ac:dyDescent="0.25">
      <c r="A31" s="371"/>
      <c r="B31" s="281">
        <v>0.4</v>
      </c>
      <c r="C31" s="23" t="s">
        <v>144</v>
      </c>
      <c r="D31" s="141" t="s">
        <v>192</v>
      </c>
      <c r="E31" s="24" t="s">
        <v>219</v>
      </c>
      <c r="F31" s="25" t="s">
        <v>225</v>
      </c>
      <c r="G31" s="26" t="s">
        <v>225</v>
      </c>
      <c r="H31" s="27"/>
      <c r="I31" s="253"/>
      <c r="J31" s="169"/>
      <c r="K31" s="166" t="str">
        <f t="shared" si="0"/>
        <v>... €</v>
      </c>
      <c r="L31" s="167" t="str">
        <f t="shared" si="2"/>
        <v>... €</v>
      </c>
      <c r="M31" s="348" t="e">
        <f t="shared" si="1"/>
        <v>#VALUE!</v>
      </c>
      <c r="N31" s="177"/>
      <c r="O31" s="243">
        <v>6.2</v>
      </c>
      <c r="P31" s="243">
        <v>0.18</v>
      </c>
      <c r="Q31" s="243">
        <v>5</v>
      </c>
      <c r="R31" s="243">
        <v>4</v>
      </c>
      <c r="S31" s="168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s="401" customFormat="1" ht="15" customHeight="1" x14ac:dyDescent="0.3">
      <c r="A32" s="371"/>
      <c r="B32" s="282"/>
      <c r="C32" s="367"/>
      <c r="D32" s="400"/>
      <c r="E32" s="392"/>
      <c r="F32" s="115"/>
      <c r="G32" s="116"/>
      <c r="H32" s="27"/>
      <c r="I32" s="253"/>
      <c r="J32" s="169"/>
      <c r="K32" s="169"/>
      <c r="L32" s="169"/>
      <c r="M32" s="169"/>
      <c r="N32" s="169"/>
      <c r="O32" s="232"/>
      <c r="P32" s="232"/>
      <c r="Q32" s="232"/>
      <c r="R32" s="232"/>
      <c r="S32" s="375"/>
    </row>
    <row r="33" spans="1:45" s="31" customFormat="1" ht="15" customHeight="1" x14ac:dyDescent="0.35">
      <c r="A33" s="371"/>
      <c r="B33" s="279"/>
      <c r="C33" s="10" t="s">
        <v>16</v>
      </c>
      <c r="D33" s="137"/>
      <c r="E33" s="11"/>
      <c r="F33" s="32"/>
      <c r="G33" s="11"/>
      <c r="H33" s="21"/>
      <c r="I33" s="253"/>
      <c r="J33" s="169"/>
      <c r="K33" s="370"/>
      <c r="L33" s="369"/>
      <c r="M33" s="169"/>
      <c r="N33" s="169"/>
      <c r="O33" s="294" t="s">
        <v>194</v>
      </c>
      <c r="P33" s="146" t="s">
        <v>195</v>
      </c>
      <c r="Q33" s="294" t="s">
        <v>196</v>
      </c>
      <c r="R33" s="294" t="s">
        <v>197</v>
      </c>
      <c r="S33" s="373"/>
      <c r="T33" s="372"/>
      <c r="U33" s="372"/>
      <c r="V33" s="372"/>
      <c r="W33" s="372"/>
      <c r="X33" s="372"/>
    </row>
    <row r="34" spans="1:45" s="15" customFormat="1" ht="21" x14ac:dyDescent="0.35">
      <c r="A34" s="371"/>
      <c r="B34" s="280" t="s">
        <v>5</v>
      </c>
      <c r="C34" s="17" t="s">
        <v>6</v>
      </c>
      <c r="D34" s="17" t="s">
        <v>191</v>
      </c>
      <c r="E34" s="18" t="s">
        <v>7</v>
      </c>
      <c r="F34" s="19" t="s">
        <v>17</v>
      </c>
      <c r="G34" s="36" t="s">
        <v>18</v>
      </c>
      <c r="H34" s="27"/>
      <c r="I34" s="253"/>
      <c r="J34" s="169"/>
      <c r="K34" s="161" t="s">
        <v>10</v>
      </c>
      <c r="L34" s="162" t="s">
        <v>11</v>
      </c>
      <c r="M34" s="169"/>
      <c r="N34" s="169"/>
      <c r="O34" s="164" t="s">
        <v>17</v>
      </c>
      <c r="P34" s="164" t="s">
        <v>17</v>
      </c>
      <c r="Q34" s="164" t="s">
        <v>17</v>
      </c>
      <c r="R34" s="164" t="s">
        <v>17</v>
      </c>
      <c r="S34" s="332"/>
      <c r="T34" s="341"/>
      <c r="U34" s="341"/>
      <c r="V34" s="341"/>
    </row>
    <row r="35" spans="1:45" s="28" customFormat="1" ht="21" x14ac:dyDescent="0.35">
      <c r="A35" s="371"/>
      <c r="B35" s="281">
        <v>0.4</v>
      </c>
      <c r="C35" s="23" t="s">
        <v>129</v>
      </c>
      <c r="D35" s="141" t="s">
        <v>192</v>
      </c>
      <c r="E35" s="91" t="s">
        <v>267</v>
      </c>
      <c r="F35" s="402" t="s">
        <v>228</v>
      </c>
      <c r="G35" s="403" t="s">
        <v>228</v>
      </c>
      <c r="H35" s="27"/>
      <c r="I35" s="253"/>
      <c r="J35" s="169"/>
      <c r="K35" s="179" t="str">
        <f t="shared" ref="K35:K48" si="3">G35</f>
        <v>...%</v>
      </c>
      <c r="L35" s="180" t="e">
        <f t="shared" ref="L35:L48" si="4">1-(1*G35)</f>
        <v>#VALUE!</v>
      </c>
      <c r="M35" s="348" t="e">
        <f t="shared" ref="M35:M48" si="5">G35-F35</f>
        <v>#VALUE!</v>
      </c>
      <c r="N35" s="224"/>
      <c r="O35" s="244">
        <v>0.88</v>
      </c>
      <c r="P35" s="244">
        <v>0.91</v>
      </c>
      <c r="Q35" s="244">
        <v>0.86499999999999999</v>
      </c>
      <c r="R35" s="244">
        <v>0.88600000000000001</v>
      </c>
      <c r="S35" s="168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</row>
    <row r="36" spans="1:45" s="28" customFormat="1" ht="21" x14ac:dyDescent="0.35">
      <c r="A36" s="371"/>
      <c r="B36" s="281">
        <v>0.6</v>
      </c>
      <c r="C36" s="23" t="s">
        <v>145</v>
      </c>
      <c r="D36" s="141" t="s">
        <v>192</v>
      </c>
      <c r="E36" s="91" t="s">
        <v>267</v>
      </c>
      <c r="F36" s="402" t="s">
        <v>228</v>
      </c>
      <c r="G36" s="403" t="s">
        <v>228</v>
      </c>
      <c r="H36" s="27"/>
      <c r="I36" s="253"/>
      <c r="J36" s="335"/>
      <c r="K36" s="179" t="str">
        <f t="shared" si="3"/>
        <v>...%</v>
      </c>
      <c r="L36" s="180" t="e">
        <f t="shared" si="4"/>
        <v>#VALUE!</v>
      </c>
      <c r="M36" s="348" t="e">
        <f t="shared" si="5"/>
        <v>#VALUE!</v>
      </c>
      <c r="N36" s="168"/>
      <c r="O36" s="244">
        <v>0.91220000000000001</v>
      </c>
      <c r="P36" s="244">
        <v>0.9</v>
      </c>
      <c r="Q36" s="244">
        <v>0.90500000000000003</v>
      </c>
      <c r="R36" s="244">
        <v>0.90400000000000003</v>
      </c>
      <c r="S36" s="359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</row>
    <row r="37" spans="1:45" s="28" customFormat="1" ht="21" x14ac:dyDescent="0.35">
      <c r="A37" s="371"/>
      <c r="B37" s="281">
        <v>0.6</v>
      </c>
      <c r="C37" s="23" t="s">
        <v>193</v>
      </c>
      <c r="D37" s="141" t="s">
        <v>192</v>
      </c>
      <c r="E37" s="91" t="s">
        <v>267</v>
      </c>
      <c r="F37" s="402" t="s">
        <v>228</v>
      </c>
      <c r="G37" s="403" t="s">
        <v>228</v>
      </c>
      <c r="H37" s="27"/>
      <c r="I37" s="253"/>
      <c r="J37" s="193"/>
      <c r="K37" s="179" t="str">
        <f t="shared" si="3"/>
        <v>...%</v>
      </c>
      <c r="L37" s="180" t="e">
        <f t="shared" si="4"/>
        <v>#VALUE!</v>
      </c>
      <c r="M37" s="348" t="e">
        <f t="shared" si="5"/>
        <v>#VALUE!</v>
      </c>
      <c r="N37" s="168"/>
      <c r="O37" s="244">
        <v>0.68200000000000005</v>
      </c>
      <c r="P37" s="244">
        <v>0.68200000000000005</v>
      </c>
      <c r="Q37" s="244">
        <v>0.51</v>
      </c>
      <c r="R37" s="244">
        <v>0.65700000000000003</v>
      </c>
      <c r="S37" s="332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</row>
    <row r="38" spans="1:45" s="28" customFormat="1" ht="21" x14ac:dyDescent="0.35">
      <c r="A38" s="371"/>
      <c r="B38" s="281">
        <v>0.6</v>
      </c>
      <c r="C38" s="34" t="s">
        <v>146</v>
      </c>
      <c r="D38" s="141" t="s">
        <v>192</v>
      </c>
      <c r="E38" s="91" t="s">
        <v>267</v>
      </c>
      <c r="F38" s="402" t="s">
        <v>228</v>
      </c>
      <c r="G38" s="403" t="s">
        <v>228</v>
      </c>
      <c r="H38" s="27"/>
      <c r="I38" s="253"/>
      <c r="J38" s="318"/>
      <c r="K38" s="179" t="str">
        <f t="shared" si="3"/>
        <v>...%</v>
      </c>
      <c r="L38" s="180" t="e">
        <f t="shared" si="4"/>
        <v>#VALUE!</v>
      </c>
      <c r="M38" s="348" t="e">
        <f t="shared" si="5"/>
        <v>#VALUE!</v>
      </c>
      <c r="N38" s="168"/>
      <c r="O38" s="244">
        <v>0.61</v>
      </c>
      <c r="P38" s="244">
        <v>0.4</v>
      </c>
      <c r="Q38" s="244">
        <v>0.4</v>
      </c>
      <c r="R38" s="244">
        <v>0.4</v>
      </c>
      <c r="S38" s="320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</row>
    <row r="39" spans="1:45" s="28" customFormat="1" ht="21" x14ac:dyDescent="0.35">
      <c r="A39" s="371"/>
      <c r="B39" s="281">
        <v>0.6</v>
      </c>
      <c r="C39" s="34" t="s">
        <v>147</v>
      </c>
      <c r="D39" s="141" t="s">
        <v>192</v>
      </c>
      <c r="E39" s="91" t="s">
        <v>267</v>
      </c>
      <c r="F39" s="402" t="s">
        <v>228</v>
      </c>
      <c r="G39" s="403" t="s">
        <v>228</v>
      </c>
      <c r="H39" s="27"/>
      <c r="I39" s="253"/>
      <c r="J39" s="316"/>
      <c r="K39" s="179" t="str">
        <f t="shared" si="3"/>
        <v>...%</v>
      </c>
      <c r="L39" s="180" t="e">
        <f t="shared" si="4"/>
        <v>#VALUE!</v>
      </c>
      <c r="M39" s="348" t="e">
        <f t="shared" si="5"/>
        <v>#VALUE!</v>
      </c>
      <c r="N39" s="168"/>
      <c r="O39" s="244">
        <v>0.77</v>
      </c>
      <c r="P39" s="244">
        <v>0.77</v>
      </c>
      <c r="Q39" s="244">
        <v>0.77459999999999996</v>
      </c>
      <c r="R39" s="244">
        <v>0.77459999999999996</v>
      </c>
      <c r="S39" s="314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</row>
    <row r="40" spans="1:45" s="28" customFormat="1" ht="21" x14ac:dyDescent="0.35">
      <c r="A40" s="371"/>
      <c r="B40" s="281">
        <v>0.5</v>
      </c>
      <c r="C40" s="23" t="s">
        <v>148</v>
      </c>
      <c r="D40" s="141" t="s">
        <v>192</v>
      </c>
      <c r="E40" s="91" t="s">
        <v>267</v>
      </c>
      <c r="F40" s="402" t="s">
        <v>228</v>
      </c>
      <c r="G40" s="403" t="s">
        <v>228</v>
      </c>
      <c r="H40" s="27"/>
      <c r="I40" s="253"/>
      <c r="J40" s="206"/>
      <c r="K40" s="179" t="str">
        <f t="shared" si="3"/>
        <v>...%</v>
      </c>
      <c r="L40" s="180" t="e">
        <f t="shared" si="4"/>
        <v>#VALUE!</v>
      </c>
      <c r="M40" s="348" t="e">
        <f t="shared" si="5"/>
        <v>#VALUE!</v>
      </c>
      <c r="N40" s="168"/>
      <c r="O40" s="244">
        <v>0.9</v>
      </c>
      <c r="P40" s="244">
        <v>0.88</v>
      </c>
      <c r="Q40" s="244">
        <v>0.88959999999999995</v>
      </c>
      <c r="R40" s="244">
        <v>0.92</v>
      </c>
      <c r="S40" s="314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</row>
    <row r="41" spans="1:45" s="28" customFormat="1" ht="21" x14ac:dyDescent="0.35">
      <c r="A41" s="371"/>
      <c r="B41" s="281">
        <v>0.2</v>
      </c>
      <c r="C41" s="23" t="s">
        <v>268</v>
      </c>
      <c r="D41" s="141" t="s">
        <v>192</v>
      </c>
      <c r="E41" s="91" t="s">
        <v>267</v>
      </c>
      <c r="F41" s="402" t="s">
        <v>228</v>
      </c>
      <c r="G41" s="403" t="s">
        <v>228</v>
      </c>
      <c r="H41" s="27"/>
      <c r="I41" s="253"/>
      <c r="J41" s="206"/>
      <c r="K41" s="179" t="str">
        <f t="shared" si="3"/>
        <v>...%</v>
      </c>
      <c r="L41" s="180" t="e">
        <f t="shared" si="4"/>
        <v>#VALUE!</v>
      </c>
      <c r="M41" s="348" t="e">
        <f t="shared" si="5"/>
        <v>#VALUE!</v>
      </c>
      <c r="N41" s="168"/>
      <c r="O41" s="244">
        <v>0.85</v>
      </c>
      <c r="P41" s="244">
        <v>0.85</v>
      </c>
      <c r="Q41" s="244">
        <v>0.85</v>
      </c>
      <c r="R41" s="244">
        <v>0.86</v>
      </c>
      <c r="S41" s="314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</row>
    <row r="42" spans="1:45" s="28" customFormat="1" ht="21" x14ac:dyDescent="0.35">
      <c r="A42" s="371"/>
      <c r="B42" s="281">
        <v>0.1</v>
      </c>
      <c r="C42" s="23" t="s">
        <v>149</v>
      </c>
      <c r="D42" s="141" t="s">
        <v>192</v>
      </c>
      <c r="E42" s="91" t="s">
        <v>267</v>
      </c>
      <c r="F42" s="402" t="s">
        <v>228</v>
      </c>
      <c r="G42" s="403" t="s">
        <v>228</v>
      </c>
      <c r="H42" s="27"/>
      <c r="I42" s="253"/>
      <c r="J42" s="206"/>
      <c r="K42" s="179" t="str">
        <f t="shared" si="3"/>
        <v>...%</v>
      </c>
      <c r="L42" s="180" t="e">
        <f t="shared" si="4"/>
        <v>#VALUE!</v>
      </c>
      <c r="M42" s="348" t="e">
        <f t="shared" si="5"/>
        <v>#VALUE!</v>
      </c>
      <c r="N42" s="168"/>
      <c r="O42" s="244">
        <v>0.93500000000000005</v>
      </c>
      <c r="P42" s="244">
        <v>0.93500000000000005</v>
      </c>
      <c r="Q42" s="244">
        <v>0.9415</v>
      </c>
      <c r="R42" s="244">
        <v>0.94399999999999995</v>
      </c>
      <c r="S42" s="314"/>
      <c r="T42" s="268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</row>
    <row r="43" spans="1:45" s="28" customFormat="1" ht="21" x14ac:dyDescent="0.35">
      <c r="A43" s="371"/>
      <c r="B43" s="281">
        <v>0.1</v>
      </c>
      <c r="C43" s="23" t="s">
        <v>150</v>
      </c>
      <c r="D43" s="141" t="s">
        <v>192</v>
      </c>
      <c r="E43" s="91" t="s">
        <v>267</v>
      </c>
      <c r="F43" s="402" t="s">
        <v>228</v>
      </c>
      <c r="G43" s="403" t="s">
        <v>228</v>
      </c>
      <c r="H43" s="27"/>
      <c r="I43" s="253"/>
      <c r="J43" s="206"/>
      <c r="K43" s="179" t="str">
        <f t="shared" si="3"/>
        <v>...%</v>
      </c>
      <c r="L43" s="180" t="e">
        <f t="shared" si="4"/>
        <v>#VALUE!</v>
      </c>
      <c r="M43" s="348" t="e">
        <f t="shared" si="5"/>
        <v>#VALUE!</v>
      </c>
      <c r="N43" s="168"/>
      <c r="O43" s="244">
        <v>0.91759999999999997</v>
      </c>
      <c r="P43" s="244">
        <v>0.92</v>
      </c>
      <c r="Q43" s="244">
        <v>0.91759999999999997</v>
      </c>
      <c r="R43" s="244">
        <v>0.92710000000000004</v>
      </c>
      <c r="S43" s="314"/>
      <c r="T43" s="268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</row>
    <row r="44" spans="1:45" s="28" customFormat="1" ht="21" x14ac:dyDescent="0.35">
      <c r="A44" s="371"/>
      <c r="B44" s="281">
        <v>0.1</v>
      </c>
      <c r="C44" s="23" t="s">
        <v>151</v>
      </c>
      <c r="D44" s="141" t="s">
        <v>192</v>
      </c>
      <c r="E44" s="91" t="s">
        <v>267</v>
      </c>
      <c r="F44" s="402" t="s">
        <v>228</v>
      </c>
      <c r="G44" s="403" t="s">
        <v>228</v>
      </c>
      <c r="H44" s="27"/>
      <c r="I44" s="253"/>
      <c r="J44" s="206"/>
      <c r="K44" s="179" t="str">
        <f t="shared" si="3"/>
        <v>...%</v>
      </c>
      <c r="L44" s="180" t="e">
        <f t="shared" si="4"/>
        <v>#VALUE!</v>
      </c>
      <c r="M44" s="348" t="e">
        <f t="shared" si="5"/>
        <v>#VALUE!</v>
      </c>
      <c r="N44" s="168"/>
      <c r="O44" s="244">
        <v>0.8</v>
      </c>
      <c r="P44" s="244">
        <v>0.8</v>
      </c>
      <c r="Q44" s="244">
        <v>0.78749999999999998</v>
      </c>
      <c r="R44" s="244">
        <v>0.78749999999999998</v>
      </c>
      <c r="S44" s="314"/>
      <c r="T44" s="268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</row>
    <row r="45" spans="1:45" s="28" customFormat="1" ht="21" x14ac:dyDescent="0.35">
      <c r="A45" s="371"/>
      <c r="B45" s="281">
        <v>0.1</v>
      </c>
      <c r="C45" s="23" t="s">
        <v>152</v>
      </c>
      <c r="D45" s="141" t="s">
        <v>192</v>
      </c>
      <c r="E45" s="91" t="s">
        <v>267</v>
      </c>
      <c r="F45" s="402" t="s">
        <v>228</v>
      </c>
      <c r="G45" s="403" t="s">
        <v>228</v>
      </c>
      <c r="H45" s="27"/>
      <c r="I45" s="253"/>
      <c r="J45" s="206"/>
      <c r="K45" s="179" t="str">
        <f t="shared" si="3"/>
        <v>...%</v>
      </c>
      <c r="L45" s="180" t="e">
        <f t="shared" si="4"/>
        <v>#VALUE!</v>
      </c>
      <c r="M45" s="348" t="e">
        <f t="shared" si="5"/>
        <v>#VALUE!</v>
      </c>
      <c r="N45" s="168"/>
      <c r="O45" s="244">
        <v>0.8</v>
      </c>
      <c r="P45" s="244">
        <v>0.8</v>
      </c>
      <c r="Q45" s="244">
        <v>0.8</v>
      </c>
      <c r="R45" s="244">
        <v>0.8</v>
      </c>
      <c r="S45" s="314"/>
      <c r="T45" s="268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</row>
    <row r="46" spans="1:45" s="28" customFormat="1" ht="21" x14ac:dyDescent="0.35">
      <c r="A46" s="371"/>
      <c r="B46" s="281">
        <v>0.1</v>
      </c>
      <c r="C46" s="23" t="s">
        <v>153</v>
      </c>
      <c r="D46" s="141" t="s">
        <v>192</v>
      </c>
      <c r="E46" s="91" t="s">
        <v>267</v>
      </c>
      <c r="F46" s="402" t="s">
        <v>228</v>
      </c>
      <c r="G46" s="403" t="s">
        <v>228</v>
      </c>
      <c r="H46" s="27"/>
      <c r="I46" s="253"/>
      <c r="J46" s="206"/>
      <c r="K46" s="179" t="str">
        <f t="shared" si="3"/>
        <v>...%</v>
      </c>
      <c r="L46" s="180" t="e">
        <f t="shared" si="4"/>
        <v>#VALUE!</v>
      </c>
      <c r="M46" s="348" t="e">
        <f t="shared" si="5"/>
        <v>#VALUE!</v>
      </c>
      <c r="N46" s="168"/>
      <c r="O46" s="244">
        <v>0.65</v>
      </c>
      <c r="P46" s="244">
        <v>0.65</v>
      </c>
      <c r="Q46" s="244">
        <v>0.65</v>
      </c>
      <c r="R46" s="244">
        <v>0.65</v>
      </c>
      <c r="S46" s="314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</row>
    <row r="47" spans="1:45" s="28" customFormat="1" ht="21" x14ac:dyDescent="0.35">
      <c r="A47" s="371"/>
      <c r="B47" s="281">
        <v>0.1</v>
      </c>
      <c r="C47" s="23" t="s">
        <v>154</v>
      </c>
      <c r="D47" s="141" t="s">
        <v>192</v>
      </c>
      <c r="E47" s="91" t="s">
        <v>267</v>
      </c>
      <c r="F47" s="402" t="s">
        <v>228</v>
      </c>
      <c r="G47" s="403" t="s">
        <v>228</v>
      </c>
      <c r="H47" s="27"/>
      <c r="I47" s="253"/>
      <c r="J47" s="206"/>
      <c r="K47" s="179" t="str">
        <f t="shared" si="3"/>
        <v>...%</v>
      </c>
      <c r="L47" s="180" t="e">
        <f t="shared" si="4"/>
        <v>#VALUE!</v>
      </c>
      <c r="M47" s="348" t="e">
        <f t="shared" si="5"/>
        <v>#VALUE!</v>
      </c>
      <c r="N47" s="168"/>
      <c r="O47" s="244">
        <v>0.22</v>
      </c>
      <c r="P47" s="244">
        <v>0.25</v>
      </c>
      <c r="Q47" s="244">
        <v>0.32</v>
      </c>
      <c r="R47" s="244">
        <v>0.29799999999999999</v>
      </c>
      <c r="S47" s="314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</row>
    <row r="48" spans="1:45" s="28" customFormat="1" ht="21" x14ac:dyDescent="0.35">
      <c r="A48" s="371"/>
      <c r="B48" s="281">
        <v>0.1</v>
      </c>
      <c r="C48" s="23" t="s">
        <v>155</v>
      </c>
      <c r="D48" s="141" t="s">
        <v>192</v>
      </c>
      <c r="E48" s="91" t="s">
        <v>267</v>
      </c>
      <c r="F48" s="402" t="s">
        <v>228</v>
      </c>
      <c r="G48" s="403" t="s">
        <v>228</v>
      </c>
      <c r="H48" s="27"/>
      <c r="I48" s="253"/>
      <c r="J48" s="206"/>
      <c r="K48" s="179" t="str">
        <f t="shared" si="3"/>
        <v>...%</v>
      </c>
      <c r="L48" s="180" t="e">
        <f t="shared" si="4"/>
        <v>#VALUE!</v>
      </c>
      <c r="M48" s="348" t="e">
        <f t="shared" si="5"/>
        <v>#VALUE!</v>
      </c>
      <c r="N48" s="168"/>
      <c r="O48" s="244">
        <v>0.68200000000000005</v>
      </c>
      <c r="P48" s="244">
        <v>0.3</v>
      </c>
      <c r="Q48" s="244">
        <v>0.3</v>
      </c>
      <c r="R48" s="244">
        <v>0.3</v>
      </c>
      <c r="S48" s="314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</row>
    <row r="49" spans="1:45" s="374" customFormat="1" ht="15" customHeight="1" x14ac:dyDescent="0.25">
      <c r="A49" s="371"/>
      <c r="B49" s="283"/>
      <c r="C49" s="346"/>
      <c r="D49" s="344"/>
      <c r="E49" s="377"/>
      <c r="F49" s="123"/>
      <c r="G49" s="123"/>
      <c r="H49" s="27"/>
      <c r="I49" s="253"/>
      <c r="J49" s="206"/>
      <c r="K49" s="263"/>
      <c r="L49" s="263"/>
      <c r="M49" s="206"/>
      <c r="N49" s="375"/>
      <c r="O49" s="233"/>
      <c r="P49" s="233"/>
      <c r="Q49" s="233"/>
      <c r="R49" s="233"/>
      <c r="S49" s="314"/>
      <c r="T49" s="311"/>
      <c r="U49" s="311"/>
      <c r="V49" s="311"/>
    </row>
    <row r="50" spans="1:45" s="31" customFormat="1" ht="15" customHeight="1" x14ac:dyDescent="0.35">
      <c r="A50" s="371"/>
      <c r="B50" s="278"/>
      <c r="C50" s="10" t="s">
        <v>190</v>
      </c>
      <c r="D50" s="137"/>
      <c r="E50" s="11"/>
      <c r="F50" s="11"/>
      <c r="G50" s="404"/>
      <c r="H50" s="27"/>
      <c r="I50" s="253"/>
      <c r="J50" s="206"/>
      <c r="K50" s="370"/>
      <c r="L50" s="369"/>
      <c r="M50" s="206"/>
      <c r="N50" s="176"/>
      <c r="O50" s="294" t="s">
        <v>194</v>
      </c>
      <c r="P50" s="146" t="s">
        <v>195</v>
      </c>
      <c r="Q50" s="294" t="s">
        <v>196</v>
      </c>
      <c r="R50" s="294" t="s">
        <v>197</v>
      </c>
      <c r="S50" s="314"/>
      <c r="T50" s="311"/>
      <c r="U50" s="311"/>
      <c r="V50" s="311"/>
      <c r="W50" s="372"/>
    </row>
    <row r="51" spans="1:45" s="15" customFormat="1" ht="21" x14ac:dyDescent="0.35">
      <c r="A51" s="371"/>
      <c r="B51" s="280" t="s">
        <v>5</v>
      </c>
      <c r="C51" s="17" t="s">
        <v>6</v>
      </c>
      <c r="D51" s="17" t="s">
        <v>191</v>
      </c>
      <c r="E51" s="18" t="s">
        <v>7</v>
      </c>
      <c r="F51" s="19" t="s">
        <v>17</v>
      </c>
      <c r="G51" s="36" t="s">
        <v>18</v>
      </c>
      <c r="H51" s="27"/>
      <c r="I51" s="253"/>
      <c r="J51" s="206"/>
      <c r="K51" s="161" t="s">
        <v>10</v>
      </c>
      <c r="L51" s="162" t="s">
        <v>11</v>
      </c>
      <c r="M51" s="206"/>
      <c r="N51" s="178"/>
      <c r="O51" s="164" t="s">
        <v>17</v>
      </c>
      <c r="P51" s="164" t="s">
        <v>17</v>
      </c>
      <c r="Q51" s="164" t="s">
        <v>17</v>
      </c>
      <c r="R51" s="164" t="s">
        <v>17</v>
      </c>
      <c r="S51" s="314"/>
      <c r="T51" s="311"/>
      <c r="U51" s="311"/>
      <c r="V51" s="311"/>
    </row>
    <row r="52" spans="1:45" s="28" customFormat="1" ht="21" x14ac:dyDescent="0.35">
      <c r="A52" s="371"/>
      <c r="B52" s="281">
        <v>0.6</v>
      </c>
      <c r="C52" s="23" t="s">
        <v>156</v>
      </c>
      <c r="D52" s="141" t="s">
        <v>192</v>
      </c>
      <c r="E52" s="91" t="s">
        <v>267</v>
      </c>
      <c r="F52" s="402" t="s">
        <v>228</v>
      </c>
      <c r="G52" s="403" t="s">
        <v>228</v>
      </c>
      <c r="H52" s="27"/>
      <c r="I52" s="253"/>
      <c r="J52" s="206"/>
      <c r="K52" s="179" t="str">
        <f t="shared" ref="K52:K64" si="6">G52</f>
        <v>...%</v>
      </c>
      <c r="L52" s="180" t="e">
        <f t="shared" ref="L52:L64" si="7">1-(1*G52)</f>
        <v>#VALUE!</v>
      </c>
      <c r="M52" s="348" t="e">
        <f t="shared" ref="M52:M64" si="8">G52-F52</f>
        <v>#VALUE!</v>
      </c>
      <c r="N52" s="168"/>
      <c r="O52" s="244">
        <v>0.02</v>
      </c>
      <c r="P52" s="244">
        <v>0.02</v>
      </c>
      <c r="Q52" s="244">
        <v>0.02</v>
      </c>
      <c r="R52" s="244">
        <v>0.02</v>
      </c>
      <c r="S52" s="314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</row>
    <row r="53" spans="1:45" s="28" customFormat="1" ht="21" x14ac:dyDescent="0.35">
      <c r="A53" s="371"/>
      <c r="B53" s="281">
        <v>0.125</v>
      </c>
      <c r="C53" s="23" t="s">
        <v>211</v>
      </c>
      <c r="D53" s="141" t="s">
        <v>192</v>
      </c>
      <c r="E53" s="91" t="s">
        <v>267</v>
      </c>
      <c r="F53" s="402" t="s">
        <v>228</v>
      </c>
      <c r="G53" s="403" t="s">
        <v>228</v>
      </c>
      <c r="H53" s="27"/>
      <c r="I53" s="253"/>
      <c r="J53" s="206"/>
      <c r="K53" s="179" t="str">
        <f t="shared" si="6"/>
        <v>...%</v>
      </c>
      <c r="L53" s="180" t="e">
        <f t="shared" si="7"/>
        <v>#VALUE!</v>
      </c>
      <c r="M53" s="348" t="e">
        <f t="shared" si="8"/>
        <v>#VALUE!</v>
      </c>
      <c r="N53" s="168"/>
      <c r="O53" s="244">
        <v>0.02</v>
      </c>
      <c r="P53" s="244">
        <v>0.02</v>
      </c>
      <c r="Q53" s="244">
        <v>0.02</v>
      </c>
      <c r="R53" s="244">
        <v>0.02</v>
      </c>
      <c r="S53" s="314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1"/>
      <c r="AP53" s="311"/>
      <c r="AQ53" s="311"/>
      <c r="AR53" s="311"/>
      <c r="AS53" s="311"/>
    </row>
    <row r="54" spans="1:45" s="28" customFormat="1" ht="21" x14ac:dyDescent="0.35">
      <c r="A54" s="371"/>
      <c r="B54" s="281">
        <v>3.0000000000000002E-2</v>
      </c>
      <c r="C54" s="23" t="s">
        <v>269</v>
      </c>
      <c r="D54" s="141" t="s">
        <v>192</v>
      </c>
      <c r="E54" s="91" t="s">
        <v>267</v>
      </c>
      <c r="F54" s="402" t="s">
        <v>228</v>
      </c>
      <c r="G54" s="403" t="s">
        <v>228</v>
      </c>
      <c r="H54" s="27"/>
      <c r="I54" s="253"/>
      <c r="J54" s="206"/>
      <c r="K54" s="179" t="str">
        <f t="shared" si="6"/>
        <v>...%</v>
      </c>
      <c r="L54" s="180" t="e">
        <f t="shared" si="7"/>
        <v>#VALUE!</v>
      </c>
      <c r="M54" s="348" t="e">
        <f t="shared" si="8"/>
        <v>#VALUE!</v>
      </c>
      <c r="N54" s="168"/>
      <c r="O54" s="244">
        <v>0.02</v>
      </c>
      <c r="P54" s="244">
        <v>0.02</v>
      </c>
      <c r="Q54" s="244">
        <v>0.02</v>
      </c>
      <c r="R54" s="244">
        <v>0.02</v>
      </c>
      <c r="S54" s="314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</row>
    <row r="55" spans="1:45" s="374" customFormat="1" ht="21" x14ac:dyDescent="0.25">
      <c r="A55" s="371"/>
      <c r="B55" s="281">
        <v>0.6</v>
      </c>
      <c r="C55" s="23" t="s">
        <v>157</v>
      </c>
      <c r="D55" s="141" t="s">
        <v>192</v>
      </c>
      <c r="E55" s="91" t="s">
        <v>267</v>
      </c>
      <c r="F55" s="402" t="s">
        <v>228</v>
      </c>
      <c r="G55" s="403" t="s">
        <v>228</v>
      </c>
      <c r="H55" s="27"/>
      <c r="I55" s="253"/>
      <c r="J55" s="206"/>
      <c r="K55" s="179" t="str">
        <f t="shared" si="6"/>
        <v>...%</v>
      </c>
      <c r="L55" s="180" t="e">
        <f t="shared" si="7"/>
        <v>#VALUE!</v>
      </c>
      <c r="M55" s="348" t="e">
        <f t="shared" si="8"/>
        <v>#VALUE!</v>
      </c>
      <c r="N55" s="375"/>
      <c r="O55" s="244">
        <v>0.02</v>
      </c>
      <c r="P55" s="244">
        <v>0.02</v>
      </c>
      <c r="Q55" s="244">
        <v>0.02</v>
      </c>
      <c r="R55" s="244">
        <v>0.02</v>
      </c>
      <c r="S55" s="314"/>
      <c r="T55" s="311"/>
      <c r="U55" s="311"/>
      <c r="V55" s="311"/>
      <c r="AD55" s="311"/>
      <c r="AE55" s="311"/>
    </row>
    <row r="56" spans="1:45" s="28" customFormat="1" ht="21" x14ac:dyDescent="0.35">
      <c r="A56" s="371"/>
      <c r="B56" s="281">
        <v>0.4</v>
      </c>
      <c r="C56" s="23" t="s">
        <v>158</v>
      </c>
      <c r="D56" s="141" t="s">
        <v>192</v>
      </c>
      <c r="E56" s="91" t="s">
        <v>267</v>
      </c>
      <c r="F56" s="402" t="s">
        <v>228</v>
      </c>
      <c r="G56" s="403" t="s">
        <v>228</v>
      </c>
      <c r="H56" s="27"/>
      <c r="I56" s="253"/>
      <c r="J56" s="206"/>
      <c r="K56" s="179" t="str">
        <f t="shared" si="6"/>
        <v>...%</v>
      </c>
      <c r="L56" s="180" t="e">
        <f t="shared" si="7"/>
        <v>#VALUE!</v>
      </c>
      <c r="M56" s="348" t="e">
        <f t="shared" si="8"/>
        <v>#VALUE!</v>
      </c>
      <c r="N56" s="168"/>
      <c r="O56" s="244">
        <v>0.02</v>
      </c>
      <c r="P56" s="244">
        <v>0.02</v>
      </c>
      <c r="Q56" s="244">
        <v>0.02</v>
      </c>
      <c r="R56" s="244">
        <v>0.02</v>
      </c>
      <c r="S56" s="314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1"/>
      <c r="AP56" s="311"/>
      <c r="AQ56" s="311"/>
      <c r="AR56" s="311"/>
      <c r="AS56" s="311"/>
    </row>
    <row r="57" spans="1:45" s="15" customFormat="1" ht="21" x14ac:dyDescent="0.35">
      <c r="A57" s="371"/>
      <c r="B57" s="281">
        <v>0.5</v>
      </c>
      <c r="C57" s="23" t="s">
        <v>159</v>
      </c>
      <c r="D57" s="141" t="s">
        <v>192</v>
      </c>
      <c r="E57" s="91" t="s">
        <v>267</v>
      </c>
      <c r="F57" s="402" t="s">
        <v>228</v>
      </c>
      <c r="G57" s="403" t="s">
        <v>228</v>
      </c>
      <c r="H57" s="27"/>
      <c r="I57" s="253"/>
      <c r="J57" s="206"/>
      <c r="K57" s="179" t="str">
        <f t="shared" si="6"/>
        <v>...%</v>
      </c>
      <c r="L57" s="180" t="e">
        <f t="shared" si="7"/>
        <v>#VALUE!</v>
      </c>
      <c r="M57" s="348" t="e">
        <f t="shared" si="8"/>
        <v>#VALUE!</v>
      </c>
      <c r="N57" s="332"/>
      <c r="O57" s="244">
        <v>0.02</v>
      </c>
      <c r="P57" s="244">
        <v>0.02</v>
      </c>
      <c r="Q57" s="244">
        <v>0.02</v>
      </c>
      <c r="R57" s="244">
        <v>0.02</v>
      </c>
      <c r="S57" s="314"/>
      <c r="T57" s="311"/>
      <c r="U57" s="311"/>
      <c r="V57" s="311"/>
      <c r="AD57" s="311"/>
      <c r="AE57" s="311"/>
    </row>
    <row r="58" spans="1:45" s="28" customFormat="1" ht="21" x14ac:dyDescent="0.35">
      <c r="A58" s="371"/>
      <c r="B58" s="281">
        <v>0.45</v>
      </c>
      <c r="C58" s="23" t="s">
        <v>160</v>
      </c>
      <c r="D58" s="141" t="s">
        <v>192</v>
      </c>
      <c r="E58" s="91" t="s">
        <v>267</v>
      </c>
      <c r="F58" s="402" t="s">
        <v>228</v>
      </c>
      <c r="G58" s="403" t="s">
        <v>228</v>
      </c>
      <c r="H58" s="27"/>
      <c r="I58" s="253"/>
      <c r="J58" s="206"/>
      <c r="K58" s="179" t="str">
        <f t="shared" si="6"/>
        <v>...%</v>
      </c>
      <c r="L58" s="180" t="e">
        <f t="shared" si="7"/>
        <v>#VALUE!</v>
      </c>
      <c r="M58" s="348" t="e">
        <f t="shared" si="8"/>
        <v>#VALUE!</v>
      </c>
      <c r="N58" s="168"/>
      <c r="O58" s="244">
        <v>0.02</v>
      </c>
      <c r="P58" s="244">
        <v>0.02</v>
      </c>
      <c r="Q58" s="244">
        <v>0.02</v>
      </c>
      <c r="R58" s="244">
        <v>0.02</v>
      </c>
      <c r="S58" s="314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</row>
    <row r="59" spans="1:45" s="28" customFormat="1" ht="21" x14ac:dyDescent="0.35">
      <c r="A59" s="371"/>
      <c r="B59" s="281">
        <v>0.45</v>
      </c>
      <c r="C59" s="23" t="s">
        <v>161</v>
      </c>
      <c r="D59" s="141" t="s">
        <v>192</v>
      </c>
      <c r="E59" s="91" t="s">
        <v>267</v>
      </c>
      <c r="F59" s="402" t="s">
        <v>228</v>
      </c>
      <c r="G59" s="403" t="s">
        <v>228</v>
      </c>
      <c r="H59" s="27"/>
      <c r="I59" s="253"/>
      <c r="J59" s="206"/>
      <c r="K59" s="179" t="str">
        <f t="shared" si="6"/>
        <v>...%</v>
      </c>
      <c r="L59" s="180" t="e">
        <f t="shared" si="7"/>
        <v>#VALUE!</v>
      </c>
      <c r="M59" s="348" t="e">
        <f t="shared" si="8"/>
        <v>#VALUE!</v>
      </c>
      <c r="N59" s="168"/>
      <c r="O59" s="244">
        <v>0.02</v>
      </c>
      <c r="P59" s="244">
        <v>0.02</v>
      </c>
      <c r="Q59" s="244">
        <v>0.02</v>
      </c>
      <c r="R59" s="244">
        <v>0.02</v>
      </c>
      <c r="S59" s="314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</row>
    <row r="60" spans="1:45" s="28" customFormat="1" ht="21" x14ac:dyDescent="0.35">
      <c r="A60" s="371"/>
      <c r="B60" s="281">
        <v>0.05</v>
      </c>
      <c r="C60" s="23" t="s">
        <v>162</v>
      </c>
      <c r="D60" s="141" t="s">
        <v>192</v>
      </c>
      <c r="E60" s="91" t="s">
        <v>267</v>
      </c>
      <c r="F60" s="402" t="s">
        <v>228</v>
      </c>
      <c r="G60" s="403" t="s">
        <v>228</v>
      </c>
      <c r="H60" s="27"/>
      <c r="I60" s="253"/>
      <c r="J60" s="206"/>
      <c r="K60" s="179" t="str">
        <f t="shared" si="6"/>
        <v>...%</v>
      </c>
      <c r="L60" s="180" t="e">
        <f t="shared" si="7"/>
        <v>#VALUE!</v>
      </c>
      <c r="M60" s="348" t="e">
        <f t="shared" si="8"/>
        <v>#VALUE!</v>
      </c>
      <c r="N60" s="168"/>
      <c r="O60" s="244">
        <v>0.02</v>
      </c>
      <c r="P60" s="244">
        <v>0.02</v>
      </c>
      <c r="Q60" s="244">
        <v>0.02</v>
      </c>
      <c r="R60" s="244">
        <v>0.02</v>
      </c>
      <c r="S60" s="314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</row>
    <row r="61" spans="1:45" s="28" customFormat="1" ht="21" x14ac:dyDescent="0.35">
      <c r="A61" s="371"/>
      <c r="B61" s="281">
        <v>0.4</v>
      </c>
      <c r="C61" s="23" t="s">
        <v>163</v>
      </c>
      <c r="D61" s="141" t="s">
        <v>192</v>
      </c>
      <c r="E61" s="91" t="s">
        <v>267</v>
      </c>
      <c r="F61" s="402" t="s">
        <v>228</v>
      </c>
      <c r="G61" s="403" t="s">
        <v>228</v>
      </c>
      <c r="H61" s="27"/>
      <c r="I61" s="253"/>
      <c r="J61" s="206"/>
      <c r="K61" s="179" t="str">
        <f t="shared" si="6"/>
        <v>...%</v>
      </c>
      <c r="L61" s="180" t="e">
        <f t="shared" si="7"/>
        <v>#VALUE!</v>
      </c>
      <c r="M61" s="348" t="e">
        <f t="shared" si="8"/>
        <v>#VALUE!</v>
      </c>
      <c r="N61" s="168"/>
      <c r="O61" s="244">
        <v>0.02</v>
      </c>
      <c r="P61" s="244">
        <v>0.02</v>
      </c>
      <c r="Q61" s="244">
        <v>0.02</v>
      </c>
      <c r="R61" s="244">
        <v>0.02</v>
      </c>
      <c r="S61" s="314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</row>
    <row r="62" spans="1:45" s="28" customFormat="1" ht="21" x14ac:dyDescent="0.35">
      <c r="A62" s="371"/>
      <c r="B62" s="281">
        <v>0.4</v>
      </c>
      <c r="C62" s="23" t="s">
        <v>164</v>
      </c>
      <c r="D62" s="141" t="s">
        <v>192</v>
      </c>
      <c r="E62" s="91" t="s">
        <v>267</v>
      </c>
      <c r="F62" s="402" t="s">
        <v>228</v>
      </c>
      <c r="G62" s="403" t="s">
        <v>228</v>
      </c>
      <c r="H62" s="27"/>
      <c r="I62" s="253"/>
      <c r="J62" s="206"/>
      <c r="K62" s="179" t="str">
        <f t="shared" si="6"/>
        <v>...%</v>
      </c>
      <c r="L62" s="180" t="e">
        <f t="shared" si="7"/>
        <v>#VALUE!</v>
      </c>
      <c r="M62" s="348" t="e">
        <f t="shared" si="8"/>
        <v>#VALUE!</v>
      </c>
      <c r="N62" s="168"/>
      <c r="O62" s="244">
        <v>0.02</v>
      </c>
      <c r="P62" s="244">
        <v>0.02</v>
      </c>
      <c r="Q62" s="244">
        <v>0.02</v>
      </c>
      <c r="R62" s="244">
        <v>0.02</v>
      </c>
      <c r="S62" s="314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</row>
    <row r="63" spans="1:45" s="28" customFormat="1" ht="21" x14ac:dyDescent="0.25">
      <c r="A63" s="371"/>
      <c r="B63" s="281">
        <v>0.3</v>
      </c>
      <c r="C63" s="23" t="s">
        <v>165</v>
      </c>
      <c r="D63" s="141" t="s">
        <v>192</v>
      </c>
      <c r="E63" s="91" t="s">
        <v>267</v>
      </c>
      <c r="F63" s="402" t="s">
        <v>228</v>
      </c>
      <c r="G63" s="403" t="s">
        <v>228</v>
      </c>
      <c r="H63" s="27"/>
      <c r="I63" s="253"/>
      <c r="J63" s="206"/>
      <c r="K63" s="179" t="str">
        <f t="shared" si="6"/>
        <v>...%</v>
      </c>
      <c r="L63" s="180" t="e">
        <f t="shared" si="7"/>
        <v>#VALUE!</v>
      </c>
      <c r="M63" s="348" t="e">
        <f t="shared" si="8"/>
        <v>#VALUE!</v>
      </c>
      <c r="N63" s="168"/>
      <c r="O63" s="244">
        <v>0.02</v>
      </c>
      <c r="P63" s="244">
        <v>0.02</v>
      </c>
      <c r="Q63" s="244">
        <v>0.02</v>
      </c>
      <c r="R63" s="244">
        <v>0.02</v>
      </c>
      <c r="S63" s="314"/>
      <c r="T63" s="374"/>
      <c r="U63" s="374"/>
      <c r="V63" s="374"/>
      <c r="W63" s="311"/>
      <c r="X63" s="311"/>
      <c r="Y63" s="311"/>
      <c r="Z63" s="311"/>
      <c r="AA63" s="311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1"/>
      <c r="AP63" s="311"/>
      <c r="AQ63" s="311"/>
      <c r="AR63" s="311"/>
      <c r="AS63" s="311"/>
    </row>
    <row r="64" spans="1:45" s="311" customFormat="1" ht="49" customHeight="1" x14ac:dyDescent="0.35">
      <c r="A64" s="371"/>
      <c r="B64" s="281">
        <v>5.0000000000000001E-3</v>
      </c>
      <c r="C64" s="42" t="s">
        <v>166</v>
      </c>
      <c r="D64" s="142" t="s">
        <v>19</v>
      </c>
      <c r="E64" s="24" t="s">
        <v>220</v>
      </c>
      <c r="F64" s="402" t="s">
        <v>228</v>
      </c>
      <c r="G64" s="403" t="s">
        <v>228</v>
      </c>
      <c r="H64" s="27"/>
      <c r="I64" s="253"/>
      <c r="J64" s="206"/>
      <c r="K64" s="179" t="str">
        <f t="shared" si="6"/>
        <v>...%</v>
      </c>
      <c r="L64" s="180" t="e">
        <f t="shared" si="7"/>
        <v>#VALUE!</v>
      </c>
      <c r="M64" s="348" t="e">
        <f t="shared" si="8"/>
        <v>#VALUE!</v>
      </c>
      <c r="N64" s="168"/>
      <c r="O64" s="244">
        <v>0.02</v>
      </c>
      <c r="P64" s="244">
        <v>0.02</v>
      </c>
      <c r="Q64" s="244">
        <v>0.02</v>
      </c>
      <c r="R64" s="244">
        <v>0.02</v>
      </c>
      <c r="S64" s="314"/>
    </row>
    <row r="65" spans="1:45" s="43" customFormat="1" ht="15" customHeight="1" x14ac:dyDescent="0.35">
      <c r="A65" s="371"/>
      <c r="B65" s="284"/>
      <c r="C65" s="346"/>
      <c r="D65" s="344"/>
      <c r="E65" s="346"/>
      <c r="F65" s="344"/>
      <c r="G65" s="117"/>
      <c r="H65" s="27"/>
      <c r="I65" s="253"/>
      <c r="J65" s="206"/>
      <c r="K65" s="228"/>
      <c r="L65" s="229"/>
      <c r="M65" s="348"/>
      <c r="N65" s="231"/>
      <c r="O65" s="405"/>
      <c r="P65" s="405"/>
      <c r="Q65" s="405"/>
      <c r="R65" s="405"/>
      <c r="S65" s="314"/>
      <c r="T65" s="311"/>
      <c r="U65" s="311"/>
      <c r="V65" s="311"/>
    </row>
    <row r="66" spans="1:45" s="31" customFormat="1" ht="15" customHeight="1" x14ac:dyDescent="0.35">
      <c r="A66" s="371"/>
      <c r="B66" s="279"/>
      <c r="C66" s="262" t="s">
        <v>212</v>
      </c>
      <c r="D66" s="264"/>
      <c r="E66" s="99"/>
      <c r="F66" s="99"/>
      <c r="G66" s="265"/>
      <c r="H66" s="27"/>
      <c r="I66" s="253"/>
      <c r="J66" s="206"/>
      <c r="K66" s="370"/>
      <c r="L66" s="369"/>
      <c r="M66" s="206"/>
      <c r="N66" s="176"/>
      <c r="O66" s="266"/>
      <c r="P66" s="266"/>
      <c r="Q66" s="266"/>
      <c r="R66" s="266"/>
      <c r="S66" s="266"/>
      <c r="T66" s="311"/>
      <c r="U66" s="311"/>
      <c r="V66" s="311"/>
    </row>
    <row r="67" spans="1:45" s="15" customFormat="1" ht="21" x14ac:dyDescent="0.35">
      <c r="A67" s="371"/>
      <c r="B67" s="280" t="s">
        <v>5</v>
      </c>
      <c r="C67" s="17" t="s">
        <v>6</v>
      </c>
      <c r="D67" s="17" t="s">
        <v>191</v>
      </c>
      <c r="E67" s="18" t="s">
        <v>7</v>
      </c>
      <c r="F67" s="125" t="s">
        <v>19</v>
      </c>
      <c r="G67" s="20" t="s">
        <v>213</v>
      </c>
      <c r="H67" s="27"/>
      <c r="I67" s="253"/>
      <c r="J67" s="206"/>
      <c r="K67" s="161" t="s">
        <v>10</v>
      </c>
      <c r="L67" s="162" t="s">
        <v>11</v>
      </c>
      <c r="M67" s="206"/>
      <c r="N67" s="178"/>
      <c r="O67" s="267"/>
      <c r="P67" s="267"/>
      <c r="Q67" s="267"/>
      <c r="R67" s="267"/>
      <c r="S67" s="267"/>
      <c r="T67" s="311"/>
      <c r="U67" s="311"/>
      <c r="V67" s="311"/>
    </row>
    <row r="68" spans="1:45" s="15" customFormat="1" ht="21" x14ac:dyDescent="0.35">
      <c r="A68" s="371"/>
      <c r="B68" s="281">
        <v>0.9</v>
      </c>
      <c r="C68" s="23" t="s">
        <v>270</v>
      </c>
      <c r="D68" s="141" t="s">
        <v>192</v>
      </c>
      <c r="E68" s="24" t="s">
        <v>271</v>
      </c>
      <c r="F68" s="126" t="s">
        <v>19</v>
      </c>
      <c r="G68" s="26" t="s">
        <v>225</v>
      </c>
      <c r="H68" s="27"/>
      <c r="I68" s="253"/>
      <c r="J68" s="206"/>
      <c r="K68" s="166" t="str">
        <f>G68</f>
        <v>... €</v>
      </c>
      <c r="L68" s="167" t="str">
        <f>K68</f>
        <v>... €</v>
      </c>
      <c r="M68" s="206"/>
      <c r="N68" s="178"/>
      <c r="O68" s="267"/>
      <c r="P68" s="267"/>
      <c r="Q68" s="267"/>
      <c r="R68" s="267"/>
      <c r="S68" s="267"/>
      <c r="T68" s="311"/>
      <c r="U68" s="311"/>
      <c r="V68" s="311"/>
    </row>
    <row r="69" spans="1:45" s="28" customFormat="1" ht="21" x14ac:dyDescent="0.35">
      <c r="A69" s="371"/>
      <c r="B69" s="281">
        <v>0.3</v>
      </c>
      <c r="C69" s="23" t="s">
        <v>272</v>
      </c>
      <c r="D69" s="141" t="s">
        <v>192</v>
      </c>
      <c r="E69" s="24" t="s">
        <v>273</v>
      </c>
      <c r="F69" s="126" t="s">
        <v>19</v>
      </c>
      <c r="G69" s="26" t="s">
        <v>225</v>
      </c>
      <c r="H69" s="27"/>
      <c r="I69" s="253"/>
      <c r="J69" s="170"/>
      <c r="K69" s="166" t="str">
        <f>G69</f>
        <v>... €</v>
      </c>
      <c r="L69" s="167" t="str">
        <f t="shared" ref="L69:L70" si="9">K69</f>
        <v>... €</v>
      </c>
      <c r="M69" s="206"/>
      <c r="N69" s="177"/>
      <c r="O69" s="267"/>
      <c r="P69" s="267"/>
      <c r="Q69" s="267"/>
      <c r="R69" s="267"/>
      <c r="S69" s="267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</row>
    <row r="70" spans="1:45" s="15" customFormat="1" x14ac:dyDescent="0.35">
      <c r="A70" s="371"/>
      <c r="B70" s="281">
        <v>0.9</v>
      </c>
      <c r="C70" s="23" t="s">
        <v>142</v>
      </c>
      <c r="D70" s="141" t="s">
        <v>192</v>
      </c>
      <c r="E70" s="24" t="s">
        <v>274</v>
      </c>
      <c r="F70" s="126" t="s">
        <v>19</v>
      </c>
      <c r="G70" s="26" t="s">
        <v>225</v>
      </c>
      <c r="H70" s="27"/>
      <c r="I70" s="253"/>
      <c r="J70" s="206"/>
      <c r="K70" s="166" t="str">
        <f>G70</f>
        <v>... €</v>
      </c>
      <c r="L70" s="167" t="str">
        <f t="shared" si="9"/>
        <v>... €</v>
      </c>
      <c r="M70" s="206"/>
      <c r="N70" s="178"/>
      <c r="O70" s="178"/>
      <c r="P70" s="178"/>
      <c r="Q70" s="178"/>
      <c r="R70" s="178"/>
      <c r="S70" s="178"/>
      <c r="T70" s="311"/>
      <c r="U70" s="311"/>
      <c r="V70" s="311"/>
    </row>
    <row r="71" spans="1:45" s="43" customFormat="1" ht="15" customHeight="1" x14ac:dyDescent="0.35">
      <c r="A71" s="371"/>
      <c r="B71" s="284"/>
      <c r="C71" s="346"/>
      <c r="D71" s="344"/>
      <c r="E71" s="346"/>
      <c r="F71" s="344"/>
      <c r="G71" s="117"/>
      <c r="H71" s="27"/>
      <c r="I71" s="253"/>
      <c r="J71" s="206"/>
      <c r="K71" s="228"/>
      <c r="L71" s="229"/>
      <c r="M71" s="348"/>
      <c r="N71" s="231"/>
      <c r="O71" s="405"/>
      <c r="P71" s="405"/>
      <c r="Q71" s="405"/>
      <c r="R71" s="405"/>
      <c r="S71" s="314"/>
      <c r="T71" s="311"/>
      <c r="U71" s="311"/>
      <c r="V71" s="311"/>
    </row>
    <row r="72" spans="1:45" s="408" customFormat="1" ht="15" customHeight="1" x14ac:dyDescent="0.35">
      <c r="A72" s="371"/>
      <c r="B72" s="284"/>
      <c r="C72" s="10" t="s">
        <v>167</v>
      </c>
      <c r="D72" s="137"/>
      <c r="E72" s="118"/>
      <c r="F72" s="12"/>
      <c r="G72" s="13"/>
      <c r="H72" s="27"/>
      <c r="I72" s="253"/>
      <c r="J72" s="206"/>
      <c r="K72" s="406"/>
      <c r="L72" s="407"/>
      <c r="M72" s="352"/>
      <c r="N72" s="177"/>
      <c r="O72" s="294" t="s">
        <v>194</v>
      </c>
      <c r="P72" s="146" t="s">
        <v>195</v>
      </c>
      <c r="Q72" s="294" t="s">
        <v>196</v>
      </c>
      <c r="R72" s="294" t="s">
        <v>197</v>
      </c>
      <c r="S72" s="314"/>
      <c r="T72" s="311"/>
      <c r="U72" s="311"/>
      <c r="V72" s="311"/>
    </row>
    <row r="73" spans="1:45" s="15" customFormat="1" ht="31.5" x14ac:dyDescent="0.35">
      <c r="A73" s="371"/>
      <c r="B73" s="280" t="s">
        <v>5</v>
      </c>
      <c r="C73" s="17" t="s">
        <v>6</v>
      </c>
      <c r="D73" s="143" t="s">
        <v>19</v>
      </c>
      <c r="E73" s="18" t="s">
        <v>7</v>
      </c>
      <c r="F73" s="19" t="s">
        <v>168</v>
      </c>
      <c r="G73" s="36" t="s">
        <v>169</v>
      </c>
      <c r="H73" s="27"/>
      <c r="I73" s="253"/>
      <c r="J73" s="206"/>
      <c r="K73" s="161" t="s">
        <v>10</v>
      </c>
      <c r="L73" s="162" t="s">
        <v>11</v>
      </c>
      <c r="M73" s="332"/>
      <c r="N73" s="177"/>
      <c r="O73" s="164" t="s">
        <v>168</v>
      </c>
      <c r="P73" s="164" t="s">
        <v>168</v>
      </c>
      <c r="Q73" s="164" t="s">
        <v>168</v>
      </c>
      <c r="R73" s="164" t="s">
        <v>168</v>
      </c>
      <c r="S73" s="314"/>
      <c r="T73" s="311"/>
      <c r="U73" s="311"/>
      <c r="V73" s="311"/>
    </row>
    <row r="74" spans="1:45" s="59" customFormat="1" ht="31.5" x14ac:dyDescent="0.25">
      <c r="A74" s="371"/>
      <c r="B74" s="281">
        <v>0.01</v>
      </c>
      <c r="C74" s="23" t="s">
        <v>170</v>
      </c>
      <c r="D74" s="144" t="s">
        <v>19</v>
      </c>
      <c r="E74" s="24" t="s">
        <v>221</v>
      </c>
      <c r="F74" s="402" t="s">
        <v>228</v>
      </c>
      <c r="G74" s="403" t="s">
        <v>275</v>
      </c>
      <c r="H74" s="27"/>
      <c r="I74" s="253"/>
      <c r="J74" s="206"/>
      <c r="K74" s="246" t="str">
        <f>G74</f>
        <v>... %</v>
      </c>
      <c r="L74" s="247" t="e">
        <f>1+(1*K74)</f>
        <v>#VALUE!</v>
      </c>
      <c r="M74" s="348" t="e">
        <f>G74-F74</f>
        <v>#VALUE!</v>
      </c>
      <c r="N74" s="177"/>
      <c r="O74" s="244">
        <v>0</v>
      </c>
      <c r="P74" s="244">
        <v>0</v>
      </c>
      <c r="Q74" s="244">
        <v>0</v>
      </c>
      <c r="R74" s="244">
        <v>0</v>
      </c>
      <c r="S74" s="314"/>
      <c r="T74" s="311"/>
      <c r="U74" s="311"/>
      <c r="V74" s="311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s="59" customFormat="1" ht="15" customHeight="1" x14ac:dyDescent="0.25">
      <c r="A75" s="371"/>
      <c r="B75" s="284"/>
      <c r="C75" s="346"/>
      <c r="D75" s="344"/>
      <c r="E75" s="346"/>
      <c r="F75" s="346"/>
      <c r="G75" s="344"/>
      <c r="H75" s="27"/>
      <c r="I75" s="253"/>
      <c r="J75" s="206"/>
      <c r="K75" s="186"/>
      <c r="L75" s="183"/>
      <c r="M75" s="187"/>
      <c r="N75" s="231"/>
      <c r="O75" s="409"/>
      <c r="P75" s="409"/>
      <c r="Q75" s="409"/>
      <c r="R75" s="409"/>
      <c r="S75" s="314"/>
      <c r="T75" s="311"/>
      <c r="U75" s="311"/>
      <c r="V75" s="311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1:45" s="408" customFormat="1" ht="15" customHeight="1" x14ac:dyDescent="0.35">
      <c r="A76" s="371"/>
      <c r="B76" s="284"/>
      <c r="C76" s="10" t="s">
        <v>171</v>
      </c>
      <c r="D76" s="137"/>
      <c r="E76" s="118"/>
      <c r="F76" s="118"/>
      <c r="G76" s="119"/>
      <c r="H76" s="27"/>
      <c r="I76" s="253"/>
      <c r="J76" s="206"/>
      <c r="K76" s="410"/>
      <c r="L76" s="411"/>
      <c r="M76" s="352"/>
      <c r="N76" s="231"/>
      <c r="O76" s="294" t="s">
        <v>194</v>
      </c>
      <c r="P76" s="146" t="s">
        <v>195</v>
      </c>
      <c r="Q76" s="294" t="s">
        <v>196</v>
      </c>
      <c r="R76" s="294" t="s">
        <v>197</v>
      </c>
      <c r="S76" s="314"/>
      <c r="T76" s="311"/>
      <c r="U76" s="311"/>
      <c r="V76" s="311"/>
    </row>
    <row r="77" spans="1:45" s="59" customFormat="1" ht="31.5" x14ac:dyDescent="0.25">
      <c r="A77" s="371"/>
      <c r="B77" s="280" t="s">
        <v>5</v>
      </c>
      <c r="C77" s="17" t="s">
        <v>172</v>
      </c>
      <c r="D77" s="143" t="s">
        <v>19</v>
      </c>
      <c r="E77" s="18" t="s">
        <v>173</v>
      </c>
      <c r="F77" s="19" t="s">
        <v>8</v>
      </c>
      <c r="G77" s="20" t="s">
        <v>9</v>
      </c>
      <c r="H77" s="27"/>
      <c r="I77" s="253"/>
      <c r="J77" s="206"/>
      <c r="K77" s="161" t="s">
        <v>10</v>
      </c>
      <c r="L77" s="162" t="s">
        <v>11</v>
      </c>
      <c r="M77" s="380"/>
      <c r="N77" s="231"/>
      <c r="O77" s="164" t="s">
        <v>8</v>
      </c>
      <c r="P77" s="164" t="s">
        <v>8</v>
      </c>
      <c r="Q77" s="164" t="s">
        <v>8</v>
      </c>
      <c r="R77" s="164" t="s">
        <v>8</v>
      </c>
      <c r="S77" s="314"/>
      <c r="T77" s="311"/>
      <c r="U77" s="311"/>
      <c r="V77" s="311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</row>
    <row r="78" spans="1:45" s="30" customFormat="1" ht="21" x14ac:dyDescent="0.25">
      <c r="A78" s="371"/>
      <c r="B78" s="281">
        <v>0.09</v>
      </c>
      <c r="C78" s="23" t="s">
        <v>174</v>
      </c>
      <c r="D78" s="144" t="s">
        <v>19</v>
      </c>
      <c r="E78" s="24" t="s">
        <v>175</v>
      </c>
      <c r="F78" s="25" t="s">
        <v>225</v>
      </c>
      <c r="G78" s="26" t="s">
        <v>225</v>
      </c>
      <c r="H78" s="27"/>
      <c r="I78" s="253"/>
      <c r="J78" s="206"/>
      <c r="K78" s="166" t="str">
        <f>G78</f>
        <v>... €</v>
      </c>
      <c r="L78" s="167" t="str">
        <f>K78</f>
        <v>... €</v>
      </c>
      <c r="M78" s="348" t="e">
        <f>G78-F78</f>
        <v>#VALUE!</v>
      </c>
      <c r="N78" s="231"/>
      <c r="O78" s="243">
        <v>0.09</v>
      </c>
      <c r="P78" s="243">
        <v>0.05</v>
      </c>
      <c r="Q78" s="243">
        <v>0.24</v>
      </c>
      <c r="R78" s="289">
        <v>1.5299999999999999E-2</v>
      </c>
      <c r="S78" s="314"/>
      <c r="T78" s="311"/>
      <c r="U78" s="311"/>
      <c r="V78" s="311"/>
    </row>
    <row r="79" spans="1:45" s="30" customFormat="1" ht="21" x14ac:dyDescent="0.25">
      <c r="A79" s="371"/>
      <c r="B79" s="281">
        <v>0.05</v>
      </c>
      <c r="C79" s="23" t="s">
        <v>174</v>
      </c>
      <c r="D79" s="144" t="s">
        <v>19</v>
      </c>
      <c r="E79" s="24" t="s">
        <v>176</v>
      </c>
      <c r="F79" s="25" t="s">
        <v>225</v>
      </c>
      <c r="G79" s="26" t="s">
        <v>225</v>
      </c>
      <c r="H79" s="27"/>
      <c r="I79" s="253"/>
      <c r="J79" s="206"/>
      <c r="K79" s="166" t="str">
        <f>G79</f>
        <v>... €</v>
      </c>
      <c r="L79" s="167" t="str">
        <f>K79</f>
        <v>... €</v>
      </c>
      <c r="M79" s="348" t="e">
        <f>G79-F79</f>
        <v>#VALUE!</v>
      </c>
      <c r="N79" s="231"/>
      <c r="O79" s="243">
        <v>0.36</v>
      </c>
      <c r="P79" s="243">
        <v>0.2</v>
      </c>
      <c r="Q79" s="243">
        <v>0.43</v>
      </c>
      <c r="R79" s="289">
        <v>0.17580000000000001</v>
      </c>
      <c r="S79" s="314"/>
      <c r="T79" s="311"/>
      <c r="U79" s="311"/>
      <c r="V79" s="311"/>
    </row>
    <row r="80" spans="1:45" s="30" customFormat="1" ht="21" x14ac:dyDescent="0.25">
      <c r="A80" s="371"/>
      <c r="B80" s="281">
        <v>0.02</v>
      </c>
      <c r="C80" s="23" t="s">
        <v>174</v>
      </c>
      <c r="D80" s="144" t="s">
        <v>19</v>
      </c>
      <c r="E80" s="24" t="s">
        <v>177</v>
      </c>
      <c r="F80" s="25" t="s">
        <v>225</v>
      </c>
      <c r="G80" s="26" t="s">
        <v>225</v>
      </c>
      <c r="H80" s="27"/>
      <c r="I80" s="253"/>
      <c r="J80" s="206"/>
      <c r="K80" s="166" t="str">
        <f>G80</f>
        <v>... €</v>
      </c>
      <c r="L80" s="167" t="str">
        <f>K80</f>
        <v>... €</v>
      </c>
      <c r="M80" s="348" t="e">
        <f>G80-F80</f>
        <v>#VALUE!</v>
      </c>
      <c r="N80" s="231"/>
      <c r="O80" s="243">
        <v>0.42</v>
      </c>
      <c r="P80" s="243">
        <v>0.3</v>
      </c>
      <c r="Q80" s="243">
        <v>0.43</v>
      </c>
      <c r="R80" s="289">
        <v>0.17580000000000001</v>
      </c>
      <c r="S80" s="314"/>
      <c r="T80" s="311"/>
      <c r="U80" s="311"/>
      <c r="V80" s="311"/>
    </row>
    <row r="81" spans="1:24" s="43" customFormat="1" ht="15" customHeight="1" x14ac:dyDescent="0.25">
      <c r="A81" s="371"/>
      <c r="B81" s="285"/>
      <c r="C81" s="361"/>
      <c r="D81" s="412"/>
      <c r="E81" s="365"/>
      <c r="F81" s="364"/>
      <c r="G81" s="44"/>
      <c r="H81" s="27"/>
      <c r="I81" s="253"/>
      <c r="J81" s="206"/>
      <c r="K81" s="221"/>
      <c r="L81" s="222"/>
      <c r="M81" s="223"/>
      <c r="N81" s="231"/>
      <c r="O81" s="234"/>
      <c r="P81" s="234"/>
      <c r="Q81" s="234"/>
      <c r="R81" s="234"/>
      <c r="S81" s="314"/>
      <c r="T81" s="311"/>
      <c r="U81" s="311"/>
      <c r="V81" s="311"/>
    </row>
    <row r="82" spans="1:24" s="351" customFormat="1" ht="15" customHeight="1" x14ac:dyDescent="0.35">
      <c r="A82" s="371"/>
      <c r="B82" s="286"/>
      <c r="C82" s="47" t="s">
        <v>26</v>
      </c>
      <c r="D82" s="138"/>
      <c r="E82" s="48"/>
      <c r="F82" s="49"/>
      <c r="G82" s="50"/>
      <c r="H82" s="27"/>
      <c r="I82" s="253"/>
      <c r="J82" s="206"/>
      <c r="K82" s="413"/>
      <c r="L82" s="414"/>
      <c r="M82" s="352"/>
      <c r="N82" s="231"/>
      <c r="O82" s="294" t="s">
        <v>194</v>
      </c>
      <c r="P82" s="146" t="s">
        <v>195</v>
      </c>
      <c r="Q82" s="294" t="s">
        <v>196</v>
      </c>
      <c r="R82" s="294" t="s">
        <v>197</v>
      </c>
      <c r="S82" s="314"/>
      <c r="T82" s="311"/>
      <c r="U82" s="311"/>
      <c r="V82" s="311"/>
    </row>
    <row r="83" spans="1:24" s="15" customFormat="1" ht="21" x14ac:dyDescent="0.35">
      <c r="A83" s="371"/>
      <c r="B83" s="287" t="s">
        <v>5</v>
      </c>
      <c r="C83" s="57" t="s">
        <v>6</v>
      </c>
      <c r="D83" s="310"/>
      <c r="E83" s="54"/>
      <c r="F83" s="19" t="s">
        <v>28</v>
      </c>
      <c r="G83" s="55" t="s">
        <v>29</v>
      </c>
      <c r="H83" s="27"/>
      <c r="I83" s="253"/>
      <c r="J83" s="206"/>
      <c r="K83" s="161" t="s">
        <v>10</v>
      </c>
      <c r="L83" s="162" t="s">
        <v>11</v>
      </c>
      <c r="M83" s="332"/>
      <c r="N83" s="231"/>
      <c r="O83" s="164" t="s">
        <v>28</v>
      </c>
      <c r="P83" s="164" t="s">
        <v>28</v>
      </c>
      <c r="Q83" s="164" t="s">
        <v>28</v>
      </c>
      <c r="R83" s="164" t="s">
        <v>28</v>
      </c>
      <c r="S83" s="314"/>
      <c r="T83" s="311"/>
      <c r="U83" s="311"/>
      <c r="V83" s="311"/>
    </row>
    <row r="84" spans="1:24" s="311" customFormat="1" ht="15" customHeight="1" x14ac:dyDescent="0.35">
      <c r="A84" s="371"/>
      <c r="B84" s="281">
        <v>0.05</v>
      </c>
      <c r="C84" s="124" t="s">
        <v>276</v>
      </c>
      <c r="D84" s="129"/>
      <c r="E84" s="129"/>
      <c r="F84" s="37" t="s">
        <v>228</v>
      </c>
      <c r="G84" s="38" t="s">
        <v>228</v>
      </c>
      <c r="H84" s="27"/>
      <c r="I84" s="253"/>
      <c r="J84" s="206"/>
      <c r="K84" s="246" t="str">
        <f>G84</f>
        <v>...%</v>
      </c>
      <c r="L84" s="247" t="e">
        <f>1+(1*K84)</f>
        <v>#VALUE!</v>
      </c>
      <c r="M84" s="348" t="e">
        <f>G84-F84</f>
        <v>#VALUE!</v>
      </c>
      <c r="N84" s="231"/>
      <c r="O84" s="245">
        <v>0</v>
      </c>
      <c r="P84" s="245">
        <v>5.0000000000000001E-3</v>
      </c>
      <c r="Q84" s="245">
        <v>0</v>
      </c>
      <c r="R84" s="245">
        <v>0</v>
      </c>
      <c r="S84" s="314"/>
    </row>
    <row r="85" spans="1:24" s="43" customFormat="1" ht="15" customHeight="1" x14ac:dyDescent="0.25">
      <c r="A85" s="371"/>
      <c r="B85" s="285"/>
      <c r="C85" s="361"/>
      <c r="D85" s="412"/>
      <c r="E85" s="360"/>
      <c r="F85" s="96"/>
      <c r="G85" s="45"/>
      <c r="H85" s="27"/>
      <c r="I85" s="253"/>
      <c r="J85" s="206"/>
      <c r="K85" s="221"/>
      <c r="L85" s="222"/>
      <c r="M85" s="223"/>
      <c r="N85" s="231"/>
      <c r="O85" s="235"/>
      <c r="P85" s="235"/>
      <c r="Q85" s="235"/>
      <c r="R85" s="235"/>
      <c r="S85" s="314"/>
      <c r="T85" s="311"/>
      <c r="U85" s="311"/>
      <c r="V85" s="311"/>
      <c r="W85" s="358"/>
      <c r="X85" s="358"/>
    </row>
    <row r="86" spans="1:24" s="351" customFormat="1" ht="15" customHeight="1" x14ac:dyDescent="0.35">
      <c r="A86" s="371"/>
      <c r="B86" s="285"/>
      <c r="C86" s="47" t="s">
        <v>31</v>
      </c>
      <c r="D86" s="139"/>
      <c r="E86" s="56"/>
      <c r="F86" s="134"/>
      <c r="G86" s="50"/>
      <c r="H86" s="27"/>
      <c r="I86" s="253"/>
      <c r="J86" s="206"/>
      <c r="K86" s="354"/>
      <c r="L86" s="353"/>
      <c r="M86" s="352"/>
      <c r="N86" s="231"/>
      <c r="O86" s="294" t="s">
        <v>194</v>
      </c>
      <c r="P86" s="146" t="s">
        <v>195</v>
      </c>
      <c r="Q86" s="294" t="s">
        <v>196</v>
      </c>
      <c r="R86" s="294" t="s">
        <v>197</v>
      </c>
      <c r="S86" s="314"/>
      <c r="T86" s="311"/>
      <c r="U86" s="311"/>
      <c r="V86" s="311"/>
    </row>
    <row r="87" spans="1:24" s="15" customFormat="1" ht="21" x14ac:dyDescent="0.35">
      <c r="A87" s="371"/>
      <c r="B87" s="287" t="s">
        <v>5</v>
      </c>
      <c r="C87" s="57" t="s">
        <v>6</v>
      </c>
      <c r="D87" s="310"/>
      <c r="E87" s="54"/>
      <c r="F87" s="19" t="s">
        <v>28</v>
      </c>
      <c r="G87" s="55" t="s">
        <v>29</v>
      </c>
      <c r="H87" s="27"/>
      <c r="I87" s="253"/>
      <c r="J87" s="206"/>
      <c r="K87" s="161" t="s">
        <v>10</v>
      </c>
      <c r="L87" s="162" t="s">
        <v>11</v>
      </c>
      <c r="M87" s="332"/>
      <c r="N87" s="231"/>
      <c r="O87" s="164" t="s">
        <v>28</v>
      </c>
      <c r="P87" s="164" t="s">
        <v>28</v>
      </c>
      <c r="Q87" s="164" t="s">
        <v>28</v>
      </c>
      <c r="R87" s="164" t="s">
        <v>28</v>
      </c>
      <c r="S87" s="314"/>
      <c r="T87" s="311"/>
      <c r="U87" s="311"/>
      <c r="V87" s="311"/>
    </row>
    <row r="88" spans="1:24" s="311" customFormat="1" ht="15" customHeight="1" x14ac:dyDescent="0.35">
      <c r="A88" s="371"/>
      <c r="B88" s="281">
        <v>0.05</v>
      </c>
      <c r="C88" s="124" t="s">
        <v>276</v>
      </c>
      <c r="D88" s="129"/>
      <c r="E88" s="129"/>
      <c r="F88" s="37" t="s">
        <v>228</v>
      </c>
      <c r="G88" s="38" t="s">
        <v>275</v>
      </c>
      <c r="H88" s="27"/>
      <c r="I88" s="253"/>
      <c r="J88" s="206"/>
      <c r="K88" s="246" t="str">
        <f>G88</f>
        <v>... %</v>
      </c>
      <c r="L88" s="247" t="e">
        <f>1+(1*K88)</f>
        <v>#VALUE!</v>
      </c>
      <c r="M88" s="348" t="e">
        <f>G88-F88</f>
        <v>#VALUE!</v>
      </c>
      <c r="N88" s="231"/>
      <c r="O88" s="245">
        <v>0</v>
      </c>
      <c r="P88" s="245">
        <v>5.0000000000000001E-4</v>
      </c>
      <c r="Q88" s="245">
        <v>0</v>
      </c>
      <c r="R88" s="245">
        <v>0</v>
      </c>
      <c r="S88" s="314"/>
    </row>
    <row r="89" spans="1:24" s="15" customFormat="1" ht="15" customHeight="1" x14ac:dyDescent="0.25">
      <c r="A89" s="371"/>
      <c r="B89" s="288"/>
      <c r="C89" s="339"/>
      <c r="D89" s="415"/>
      <c r="E89" s="338"/>
      <c r="F89" s="61"/>
      <c r="G89" s="62"/>
      <c r="H89" s="27"/>
      <c r="I89" s="253"/>
      <c r="J89" s="206"/>
      <c r="K89" s="221"/>
      <c r="L89" s="222"/>
      <c r="M89" s="223"/>
      <c r="N89" s="231"/>
      <c r="O89" s="192"/>
      <c r="P89" s="192"/>
      <c r="Q89" s="192"/>
      <c r="R89" s="192"/>
      <c r="S89" s="314"/>
      <c r="T89" s="311"/>
      <c r="U89" s="311"/>
      <c r="V89" s="311"/>
    </row>
    <row r="90" spans="1:24" s="30" customFormat="1" ht="22" customHeight="1" x14ac:dyDescent="0.25">
      <c r="A90" s="371"/>
      <c r="B90" s="493" t="s">
        <v>183</v>
      </c>
      <c r="C90" s="493"/>
      <c r="D90" s="493"/>
      <c r="E90" s="493"/>
      <c r="F90" s="493"/>
      <c r="G90" s="493"/>
      <c r="H90" s="27"/>
      <c r="I90" s="253"/>
      <c r="J90" s="206"/>
      <c r="K90" s="221"/>
      <c r="L90" s="222"/>
      <c r="M90" s="223"/>
      <c r="N90" s="416"/>
      <c r="O90" s="149"/>
      <c r="P90" s="149"/>
      <c r="Q90" s="149"/>
      <c r="R90" s="149"/>
      <c r="S90" s="314"/>
      <c r="T90" s="311"/>
      <c r="U90" s="311"/>
      <c r="V90" s="311"/>
    </row>
    <row r="91" spans="1:24" s="30" customFormat="1" ht="36.5" customHeight="1" x14ac:dyDescent="0.25">
      <c r="A91" s="371"/>
      <c r="B91" s="489" t="s">
        <v>34</v>
      </c>
      <c r="C91" s="489"/>
      <c r="D91" s="489"/>
      <c r="E91" s="489"/>
      <c r="F91" s="489"/>
      <c r="G91" s="489"/>
      <c r="H91" s="27"/>
      <c r="I91" s="253"/>
      <c r="J91" s="206"/>
      <c r="K91" s="221"/>
      <c r="L91" s="222"/>
      <c r="M91" s="223"/>
      <c r="N91" s="417"/>
      <c r="O91" s="149"/>
      <c r="P91" s="149"/>
      <c r="Q91" s="149"/>
      <c r="R91" s="149"/>
      <c r="S91" s="314"/>
      <c r="T91" s="311"/>
      <c r="U91" s="311"/>
      <c r="V91" s="311"/>
    </row>
    <row r="92" spans="1:24" s="313" customFormat="1" ht="24" customHeight="1" x14ac:dyDescent="0.25">
      <c r="A92" s="371"/>
      <c r="B92" s="489" t="s">
        <v>201</v>
      </c>
      <c r="C92" s="489"/>
      <c r="D92" s="489"/>
      <c r="E92" s="489"/>
      <c r="F92" s="489"/>
      <c r="G92" s="489"/>
      <c r="H92" s="27"/>
      <c r="I92" s="253"/>
      <c r="J92" s="206"/>
      <c r="K92" s="221"/>
      <c r="L92" s="222"/>
      <c r="M92" s="223"/>
      <c r="N92" s="417"/>
      <c r="O92" s="236"/>
      <c r="P92" s="237"/>
      <c r="Q92" s="238"/>
      <c r="R92" s="239"/>
      <c r="S92" s="314"/>
      <c r="T92" s="311"/>
      <c r="U92" s="311"/>
      <c r="V92" s="311"/>
    </row>
    <row r="93" spans="1:24" s="328" customFormat="1" ht="11" customHeight="1" x14ac:dyDescent="0.25">
      <c r="A93" s="371"/>
      <c r="B93" s="491" t="s">
        <v>200</v>
      </c>
      <c r="C93" s="491"/>
      <c r="D93" s="491"/>
      <c r="E93" s="491"/>
      <c r="F93" s="491"/>
      <c r="G93" s="491"/>
      <c r="H93" s="27"/>
      <c r="I93" s="253"/>
      <c r="J93" s="206"/>
      <c r="K93" s="221"/>
      <c r="L93" s="222"/>
      <c r="M93" s="223"/>
      <c r="N93" s="417"/>
      <c r="O93" s="236"/>
      <c r="P93" s="237"/>
      <c r="Q93" s="238"/>
      <c r="R93" s="237"/>
      <c r="S93" s="314"/>
      <c r="T93" s="311"/>
      <c r="U93" s="311"/>
      <c r="V93" s="311"/>
    </row>
    <row r="94" spans="1:24" s="30" customFormat="1" ht="11" customHeight="1" x14ac:dyDescent="0.25">
      <c r="A94" s="371"/>
      <c r="B94" s="501" t="s">
        <v>178</v>
      </c>
      <c r="C94" s="501"/>
      <c r="D94" s="501"/>
      <c r="E94" s="501"/>
      <c r="F94" s="501"/>
      <c r="G94" s="501"/>
      <c r="H94" s="27"/>
      <c r="I94" s="253"/>
      <c r="J94" s="206"/>
      <c r="K94" s="221"/>
      <c r="L94" s="222"/>
      <c r="M94" s="223"/>
      <c r="N94" s="418"/>
      <c r="O94" s="149"/>
      <c r="P94" s="149"/>
      <c r="Q94" s="149"/>
      <c r="R94" s="149"/>
      <c r="S94" s="314"/>
      <c r="T94" s="311"/>
      <c r="U94" s="311"/>
      <c r="V94" s="311"/>
    </row>
    <row r="95" spans="1:24" s="30" customFormat="1" ht="11" customHeight="1" x14ac:dyDescent="0.25">
      <c r="A95" s="371"/>
      <c r="B95" s="501" t="s">
        <v>179</v>
      </c>
      <c r="C95" s="501"/>
      <c r="D95" s="501"/>
      <c r="E95" s="501"/>
      <c r="F95" s="501"/>
      <c r="G95" s="501"/>
      <c r="H95" s="27"/>
      <c r="I95" s="253"/>
      <c r="J95" s="206"/>
      <c r="K95" s="221"/>
      <c r="L95" s="222"/>
      <c r="M95" s="223"/>
      <c r="N95" s="418"/>
      <c r="O95" s="149"/>
      <c r="P95" s="149"/>
      <c r="Q95" s="149"/>
      <c r="R95" s="149"/>
      <c r="S95" s="314"/>
      <c r="T95" s="311"/>
      <c r="U95" s="311"/>
      <c r="V95" s="311"/>
    </row>
    <row r="96" spans="1:24" s="30" customFormat="1" ht="11" customHeight="1" x14ac:dyDescent="0.25">
      <c r="A96" s="371"/>
      <c r="B96" s="501" t="s">
        <v>277</v>
      </c>
      <c r="C96" s="501"/>
      <c r="D96" s="501"/>
      <c r="E96" s="501"/>
      <c r="F96" s="501"/>
      <c r="G96" s="501"/>
      <c r="H96" s="27"/>
      <c r="I96" s="253"/>
      <c r="J96" s="206"/>
      <c r="K96" s="221"/>
      <c r="L96" s="222"/>
      <c r="M96" s="223"/>
      <c r="N96" s="418"/>
      <c r="O96" s="149"/>
      <c r="P96" s="149"/>
      <c r="Q96" s="149"/>
      <c r="R96" s="149"/>
      <c r="S96" s="314"/>
      <c r="T96" s="311"/>
      <c r="U96" s="311"/>
      <c r="V96" s="311"/>
    </row>
    <row r="97" spans="1:22" s="30" customFormat="1" ht="11" customHeight="1" x14ac:dyDescent="0.25">
      <c r="A97" s="371"/>
      <c r="B97" s="501" t="s">
        <v>180</v>
      </c>
      <c r="C97" s="501"/>
      <c r="D97" s="501"/>
      <c r="E97" s="501"/>
      <c r="F97" s="501"/>
      <c r="G97" s="501"/>
      <c r="H97" s="27"/>
      <c r="I97" s="253"/>
      <c r="J97" s="206"/>
      <c r="K97" s="221"/>
      <c r="L97" s="222"/>
      <c r="M97" s="223"/>
      <c r="N97" s="418"/>
      <c r="O97" s="149"/>
      <c r="P97" s="149"/>
      <c r="Q97" s="149"/>
      <c r="R97" s="149"/>
      <c r="S97" s="314"/>
      <c r="T97" s="311"/>
      <c r="U97" s="311"/>
      <c r="V97" s="311"/>
    </row>
    <row r="98" spans="1:22" s="30" customFormat="1" ht="11" customHeight="1" x14ac:dyDescent="0.25">
      <c r="A98" s="371"/>
      <c r="B98" s="501" t="s">
        <v>181</v>
      </c>
      <c r="C98" s="501"/>
      <c r="D98" s="501"/>
      <c r="E98" s="501"/>
      <c r="F98" s="501"/>
      <c r="G98" s="501"/>
      <c r="H98" s="27"/>
      <c r="I98" s="253"/>
      <c r="J98" s="206"/>
      <c r="K98" s="221"/>
      <c r="L98" s="222"/>
      <c r="M98" s="223"/>
      <c r="N98" s="418"/>
      <c r="O98" s="149"/>
      <c r="P98" s="149"/>
      <c r="Q98" s="149"/>
      <c r="R98" s="149"/>
      <c r="S98" s="314"/>
      <c r="T98" s="311"/>
      <c r="U98" s="311"/>
      <c r="V98" s="311"/>
    </row>
    <row r="99" spans="1:22" s="30" customFormat="1" ht="11" customHeight="1" x14ac:dyDescent="0.25">
      <c r="A99" s="371"/>
      <c r="B99" s="502" t="s">
        <v>204</v>
      </c>
      <c r="C99" s="502"/>
      <c r="D99" s="502"/>
      <c r="E99" s="502"/>
      <c r="F99" s="502"/>
      <c r="G99" s="502"/>
      <c r="H99" s="27"/>
      <c r="I99" s="253"/>
      <c r="J99" s="206"/>
      <c r="K99" s="221"/>
      <c r="L99" s="222"/>
      <c r="M99" s="223"/>
      <c r="N99" s="418"/>
      <c r="O99" s="419"/>
      <c r="P99" s="419"/>
      <c r="Q99" s="419"/>
      <c r="R99" s="419"/>
      <c r="S99" s="314"/>
      <c r="T99" s="311"/>
      <c r="U99" s="311"/>
      <c r="V99" s="311"/>
    </row>
    <row r="100" spans="1:22" s="30" customFormat="1" ht="12" customHeight="1" x14ac:dyDescent="0.25">
      <c r="A100" s="371"/>
      <c r="B100" s="420"/>
      <c r="C100" s="325"/>
      <c r="D100" s="324"/>
      <c r="E100" s="324"/>
      <c r="F100" s="324"/>
      <c r="G100" s="421"/>
      <c r="H100" s="27"/>
      <c r="I100" s="253"/>
      <c r="J100" s="206"/>
      <c r="K100" s="221"/>
      <c r="L100" s="222"/>
      <c r="M100" s="223"/>
      <c r="N100" s="422"/>
      <c r="O100" s="423"/>
      <c r="P100" s="423"/>
      <c r="Q100" s="423"/>
      <c r="R100" s="423"/>
      <c r="S100" s="314"/>
      <c r="T100" s="311"/>
      <c r="U100" s="311"/>
      <c r="V100" s="311"/>
    </row>
    <row r="101" spans="1:22" s="30" customFormat="1" ht="12" customHeight="1" x14ac:dyDescent="0.25">
      <c r="A101" s="371"/>
      <c r="B101" s="424" t="s">
        <v>234</v>
      </c>
      <c r="C101" s="313"/>
      <c r="D101" s="425"/>
      <c r="E101" s="313"/>
      <c r="F101" s="313"/>
      <c r="G101" s="313"/>
      <c r="H101" s="27"/>
      <c r="I101" s="253"/>
      <c r="J101" s="206"/>
      <c r="K101" s="221"/>
      <c r="L101" s="222"/>
      <c r="M101" s="223"/>
      <c r="N101" s="320"/>
      <c r="O101" s="426"/>
      <c r="P101" s="426"/>
      <c r="Q101" s="426"/>
      <c r="R101" s="426"/>
      <c r="S101" s="314"/>
      <c r="T101" s="311"/>
      <c r="U101" s="311"/>
      <c r="V101" s="311"/>
    </row>
    <row r="102" spans="1:22" s="30" customFormat="1" ht="12" customHeight="1" x14ac:dyDescent="0.25">
      <c r="A102" s="371"/>
      <c r="B102" s="503" t="s">
        <v>182</v>
      </c>
      <c r="C102" s="503"/>
      <c r="D102" s="503"/>
      <c r="E102" s="503"/>
      <c r="F102" s="503"/>
      <c r="G102" s="503"/>
      <c r="H102" s="27"/>
      <c r="I102" s="253"/>
      <c r="J102" s="206"/>
      <c r="K102" s="221"/>
      <c r="L102" s="222"/>
      <c r="M102" s="223"/>
      <c r="N102" s="427"/>
      <c r="O102" s="149"/>
      <c r="P102" s="149"/>
      <c r="Q102" s="149"/>
      <c r="R102" s="149"/>
      <c r="S102" s="314"/>
      <c r="T102" s="311"/>
      <c r="U102" s="311"/>
      <c r="V102" s="311"/>
    </row>
    <row r="103" spans="1:22" s="30" customFormat="1" ht="22" customHeight="1" x14ac:dyDescent="0.25">
      <c r="A103" s="371"/>
      <c r="B103" s="500" t="s">
        <v>38</v>
      </c>
      <c r="C103" s="500"/>
      <c r="D103" s="500"/>
      <c r="E103" s="500"/>
      <c r="F103" s="500"/>
      <c r="G103" s="500"/>
      <c r="H103" s="77"/>
      <c r="I103" s="428"/>
      <c r="J103" s="206"/>
      <c r="K103" s="221"/>
      <c r="L103" s="222"/>
      <c r="M103" s="223"/>
      <c r="N103" s="427"/>
      <c r="O103" s="149"/>
      <c r="P103" s="149"/>
      <c r="Q103" s="149"/>
      <c r="R103" s="149"/>
      <c r="S103" s="314"/>
      <c r="T103" s="311"/>
      <c r="U103" s="311"/>
      <c r="V103" s="311"/>
    </row>
    <row r="104" spans="1:22" s="122" customFormat="1" x14ac:dyDescent="0.35">
      <c r="A104" s="371"/>
      <c r="B104" s="276"/>
      <c r="D104" s="145"/>
      <c r="I104" s="428"/>
      <c r="J104" s="148"/>
      <c r="K104" s="148"/>
      <c r="L104" s="148"/>
      <c r="M104" s="148"/>
      <c r="N104" s="148"/>
      <c r="O104" s="429"/>
      <c r="P104" s="429"/>
      <c r="Q104" s="429"/>
      <c r="R104" s="429"/>
      <c r="S104" s="314"/>
      <c r="T104" s="311"/>
      <c r="U104" s="311"/>
      <c r="V104" s="311"/>
    </row>
    <row r="105" spans="1:22" s="122" customFormat="1" x14ac:dyDescent="0.35">
      <c r="A105" s="371"/>
      <c r="B105" s="276"/>
      <c r="O105" s="240"/>
      <c r="P105" s="240"/>
      <c r="Q105" s="240"/>
      <c r="R105" s="240"/>
      <c r="T105" s="311"/>
      <c r="U105" s="311"/>
      <c r="V105" s="311"/>
    </row>
    <row r="106" spans="1:22" s="122" customFormat="1" x14ac:dyDescent="0.35">
      <c r="A106" s="371"/>
      <c r="B106" s="276"/>
      <c r="O106" s="240"/>
      <c r="P106" s="240"/>
      <c r="Q106" s="240"/>
      <c r="R106" s="240"/>
      <c r="T106" s="311"/>
      <c r="U106" s="311"/>
      <c r="V106" s="311"/>
    </row>
    <row r="107" spans="1:22" s="122" customFormat="1" x14ac:dyDescent="0.35">
      <c r="B107" s="276"/>
      <c r="O107" s="240"/>
      <c r="P107" s="240"/>
      <c r="Q107" s="240"/>
      <c r="R107" s="240"/>
      <c r="T107" s="311"/>
      <c r="U107" s="311"/>
      <c r="V107" s="311"/>
    </row>
    <row r="108" spans="1:22" s="122" customFormat="1" x14ac:dyDescent="0.35">
      <c r="B108" s="276"/>
      <c r="O108" s="240"/>
      <c r="P108" s="240"/>
      <c r="Q108" s="240"/>
      <c r="R108" s="240"/>
      <c r="T108" s="311"/>
      <c r="U108" s="311"/>
      <c r="V108" s="311"/>
    </row>
    <row r="109" spans="1:22" s="122" customFormat="1" x14ac:dyDescent="0.35">
      <c r="B109" s="276"/>
      <c r="O109" s="240"/>
      <c r="P109" s="240"/>
      <c r="Q109" s="240"/>
      <c r="R109" s="240"/>
      <c r="T109" s="311"/>
      <c r="U109" s="311"/>
      <c r="V109" s="311"/>
    </row>
    <row r="110" spans="1:22" s="122" customFormat="1" x14ac:dyDescent="0.35">
      <c r="B110" s="276"/>
      <c r="O110" s="240"/>
      <c r="P110" s="240"/>
      <c r="Q110" s="240"/>
      <c r="R110" s="240"/>
      <c r="T110" s="311"/>
      <c r="U110" s="311"/>
      <c r="V110" s="311"/>
    </row>
    <row r="111" spans="1:22" s="122" customFormat="1" x14ac:dyDescent="0.35">
      <c r="B111" s="276"/>
      <c r="O111" s="240"/>
      <c r="P111" s="240"/>
      <c r="Q111" s="240"/>
      <c r="R111" s="240"/>
      <c r="T111" s="311"/>
      <c r="U111" s="311"/>
      <c r="V111" s="311"/>
    </row>
    <row r="112" spans="1:22" s="122" customFormat="1" x14ac:dyDescent="0.35">
      <c r="B112" s="276"/>
      <c r="O112" s="240"/>
      <c r="P112" s="240"/>
      <c r="Q112" s="240"/>
      <c r="R112" s="240"/>
      <c r="T112" s="311"/>
      <c r="U112" s="311"/>
      <c r="V112" s="311"/>
    </row>
    <row r="113" spans="1:22" s="122" customFormat="1" x14ac:dyDescent="0.35">
      <c r="A113"/>
      <c r="B113" s="276"/>
      <c r="C113"/>
      <c r="D113"/>
      <c r="E113"/>
      <c r="F113"/>
      <c r="G113"/>
      <c r="H113"/>
      <c r="I113" s="430"/>
      <c r="J113"/>
      <c r="K113"/>
      <c r="L113"/>
      <c r="M113"/>
      <c r="N113"/>
      <c r="O113" s="240"/>
      <c r="P113" s="240"/>
      <c r="Q113" s="240"/>
      <c r="R113" s="240"/>
      <c r="S113"/>
      <c r="T113" s="311"/>
      <c r="U113" s="311"/>
      <c r="V113" s="311"/>
    </row>
    <row r="114" spans="1:22" s="122" customFormat="1" x14ac:dyDescent="0.35">
      <c r="A114"/>
      <c r="B114" s="276"/>
      <c r="C114"/>
      <c r="D114"/>
      <c r="E114"/>
      <c r="F114"/>
      <c r="G114"/>
      <c r="H114"/>
      <c r="I114" s="430"/>
      <c r="J114"/>
      <c r="K114"/>
      <c r="L114"/>
      <c r="M114"/>
      <c r="N114"/>
      <c r="O114" s="240"/>
      <c r="P114" s="240"/>
      <c r="Q114" s="240"/>
      <c r="R114" s="240"/>
      <c r="S114"/>
      <c r="T114" s="311"/>
      <c r="U114" s="311"/>
      <c r="V114" s="311"/>
    </row>
    <row r="115" spans="1:22" s="122" customFormat="1" x14ac:dyDescent="0.35">
      <c r="A115"/>
      <c r="B115" s="276"/>
      <c r="C115"/>
      <c r="D115"/>
      <c r="E115"/>
      <c r="F115"/>
      <c r="G115"/>
      <c r="H115"/>
      <c r="I115" s="430"/>
      <c r="J115"/>
      <c r="K115"/>
      <c r="L115"/>
      <c r="M115"/>
      <c r="N115"/>
      <c r="O115" s="240"/>
      <c r="P115" s="240"/>
      <c r="Q115" s="240"/>
      <c r="R115" s="240"/>
      <c r="S115"/>
      <c r="T115" s="311"/>
      <c r="U115" s="311"/>
      <c r="V115" s="311"/>
    </row>
    <row r="116" spans="1:22" s="122" customFormat="1" x14ac:dyDescent="0.35">
      <c r="A116"/>
      <c r="B116" s="276"/>
      <c r="C116"/>
      <c r="D116"/>
      <c r="E116"/>
      <c r="F116"/>
      <c r="G116"/>
      <c r="H116"/>
      <c r="I116" s="430"/>
      <c r="J116"/>
      <c r="K116"/>
      <c r="L116"/>
      <c r="M116"/>
      <c r="N116"/>
      <c r="O116" s="240"/>
      <c r="P116" s="240"/>
      <c r="Q116" s="240"/>
      <c r="R116" s="240"/>
      <c r="S116"/>
      <c r="T116" s="311"/>
      <c r="U116" s="311"/>
      <c r="V116" s="311"/>
    </row>
    <row r="117" spans="1:22" s="122" customFormat="1" x14ac:dyDescent="0.35">
      <c r="A117"/>
      <c r="B117" s="276"/>
      <c r="C117"/>
      <c r="D117"/>
      <c r="E117"/>
      <c r="F117"/>
      <c r="G117"/>
      <c r="H117"/>
      <c r="I117" s="430"/>
      <c r="J117"/>
      <c r="K117"/>
      <c r="L117"/>
      <c r="M117"/>
      <c r="N117"/>
      <c r="O117" s="240"/>
      <c r="P117" s="240"/>
      <c r="Q117" s="240"/>
      <c r="R117" s="240"/>
      <c r="S117"/>
      <c r="T117" s="311"/>
      <c r="U117" s="311"/>
      <c r="V117" s="311"/>
    </row>
    <row r="118" spans="1:22" s="122" customFormat="1" x14ac:dyDescent="0.35">
      <c r="A118"/>
      <c r="B118" s="276"/>
      <c r="C118"/>
      <c r="D118" s="140"/>
      <c r="E118"/>
      <c r="F118"/>
      <c r="G118"/>
      <c r="H118"/>
      <c r="I118" s="430"/>
      <c r="J118"/>
      <c r="K118"/>
      <c r="L118"/>
      <c r="M118"/>
      <c r="N118"/>
      <c r="O118" s="240"/>
      <c r="P118" s="240"/>
      <c r="Q118" s="240"/>
      <c r="R118" s="240"/>
      <c r="S118"/>
      <c r="T118" s="311"/>
      <c r="U118" s="311"/>
      <c r="V118" s="311"/>
    </row>
    <row r="119" spans="1:22" s="122" customFormat="1" x14ac:dyDescent="0.35">
      <c r="A119"/>
      <c r="B119" s="276"/>
      <c r="C119"/>
      <c r="D119" s="140"/>
      <c r="E119"/>
      <c r="F119"/>
      <c r="G119"/>
      <c r="H119"/>
      <c r="I119" s="430"/>
      <c r="J119"/>
      <c r="K119"/>
      <c r="L119"/>
      <c r="M119"/>
      <c r="N119"/>
      <c r="O119" s="240"/>
      <c r="P119" s="240"/>
      <c r="Q119" s="240"/>
      <c r="R119" s="240"/>
      <c r="S119"/>
      <c r="T119" s="311"/>
      <c r="U119" s="311"/>
      <c r="V119" s="311"/>
    </row>
    <row r="120" spans="1:22" s="122" customFormat="1" x14ac:dyDescent="0.35">
      <c r="A120"/>
      <c r="B120" s="276"/>
      <c r="C120"/>
      <c r="D120"/>
      <c r="E120"/>
      <c r="F120"/>
      <c r="G120"/>
      <c r="H120"/>
      <c r="I120" s="430"/>
      <c r="J120"/>
      <c r="K120"/>
      <c r="L120"/>
      <c r="M120"/>
      <c r="N120"/>
      <c r="O120" s="240"/>
      <c r="P120" s="240"/>
      <c r="Q120" s="240"/>
      <c r="R120" s="240"/>
      <c r="S120"/>
      <c r="T120" s="311"/>
      <c r="U120" s="311"/>
      <c r="V120" s="311"/>
    </row>
    <row r="121" spans="1:22" s="122" customFormat="1" x14ac:dyDescent="0.35">
      <c r="A121"/>
      <c r="B121" s="276"/>
      <c r="C121"/>
      <c r="D121"/>
      <c r="E121"/>
      <c r="F121"/>
      <c r="G121"/>
      <c r="H121"/>
      <c r="I121" s="430"/>
      <c r="J121"/>
      <c r="K121"/>
      <c r="L121"/>
      <c r="M121"/>
      <c r="N121"/>
      <c r="O121" s="240"/>
      <c r="P121" s="240"/>
      <c r="Q121" s="240"/>
      <c r="R121" s="240"/>
      <c r="S121"/>
      <c r="T121" s="311"/>
      <c r="U121" s="311"/>
      <c r="V121" s="311"/>
    </row>
    <row r="122" spans="1:22" s="122" customFormat="1" x14ac:dyDescent="0.35">
      <c r="A122"/>
      <c r="B122" s="276"/>
      <c r="C122"/>
      <c r="D122"/>
      <c r="E122"/>
      <c r="F122"/>
      <c r="G122"/>
      <c r="H122"/>
      <c r="I122" s="430"/>
      <c r="J122"/>
      <c r="K122"/>
      <c r="L122"/>
      <c r="M122"/>
      <c r="N122"/>
      <c r="O122" s="240"/>
      <c r="P122" s="240"/>
      <c r="Q122" s="240"/>
      <c r="R122" s="240"/>
      <c r="S122"/>
      <c r="T122" s="311"/>
      <c r="U122" s="311"/>
      <c r="V122" s="311"/>
    </row>
    <row r="123" spans="1:22" s="122" customFormat="1" x14ac:dyDescent="0.35">
      <c r="A123"/>
      <c r="B123" s="276"/>
      <c r="C123"/>
      <c r="D123"/>
      <c r="E123"/>
      <c r="F123"/>
      <c r="G123"/>
      <c r="H123"/>
      <c r="I123" s="430"/>
      <c r="J123"/>
      <c r="K123"/>
      <c r="L123"/>
      <c r="M123"/>
      <c r="N123"/>
      <c r="O123" s="240"/>
      <c r="P123" s="240"/>
      <c r="Q123" s="240"/>
      <c r="R123" s="240"/>
      <c r="S123"/>
      <c r="T123" s="311"/>
      <c r="U123" s="311"/>
      <c r="V123" s="311"/>
    </row>
    <row r="124" spans="1:22" s="122" customFormat="1" x14ac:dyDescent="0.35">
      <c r="A124"/>
      <c r="B124" s="276"/>
      <c r="C124"/>
      <c r="D124"/>
      <c r="E124"/>
      <c r="F124"/>
      <c r="G124"/>
      <c r="H124"/>
      <c r="I124" s="430"/>
      <c r="J124"/>
      <c r="K124"/>
      <c r="L124"/>
      <c r="M124"/>
      <c r="N124"/>
      <c r="O124" s="240"/>
      <c r="P124" s="240"/>
      <c r="Q124" s="240"/>
      <c r="R124" s="240"/>
      <c r="S124"/>
      <c r="T124" s="311"/>
      <c r="U124" s="311"/>
      <c r="V124" s="311"/>
    </row>
    <row r="125" spans="1:22" s="122" customFormat="1" x14ac:dyDescent="0.35">
      <c r="A125"/>
      <c r="B125" s="276"/>
      <c r="C125"/>
      <c r="D125"/>
      <c r="E125"/>
      <c r="F125"/>
      <c r="G125"/>
      <c r="H125"/>
      <c r="I125" s="430"/>
      <c r="J125"/>
      <c r="K125"/>
      <c r="L125"/>
      <c r="M125"/>
      <c r="N125"/>
      <c r="O125" s="240"/>
      <c r="P125" s="240"/>
      <c r="Q125" s="240"/>
      <c r="R125" s="240"/>
      <c r="S125"/>
      <c r="T125" s="311"/>
      <c r="U125" s="311"/>
      <c r="V125" s="311"/>
    </row>
    <row r="126" spans="1:22" s="122" customFormat="1" x14ac:dyDescent="0.35">
      <c r="A126"/>
      <c r="B126" s="276"/>
      <c r="C126"/>
      <c r="D126"/>
      <c r="E126"/>
      <c r="F126"/>
      <c r="G126"/>
      <c r="H126"/>
      <c r="I126" s="430"/>
      <c r="J126"/>
      <c r="K126"/>
      <c r="L126"/>
      <c r="M126"/>
      <c r="N126"/>
      <c r="O126" s="240"/>
      <c r="P126" s="240"/>
      <c r="Q126" s="240"/>
      <c r="R126" s="240"/>
      <c r="S126"/>
      <c r="T126" s="311"/>
      <c r="U126" s="311"/>
      <c r="V126" s="311"/>
    </row>
    <row r="127" spans="1:22" s="122" customFormat="1" x14ac:dyDescent="0.35">
      <c r="A127"/>
      <c r="B127" s="276"/>
      <c r="C127"/>
      <c r="D127"/>
      <c r="E127"/>
      <c r="F127"/>
      <c r="G127"/>
      <c r="H127"/>
      <c r="I127" s="430"/>
      <c r="J127"/>
      <c r="K127"/>
      <c r="L127"/>
      <c r="M127"/>
      <c r="N127"/>
      <c r="O127" s="240"/>
      <c r="P127" s="240"/>
      <c r="Q127" s="240"/>
      <c r="R127" s="240"/>
      <c r="S127"/>
      <c r="T127" s="311"/>
      <c r="U127" s="311"/>
      <c r="V127" s="311"/>
    </row>
    <row r="128" spans="1:22" s="122" customFormat="1" x14ac:dyDescent="0.35">
      <c r="A128"/>
      <c r="B128" s="276"/>
      <c r="C128"/>
      <c r="D128"/>
      <c r="E128"/>
      <c r="F128"/>
      <c r="G128"/>
      <c r="H128"/>
      <c r="I128" s="430"/>
      <c r="J128"/>
      <c r="K128"/>
      <c r="L128"/>
      <c r="M128"/>
      <c r="N128"/>
      <c r="O128" s="240"/>
      <c r="P128" s="240"/>
      <c r="Q128" s="240"/>
      <c r="R128" s="240"/>
      <c r="S128"/>
      <c r="T128" s="43"/>
      <c r="U128" s="43"/>
      <c r="V128" s="43"/>
    </row>
    <row r="129" spans="1:22" s="122" customFormat="1" x14ac:dyDescent="0.35">
      <c r="A129"/>
      <c r="B129" s="276"/>
      <c r="C129"/>
      <c r="D129"/>
      <c r="E129"/>
      <c r="F129"/>
      <c r="G129"/>
      <c r="H129"/>
      <c r="I129" s="430"/>
      <c r="J129"/>
      <c r="K129"/>
      <c r="L129"/>
      <c r="M129"/>
      <c r="N129"/>
      <c r="O129" s="240"/>
      <c r="P129" s="240"/>
      <c r="Q129" s="240"/>
      <c r="R129" s="240"/>
      <c r="S129"/>
      <c r="T129" s="31"/>
      <c r="U129" s="31"/>
      <c r="V129" s="31"/>
    </row>
    <row r="130" spans="1:22" s="122" customFormat="1" x14ac:dyDescent="0.35">
      <c r="A130"/>
      <c r="B130" s="276"/>
      <c r="C130"/>
      <c r="D130"/>
      <c r="E130"/>
      <c r="F130"/>
      <c r="G130"/>
      <c r="H130"/>
      <c r="I130" s="430"/>
      <c r="J130"/>
      <c r="K130"/>
      <c r="L130"/>
      <c r="M130"/>
      <c r="N130"/>
      <c r="O130" s="240"/>
      <c r="P130" s="240"/>
      <c r="Q130" s="240"/>
      <c r="R130" s="240"/>
      <c r="S130"/>
      <c r="T130" s="15"/>
      <c r="U130" s="15"/>
      <c r="V130" s="15"/>
    </row>
    <row r="131" spans="1:22" s="122" customFormat="1" x14ac:dyDescent="0.35">
      <c r="A131"/>
      <c r="B131" s="276"/>
      <c r="C131"/>
      <c r="D131"/>
      <c r="E131"/>
      <c r="F131"/>
      <c r="G131"/>
      <c r="H131"/>
      <c r="I131" s="430"/>
      <c r="J131"/>
      <c r="K131"/>
      <c r="L131"/>
      <c r="M131"/>
      <c r="N131"/>
      <c r="O131" s="240"/>
      <c r="P131" s="240"/>
      <c r="Q131" s="240"/>
      <c r="R131" s="240"/>
      <c r="S131"/>
      <c r="T131" s="15"/>
      <c r="U131" s="15"/>
      <c r="V131" s="15"/>
    </row>
    <row r="132" spans="1:22" s="122" customFormat="1" x14ac:dyDescent="0.35">
      <c r="A132"/>
      <c r="B132" s="276"/>
      <c r="C132"/>
      <c r="D132" s="140"/>
      <c r="E132"/>
      <c r="F132"/>
      <c r="G132"/>
      <c r="H132"/>
      <c r="I132" s="430"/>
      <c r="J132"/>
      <c r="K132"/>
      <c r="L132"/>
      <c r="M132"/>
      <c r="N132"/>
      <c r="O132" s="240"/>
      <c r="P132" s="240"/>
      <c r="Q132" s="240"/>
      <c r="R132" s="240"/>
      <c r="S132"/>
      <c r="T132" s="311"/>
      <c r="U132" s="311"/>
      <c r="V132" s="311"/>
    </row>
    <row r="133" spans="1:22" s="122" customFormat="1" x14ac:dyDescent="0.35">
      <c r="A133"/>
      <c r="B133" s="276"/>
      <c r="C133"/>
      <c r="D133"/>
      <c r="E133"/>
      <c r="F133"/>
      <c r="G133"/>
      <c r="H133"/>
      <c r="I133" s="430"/>
      <c r="J133"/>
      <c r="K133"/>
      <c r="L133"/>
      <c r="M133"/>
      <c r="N133"/>
      <c r="O133" s="240"/>
      <c r="P133" s="240"/>
      <c r="Q133" s="240"/>
      <c r="R133" s="240"/>
      <c r="S133"/>
      <c r="T133" s="311"/>
      <c r="U133" s="311"/>
      <c r="V133" s="311"/>
    </row>
    <row r="134" spans="1:22" s="122" customFormat="1" x14ac:dyDescent="0.35">
      <c r="A134"/>
      <c r="B134" s="276"/>
      <c r="C134"/>
      <c r="D134"/>
      <c r="E134"/>
      <c r="F134"/>
      <c r="G134"/>
      <c r="H134"/>
      <c r="I134" s="430"/>
      <c r="J134"/>
      <c r="K134"/>
      <c r="L134"/>
      <c r="M134"/>
      <c r="N134"/>
      <c r="O134" s="240"/>
      <c r="P134" s="240"/>
      <c r="Q134" s="240"/>
      <c r="R134" s="240"/>
      <c r="S134"/>
      <c r="T134" s="15"/>
      <c r="U134" s="15"/>
      <c r="V134" s="15"/>
    </row>
    <row r="135" spans="1:22" s="122" customFormat="1" x14ac:dyDescent="0.35">
      <c r="A135"/>
      <c r="B135" s="276"/>
      <c r="C135"/>
      <c r="D135"/>
      <c r="E135"/>
      <c r="F135"/>
      <c r="G135"/>
      <c r="H135"/>
      <c r="I135" s="430"/>
      <c r="J135"/>
      <c r="K135"/>
      <c r="L135"/>
      <c r="M135"/>
      <c r="N135"/>
      <c r="O135" s="240"/>
      <c r="P135" s="240"/>
      <c r="Q135" s="240"/>
      <c r="R135" s="240"/>
      <c r="S135"/>
      <c r="T135" s="43"/>
      <c r="U135" s="43"/>
      <c r="V135" s="43"/>
    </row>
    <row r="136" spans="1:22" s="122" customFormat="1" x14ac:dyDescent="0.35">
      <c r="A136"/>
      <c r="B136" s="276"/>
      <c r="C136"/>
      <c r="D136"/>
      <c r="E136"/>
      <c r="F136"/>
      <c r="G136"/>
      <c r="H136"/>
      <c r="I136" s="430"/>
      <c r="J136"/>
      <c r="K136"/>
      <c r="L136"/>
      <c r="M136"/>
      <c r="N136"/>
      <c r="O136" s="240"/>
      <c r="P136" s="240"/>
      <c r="Q136" s="240"/>
      <c r="R136" s="240"/>
      <c r="S136"/>
      <c r="T136" s="408"/>
      <c r="U136" s="408"/>
      <c r="V136" s="408"/>
    </row>
    <row r="137" spans="1:22" s="122" customFormat="1" x14ac:dyDescent="0.35">
      <c r="A137"/>
      <c r="B137" s="276"/>
      <c r="C137"/>
      <c r="D137"/>
      <c r="E137"/>
      <c r="F137"/>
      <c r="G137"/>
      <c r="H137"/>
      <c r="I137" s="430"/>
      <c r="J137"/>
      <c r="K137"/>
      <c r="L137"/>
      <c r="M137"/>
      <c r="N137"/>
      <c r="O137" s="240"/>
      <c r="P137" s="240"/>
      <c r="Q137" s="240"/>
      <c r="R137" s="240"/>
      <c r="S137"/>
      <c r="T137" s="15"/>
      <c r="U137" s="15"/>
      <c r="V137" s="15"/>
    </row>
    <row r="138" spans="1:22" s="122" customFormat="1" x14ac:dyDescent="0.35">
      <c r="A138"/>
      <c r="B138" s="276"/>
      <c r="C138"/>
      <c r="D138"/>
      <c r="E138"/>
      <c r="F138"/>
      <c r="G138"/>
      <c r="H138"/>
      <c r="I138" s="430"/>
      <c r="J138"/>
      <c r="K138"/>
      <c r="L138"/>
      <c r="M138"/>
      <c r="N138"/>
      <c r="O138" s="240"/>
      <c r="P138" s="240"/>
      <c r="Q138" s="240"/>
      <c r="R138" s="240"/>
      <c r="S138"/>
      <c r="T138" s="30"/>
      <c r="U138" s="30"/>
      <c r="V138" s="30"/>
    </row>
    <row r="139" spans="1:22" s="122" customFormat="1" x14ac:dyDescent="0.35">
      <c r="A139"/>
      <c r="B139" s="276"/>
      <c r="C139"/>
      <c r="D139"/>
      <c r="E139"/>
      <c r="F139"/>
      <c r="G139"/>
      <c r="H139"/>
      <c r="I139" s="430"/>
      <c r="J139"/>
      <c r="K139"/>
      <c r="L139"/>
      <c r="M139"/>
      <c r="N139"/>
      <c r="O139" s="240"/>
      <c r="P139" s="240"/>
      <c r="Q139" s="240"/>
      <c r="R139" s="240"/>
      <c r="S139"/>
      <c r="T139" s="30"/>
      <c r="U139" s="30"/>
      <c r="V139" s="30"/>
    </row>
    <row r="140" spans="1:22" s="122" customFormat="1" x14ac:dyDescent="0.35">
      <c r="A140"/>
      <c r="B140" s="276"/>
      <c r="C140"/>
      <c r="D140"/>
      <c r="E140"/>
      <c r="F140"/>
      <c r="G140"/>
      <c r="H140"/>
      <c r="I140" s="430"/>
      <c r="J140"/>
      <c r="K140"/>
      <c r="L140"/>
      <c r="M140"/>
      <c r="N140"/>
      <c r="O140" s="240"/>
      <c r="P140" s="240"/>
      <c r="Q140" s="240"/>
      <c r="R140" s="240"/>
      <c r="S140"/>
      <c r="T140" s="408"/>
      <c r="U140" s="408"/>
      <c r="V140" s="408"/>
    </row>
    <row r="141" spans="1:22" s="122" customFormat="1" x14ac:dyDescent="0.35">
      <c r="A141"/>
      <c r="B141" s="276"/>
      <c r="C141"/>
      <c r="D141"/>
      <c r="E141"/>
      <c r="F141"/>
      <c r="G141"/>
      <c r="H141"/>
      <c r="I141" s="430"/>
      <c r="J141"/>
      <c r="K141"/>
      <c r="L141"/>
      <c r="M141"/>
      <c r="N141"/>
      <c r="O141" s="240"/>
      <c r="P141" s="240"/>
      <c r="Q141" s="240"/>
      <c r="R141" s="240"/>
      <c r="S141"/>
      <c r="T141" s="30"/>
      <c r="U141" s="30"/>
      <c r="V141" s="30"/>
    </row>
    <row r="142" spans="1:22" s="122" customFormat="1" x14ac:dyDescent="0.35">
      <c r="A142"/>
      <c r="B142" s="276"/>
      <c r="C142" s="15"/>
      <c r="D142" s="15"/>
      <c r="E142" s="15"/>
      <c r="F142"/>
      <c r="G142"/>
      <c r="H142"/>
      <c r="I142" s="430"/>
      <c r="J142"/>
      <c r="K142"/>
      <c r="L142"/>
      <c r="M142"/>
      <c r="N142"/>
      <c r="O142" s="240"/>
      <c r="P142" s="240"/>
      <c r="Q142" s="240"/>
      <c r="R142" s="240"/>
      <c r="S142"/>
      <c r="T142" s="30"/>
      <c r="U142" s="30"/>
      <c r="V142" s="30"/>
    </row>
    <row r="143" spans="1:22" s="122" customFormat="1" x14ac:dyDescent="0.35">
      <c r="A143"/>
      <c r="B143" s="276"/>
      <c r="C143" s="30"/>
      <c r="D143" s="30"/>
      <c r="E143" s="30"/>
      <c r="F143"/>
      <c r="G143"/>
      <c r="H143"/>
      <c r="I143" s="430"/>
      <c r="J143"/>
      <c r="K143"/>
      <c r="L143"/>
      <c r="M143"/>
      <c r="N143"/>
      <c r="O143" s="240"/>
      <c r="P143" s="240"/>
      <c r="Q143" s="240"/>
      <c r="R143" s="240"/>
      <c r="S143"/>
      <c r="T143" s="30"/>
      <c r="U143" s="30"/>
      <c r="V143" s="30"/>
    </row>
    <row r="144" spans="1:22" s="122" customFormat="1" x14ac:dyDescent="0.35">
      <c r="A144"/>
      <c r="B144" s="276"/>
      <c r="C144" s="30"/>
      <c r="D144" s="30"/>
      <c r="E144" s="30"/>
      <c r="F144"/>
      <c r="G144"/>
      <c r="H144"/>
      <c r="I144" s="430"/>
      <c r="J144"/>
      <c r="K144"/>
      <c r="L144"/>
      <c r="M144"/>
      <c r="N144"/>
      <c r="O144" s="240"/>
      <c r="P144" s="240"/>
      <c r="Q144" s="240"/>
      <c r="R144" s="240"/>
      <c r="S144"/>
      <c r="T144" s="30"/>
      <c r="U144" s="30"/>
      <c r="V144" s="30"/>
    </row>
    <row r="145" spans="1:22" s="122" customFormat="1" x14ac:dyDescent="0.35">
      <c r="A145"/>
      <c r="B145" s="276"/>
      <c r="C145"/>
      <c r="D145" s="140"/>
      <c r="E145"/>
      <c r="F145"/>
      <c r="G145"/>
      <c r="H145"/>
      <c r="I145" s="430"/>
      <c r="J145"/>
      <c r="K145"/>
      <c r="L145"/>
      <c r="M145"/>
      <c r="N145"/>
      <c r="O145" s="240"/>
      <c r="P145" s="240"/>
      <c r="Q145" s="240"/>
      <c r="R145" s="240"/>
      <c r="S145"/>
      <c r="T145" s="358"/>
      <c r="U145" s="358"/>
      <c r="V145" s="358"/>
    </row>
    <row r="146" spans="1:22" s="122" customFormat="1" x14ac:dyDescent="0.35">
      <c r="A146"/>
      <c r="B146" s="276"/>
      <c r="C146"/>
      <c r="D146" s="140"/>
      <c r="E146"/>
      <c r="F146"/>
      <c r="G146"/>
      <c r="H146"/>
      <c r="I146" s="430"/>
      <c r="J146"/>
      <c r="K146"/>
      <c r="L146"/>
      <c r="M146"/>
      <c r="N146"/>
      <c r="O146" s="240"/>
      <c r="P146" s="240"/>
      <c r="Q146" s="240"/>
      <c r="R146" s="240"/>
      <c r="S146"/>
      <c r="T146" s="351"/>
      <c r="U146" s="351"/>
      <c r="V146" s="351"/>
    </row>
    <row r="147" spans="1:22" s="122" customFormat="1" x14ac:dyDescent="0.35">
      <c r="A147"/>
      <c r="B147" s="276"/>
      <c r="C147"/>
      <c r="D147" s="140"/>
      <c r="E147"/>
      <c r="F147"/>
      <c r="G147"/>
      <c r="H147"/>
      <c r="I147" s="430"/>
      <c r="J147"/>
      <c r="K147"/>
      <c r="L147"/>
      <c r="M147"/>
      <c r="N147"/>
      <c r="O147" s="240"/>
      <c r="P147" s="240"/>
      <c r="Q147" s="240"/>
      <c r="R147" s="240"/>
      <c r="S147"/>
      <c r="T147" s="15"/>
      <c r="U147" s="15"/>
      <c r="V147" s="15"/>
    </row>
    <row r="148" spans="1:22" s="122" customFormat="1" x14ac:dyDescent="0.35">
      <c r="A148"/>
      <c r="B148" s="276"/>
      <c r="C148"/>
      <c r="D148" s="140"/>
      <c r="E148"/>
      <c r="F148"/>
      <c r="G148"/>
      <c r="H148"/>
      <c r="I148" s="430"/>
      <c r="J148"/>
      <c r="K148"/>
      <c r="L148"/>
      <c r="M148"/>
      <c r="N148"/>
      <c r="O148" s="240"/>
      <c r="P148" s="240"/>
      <c r="Q148" s="240"/>
      <c r="R148" s="240"/>
      <c r="S148"/>
      <c r="T148" s="311"/>
      <c r="U148" s="311"/>
      <c r="V148" s="311"/>
    </row>
    <row r="149" spans="1:22" s="122" customFormat="1" x14ac:dyDescent="0.35">
      <c r="A149"/>
      <c r="B149" s="276"/>
      <c r="C149"/>
      <c r="D149" s="140"/>
      <c r="E149"/>
      <c r="F149"/>
      <c r="G149"/>
      <c r="H149"/>
      <c r="I149" s="430"/>
      <c r="J149"/>
      <c r="K149"/>
      <c r="L149"/>
      <c r="M149"/>
      <c r="N149"/>
      <c r="O149" s="240"/>
      <c r="P149" s="240"/>
      <c r="Q149" s="240"/>
      <c r="R149" s="240"/>
      <c r="S149"/>
      <c r="T149" s="358"/>
      <c r="U149" s="358"/>
      <c r="V149" s="358"/>
    </row>
    <row r="150" spans="1:22" s="122" customFormat="1" x14ac:dyDescent="0.35">
      <c r="A150"/>
      <c r="B150" s="276"/>
      <c r="C150"/>
      <c r="D150" s="140"/>
      <c r="E150"/>
      <c r="F150"/>
      <c r="G150"/>
      <c r="H150"/>
      <c r="I150" s="430"/>
      <c r="J150"/>
      <c r="K150"/>
      <c r="L150"/>
      <c r="M150"/>
      <c r="N150"/>
      <c r="O150" s="240"/>
      <c r="P150" s="240"/>
      <c r="Q150" s="240"/>
      <c r="R150" s="240"/>
      <c r="S150"/>
      <c r="T150" s="351"/>
      <c r="U150" s="351"/>
      <c r="V150" s="351"/>
    </row>
    <row r="151" spans="1:22" s="122" customFormat="1" x14ac:dyDescent="0.35">
      <c r="A151"/>
      <c r="B151" s="276"/>
      <c r="C151"/>
      <c r="D151" s="140"/>
      <c r="E151"/>
      <c r="F151"/>
      <c r="G151"/>
      <c r="H151"/>
      <c r="I151" s="430"/>
      <c r="J151"/>
      <c r="K151"/>
      <c r="L151"/>
      <c r="M151"/>
      <c r="N151"/>
      <c r="O151" s="240"/>
      <c r="P151" s="240"/>
      <c r="Q151" s="240"/>
      <c r="R151" s="240"/>
      <c r="S151"/>
      <c r="T151" s="15"/>
      <c r="U151" s="15"/>
      <c r="V151" s="15"/>
    </row>
    <row r="152" spans="1:22" s="122" customFormat="1" x14ac:dyDescent="0.35">
      <c r="A152"/>
      <c r="B152" s="276"/>
      <c r="C152"/>
      <c r="D152" s="140"/>
      <c r="E152"/>
      <c r="F152"/>
      <c r="G152"/>
      <c r="H152"/>
      <c r="I152" s="430"/>
      <c r="J152"/>
      <c r="K152"/>
      <c r="L152"/>
      <c r="M152"/>
      <c r="N152"/>
      <c r="O152" s="240"/>
      <c r="P152" s="240"/>
      <c r="Q152" s="240"/>
      <c r="R152" s="240"/>
      <c r="S152"/>
      <c r="T152" s="311"/>
      <c r="U152" s="311"/>
      <c r="V152" s="311"/>
    </row>
    <row r="153" spans="1:22" s="122" customFormat="1" x14ac:dyDescent="0.35">
      <c r="A153"/>
      <c r="B153" s="276"/>
      <c r="C153"/>
      <c r="D153" s="140"/>
      <c r="E153"/>
      <c r="F153"/>
      <c r="G153"/>
      <c r="H153"/>
      <c r="I153" s="430"/>
      <c r="J153"/>
      <c r="K153"/>
      <c r="L153"/>
      <c r="M153"/>
      <c r="N153"/>
      <c r="O153" s="240"/>
      <c r="P153" s="240"/>
      <c r="Q153" s="240"/>
      <c r="R153" s="240"/>
      <c r="S153"/>
      <c r="T153" s="15"/>
      <c r="U153" s="15"/>
      <c r="V153" s="15"/>
    </row>
    <row r="154" spans="1:22" s="122" customFormat="1" x14ac:dyDescent="0.35">
      <c r="A154"/>
      <c r="B154" s="276"/>
      <c r="C154"/>
      <c r="D154" s="140"/>
      <c r="E154"/>
      <c r="F154"/>
      <c r="G154"/>
      <c r="H154"/>
      <c r="I154" s="430"/>
      <c r="J154"/>
      <c r="K154"/>
      <c r="L154"/>
      <c r="M154"/>
      <c r="N154"/>
      <c r="O154" s="240"/>
      <c r="P154" s="240"/>
      <c r="Q154" s="240"/>
      <c r="R154" s="240"/>
      <c r="S154"/>
      <c r="T154" s="30"/>
      <c r="U154" s="30"/>
      <c r="V154" s="30"/>
    </row>
    <row r="155" spans="1:22" s="122" customFormat="1" x14ac:dyDescent="0.35">
      <c r="A155"/>
      <c r="B155" s="276"/>
      <c r="C155"/>
      <c r="D155" s="140"/>
      <c r="E155"/>
      <c r="F155"/>
      <c r="G155"/>
      <c r="H155"/>
      <c r="I155" s="430"/>
      <c r="J155"/>
      <c r="K155"/>
      <c r="L155"/>
      <c r="M155"/>
      <c r="N155"/>
      <c r="O155" s="240"/>
      <c r="P155" s="240"/>
      <c r="Q155" s="240"/>
      <c r="R155" s="240"/>
      <c r="S155"/>
      <c r="T155" s="30"/>
      <c r="U155" s="30"/>
      <c r="V155" s="30"/>
    </row>
    <row r="156" spans="1:22" s="122" customFormat="1" x14ac:dyDescent="0.35">
      <c r="A156"/>
      <c r="B156" s="276"/>
      <c r="C156"/>
      <c r="D156" s="140"/>
      <c r="E156"/>
      <c r="F156"/>
      <c r="G156"/>
      <c r="H156"/>
      <c r="I156" s="430"/>
      <c r="J156"/>
      <c r="K156"/>
      <c r="L156"/>
      <c r="M156"/>
      <c r="N156"/>
      <c r="O156" s="240"/>
      <c r="P156" s="240"/>
      <c r="Q156" s="240"/>
      <c r="R156" s="240"/>
      <c r="S156"/>
      <c r="T156" s="313"/>
      <c r="U156" s="313"/>
      <c r="V156" s="313"/>
    </row>
    <row r="157" spans="1:22" s="122" customFormat="1" x14ac:dyDescent="0.35">
      <c r="A157"/>
      <c r="B157" s="276"/>
      <c r="C157"/>
      <c r="D157" s="140"/>
      <c r="E157"/>
      <c r="F157"/>
      <c r="G157"/>
      <c r="H157"/>
      <c r="I157" s="430"/>
      <c r="J157"/>
      <c r="K157"/>
      <c r="L157"/>
      <c r="M157"/>
      <c r="N157"/>
      <c r="O157" s="240"/>
      <c r="P157" s="240"/>
      <c r="Q157" s="240"/>
      <c r="R157" s="240"/>
      <c r="S157"/>
      <c r="T157" s="328"/>
      <c r="U157" s="328"/>
      <c r="V157" s="328"/>
    </row>
    <row r="158" spans="1:22" s="122" customFormat="1" x14ac:dyDescent="0.35">
      <c r="A158"/>
      <c r="B158" s="276"/>
      <c r="C158"/>
      <c r="D158" s="140"/>
      <c r="E158"/>
      <c r="F158"/>
      <c r="G158"/>
      <c r="H158"/>
      <c r="I158" s="430"/>
      <c r="J158"/>
      <c r="K158"/>
      <c r="L158"/>
      <c r="M158"/>
      <c r="N158"/>
      <c r="O158" s="240"/>
      <c r="P158" s="240"/>
      <c r="Q158" s="240"/>
      <c r="R158" s="240"/>
      <c r="S158"/>
      <c r="T158" s="30"/>
      <c r="U158" s="30"/>
      <c r="V158" s="30"/>
    </row>
    <row r="159" spans="1:22" s="122" customFormat="1" x14ac:dyDescent="0.35">
      <c r="A159"/>
      <c r="B159" s="276"/>
      <c r="C159"/>
      <c r="D159" s="140"/>
      <c r="E159"/>
      <c r="F159"/>
      <c r="G159"/>
      <c r="H159"/>
      <c r="I159" s="430"/>
      <c r="J159"/>
      <c r="K159"/>
      <c r="L159"/>
      <c r="M159"/>
      <c r="N159"/>
      <c r="O159" s="240"/>
      <c r="P159" s="240"/>
      <c r="Q159" s="240"/>
      <c r="R159" s="240"/>
      <c r="S159"/>
      <c r="T159" s="30"/>
      <c r="U159" s="30"/>
      <c r="V159" s="30"/>
    </row>
    <row r="160" spans="1:22" s="122" customFormat="1" x14ac:dyDescent="0.35">
      <c r="A160"/>
      <c r="B160" s="276"/>
      <c r="C160"/>
      <c r="D160" s="140"/>
      <c r="E160"/>
      <c r="F160"/>
      <c r="G160"/>
      <c r="H160"/>
      <c r="I160" s="430"/>
      <c r="J160"/>
      <c r="K160"/>
      <c r="L160"/>
      <c r="M160"/>
      <c r="N160"/>
      <c r="O160" s="240"/>
      <c r="P160" s="240"/>
      <c r="Q160" s="240"/>
      <c r="R160" s="240"/>
      <c r="S160"/>
      <c r="T160" s="30"/>
      <c r="U160" s="30"/>
      <c r="V160" s="30"/>
    </row>
    <row r="161" spans="1:22" s="122" customFormat="1" x14ac:dyDescent="0.35">
      <c r="A161"/>
      <c r="B161" s="276"/>
      <c r="C161"/>
      <c r="D161" s="140"/>
      <c r="E161"/>
      <c r="F161"/>
      <c r="G161"/>
      <c r="H161"/>
      <c r="I161" s="430"/>
      <c r="J161"/>
      <c r="K161"/>
      <c r="L161"/>
      <c r="M161"/>
      <c r="N161"/>
      <c r="O161" s="240"/>
      <c r="P161" s="240"/>
      <c r="Q161" s="240"/>
      <c r="R161" s="240"/>
      <c r="S161"/>
      <c r="T161" s="30"/>
      <c r="U161" s="30"/>
      <c r="V161" s="30"/>
    </row>
    <row r="162" spans="1:22" s="122" customFormat="1" x14ac:dyDescent="0.35">
      <c r="A162"/>
      <c r="B162" s="276"/>
      <c r="C162"/>
      <c r="D162" s="140"/>
      <c r="E162"/>
      <c r="F162"/>
      <c r="G162"/>
      <c r="H162"/>
      <c r="I162" s="430"/>
      <c r="J162"/>
      <c r="K162"/>
      <c r="L162"/>
      <c r="M162"/>
      <c r="N162"/>
      <c r="O162" s="240"/>
      <c r="P162" s="240"/>
      <c r="Q162" s="240"/>
      <c r="R162" s="240"/>
      <c r="S162"/>
      <c r="T162" s="30"/>
      <c r="U162" s="30"/>
      <c r="V162" s="30"/>
    </row>
    <row r="163" spans="1:22" s="122" customFormat="1" x14ac:dyDescent="0.35">
      <c r="A163"/>
      <c r="B163" s="276"/>
      <c r="C163"/>
      <c r="D163" s="140"/>
      <c r="E163"/>
      <c r="F163"/>
      <c r="G163"/>
      <c r="H163"/>
      <c r="I163" s="430"/>
      <c r="J163"/>
      <c r="K163"/>
      <c r="L163"/>
      <c r="M163"/>
      <c r="N163"/>
      <c r="O163" s="240"/>
      <c r="P163" s="240"/>
      <c r="Q163" s="240"/>
      <c r="R163" s="240"/>
      <c r="S163"/>
      <c r="T163" s="30"/>
      <c r="U163" s="30"/>
      <c r="V163" s="30"/>
    </row>
    <row r="164" spans="1:22" s="122" customFormat="1" x14ac:dyDescent="0.35">
      <c r="A164"/>
      <c r="B164" s="276"/>
      <c r="C164"/>
      <c r="D164" s="140"/>
      <c r="E164"/>
      <c r="F164"/>
      <c r="G164"/>
      <c r="H164"/>
      <c r="I164" s="430"/>
      <c r="J164"/>
      <c r="K164"/>
      <c r="L164"/>
      <c r="M164"/>
      <c r="N164"/>
      <c r="O164" s="240"/>
      <c r="P164" s="240"/>
      <c r="Q164" s="240"/>
      <c r="R164" s="240"/>
      <c r="S164"/>
      <c r="T164" s="30"/>
      <c r="U164" s="30"/>
      <c r="V164" s="30"/>
    </row>
    <row r="165" spans="1:22" s="122" customFormat="1" x14ac:dyDescent="0.35">
      <c r="A165"/>
      <c r="B165" s="276"/>
      <c r="C165"/>
      <c r="D165" s="140"/>
      <c r="E165"/>
      <c r="F165"/>
      <c r="G165"/>
      <c r="H165"/>
      <c r="I165" s="430"/>
      <c r="J165"/>
      <c r="K165"/>
      <c r="L165"/>
      <c r="M165"/>
      <c r="N165"/>
      <c r="O165" s="240"/>
      <c r="P165" s="240"/>
      <c r="Q165" s="240"/>
      <c r="R165" s="240"/>
      <c r="S165"/>
      <c r="T165" s="30"/>
      <c r="U165" s="30"/>
      <c r="V165" s="30"/>
    </row>
    <row r="166" spans="1:22" s="122" customFormat="1" x14ac:dyDescent="0.35">
      <c r="A166"/>
      <c r="B166" s="276"/>
      <c r="C166"/>
      <c r="D166" s="140"/>
      <c r="E166"/>
      <c r="F166"/>
      <c r="G166"/>
      <c r="H166"/>
      <c r="I166" s="430"/>
      <c r="J166"/>
      <c r="K166"/>
      <c r="L166"/>
      <c r="M166"/>
      <c r="N166"/>
      <c r="O166" s="240"/>
      <c r="P166" s="240"/>
      <c r="Q166" s="240"/>
      <c r="R166" s="240"/>
      <c r="S166"/>
      <c r="T166" s="30"/>
      <c r="U166" s="30"/>
      <c r="V166" s="30"/>
    </row>
    <row r="167" spans="1:22" s="122" customFormat="1" x14ac:dyDescent="0.35">
      <c r="A167"/>
      <c r="B167" s="276"/>
      <c r="C167"/>
      <c r="D167" s="140"/>
      <c r="E167"/>
      <c r="F167"/>
      <c r="G167"/>
      <c r="H167"/>
      <c r="I167" s="430"/>
      <c r="J167"/>
      <c r="K167"/>
      <c r="L167"/>
      <c r="M167"/>
      <c r="N167"/>
      <c r="O167" s="240"/>
      <c r="P167" s="240"/>
      <c r="Q167" s="240"/>
      <c r="R167" s="240"/>
      <c r="S167"/>
      <c r="T167" s="30"/>
      <c r="U167" s="30"/>
      <c r="V167" s="30"/>
    </row>
  </sheetData>
  <protectedRanges>
    <protectedRange sqref="N65 N71 O81:R81 N75:N89" name="Interval3_1"/>
    <protectedRange sqref="G78:G80 G8:G31" name="Interval3_1_1"/>
    <protectedRange sqref="E78:E80" name="Interval4"/>
    <protectedRange sqref="J35:J38 J44" name="Interval3_1_2_1"/>
    <protectedRange sqref="I15:J15 I8:K8 I9:J13 I28:J28 K78:K80 K47 K9:K31 K44:K45" name="Interval3_1_1_1_1"/>
    <protectedRange sqref="I14:J14" name="Interval3_1_1_1_1_1"/>
    <protectedRange sqref="K74:K75 K84 K88" name="Interval3_1_3_1"/>
    <protectedRange sqref="G68 G70" name="Interval3_1_1_3"/>
    <protectedRange sqref="K68:K70" name="Interval3_1_1_1_1_2"/>
    <protectedRange sqref="G69" name="Interval3_1_1_2_1"/>
    <protectedRange sqref="J69" name="Interval3_1_1_1_1_2_1"/>
  </protectedRanges>
  <mergeCells count="12">
    <mergeCell ref="B103:G103"/>
    <mergeCell ref="B90:G90"/>
    <mergeCell ref="B91:G91"/>
    <mergeCell ref="B92:G92"/>
    <mergeCell ref="B93:G93"/>
    <mergeCell ref="B94:G94"/>
    <mergeCell ref="B95:G95"/>
    <mergeCell ref="B96:G96"/>
    <mergeCell ref="B97:G97"/>
    <mergeCell ref="B98:G98"/>
    <mergeCell ref="B99:G99"/>
    <mergeCell ref="B102:G102"/>
  </mergeCells>
  <conditionalFormatting sqref="M8:M19 M21:M22 M24:M26 M28:M31">
    <cfRule type="cellIs" dxfId="38" priority="41" operator="greaterThan">
      <formula>0</formula>
    </cfRule>
  </conditionalFormatting>
  <conditionalFormatting sqref="M64">
    <cfRule type="cellIs" dxfId="37" priority="19" operator="lessThan">
      <formula>0</formula>
    </cfRule>
  </conditionalFormatting>
  <conditionalFormatting sqref="M56">
    <cfRule type="cellIs" dxfId="36" priority="26" operator="lessThan">
      <formula>0</formula>
    </cfRule>
  </conditionalFormatting>
  <conditionalFormatting sqref="M55">
    <cfRule type="cellIs" dxfId="35" priority="27" operator="lessThan">
      <formula>0</formula>
    </cfRule>
  </conditionalFormatting>
  <conditionalFormatting sqref="M79">
    <cfRule type="cellIs" dxfId="34" priority="14" operator="greaterThan">
      <formula>0</formula>
    </cfRule>
  </conditionalFormatting>
  <conditionalFormatting sqref="M35">
    <cfRule type="cellIs" dxfId="33" priority="40" operator="lessThan">
      <formula>0</formula>
    </cfRule>
  </conditionalFormatting>
  <conditionalFormatting sqref="M36">
    <cfRule type="cellIs" dxfId="32" priority="39" operator="lessThan">
      <formula>0</formula>
    </cfRule>
  </conditionalFormatting>
  <conditionalFormatting sqref="M37">
    <cfRule type="cellIs" dxfId="31" priority="38" operator="lessThan">
      <formula>0</formula>
    </cfRule>
  </conditionalFormatting>
  <conditionalFormatting sqref="M38">
    <cfRule type="cellIs" dxfId="30" priority="37" operator="lessThan">
      <formula>0</formula>
    </cfRule>
  </conditionalFormatting>
  <conditionalFormatting sqref="M39">
    <cfRule type="cellIs" dxfId="29" priority="36" operator="lessThan">
      <formula>0</formula>
    </cfRule>
  </conditionalFormatting>
  <conditionalFormatting sqref="M40">
    <cfRule type="cellIs" dxfId="28" priority="35" operator="lessThan">
      <formula>0</formula>
    </cfRule>
  </conditionalFormatting>
  <conditionalFormatting sqref="M41">
    <cfRule type="cellIs" dxfId="27" priority="34" operator="lessThan">
      <formula>0</formula>
    </cfRule>
  </conditionalFormatting>
  <conditionalFormatting sqref="M42">
    <cfRule type="cellIs" dxfId="26" priority="33" operator="lessThan">
      <formula>0</formula>
    </cfRule>
  </conditionalFormatting>
  <conditionalFormatting sqref="M43">
    <cfRule type="cellIs" dxfId="25" priority="32" operator="lessThan">
      <formula>0</formula>
    </cfRule>
  </conditionalFormatting>
  <conditionalFormatting sqref="M46">
    <cfRule type="cellIs" dxfId="24" priority="31" operator="lessThan">
      <formula>0</formula>
    </cfRule>
  </conditionalFormatting>
  <conditionalFormatting sqref="M48">
    <cfRule type="cellIs" dxfId="23" priority="30" operator="lessThan">
      <formula>0</formula>
    </cfRule>
  </conditionalFormatting>
  <conditionalFormatting sqref="M47">
    <cfRule type="cellIs" dxfId="22" priority="29" operator="lessThan">
      <formula>0</formula>
    </cfRule>
  </conditionalFormatting>
  <conditionalFormatting sqref="M52">
    <cfRule type="cellIs" dxfId="21" priority="28" operator="lessThan">
      <formula>0</formula>
    </cfRule>
  </conditionalFormatting>
  <conditionalFormatting sqref="M57">
    <cfRule type="cellIs" dxfId="20" priority="25" operator="lessThan">
      <formula>0</formula>
    </cfRule>
  </conditionalFormatting>
  <conditionalFormatting sqref="M58">
    <cfRule type="cellIs" dxfId="19" priority="24" operator="lessThan">
      <formula>0</formula>
    </cfRule>
  </conditionalFormatting>
  <conditionalFormatting sqref="M59">
    <cfRule type="cellIs" dxfId="18" priority="23" operator="lessThan">
      <formula>0</formula>
    </cfRule>
  </conditionalFormatting>
  <conditionalFormatting sqref="M60">
    <cfRule type="cellIs" dxfId="17" priority="22" operator="lessThan">
      <formula>0</formula>
    </cfRule>
  </conditionalFormatting>
  <conditionalFormatting sqref="M61">
    <cfRule type="cellIs" dxfId="16" priority="21" operator="lessThan">
      <formula>0</formula>
    </cfRule>
  </conditionalFormatting>
  <conditionalFormatting sqref="M62">
    <cfRule type="cellIs" dxfId="15" priority="20" operator="lessThan">
      <formula>0</formula>
    </cfRule>
  </conditionalFormatting>
  <conditionalFormatting sqref="M65">
    <cfRule type="cellIs" dxfId="14" priority="17" operator="lessThan">
      <formula>0</formula>
    </cfRule>
  </conditionalFormatting>
  <conditionalFormatting sqref="M74">
    <cfRule type="cellIs" dxfId="13" priority="18" operator="greaterThan">
      <formula>0</formula>
    </cfRule>
  </conditionalFormatting>
  <conditionalFormatting sqref="M84">
    <cfRule type="cellIs" dxfId="12" priority="16" operator="greaterThan">
      <formula>0</formula>
    </cfRule>
  </conditionalFormatting>
  <conditionalFormatting sqref="M78">
    <cfRule type="cellIs" dxfId="11" priority="15" operator="greaterThan">
      <formula>0</formula>
    </cfRule>
  </conditionalFormatting>
  <conditionalFormatting sqref="M80">
    <cfRule type="cellIs" dxfId="10" priority="13" operator="greaterThan">
      <formula>0</formula>
    </cfRule>
  </conditionalFormatting>
  <conditionalFormatting sqref="M88">
    <cfRule type="cellIs" dxfId="9" priority="12" operator="greaterThan">
      <formula>0</formula>
    </cfRule>
  </conditionalFormatting>
  <conditionalFormatting sqref="M45">
    <cfRule type="cellIs" dxfId="8" priority="11" operator="lessThan">
      <formula>0</formula>
    </cfRule>
  </conditionalFormatting>
  <conditionalFormatting sqref="M54">
    <cfRule type="cellIs" dxfId="7" priority="9" operator="lessThan">
      <formula>0</formula>
    </cfRule>
  </conditionalFormatting>
  <conditionalFormatting sqref="M53">
    <cfRule type="cellIs" dxfId="6" priority="8" operator="lessThan">
      <formula>0</formula>
    </cfRule>
  </conditionalFormatting>
  <conditionalFormatting sqref="M63">
    <cfRule type="cellIs" dxfId="5" priority="7" operator="lessThan">
      <formula>0</formula>
    </cfRule>
  </conditionalFormatting>
  <conditionalFormatting sqref="M44">
    <cfRule type="cellIs" dxfId="4" priority="6" operator="lessThan">
      <formula>0</formula>
    </cfRule>
  </conditionalFormatting>
  <conditionalFormatting sqref="M71">
    <cfRule type="cellIs" dxfId="3" priority="4" operator="lessThan">
      <formula>0</formula>
    </cfRule>
  </conditionalFormatting>
  <conditionalFormatting sqref="M20">
    <cfRule type="cellIs" dxfId="2" priority="3" operator="greaterThan">
      <formula>0</formula>
    </cfRule>
  </conditionalFormatting>
  <conditionalFormatting sqref="M23">
    <cfRule type="cellIs" dxfId="1" priority="2" operator="greaterThan">
      <formula>0</formula>
    </cfRule>
  </conditionalFormatting>
  <conditionalFormatting sqref="M27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Props1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51E878-6BB9-4F83-9234-DC4573A2F855}">
  <ds:schemaRefs>
    <ds:schemaRef ds:uri="398be8b1-8559-458d-8f58-0e0ba463210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2a93d74-f6e3-48a0-863c-b69df431d8ab"/>
    <ds:schemaRef ds:uri="d45d37dd-cd1f-4df7-948e-508059892175"/>
    <ds:schemaRef ds:uri="http://purl.org/dc/terms/"/>
    <ds:schemaRef ds:uri="d6b45008-351b-4aea-a9c9-179a62b777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RESUM PUNTS</vt:lpstr>
      <vt:lpstr>televisió</vt:lpstr>
      <vt:lpstr>Full1</vt:lpstr>
      <vt:lpstr>imprès</vt:lpstr>
      <vt:lpstr>ràdio</vt:lpstr>
      <vt:lpstr>exterior </vt:lpstr>
      <vt:lpstr>digital</vt:lpstr>
      <vt:lpstr>digital!Àrea_d'impressió</vt:lpstr>
      <vt:lpstr>'exterior '!Àrea_d'impressió</vt:lpstr>
      <vt:lpstr>imprès!Àrea_d'impressió</vt:lpstr>
      <vt:lpstr>ràdio!Àrea_d'impressió</vt:lpstr>
      <vt:lpstr>televisió!Àrea_d'impressió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2022-10-06T16:34:23Z</dcterms:created>
  <dcterms:modified xsi:type="dcterms:W3CDTF">2025-05-12T09:22:18Z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