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GOOGLE DRIVE\TRABAJO jose\LLEIDA BLOC OBSTETRIC\"/>
    </mc:Choice>
  </mc:AlternateContent>
  <bookViews>
    <workbookView xWindow="0" yWindow="0" windowWidth="23040" windowHeight="10056" activeTab="4"/>
  </bookViews>
  <sheets>
    <sheet name="T-PRES" sheetId="2" r:id="rId1"/>
    <sheet name="T-APU" sheetId="7" r:id="rId2"/>
    <sheet name="T-SMP" sheetId="8" r:id="rId3"/>
    <sheet name="T-DIM" sheetId="9" r:id="rId4"/>
    <sheet name="RESUM" sheetId="10" r:id="rId5"/>
    <sheet name="ÚLTIM FULL" sheetId="11" r:id="rId6"/>
  </sheets>
  <externalReferences>
    <externalReference r:id="rId7"/>
  </externalReferences>
  <calcPr calcId="152511"/>
</workbook>
</file>

<file path=xl/calcChain.xml><?xml version="1.0" encoding="utf-8"?>
<calcChain xmlns="http://schemas.openxmlformats.org/spreadsheetml/2006/main">
  <c r="F79" i="2" l="1"/>
  <c r="J85" i="2" l="1"/>
  <c r="E18" i="10" l="1"/>
  <c r="F352" i="2"/>
  <c r="F351" i="2"/>
  <c r="F350" i="2"/>
  <c r="F349" i="2"/>
  <c r="F348" i="2"/>
  <c r="F342" i="2"/>
  <c r="F341" i="2"/>
  <c r="F340" i="2"/>
  <c r="F339" i="2"/>
  <c r="F343" i="2" s="1"/>
  <c r="F332" i="2"/>
  <c r="F331" i="2"/>
  <c r="F330" i="2"/>
  <c r="F333" i="2" s="1"/>
  <c r="F323" i="2"/>
  <c r="F322" i="2"/>
  <c r="F321" i="2"/>
  <c r="F320" i="2"/>
  <c r="F313" i="2"/>
  <c r="F312" i="2"/>
  <c r="F311" i="2"/>
  <c r="F310" i="2"/>
  <c r="F309" i="2"/>
  <c r="F308" i="2"/>
  <c r="F307" i="2"/>
  <c r="F306" i="2"/>
  <c r="F305" i="2"/>
  <c r="F304" i="2"/>
  <c r="F303" i="2"/>
  <c r="F302" i="2"/>
  <c r="F301" i="2"/>
  <c r="F300" i="2"/>
  <c r="F299" i="2"/>
  <c r="F298" i="2"/>
  <c r="F297" i="2"/>
  <c r="F296" i="2"/>
  <c r="F295" i="2"/>
  <c r="F294" i="2"/>
  <c r="F287" i="2"/>
  <c r="F286" i="2"/>
  <c r="F279" i="2"/>
  <c r="F278" i="2"/>
  <c r="F277" i="2"/>
  <c r="F276" i="2"/>
  <c r="F275" i="2"/>
  <c r="F274" i="2"/>
  <c r="F273" i="2"/>
  <c r="F272" i="2"/>
  <c r="F271" i="2"/>
  <c r="F270" i="2"/>
  <c r="F269" i="2"/>
  <c r="F268" i="2"/>
  <c r="F261" i="2"/>
  <c r="F260" i="2"/>
  <c r="F262" i="2" s="1"/>
  <c r="F253" i="2"/>
  <c r="F252" i="2"/>
  <c r="F251" i="2"/>
  <c r="F250" i="2"/>
  <c r="F249" i="2"/>
  <c r="F248" i="2"/>
  <c r="F247" i="2"/>
  <c r="F240" i="2"/>
  <c r="F239" i="2"/>
  <c r="F238" i="2"/>
  <c r="F237" i="2"/>
  <c r="F236" i="2"/>
  <c r="F235" i="2"/>
  <c r="F234" i="2"/>
  <c r="F233" i="2"/>
  <c r="F232" i="2"/>
  <c r="F231" i="2"/>
  <c r="F230" i="2"/>
  <c r="F223" i="2"/>
  <c r="F222" i="2"/>
  <c r="F221" i="2"/>
  <c r="F220" i="2"/>
  <c r="F219" i="2"/>
  <c r="F218" i="2"/>
  <c r="F211" i="2"/>
  <c r="F210" i="2"/>
  <c r="F209" i="2"/>
  <c r="F208" i="2"/>
  <c r="F207" i="2"/>
  <c r="F206" i="2"/>
  <c r="F205" i="2"/>
  <c r="F204" i="2"/>
  <c r="F203" i="2"/>
  <c r="F202" i="2"/>
  <c r="F201" i="2"/>
  <c r="F200" i="2"/>
  <c r="F199" i="2"/>
  <c r="F198" i="2"/>
  <c r="F197" i="2"/>
  <c r="F196" i="2"/>
  <c r="F195" i="2"/>
  <c r="F194" i="2"/>
  <c r="F193" i="2"/>
  <c r="F192" i="2"/>
  <c r="F185" i="2"/>
  <c r="F184" i="2"/>
  <c r="F183" i="2"/>
  <c r="F176" i="2"/>
  <c r="F175" i="2"/>
  <c r="F174" i="2"/>
  <c r="F173" i="2"/>
  <c r="F172" i="2"/>
  <c r="F171" i="2"/>
  <c r="F170" i="2"/>
  <c r="F169" i="2"/>
  <c r="F168" i="2"/>
  <c r="F167" i="2"/>
  <c r="F166" i="2"/>
  <c r="F165" i="2"/>
  <c r="F158" i="2"/>
  <c r="F157" i="2"/>
  <c r="F156" i="2"/>
  <c r="F149" i="2"/>
  <c r="F150" i="2" s="1"/>
  <c r="F177" i="2" l="1"/>
  <c r="F186" i="2"/>
  <c r="F241" i="2"/>
  <c r="F254" i="2"/>
  <c r="F288" i="2"/>
  <c r="F314" i="2"/>
  <c r="F159" i="2"/>
  <c r="F355" i="2" s="1"/>
  <c r="F212" i="2"/>
  <c r="F224" i="2"/>
  <c r="F280" i="2"/>
  <c r="F324" i="2"/>
  <c r="F353" i="2"/>
  <c r="F135" i="2"/>
  <c r="F136" i="2"/>
  <c r="F118" i="2"/>
  <c r="F119" i="2"/>
  <c r="F120" i="2"/>
  <c r="F121" i="2"/>
  <c r="F122" i="2"/>
  <c r="F123" i="2"/>
  <c r="F124" i="2"/>
  <c r="F125" i="2"/>
  <c r="F126" i="2"/>
  <c r="F127" i="2"/>
  <c r="F128" i="2"/>
  <c r="F129" i="2"/>
  <c r="F108" i="2"/>
  <c r="F109" i="2"/>
  <c r="F110" i="2"/>
  <c r="F111" i="2"/>
  <c r="F90" i="2"/>
  <c r="F91" i="2"/>
  <c r="F92" i="2"/>
  <c r="F93" i="2"/>
  <c r="F94" i="2"/>
  <c r="F95" i="2"/>
  <c r="F96" i="2"/>
  <c r="F97" i="2"/>
  <c r="F98" i="2"/>
  <c r="F99" i="2"/>
  <c r="F100" i="2"/>
  <c r="F101" i="2"/>
  <c r="F102" i="2"/>
  <c r="F78" i="2"/>
  <c r="F80" i="2"/>
  <c r="F81" i="2"/>
  <c r="F82" i="2"/>
  <c r="F83" i="2"/>
  <c r="F84" i="2"/>
  <c r="F66" i="2"/>
  <c r="F67" i="2"/>
  <c r="F68" i="2"/>
  <c r="F69" i="2"/>
  <c r="F70" i="2"/>
  <c r="F71" i="2"/>
  <c r="F52" i="2"/>
  <c r="F53" i="2"/>
  <c r="F54" i="2"/>
  <c r="F55" i="2"/>
  <c r="F56" i="2"/>
  <c r="F57" i="2"/>
  <c r="F58" i="2"/>
  <c r="F59" i="2"/>
  <c r="F60" i="2"/>
  <c r="F51" i="2"/>
  <c r="F40" i="2"/>
  <c r="F41" i="2"/>
  <c r="F42" i="2"/>
  <c r="F43" i="2"/>
  <c r="F44" i="2"/>
  <c r="F45" i="2"/>
  <c r="F46" i="2"/>
  <c r="F31" i="2"/>
  <c r="F32" i="2"/>
  <c r="F33" i="2"/>
  <c r="F34" i="2"/>
  <c r="F11" i="2"/>
  <c r="F12" i="2"/>
  <c r="F13" i="2"/>
  <c r="F14" i="2"/>
  <c r="F15" i="2"/>
  <c r="F16" i="2"/>
  <c r="F17" i="2"/>
  <c r="F18" i="2"/>
  <c r="F19" i="2"/>
  <c r="F20" i="2"/>
  <c r="F21" i="2"/>
  <c r="F22" i="2"/>
  <c r="F23" i="2"/>
  <c r="F24" i="2"/>
  <c r="F25" i="2"/>
  <c r="E29" i="10" l="1"/>
  <c r="G245" i="9"/>
  <c r="G244" i="9" s="1"/>
  <c r="G240" i="9"/>
  <c r="G239" i="9"/>
  <c r="G237" i="9"/>
  <c r="G236" i="9"/>
  <c r="G235" i="9" s="1"/>
  <c r="G232" i="9"/>
  <c r="G231" i="9"/>
  <c r="G229" i="9" s="1"/>
  <c r="G230" i="9"/>
  <c r="G227" i="9"/>
  <c r="G226" i="9"/>
  <c r="G225" i="9"/>
  <c r="G221" i="9"/>
  <c r="G220" i="9"/>
  <c r="G219" i="9"/>
  <c r="G218" i="9"/>
  <c r="G217" i="9"/>
  <c r="G216" i="9"/>
  <c r="G213" i="9"/>
  <c r="G212" i="9"/>
  <c r="G211" i="9" s="1"/>
  <c r="G209" i="9"/>
  <c r="G208" i="9"/>
  <c r="G207" i="9"/>
  <c r="G206" i="9"/>
  <c r="G205" i="9"/>
  <c r="G204" i="9"/>
  <c r="G203" i="9"/>
  <c r="G198" i="9"/>
  <c r="G197" i="9"/>
  <c r="G194" i="9"/>
  <c r="G193" i="9" s="1"/>
  <c r="G191" i="9"/>
  <c r="G190" i="9" s="1"/>
  <c r="G187" i="9"/>
  <c r="G186" i="9"/>
  <c r="G185" i="9"/>
  <c r="G184" i="9"/>
  <c r="G183" i="9"/>
  <c r="G182" i="9"/>
  <c r="G181" i="9"/>
  <c r="G178" i="9"/>
  <c r="G177" i="9"/>
  <c r="G176" i="9"/>
  <c r="G175" i="9"/>
  <c r="G174" i="9"/>
  <c r="G173" i="9"/>
  <c r="G170" i="9"/>
  <c r="G169" i="9" s="1"/>
  <c r="G167" i="9"/>
  <c r="G166" i="9"/>
  <c r="G163" i="9"/>
  <c r="G162" i="9" s="1"/>
  <c r="G160" i="9"/>
  <c r="G159" i="9"/>
  <c r="G158" i="9" s="1"/>
  <c r="G156" i="9"/>
  <c r="G155" i="9" s="1"/>
  <c r="G153" i="9"/>
  <c r="G152" i="9" s="1"/>
  <c r="G150" i="9"/>
  <c r="G149" i="9" s="1"/>
  <c r="G147" i="9"/>
  <c r="G146" i="9" s="1"/>
  <c r="G144" i="9"/>
  <c r="G143" i="9"/>
  <c r="G142" i="9"/>
  <c r="G141" i="9" s="1"/>
  <c r="D202" i="9" s="1"/>
  <c r="G202" i="9" s="1"/>
  <c r="G139" i="9"/>
  <c r="G138" i="9" s="1"/>
  <c r="G136" i="9"/>
  <c r="G135" i="9"/>
  <c r="G134" i="9"/>
  <c r="G133" i="9"/>
  <c r="G132" i="9"/>
  <c r="G131" i="9"/>
  <c r="G130" i="9"/>
  <c r="G127" i="9"/>
  <c r="G126" i="9"/>
  <c r="G125" i="9"/>
  <c r="G124" i="9"/>
  <c r="G123" i="9"/>
  <c r="G122" i="9"/>
  <c r="G118" i="9"/>
  <c r="G117" i="9"/>
  <c r="G116" i="9"/>
  <c r="G112" i="9"/>
  <c r="G111" i="9" s="1"/>
  <c r="G109" i="9"/>
  <c r="G108" i="9" s="1"/>
  <c r="G106" i="9"/>
  <c r="G105" i="9" s="1"/>
  <c r="G102" i="9"/>
  <c r="G101" i="9" s="1"/>
  <c r="G99" i="9"/>
  <c r="G98" i="9"/>
  <c r="G97" i="9" s="1"/>
  <c r="G93" i="9"/>
  <c r="G92" i="9"/>
  <c r="G91" i="9"/>
  <c r="G90" i="9"/>
  <c r="G87" i="9"/>
  <c r="G86" i="9"/>
  <c r="G85" i="9"/>
  <c r="G84" i="9"/>
  <c r="G83" i="9"/>
  <c r="G82" i="9"/>
  <c r="G81" i="9"/>
  <c r="G80" i="9"/>
  <c r="G79" i="9"/>
  <c r="G78" i="9"/>
  <c r="G77" i="9"/>
  <c r="G76" i="9"/>
  <c r="G75" i="9" s="1"/>
  <c r="G73" i="9"/>
  <c r="G72" i="9"/>
  <c r="G71" i="9"/>
  <c r="G70" i="9"/>
  <c r="G69" i="9"/>
  <c r="G68" i="9"/>
  <c r="G65" i="9"/>
  <c r="G64" i="9"/>
  <c r="G63" i="9"/>
  <c r="G62" i="9"/>
  <c r="G61" i="9"/>
  <c r="G57" i="9"/>
  <c r="G56" i="9"/>
  <c r="G55" i="9"/>
  <c r="G52" i="9"/>
  <c r="G51" i="9"/>
  <c r="G48" i="9"/>
  <c r="G47" i="9" s="1"/>
  <c r="G45" i="9"/>
  <c r="G44" i="9"/>
  <c r="G43" i="9"/>
  <c r="G42" i="9"/>
  <c r="G41" i="9"/>
  <c r="G40" i="9"/>
  <c r="G39" i="9"/>
  <c r="G36" i="9"/>
  <c r="G35" i="9"/>
  <c r="G34" i="9"/>
  <c r="G33" i="9"/>
  <c r="G32" i="9"/>
  <c r="G29" i="9"/>
  <c r="G28" i="9"/>
  <c r="G27" i="9"/>
  <c r="G26" i="9"/>
  <c r="G25" i="9"/>
  <c r="G22" i="9"/>
  <c r="G21" i="9"/>
  <c r="G17" i="9"/>
  <c r="G16" i="9"/>
  <c r="G15" i="9"/>
  <c r="G14" i="9"/>
  <c r="G13" i="9"/>
  <c r="J3405" i="7"/>
  <c r="K3406" i="7" s="1"/>
  <c r="K3407" i="7" s="1"/>
  <c r="K3403" i="7" s="1"/>
  <c r="J3398" i="7"/>
  <c r="K3400" i="7" s="1"/>
  <c r="K3401" i="7" s="1"/>
  <c r="K3396" i="7" s="1"/>
  <c r="J3384" i="7"/>
  <c r="J3383" i="7"/>
  <c r="J3382" i="7"/>
  <c r="J3381" i="7"/>
  <c r="J3380" i="7"/>
  <c r="J3379" i="7"/>
  <c r="J3378" i="7"/>
  <c r="J3377" i="7"/>
  <c r="J3376" i="7"/>
  <c r="J3375" i="7"/>
  <c r="J3374" i="7"/>
  <c r="J3367" i="7"/>
  <c r="K3368" i="7" s="1"/>
  <c r="J3364" i="7"/>
  <c r="K3365" i="7" s="1"/>
  <c r="J3363" i="7"/>
  <c r="J3356" i="7"/>
  <c r="K3357" i="7" s="1"/>
  <c r="J3353" i="7"/>
  <c r="J3352" i="7"/>
  <c r="J3345" i="7"/>
  <c r="K3346" i="7" s="1"/>
  <c r="K3343" i="7"/>
  <c r="J3342" i="7"/>
  <c r="J3341" i="7"/>
  <c r="K3335" i="7"/>
  <c r="J3334" i="7"/>
  <c r="J3331" i="7"/>
  <c r="J3330" i="7"/>
  <c r="K3336" i="7" s="1"/>
  <c r="K3337" i="7" s="1"/>
  <c r="K3328" i="7" s="1"/>
  <c r="J3323" i="7"/>
  <c r="K3324" i="7" s="1"/>
  <c r="J3320" i="7"/>
  <c r="K3321" i="7" s="1"/>
  <c r="J3319" i="7"/>
  <c r="J3312" i="7"/>
  <c r="K3313" i="7" s="1"/>
  <c r="J3309" i="7"/>
  <c r="J3308" i="7"/>
  <c r="J3301" i="7"/>
  <c r="K3302" i="7" s="1"/>
  <c r="J3298" i="7"/>
  <c r="J3297" i="7"/>
  <c r="K3303" i="7" s="1"/>
  <c r="K3304" i="7" s="1"/>
  <c r="K3295" i="7" s="1"/>
  <c r="J3288" i="7"/>
  <c r="J3287" i="7"/>
  <c r="K3289" i="7" s="1"/>
  <c r="J3284" i="7"/>
  <c r="J3283" i="7"/>
  <c r="J3276" i="7"/>
  <c r="J3275" i="7"/>
  <c r="K3277" i="7" s="1"/>
  <c r="J3272" i="7"/>
  <c r="J3271" i="7"/>
  <c r="J3264" i="7"/>
  <c r="J3263" i="7"/>
  <c r="K3265" i="7" s="1"/>
  <c r="J3260" i="7"/>
  <c r="J3259" i="7"/>
  <c r="J3252" i="7"/>
  <c r="J3251" i="7"/>
  <c r="J3250" i="7"/>
  <c r="J3247" i="7"/>
  <c r="J3246" i="7"/>
  <c r="J3239" i="7"/>
  <c r="K3240" i="7" s="1"/>
  <c r="J3236" i="7"/>
  <c r="J3235" i="7"/>
  <c r="K3229" i="7"/>
  <c r="J3228" i="7"/>
  <c r="J3225" i="7"/>
  <c r="J3224" i="7"/>
  <c r="K3226" i="7" s="1"/>
  <c r="J3217" i="7"/>
  <c r="K3218" i="7" s="1"/>
  <c r="J3214" i="7"/>
  <c r="J3213" i="7"/>
  <c r="J3206" i="7"/>
  <c r="J3205" i="7"/>
  <c r="J3204" i="7"/>
  <c r="J3203" i="7"/>
  <c r="J3202" i="7"/>
  <c r="J3199" i="7"/>
  <c r="J3198" i="7"/>
  <c r="J3191" i="7"/>
  <c r="J3190" i="7"/>
  <c r="J3189" i="7"/>
  <c r="J3188" i="7"/>
  <c r="J3187" i="7"/>
  <c r="J3186" i="7"/>
  <c r="J3185" i="7"/>
  <c r="J3184" i="7"/>
  <c r="J3181" i="7"/>
  <c r="J3180" i="7"/>
  <c r="K3182" i="7" s="1"/>
  <c r="J3173" i="7"/>
  <c r="J3172" i="7"/>
  <c r="J3171" i="7"/>
  <c r="J3168" i="7"/>
  <c r="J3167" i="7"/>
  <c r="J3160" i="7"/>
  <c r="K3161" i="7" s="1"/>
  <c r="J3157" i="7"/>
  <c r="K3158" i="7" s="1"/>
  <c r="J3154" i="7"/>
  <c r="J3153" i="7"/>
  <c r="J3146" i="7"/>
  <c r="K3147" i="7" s="1"/>
  <c r="J3143" i="7"/>
  <c r="K3144" i="7" s="1"/>
  <c r="J3140" i="7"/>
  <c r="J3139" i="7"/>
  <c r="J3132" i="7"/>
  <c r="K3133" i="7" s="1"/>
  <c r="J3129" i="7"/>
  <c r="J3128" i="7"/>
  <c r="J3121" i="7"/>
  <c r="J3120" i="7"/>
  <c r="J3119" i="7"/>
  <c r="J3116" i="7"/>
  <c r="K3117" i="7" s="1"/>
  <c r="J3113" i="7"/>
  <c r="J3112" i="7"/>
  <c r="J3111" i="7"/>
  <c r="J3103" i="7"/>
  <c r="K3104" i="7" s="1"/>
  <c r="K3106" i="7" s="1"/>
  <c r="J3102" i="7"/>
  <c r="J3095" i="7"/>
  <c r="K3097" i="7" s="1"/>
  <c r="K3098" i="7" s="1"/>
  <c r="K3093" i="7" s="1"/>
  <c r="J3088" i="7"/>
  <c r="K3090" i="7" s="1"/>
  <c r="K3091" i="7" s="1"/>
  <c r="K3086" i="7" s="1"/>
  <c r="J3079" i="7"/>
  <c r="K3081" i="7" s="1"/>
  <c r="J3072" i="7"/>
  <c r="K3074" i="7" s="1"/>
  <c r="K3075" i="7" s="1"/>
  <c r="K3070" i="7" s="1"/>
  <c r="J3065" i="7"/>
  <c r="K3067" i="7" s="1"/>
  <c r="K3068" i="7" s="1"/>
  <c r="K3063" i="7" s="1"/>
  <c r="J3058" i="7"/>
  <c r="K3059" i="7" s="1"/>
  <c r="J3051" i="7"/>
  <c r="K3053" i="7" s="1"/>
  <c r="K3054" i="7" s="1"/>
  <c r="K3049" i="7" s="1"/>
  <c r="J3044" i="7"/>
  <c r="K3046" i="7" s="1"/>
  <c r="K3047" i="7" s="1"/>
  <c r="K3042" i="7" s="1"/>
  <c r="J3037" i="7"/>
  <c r="J3036" i="7"/>
  <c r="J3035" i="7"/>
  <c r="J3034" i="7"/>
  <c r="J3033" i="7"/>
  <c r="J3032" i="7"/>
  <c r="J3031" i="7"/>
  <c r="J3030" i="7"/>
  <c r="J3029" i="7"/>
  <c r="J3028" i="7"/>
  <c r="J3027" i="7"/>
  <c r="J3026" i="7"/>
  <c r="J3025" i="7"/>
  <c r="J3024" i="7"/>
  <c r="J3017" i="7"/>
  <c r="J3016" i="7"/>
  <c r="J3015" i="7"/>
  <c r="J3014" i="7"/>
  <c r="J3013" i="7"/>
  <c r="J3012" i="7"/>
  <c r="J3011" i="7"/>
  <c r="J3010" i="7"/>
  <c r="J3009" i="7"/>
  <c r="J3008" i="7"/>
  <c r="J3007" i="7"/>
  <c r="J3006" i="7"/>
  <c r="J3005" i="7"/>
  <c r="J3004" i="7"/>
  <c r="J2997" i="7"/>
  <c r="J2996" i="7"/>
  <c r="J2995" i="7"/>
  <c r="J2994" i="7"/>
  <c r="J2993" i="7"/>
  <c r="J2992" i="7"/>
  <c r="J2991" i="7"/>
  <c r="J2990" i="7"/>
  <c r="J2989" i="7"/>
  <c r="J2988" i="7"/>
  <c r="J2987" i="7"/>
  <c r="J2986" i="7"/>
  <c r="J2979" i="7"/>
  <c r="J2978" i="7"/>
  <c r="J2977" i="7"/>
  <c r="J2976" i="7"/>
  <c r="J2975" i="7"/>
  <c r="J2974" i="7"/>
  <c r="J2973" i="7"/>
  <c r="K2981" i="7" s="1"/>
  <c r="K2982" i="7" s="1"/>
  <c r="K2971" i="7" s="1"/>
  <c r="J2964" i="7"/>
  <c r="J2963" i="7"/>
  <c r="J2962" i="7"/>
  <c r="J2961" i="7"/>
  <c r="J2954" i="7"/>
  <c r="J2953" i="7"/>
  <c r="J2952" i="7"/>
  <c r="J2951" i="7"/>
  <c r="K2956" i="7" s="1"/>
  <c r="K2957" i="7" s="1"/>
  <c r="K2949" i="7" s="1"/>
  <c r="J2944" i="7"/>
  <c r="K2945" i="7" s="1"/>
  <c r="J2941" i="7"/>
  <c r="J2940" i="7"/>
  <c r="J2933" i="7"/>
  <c r="K2934" i="7" s="1"/>
  <c r="J2930" i="7"/>
  <c r="J2929" i="7"/>
  <c r="J2922" i="7"/>
  <c r="K2923" i="7" s="1"/>
  <c r="J2919" i="7"/>
  <c r="J2918" i="7"/>
  <c r="J2911" i="7"/>
  <c r="K2912" i="7" s="1"/>
  <c r="J2908" i="7"/>
  <c r="J2907" i="7"/>
  <c r="J2900" i="7"/>
  <c r="K2901" i="7" s="1"/>
  <c r="J2897" i="7"/>
  <c r="J2896" i="7"/>
  <c r="J2889" i="7"/>
  <c r="K2890" i="7" s="1"/>
  <c r="J2886" i="7"/>
  <c r="J2885" i="7"/>
  <c r="J2878" i="7"/>
  <c r="K2879" i="7" s="1"/>
  <c r="J2875" i="7"/>
  <c r="J2874" i="7"/>
  <c r="J2867" i="7"/>
  <c r="K2868" i="7" s="1"/>
  <c r="J2864" i="7"/>
  <c r="J2863" i="7"/>
  <c r="J2856" i="7"/>
  <c r="K2857" i="7" s="1"/>
  <c r="J2853" i="7"/>
  <c r="K2854" i="7" s="1"/>
  <c r="J2852" i="7"/>
  <c r="J2845" i="7"/>
  <c r="J2844" i="7"/>
  <c r="J2843" i="7"/>
  <c r="J2842" i="7"/>
  <c r="J2835" i="7"/>
  <c r="J2834" i="7"/>
  <c r="J2833" i="7"/>
  <c r="J2832" i="7"/>
  <c r="J2831" i="7"/>
  <c r="J2830" i="7"/>
  <c r="J2829" i="7"/>
  <c r="J2828" i="7"/>
  <c r="J2821" i="7"/>
  <c r="J2820" i="7"/>
  <c r="J2819" i="7"/>
  <c r="J2818" i="7"/>
  <c r="J2811" i="7"/>
  <c r="J2810" i="7"/>
  <c r="J2809" i="7"/>
  <c r="J2808" i="7"/>
  <c r="K2812" i="7" s="1"/>
  <c r="J2807" i="7"/>
  <c r="J2800" i="7"/>
  <c r="K2802" i="7" s="1"/>
  <c r="K2803" i="7" s="1"/>
  <c r="K2798" i="7" s="1"/>
  <c r="J2793" i="7"/>
  <c r="J2792" i="7"/>
  <c r="J2785" i="7"/>
  <c r="J2784" i="7"/>
  <c r="K2787" i="7" s="1"/>
  <c r="K2788" i="7" s="1"/>
  <c r="K2782" i="7" s="1"/>
  <c r="J2777" i="7"/>
  <c r="J2776" i="7"/>
  <c r="J2769" i="7"/>
  <c r="J2768" i="7"/>
  <c r="J2767" i="7"/>
  <c r="J2766" i="7"/>
  <c r="J2765" i="7"/>
  <c r="J2764" i="7"/>
  <c r="J2763" i="7"/>
  <c r="J2762" i="7"/>
  <c r="J2761" i="7"/>
  <c r="J2760" i="7"/>
  <c r="J2759" i="7"/>
  <c r="J2758" i="7"/>
  <c r="J2757" i="7"/>
  <c r="J2756" i="7"/>
  <c r="J2749" i="7"/>
  <c r="J2748" i="7"/>
  <c r="J2747" i="7"/>
  <c r="J2746" i="7"/>
  <c r="J2745" i="7"/>
  <c r="J2744" i="7"/>
  <c r="J2743" i="7"/>
  <c r="J2742" i="7"/>
  <c r="J2741" i="7"/>
  <c r="J2740" i="7"/>
  <c r="J2739" i="7"/>
  <c r="J2738" i="7"/>
  <c r="J2737" i="7"/>
  <c r="J2736" i="7"/>
  <c r="J2729" i="7"/>
  <c r="J2728" i="7"/>
  <c r="J2727" i="7"/>
  <c r="J2726" i="7"/>
  <c r="J2725" i="7"/>
  <c r="J2724" i="7"/>
  <c r="J2723" i="7"/>
  <c r="J2722" i="7"/>
  <c r="J2721" i="7"/>
  <c r="J2720" i="7"/>
  <c r="J2719" i="7"/>
  <c r="K2730" i="7" s="1"/>
  <c r="J2718" i="7"/>
  <c r="J2717" i="7"/>
  <c r="J2716" i="7"/>
  <c r="J2709" i="7"/>
  <c r="K2710" i="7" s="1"/>
  <c r="J2706" i="7"/>
  <c r="J2705" i="7"/>
  <c r="K2700" i="7"/>
  <c r="K2701" i="7" s="1"/>
  <c r="K2692" i="7" s="1"/>
  <c r="J2698" i="7"/>
  <c r="K2699" i="7" s="1"/>
  <c r="J2695" i="7"/>
  <c r="J2694" i="7"/>
  <c r="K2696" i="7" s="1"/>
  <c r="J2687" i="7"/>
  <c r="K2688" i="7" s="1"/>
  <c r="J2684" i="7"/>
  <c r="J2683" i="7"/>
  <c r="J2676" i="7"/>
  <c r="J2673" i="7"/>
  <c r="J2672" i="7"/>
  <c r="J2665" i="7"/>
  <c r="J2664" i="7"/>
  <c r="J2663" i="7"/>
  <c r="J2656" i="7"/>
  <c r="J2655" i="7"/>
  <c r="K2657" i="7" s="1"/>
  <c r="J2654" i="7"/>
  <c r="J2653" i="7"/>
  <c r="J2646" i="7"/>
  <c r="K2648" i="7" s="1"/>
  <c r="K2649" i="7" s="1"/>
  <c r="K2642" i="7" s="1"/>
  <c r="J2645" i="7"/>
  <c r="J2644" i="7"/>
  <c r="J2637" i="7"/>
  <c r="J2636" i="7"/>
  <c r="J2635" i="7"/>
  <c r="J2634" i="7"/>
  <c r="J2627" i="7"/>
  <c r="J2626" i="7"/>
  <c r="J2625" i="7"/>
  <c r="J2624" i="7"/>
  <c r="J2617" i="7"/>
  <c r="J2616" i="7"/>
  <c r="J2615" i="7"/>
  <c r="J2608" i="7"/>
  <c r="J2607" i="7"/>
  <c r="J2606" i="7"/>
  <c r="J2599" i="7"/>
  <c r="J2598" i="7"/>
  <c r="J2597" i="7"/>
  <c r="J2596" i="7"/>
  <c r="J2589" i="7"/>
  <c r="J2588" i="7"/>
  <c r="K2591" i="7" s="1"/>
  <c r="K2592" i="7" s="1"/>
  <c r="K2586" i="7" s="1"/>
  <c r="J2581" i="7"/>
  <c r="J2580" i="7"/>
  <c r="J2579" i="7"/>
  <c r="J2578" i="7"/>
  <c r="J2571" i="7"/>
  <c r="J2570" i="7"/>
  <c r="J2569" i="7"/>
  <c r="J2568" i="7"/>
  <c r="K2572" i="7" s="1"/>
  <c r="J2561" i="7"/>
  <c r="J2560" i="7"/>
  <c r="J2549" i="7"/>
  <c r="J2548" i="7"/>
  <c r="J2547" i="7"/>
  <c r="J2540" i="7"/>
  <c r="J2539" i="7"/>
  <c r="J2532" i="7"/>
  <c r="J2531" i="7"/>
  <c r="J2524" i="7"/>
  <c r="J2523" i="7"/>
  <c r="J2516" i="7"/>
  <c r="J2515" i="7"/>
  <c r="K2518" i="7" s="1"/>
  <c r="K2519" i="7" s="1"/>
  <c r="K2513" i="7" s="1"/>
  <c r="J2508" i="7"/>
  <c r="J2507" i="7"/>
  <c r="J2506" i="7"/>
  <c r="K2500" i="7"/>
  <c r="J2499" i="7"/>
  <c r="J2498" i="7"/>
  <c r="J2497" i="7"/>
  <c r="K2501" i="7" s="1"/>
  <c r="K2502" i="7" s="1"/>
  <c r="K2495" i="7" s="1"/>
  <c r="J2490" i="7"/>
  <c r="J2489" i="7"/>
  <c r="J2482" i="7"/>
  <c r="J2481" i="7"/>
  <c r="K2484" i="7" s="1"/>
  <c r="K2485" i="7" s="1"/>
  <c r="K2479" i="7" s="1"/>
  <c r="J2474" i="7"/>
  <c r="J2473" i="7"/>
  <c r="K2476" i="7" s="1"/>
  <c r="K2477" i="7" s="1"/>
  <c r="K2471" i="7" s="1"/>
  <c r="K2468" i="7"/>
  <c r="K2469" i="7" s="1"/>
  <c r="K2463" i="7" s="1"/>
  <c r="J2466" i="7"/>
  <c r="J2465" i="7"/>
  <c r="K2467" i="7" s="1"/>
  <c r="J2458" i="7"/>
  <c r="J2457" i="7"/>
  <c r="J2456" i="7"/>
  <c r="J2455" i="7"/>
  <c r="J2454" i="7"/>
  <c r="J2453" i="7"/>
  <c r="J2446" i="7"/>
  <c r="J2445" i="7"/>
  <c r="J2444" i="7"/>
  <c r="J2443" i="7"/>
  <c r="J2442" i="7"/>
  <c r="J2441" i="7"/>
  <c r="J2440" i="7"/>
  <c r="K2448" i="7" s="1"/>
  <c r="K2449" i="7" s="1"/>
  <c r="K2438" i="7" s="1"/>
  <c r="J2433" i="7"/>
  <c r="J2432" i="7"/>
  <c r="J2431" i="7"/>
  <c r="J2430" i="7"/>
  <c r="J2429" i="7"/>
  <c r="J2422" i="7"/>
  <c r="J2421" i="7"/>
  <c r="J2420" i="7"/>
  <c r="J2413" i="7"/>
  <c r="J2412" i="7"/>
  <c r="K2415" i="7" s="1"/>
  <c r="K2416" i="7" s="1"/>
  <c r="K2410" i="7" s="1"/>
  <c r="J2405" i="7"/>
  <c r="K2406" i="7" s="1"/>
  <c r="J2404" i="7"/>
  <c r="J2397" i="7"/>
  <c r="K2398" i="7" s="1"/>
  <c r="J2396" i="7"/>
  <c r="J2389" i="7"/>
  <c r="J2388" i="7"/>
  <c r="K2383" i="7"/>
  <c r="K2384" i="7" s="1"/>
  <c r="K2377" i="7" s="1"/>
  <c r="J2381" i="7"/>
  <c r="J2380" i="7"/>
  <c r="J2379" i="7"/>
  <c r="K2382" i="7" s="1"/>
  <c r="J2372" i="7"/>
  <c r="J2371" i="7"/>
  <c r="J2370" i="7"/>
  <c r="J2363" i="7"/>
  <c r="J2362" i="7"/>
  <c r="J2361" i="7"/>
  <c r="J2354" i="7"/>
  <c r="J2353" i="7"/>
  <c r="J2352" i="7"/>
  <c r="K2356" i="7" s="1"/>
  <c r="K2357" i="7" s="1"/>
  <c r="K2350" i="7" s="1"/>
  <c r="J2345" i="7"/>
  <c r="J2344" i="7"/>
  <c r="J2343" i="7"/>
  <c r="J2336" i="7"/>
  <c r="J2335" i="7"/>
  <c r="J2334" i="7"/>
  <c r="K2338" i="7" s="1"/>
  <c r="K2339" i="7" s="1"/>
  <c r="K2332" i="7" s="1"/>
  <c r="J2327" i="7"/>
  <c r="J2326" i="7"/>
  <c r="J2325" i="7"/>
  <c r="J2318" i="7"/>
  <c r="J2317" i="7"/>
  <c r="K2319" i="7" s="1"/>
  <c r="J2314" i="7"/>
  <c r="J2313" i="7"/>
  <c r="J2312" i="7"/>
  <c r="J2305" i="7"/>
  <c r="J2304" i="7"/>
  <c r="J2301" i="7"/>
  <c r="J2300" i="7"/>
  <c r="J2299" i="7"/>
  <c r="J2292" i="7"/>
  <c r="J2291" i="7"/>
  <c r="K2293" i="7" s="1"/>
  <c r="J2288" i="7"/>
  <c r="J2287" i="7"/>
  <c r="J2286" i="7"/>
  <c r="K2289" i="7" s="1"/>
  <c r="K2280" i="7"/>
  <c r="J2279" i="7"/>
  <c r="J2278" i="7"/>
  <c r="J2275" i="7"/>
  <c r="J2274" i="7"/>
  <c r="K2281" i="7" s="1"/>
  <c r="K2282" i="7" s="1"/>
  <c r="K2271" i="7" s="1"/>
  <c r="J2273" i="7"/>
  <c r="J2266" i="7"/>
  <c r="J2265" i="7"/>
  <c r="K2267" i="7" s="1"/>
  <c r="J2262" i="7"/>
  <c r="J2261" i="7"/>
  <c r="J2260" i="7"/>
  <c r="J2253" i="7"/>
  <c r="J2252" i="7"/>
  <c r="J2249" i="7"/>
  <c r="J2248" i="7"/>
  <c r="J2247" i="7"/>
  <c r="J2240" i="7"/>
  <c r="J2239" i="7"/>
  <c r="K2241" i="7" s="1"/>
  <c r="J2236" i="7"/>
  <c r="J2235" i="7"/>
  <c r="J2234" i="7"/>
  <c r="K2237" i="7" s="1"/>
  <c r="K2228" i="7"/>
  <c r="J2227" i="7"/>
  <c r="J2226" i="7"/>
  <c r="J2223" i="7"/>
  <c r="J2222" i="7"/>
  <c r="J2221" i="7"/>
  <c r="J2214" i="7"/>
  <c r="J2213" i="7"/>
  <c r="K2215" i="7" s="1"/>
  <c r="J2210" i="7"/>
  <c r="J2209" i="7"/>
  <c r="J2208" i="7"/>
  <c r="J2201" i="7"/>
  <c r="J2200" i="7"/>
  <c r="J2193" i="7"/>
  <c r="J2192" i="7"/>
  <c r="J2185" i="7"/>
  <c r="K2186" i="7" s="1"/>
  <c r="J2184" i="7"/>
  <c r="J2177" i="7"/>
  <c r="J2176" i="7"/>
  <c r="K2179" i="7" s="1"/>
  <c r="K2180" i="7" s="1"/>
  <c r="K2174" i="7" s="1"/>
  <c r="J2169" i="7"/>
  <c r="J2168" i="7"/>
  <c r="J2167" i="7"/>
  <c r="J2166" i="7"/>
  <c r="J2165" i="7"/>
  <c r="K2171" i="7" s="1"/>
  <c r="K2172" i="7" s="1"/>
  <c r="K2163" i="7" s="1"/>
  <c r="J2158" i="7"/>
  <c r="K2159" i="7" s="1"/>
  <c r="J2155" i="7"/>
  <c r="J2154" i="7"/>
  <c r="K2160" i="7" s="1"/>
  <c r="K2161" i="7" s="1"/>
  <c r="K2152" i="7" s="1"/>
  <c r="J2147" i="7"/>
  <c r="J2146" i="7"/>
  <c r="J2145" i="7"/>
  <c r="J2138" i="7"/>
  <c r="J2137" i="7"/>
  <c r="K2139" i="7" s="1"/>
  <c r="J2134" i="7"/>
  <c r="J2133" i="7"/>
  <c r="K2140" i="7" s="1"/>
  <c r="K2141" i="7" s="1"/>
  <c r="K2131" i="7" s="1"/>
  <c r="J2126" i="7"/>
  <c r="J2125" i="7"/>
  <c r="K2127" i="7" s="1"/>
  <c r="K2123" i="7"/>
  <c r="J2122" i="7"/>
  <c r="J2121" i="7"/>
  <c r="K2115" i="7"/>
  <c r="J2114" i="7"/>
  <c r="J2113" i="7"/>
  <c r="J2110" i="7"/>
  <c r="J2109" i="7"/>
  <c r="J2102" i="7"/>
  <c r="J2101" i="7"/>
  <c r="J2098" i="7"/>
  <c r="J2097" i="7"/>
  <c r="K2099" i="7" s="1"/>
  <c r="J2090" i="7"/>
  <c r="K2091" i="7" s="1"/>
  <c r="J2087" i="7"/>
  <c r="J2086" i="7"/>
  <c r="K2088" i="7" s="1"/>
  <c r="K2080" i="7"/>
  <c r="J2079" i="7"/>
  <c r="J2076" i="7"/>
  <c r="J2075" i="7"/>
  <c r="K2077" i="7" s="1"/>
  <c r="J2068" i="7"/>
  <c r="K2069" i="7" s="1"/>
  <c r="J2065" i="7"/>
  <c r="J2064" i="7"/>
  <c r="K2066" i="7" s="1"/>
  <c r="J2057" i="7"/>
  <c r="K2058" i="7" s="1"/>
  <c r="J2054" i="7"/>
  <c r="J2053" i="7"/>
  <c r="K2047" i="7"/>
  <c r="J2046" i="7"/>
  <c r="J2043" i="7"/>
  <c r="J2042" i="7"/>
  <c r="K2044" i="7" s="1"/>
  <c r="J2035" i="7"/>
  <c r="K2036" i="7" s="1"/>
  <c r="J2032" i="7"/>
  <c r="J2031" i="7"/>
  <c r="K2037" i="7" s="1"/>
  <c r="K2038" i="7" s="1"/>
  <c r="K2029" i="7" s="1"/>
  <c r="J2024" i="7"/>
  <c r="J2023" i="7"/>
  <c r="J2022" i="7"/>
  <c r="J2021" i="7"/>
  <c r="J2020" i="7"/>
  <c r="J2019" i="7"/>
  <c r="J2018" i="7"/>
  <c r="J2017" i="7"/>
  <c r="J2016" i="7"/>
  <c r="J2015" i="7"/>
  <c r="J2014" i="7"/>
  <c r="J2013" i="7"/>
  <c r="J2006" i="7"/>
  <c r="K2007" i="7" s="1"/>
  <c r="J2005" i="7"/>
  <c r="J2004" i="7"/>
  <c r="J1997" i="7"/>
  <c r="J1996" i="7"/>
  <c r="J1995" i="7"/>
  <c r="J1994" i="7"/>
  <c r="J1987" i="7"/>
  <c r="K1988" i="7" s="1"/>
  <c r="J1986" i="7"/>
  <c r="J1985" i="7"/>
  <c r="J1978" i="7"/>
  <c r="K1980" i="7" s="1"/>
  <c r="K1981" i="7" s="1"/>
  <c r="K1974" i="7" s="1"/>
  <c r="J1977" i="7"/>
  <c r="J1976" i="7"/>
  <c r="J1969" i="7"/>
  <c r="K1970" i="7" s="1"/>
  <c r="J1966" i="7"/>
  <c r="J1965" i="7"/>
  <c r="J1964" i="7"/>
  <c r="J1963" i="7"/>
  <c r="K1971" i="7" s="1"/>
  <c r="K1972" i="7" s="1"/>
  <c r="K1961" i="7" s="1"/>
  <c r="J1955" i="7"/>
  <c r="J1954" i="7"/>
  <c r="J1953" i="7"/>
  <c r="J1952" i="7"/>
  <c r="J1945" i="7"/>
  <c r="J1944" i="7"/>
  <c r="J1943" i="7"/>
  <c r="J1942" i="7"/>
  <c r="J1941" i="7"/>
  <c r="J1934" i="7"/>
  <c r="J1933" i="7"/>
  <c r="J1932" i="7"/>
  <c r="J1931" i="7"/>
  <c r="J1930" i="7"/>
  <c r="J1923" i="7"/>
  <c r="J1922" i="7"/>
  <c r="J1921" i="7"/>
  <c r="J1920" i="7"/>
  <c r="J1919" i="7"/>
  <c r="J1918" i="7"/>
  <c r="J1917" i="7"/>
  <c r="J1910" i="7"/>
  <c r="J1909" i="7"/>
  <c r="J1908" i="7"/>
  <c r="J1907" i="7"/>
  <c r="J1906" i="7"/>
  <c r="K1911" i="7" s="1"/>
  <c r="J1905" i="7"/>
  <c r="J1898" i="7"/>
  <c r="J1897" i="7"/>
  <c r="J1896" i="7"/>
  <c r="J1895" i="7"/>
  <c r="J1894" i="7"/>
  <c r="J1893" i="7"/>
  <c r="J1886" i="7"/>
  <c r="K1887" i="7" s="1"/>
  <c r="J1883" i="7"/>
  <c r="J1882" i="7"/>
  <c r="J1881" i="7"/>
  <c r="J1880" i="7"/>
  <c r="J1879" i="7"/>
  <c r="J1872" i="7"/>
  <c r="J1871" i="7"/>
  <c r="J1870" i="7"/>
  <c r="J1869" i="7"/>
  <c r="J1868" i="7"/>
  <c r="J1867" i="7"/>
  <c r="J1860" i="7"/>
  <c r="J1859" i="7"/>
  <c r="J1858" i="7"/>
  <c r="J1857" i="7"/>
  <c r="K1862" i="7" s="1"/>
  <c r="K1863" i="7" s="1"/>
  <c r="K1854" i="7" s="1"/>
  <c r="J1856" i="7"/>
  <c r="J1849" i="7"/>
  <c r="J1848" i="7"/>
  <c r="J1847" i="7"/>
  <c r="J1846" i="7"/>
  <c r="J1845" i="7"/>
  <c r="J1838" i="7"/>
  <c r="J1837" i="7"/>
  <c r="J1836" i="7"/>
  <c r="J1835" i="7"/>
  <c r="J1834" i="7"/>
  <c r="K1829" i="7"/>
  <c r="K1830" i="7" s="1"/>
  <c r="K1823" i="7" s="1"/>
  <c r="J1827" i="7"/>
  <c r="J1826" i="7"/>
  <c r="J1825" i="7"/>
  <c r="J1818" i="7"/>
  <c r="J1817" i="7"/>
  <c r="J1816" i="7"/>
  <c r="J1815" i="7"/>
  <c r="J1814" i="7"/>
  <c r="J1807" i="7"/>
  <c r="J1806" i="7"/>
  <c r="K1809" i="7" s="1"/>
  <c r="K1810" i="7" s="1"/>
  <c r="K1803" i="7" s="1"/>
  <c r="J1805" i="7"/>
  <c r="J1798" i="7"/>
  <c r="J1797" i="7"/>
  <c r="J1796" i="7"/>
  <c r="J1789" i="7"/>
  <c r="J1788" i="7"/>
  <c r="J1787" i="7"/>
  <c r="J1780" i="7"/>
  <c r="J1779" i="7"/>
  <c r="J1778" i="7"/>
  <c r="J1771" i="7"/>
  <c r="J1770" i="7"/>
  <c r="J1763" i="7"/>
  <c r="J1762" i="7"/>
  <c r="J1755" i="7"/>
  <c r="J1754" i="7"/>
  <c r="K1756" i="7" s="1"/>
  <c r="J1751" i="7"/>
  <c r="K1746" i="7"/>
  <c r="K1747" i="7" s="1"/>
  <c r="K1739" i="7" s="1"/>
  <c r="J1744" i="7"/>
  <c r="K1745" i="7" s="1"/>
  <c r="J1741" i="7"/>
  <c r="K1742" i="7" s="1"/>
  <c r="J1734" i="7"/>
  <c r="K1735" i="7" s="1"/>
  <c r="J1731" i="7"/>
  <c r="J1724" i="7"/>
  <c r="K1725" i="7" s="1"/>
  <c r="J1721" i="7"/>
  <c r="J1714" i="7"/>
  <c r="K1715" i="7" s="1"/>
  <c r="J1711" i="7"/>
  <c r="K1712" i="7" s="1"/>
  <c r="J1704" i="7"/>
  <c r="K1705" i="7" s="1"/>
  <c r="J1701" i="7"/>
  <c r="K1694" i="7"/>
  <c r="J1693" i="7"/>
  <c r="J1690" i="7"/>
  <c r="J1689" i="7"/>
  <c r="J1681" i="7"/>
  <c r="K1682" i="7" s="1"/>
  <c r="J1678" i="7"/>
  <c r="K1683" i="7" s="1"/>
  <c r="J1677" i="7"/>
  <c r="K1679" i="7" s="1"/>
  <c r="K1684" i="7" s="1"/>
  <c r="K1666" i="7"/>
  <c r="K1667" i="7" s="1"/>
  <c r="K1658" i="7" s="1"/>
  <c r="J1664" i="7"/>
  <c r="K1665" i="7" s="1"/>
  <c r="J1661" i="7"/>
  <c r="J1660" i="7"/>
  <c r="J1652" i="7"/>
  <c r="K1653" i="7" s="1"/>
  <c r="J1649" i="7"/>
  <c r="K1650" i="7" s="1"/>
  <c r="J1648" i="7"/>
  <c r="J1641" i="7"/>
  <c r="K1642" i="7" s="1"/>
  <c r="J1638" i="7"/>
  <c r="K1643" i="7" s="1"/>
  <c r="K1644" i="7" s="1"/>
  <c r="K1635" i="7" s="1"/>
  <c r="J1637" i="7"/>
  <c r="J1630" i="7"/>
  <c r="K1631" i="7" s="1"/>
  <c r="J1627" i="7"/>
  <c r="K1632" i="7" s="1"/>
  <c r="K1633" i="7" s="1"/>
  <c r="K1624" i="7" s="1"/>
  <c r="J1626" i="7"/>
  <c r="K1628" i="7" s="1"/>
  <c r="K1621" i="7"/>
  <c r="K1622" i="7" s="1"/>
  <c r="K1613" i="7" s="1"/>
  <c r="J1619" i="7"/>
  <c r="K1620" i="7" s="1"/>
  <c r="J1616" i="7"/>
  <c r="J1615" i="7"/>
  <c r="K1610" i="7"/>
  <c r="K1611" i="7" s="1"/>
  <c r="K1602" i="7" s="1"/>
  <c r="J1608" i="7"/>
  <c r="K1609" i="7" s="1"/>
  <c r="J1605" i="7"/>
  <c r="K1606" i="7" s="1"/>
  <c r="J1604" i="7"/>
  <c r="K1598" i="7"/>
  <c r="K1599" i="7" s="1"/>
  <c r="K1594" i="7" s="1"/>
  <c r="J1596" i="7"/>
  <c r="K1597" i="7" s="1"/>
  <c r="J1588" i="7"/>
  <c r="J1587" i="7"/>
  <c r="J1578" i="7"/>
  <c r="K1579" i="7" s="1"/>
  <c r="J1575" i="7"/>
  <c r="J1558" i="7"/>
  <c r="K1559" i="7" s="1"/>
  <c r="J1555" i="7"/>
  <c r="J1554" i="7"/>
  <c r="J1547" i="7"/>
  <c r="J1546" i="7"/>
  <c r="J1545" i="7"/>
  <c r="J1544" i="7"/>
  <c r="J1543" i="7"/>
  <c r="J1542" i="7"/>
  <c r="J1541" i="7"/>
  <c r="J1540" i="7"/>
  <c r="J1539" i="7"/>
  <c r="J1538" i="7"/>
  <c r="J1537" i="7"/>
  <c r="J1536" i="7"/>
  <c r="J1535" i="7"/>
  <c r="J1534" i="7"/>
  <c r="J1527" i="7"/>
  <c r="J1526" i="7"/>
  <c r="J1525" i="7"/>
  <c r="J1524" i="7"/>
  <c r="J1523" i="7"/>
  <c r="J1522" i="7"/>
  <c r="J1521" i="7"/>
  <c r="J1520" i="7"/>
  <c r="J1519" i="7"/>
  <c r="J1518" i="7"/>
  <c r="J1517" i="7"/>
  <c r="J1516" i="7"/>
  <c r="J1515" i="7"/>
  <c r="J1508" i="7"/>
  <c r="J1507" i="7"/>
  <c r="J1506" i="7"/>
  <c r="J1505" i="7"/>
  <c r="J1504" i="7"/>
  <c r="J1503" i="7"/>
  <c r="J1502" i="7"/>
  <c r="J1501" i="7"/>
  <c r="J1500" i="7"/>
  <c r="J1499" i="7"/>
  <c r="J1498" i="7"/>
  <c r="J1497" i="7"/>
  <c r="J1496" i="7"/>
  <c r="J1495" i="7"/>
  <c r="J1488" i="7"/>
  <c r="J1487" i="7"/>
  <c r="J1486" i="7"/>
  <c r="J1485" i="7"/>
  <c r="J1484" i="7"/>
  <c r="J1483" i="7"/>
  <c r="J1482" i="7"/>
  <c r="J1481" i="7"/>
  <c r="J1480" i="7"/>
  <c r="J1479" i="7"/>
  <c r="J1478" i="7"/>
  <c r="J1477" i="7"/>
  <c r="J1476" i="7"/>
  <c r="J1475" i="7"/>
  <c r="J1468" i="7"/>
  <c r="J1467" i="7"/>
  <c r="J1466" i="7"/>
  <c r="J1465" i="7"/>
  <c r="J1464" i="7"/>
  <c r="J1463" i="7"/>
  <c r="J1462" i="7"/>
  <c r="J1461" i="7"/>
  <c r="J1460" i="7"/>
  <c r="J1453" i="7"/>
  <c r="J1452" i="7"/>
  <c r="J1451" i="7"/>
  <c r="J1450" i="7"/>
  <c r="J1449" i="7"/>
  <c r="J1448" i="7"/>
  <c r="K1454" i="7" s="1"/>
  <c r="J1447" i="7"/>
  <c r="K1442" i="7"/>
  <c r="K1443" i="7" s="1"/>
  <c r="K1436" i="7" s="1"/>
  <c r="J1440" i="7"/>
  <c r="J1439" i="7"/>
  <c r="J1438" i="7"/>
  <c r="K1441" i="7" s="1"/>
  <c r="J1431" i="7"/>
  <c r="J1430" i="7"/>
  <c r="J1429" i="7"/>
  <c r="J1428" i="7"/>
  <c r="K1433" i="7" s="1"/>
  <c r="K1434" i="7" s="1"/>
  <c r="K1426" i="7" s="1"/>
  <c r="J1421" i="7"/>
  <c r="J1420" i="7"/>
  <c r="J1419" i="7"/>
  <c r="J1418" i="7"/>
  <c r="J1411" i="7"/>
  <c r="K1412" i="7" s="1"/>
  <c r="J1408" i="7"/>
  <c r="J1407" i="7"/>
  <c r="K1409" i="7" s="1"/>
  <c r="J1400" i="7"/>
  <c r="J1399" i="7"/>
  <c r="J1398" i="7"/>
  <c r="J1397" i="7"/>
  <c r="J1396" i="7"/>
  <c r="J1395" i="7"/>
  <c r="J1394" i="7"/>
  <c r="J1393" i="7"/>
  <c r="J1392" i="7"/>
  <c r="J1391" i="7"/>
  <c r="J1390" i="7"/>
  <c r="J1383" i="7"/>
  <c r="J1382" i="7"/>
  <c r="J1381" i="7"/>
  <c r="J1380" i="7"/>
  <c r="J1379" i="7"/>
  <c r="J1378" i="7"/>
  <c r="J1377" i="7"/>
  <c r="J1376" i="7"/>
  <c r="J1375" i="7"/>
  <c r="J1374" i="7"/>
  <c r="J1373" i="7"/>
  <c r="J1366" i="7"/>
  <c r="J1365" i="7"/>
  <c r="J1364" i="7"/>
  <c r="J1363" i="7"/>
  <c r="J1362" i="7"/>
  <c r="J1361" i="7"/>
  <c r="J1360" i="7"/>
  <c r="J1359" i="7"/>
  <c r="J1358" i="7"/>
  <c r="J1357" i="7"/>
  <c r="J1356" i="7"/>
  <c r="J1349" i="7"/>
  <c r="J1348" i="7"/>
  <c r="J1347" i="7"/>
  <c r="J1346" i="7"/>
  <c r="J1345" i="7"/>
  <c r="J1344" i="7"/>
  <c r="J1343" i="7"/>
  <c r="J1342" i="7"/>
  <c r="J1341" i="7"/>
  <c r="J1340" i="7"/>
  <c r="J1339" i="7"/>
  <c r="J1332" i="7"/>
  <c r="J1331" i="7"/>
  <c r="J1330" i="7"/>
  <c r="J1329" i="7"/>
  <c r="J1321" i="7"/>
  <c r="J1320" i="7"/>
  <c r="J1319" i="7"/>
  <c r="K1323" i="7" s="1"/>
  <c r="J1312" i="7"/>
  <c r="J1311" i="7"/>
  <c r="J1310" i="7"/>
  <c r="J1303" i="7"/>
  <c r="J1302" i="7"/>
  <c r="J1301" i="7"/>
  <c r="J1294" i="7"/>
  <c r="J1293" i="7"/>
  <c r="J1292" i="7"/>
  <c r="K1286" i="7"/>
  <c r="J1285" i="7"/>
  <c r="J1284" i="7"/>
  <c r="J1283" i="7"/>
  <c r="K1287" i="7" s="1"/>
  <c r="K1288" i="7" s="1"/>
  <c r="K1281" i="7" s="1"/>
  <c r="J1276" i="7"/>
  <c r="J1275" i="7"/>
  <c r="J1274" i="7"/>
  <c r="K1268" i="7"/>
  <c r="J1267" i="7"/>
  <c r="J1266" i="7"/>
  <c r="K1269" i="7" s="1"/>
  <c r="K1270" i="7" s="1"/>
  <c r="K1263" i="7" s="1"/>
  <c r="J1265" i="7"/>
  <c r="K1259" i="7"/>
  <c r="J1257" i="7"/>
  <c r="J1256" i="7"/>
  <c r="K1258" i="7" s="1"/>
  <c r="J1248" i="7"/>
  <c r="J1247" i="7"/>
  <c r="K1250" i="7" s="1"/>
  <c r="J1239" i="7"/>
  <c r="J1238" i="7"/>
  <c r="K1241" i="7" s="1"/>
  <c r="J1230" i="7"/>
  <c r="J1229" i="7"/>
  <c r="J1221" i="7"/>
  <c r="J1220" i="7"/>
  <c r="K1223" i="7" s="1"/>
  <c r="J1212" i="7"/>
  <c r="J1211" i="7"/>
  <c r="K1214" i="7" s="1"/>
  <c r="J1204" i="7"/>
  <c r="J1203" i="7"/>
  <c r="J1202" i="7"/>
  <c r="J1195" i="7"/>
  <c r="J1194" i="7"/>
  <c r="J1193" i="7"/>
  <c r="J1186" i="7"/>
  <c r="J1185" i="7"/>
  <c r="J1184" i="7"/>
  <c r="J1177" i="7"/>
  <c r="J1176" i="7"/>
  <c r="J1175" i="7"/>
  <c r="J1168" i="7"/>
  <c r="J1167" i="7"/>
  <c r="J1166" i="7"/>
  <c r="J1159" i="7"/>
  <c r="J1158" i="7"/>
  <c r="J1157" i="7"/>
  <c r="J1148" i="7"/>
  <c r="K1149" i="7" s="1"/>
  <c r="J1145" i="7"/>
  <c r="K1146" i="7" s="1"/>
  <c r="J1142" i="7"/>
  <c r="J1141" i="7"/>
  <c r="J1133" i="7"/>
  <c r="K1134" i="7" s="1"/>
  <c r="K1131" i="7"/>
  <c r="J1130" i="7"/>
  <c r="J1129" i="7"/>
  <c r="J1126" i="7"/>
  <c r="J1125" i="7"/>
  <c r="K1135" i="7" s="1"/>
  <c r="K1136" i="7" s="1"/>
  <c r="K1123" i="7" s="1"/>
  <c r="J1117" i="7"/>
  <c r="K1118" i="7" s="1"/>
  <c r="J1114" i="7"/>
  <c r="K1115" i="7" s="1"/>
  <c r="K1120" i="7" s="1"/>
  <c r="J1106" i="7"/>
  <c r="K1107" i="7" s="1"/>
  <c r="J1103" i="7"/>
  <c r="J1096" i="7"/>
  <c r="J1095" i="7"/>
  <c r="J1092" i="7"/>
  <c r="J1091" i="7"/>
  <c r="J1084" i="7"/>
  <c r="K1085" i="7" s="1"/>
  <c r="J1083" i="7"/>
  <c r="J1080" i="7"/>
  <c r="J1079" i="7"/>
  <c r="K1081" i="7" s="1"/>
  <c r="J1071" i="7"/>
  <c r="K1072" i="7" s="1"/>
  <c r="J1068" i="7"/>
  <c r="J1067" i="7"/>
  <c r="J1060" i="7"/>
  <c r="K1061" i="7" s="1"/>
  <c r="J1057" i="7"/>
  <c r="J1056" i="7"/>
  <c r="J1048" i="7"/>
  <c r="J1047" i="7"/>
  <c r="K1049" i="7" s="1"/>
  <c r="J1044" i="7"/>
  <c r="J1043" i="7"/>
  <c r="K1045" i="7" s="1"/>
  <c r="J1036" i="7"/>
  <c r="J1035" i="7"/>
  <c r="K1037" i="7" s="1"/>
  <c r="J1032" i="7"/>
  <c r="J1031" i="7"/>
  <c r="K1033" i="7" s="1"/>
  <c r="J1024" i="7"/>
  <c r="K1025" i="7" s="1"/>
  <c r="J1021" i="7"/>
  <c r="J1020" i="7"/>
  <c r="J1013" i="7"/>
  <c r="K1014" i="7" s="1"/>
  <c r="J1010" i="7"/>
  <c r="J1009" i="7"/>
  <c r="J1008" i="7"/>
  <c r="J1005" i="7"/>
  <c r="J1004" i="7"/>
  <c r="J997" i="7"/>
  <c r="K998" i="7" s="1"/>
  <c r="J994" i="7"/>
  <c r="J993" i="7"/>
  <c r="J992" i="7"/>
  <c r="J989" i="7"/>
  <c r="K990" i="7" s="1"/>
  <c r="J988" i="7"/>
  <c r="J981" i="7"/>
  <c r="J980" i="7"/>
  <c r="J979" i="7"/>
  <c r="J978" i="7"/>
  <c r="J977" i="7"/>
  <c r="J974" i="7"/>
  <c r="J973" i="7"/>
  <c r="K983" i="7" s="1"/>
  <c r="K984" i="7" s="1"/>
  <c r="K971" i="7" s="1"/>
  <c r="J966" i="7"/>
  <c r="J965" i="7"/>
  <c r="J964" i="7"/>
  <c r="J961" i="7"/>
  <c r="J960" i="7"/>
  <c r="J953" i="7"/>
  <c r="K954" i="7" s="1"/>
  <c r="J950" i="7"/>
  <c r="J949" i="7"/>
  <c r="J942" i="7"/>
  <c r="J941" i="7"/>
  <c r="J940" i="7"/>
  <c r="J939" i="7"/>
  <c r="K943" i="7" s="1"/>
  <c r="J936" i="7"/>
  <c r="J935" i="7"/>
  <c r="K937" i="7" s="1"/>
  <c r="J928" i="7"/>
  <c r="J927" i="7"/>
  <c r="J926" i="7"/>
  <c r="J925" i="7"/>
  <c r="J922" i="7"/>
  <c r="J921" i="7"/>
  <c r="K923" i="7" s="1"/>
  <c r="J913" i="7"/>
  <c r="K914" i="7" s="1"/>
  <c r="J910" i="7"/>
  <c r="K911" i="7" s="1"/>
  <c r="J907" i="7"/>
  <c r="J906" i="7"/>
  <c r="J898" i="7"/>
  <c r="J897" i="7"/>
  <c r="K899" i="7" s="1"/>
  <c r="J894" i="7"/>
  <c r="K895" i="7" s="1"/>
  <c r="J891" i="7"/>
  <c r="J890" i="7"/>
  <c r="K900" i="7" s="1"/>
  <c r="J882" i="7"/>
  <c r="K883" i="7" s="1"/>
  <c r="J879" i="7"/>
  <c r="J878" i="7"/>
  <c r="J870" i="7"/>
  <c r="K871" i="7" s="1"/>
  <c r="J867" i="7"/>
  <c r="J866" i="7"/>
  <c r="K868" i="7" s="1"/>
  <c r="K873" i="7" s="1"/>
  <c r="J859" i="7"/>
  <c r="J858" i="7"/>
  <c r="J857" i="7"/>
  <c r="J856" i="7"/>
  <c r="J855" i="7"/>
  <c r="J852" i="7"/>
  <c r="J851" i="7"/>
  <c r="K853" i="7" s="1"/>
  <c r="J844" i="7"/>
  <c r="J843" i="7"/>
  <c r="J842" i="7"/>
  <c r="J841" i="7"/>
  <c r="J840" i="7"/>
  <c r="J837" i="7"/>
  <c r="J836" i="7"/>
  <c r="K838" i="7" s="1"/>
  <c r="K830" i="7"/>
  <c r="J829" i="7"/>
  <c r="J826" i="7"/>
  <c r="K827" i="7" s="1"/>
  <c r="J823" i="7"/>
  <c r="J822" i="7"/>
  <c r="J814" i="7"/>
  <c r="K815" i="7" s="1"/>
  <c r="J811" i="7"/>
  <c r="K812" i="7" s="1"/>
  <c r="J808" i="7"/>
  <c r="J807" i="7"/>
  <c r="K800" i="7"/>
  <c r="J799" i="7"/>
  <c r="J796" i="7"/>
  <c r="K797" i="7" s="1"/>
  <c r="J793" i="7"/>
  <c r="K801" i="7" s="1"/>
  <c r="J792" i="7"/>
  <c r="J784" i="7"/>
  <c r="J783" i="7"/>
  <c r="K785" i="7" s="1"/>
  <c r="J780" i="7"/>
  <c r="J773" i="7"/>
  <c r="K774" i="7" s="1"/>
  <c r="J770" i="7"/>
  <c r="K771" i="7" s="1"/>
  <c r="K768" i="7"/>
  <c r="J767" i="7"/>
  <c r="J766" i="7"/>
  <c r="K775" i="7" s="1"/>
  <c r="K776" i="7" s="1"/>
  <c r="K764" i="7" s="1"/>
  <c r="J758" i="7"/>
  <c r="K759" i="7" s="1"/>
  <c r="K756" i="7"/>
  <c r="J755" i="7"/>
  <c r="J752" i="7"/>
  <c r="J751" i="7"/>
  <c r="K753" i="7" s="1"/>
  <c r="K761" i="7" s="1"/>
  <c r="J744" i="7"/>
  <c r="J743" i="7"/>
  <c r="K745" i="7" s="1"/>
  <c r="J736" i="7"/>
  <c r="J735" i="7"/>
  <c r="J728" i="7"/>
  <c r="J727" i="7"/>
  <c r="K730" i="7" s="1"/>
  <c r="K731" i="7" s="1"/>
  <c r="K725" i="7" s="1"/>
  <c r="K721" i="7"/>
  <c r="J719" i="7"/>
  <c r="J718" i="7"/>
  <c r="K720" i="7" s="1"/>
  <c r="K712" i="7"/>
  <c r="K711" i="7"/>
  <c r="J710" i="7"/>
  <c r="J709" i="7"/>
  <c r="J701" i="7"/>
  <c r="J700" i="7"/>
  <c r="K703" i="7" s="1"/>
  <c r="J692" i="7"/>
  <c r="J691" i="7"/>
  <c r="K694" i="7" s="1"/>
  <c r="J684" i="7"/>
  <c r="J683" i="7"/>
  <c r="J682" i="7"/>
  <c r="J681" i="7"/>
  <c r="J680" i="7"/>
  <c r="J679" i="7"/>
  <c r="J672" i="7"/>
  <c r="J671" i="7"/>
  <c r="J670" i="7"/>
  <c r="K673" i="7" s="1"/>
  <c r="J663" i="7"/>
  <c r="J662" i="7"/>
  <c r="J661" i="7"/>
  <c r="K665" i="7" s="1"/>
  <c r="K666" i="7" s="1"/>
  <c r="K659" i="7" s="1"/>
  <c r="J654" i="7"/>
  <c r="J653" i="7"/>
  <c r="J652" i="7"/>
  <c r="J645" i="7"/>
  <c r="J644" i="7"/>
  <c r="J643" i="7"/>
  <c r="J636" i="7"/>
  <c r="J635" i="7"/>
  <c r="J634" i="7"/>
  <c r="K629" i="7"/>
  <c r="K630" i="7" s="1"/>
  <c r="K624" i="7" s="1"/>
  <c r="K628" i="7"/>
  <c r="J627" i="7"/>
  <c r="J626" i="7"/>
  <c r="J619" i="7"/>
  <c r="K620" i="7" s="1"/>
  <c r="J618" i="7"/>
  <c r="J617" i="7"/>
  <c r="J616" i="7"/>
  <c r="J609" i="7"/>
  <c r="J608" i="7"/>
  <c r="J607" i="7"/>
  <c r="J606" i="7"/>
  <c r="K611" i="7" s="1"/>
  <c r="K612" i="7" s="1"/>
  <c r="K604" i="7" s="1"/>
  <c r="J599" i="7"/>
  <c r="J598" i="7"/>
  <c r="J597" i="7"/>
  <c r="J596" i="7"/>
  <c r="K601" i="7" s="1"/>
  <c r="K602" i="7" s="1"/>
  <c r="K594" i="7" s="1"/>
  <c r="J589" i="7"/>
  <c r="J588" i="7"/>
  <c r="J587" i="7"/>
  <c r="J586" i="7"/>
  <c r="K591" i="7" s="1"/>
  <c r="K592" i="7" s="1"/>
  <c r="K584" i="7" s="1"/>
  <c r="J579" i="7"/>
  <c r="J578" i="7"/>
  <c r="J577" i="7"/>
  <c r="J570" i="7"/>
  <c r="J569" i="7"/>
  <c r="J568" i="7"/>
  <c r="J561" i="7"/>
  <c r="J560" i="7"/>
  <c r="J559" i="7"/>
  <c r="K563" i="7" s="1"/>
  <c r="K564" i="7" s="1"/>
  <c r="K557" i="7" s="1"/>
  <c r="J552" i="7"/>
  <c r="J551" i="7"/>
  <c r="J550" i="7"/>
  <c r="J549" i="7"/>
  <c r="J548" i="7"/>
  <c r="J547" i="7"/>
  <c r="J546" i="7"/>
  <c r="J539" i="7"/>
  <c r="J538" i="7"/>
  <c r="J537" i="7"/>
  <c r="J536" i="7"/>
  <c r="J535" i="7"/>
  <c r="J534" i="7"/>
  <c r="J533" i="7"/>
  <c r="J526" i="7"/>
  <c r="J525" i="7"/>
  <c r="J524" i="7"/>
  <c r="J523" i="7"/>
  <c r="J516" i="7"/>
  <c r="J515" i="7"/>
  <c r="J514" i="7"/>
  <c r="J513" i="7"/>
  <c r="J506" i="7"/>
  <c r="J505" i="7"/>
  <c r="J504" i="7"/>
  <c r="J497" i="7"/>
  <c r="J496" i="7"/>
  <c r="K499" i="7" s="1"/>
  <c r="K500" i="7" s="1"/>
  <c r="K493" i="7" s="1"/>
  <c r="J495" i="7"/>
  <c r="J488" i="7"/>
  <c r="K489" i="7" s="1"/>
  <c r="J487" i="7"/>
  <c r="J486" i="7"/>
  <c r="K490" i="7" s="1"/>
  <c r="K491" i="7" s="1"/>
  <c r="K484" i="7" s="1"/>
  <c r="J479" i="7"/>
  <c r="J478" i="7"/>
  <c r="J477" i="7"/>
  <c r="J470" i="7"/>
  <c r="J469" i="7"/>
  <c r="J468" i="7"/>
  <c r="J467" i="7"/>
  <c r="K472" i="7" s="1"/>
  <c r="K473" i="7" s="1"/>
  <c r="K465" i="7" s="1"/>
  <c r="K462" i="7"/>
  <c r="K463" i="7" s="1"/>
  <c r="K456" i="7" s="1"/>
  <c r="J460" i="7"/>
  <c r="J459" i="7"/>
  <c r="J458" i="7"/>
  <c r="K461" i="7" s="1"/>
  <c r="J451" i="7"/>
  <c r="J450" i="7"/>
  <c r="J449" i="7"/>
  <c r="J442" i="7"/>
  <c r="J441" i="7"/>
  <c r="J440" i="7"/>
  <c r="J433" i="7"/>
  <c r="J432" i="7"/>
  <c r="J431" i="7"/>
  <c r="J424" i="7"/>
  <c r="J423" i="7"/>
  <c r="J422" i="7"/>
  <c r="J415" i="7"/>
  <c r="J414" i="7"/>
  <c r="J413" i="7"/>
  <c r="J412" i="7"/>
  <c r="J405" i="7"/>
  <c r="J404" i="7"/>
  <c r="J403" i="7"/>
  <c r="J402" i="7"/>
  <c r="K406" i="7" s="1"/>
  <c r="J395" i="7"/>
  <c r="J394" i="7"/>
  <c r="J393" i="7"/>
  <c r="K396" i="7" s="1"/>
  <c r="J386" i="7"/>
  <c r="K387" i="7" s="1"/>
  <c r="J385" i="7"/>
  <c r="J384" i="7"/>
  <c r="K388" i="7" s="1"/>
  <c r="K389" i="7" s="1"/>
  <c r="K382" i="7" s="1"/>
  <c r="J377" i="7"/>
  <c r="J376" i="7"/>
  <c r="J375" i="7"/>
  <c r="J368" i="7"/>
  <c r="K369" i="7" s="1"/>
  <c r="J367" i="7"/>
  <c r="J366" i="7"/>
  <c r="J359" i="7"/>
  <c r="J358" i="7"/>
  <c r="J357" i="7"/>
  <c r="J350" i="7"/>
  <c r="J349" i="7"/>
  <c r="J348" i="7"/>
  <c r="J341" i="7"/>
  <c r="J340" i="7"/>
  <c r="J339" i="7"/>
  <c r="J332" i="7"/>
  <c r="J331" i="7"/>
  <c r="J330" i="7"/>
  <c r="J322" i="7"/>
  <c r="J321" i="7"/>
  <c r="J320" i="7"/>
  <c r="J313" i="7"/>
  <c r="K314" i="7" s="1"/>
  <c r="J310" i="7"/>
  <c r="J309" i="7"/>
  <c r="K311" i="7" s="1"/>
  <c r="J302" i="7"/>
  <c r="K303" i="7" s="1"/>
  <c r="J299" i="7"/>
  <c r="J298" i="7"/>
  <c r="J291" i="7"/>
  <c r="K292" i="7" s="1"/>
  <c r="J290" i="7"/>
  <c r="J289" i="7"/>
  <c r="J286" i="7"/>
  <c r="K293" i="7" s="1"/>
  <c r="K294" i="7" s="1"/>
  <c r="K283" i="7" s="1"/>
  <c r="J285" i="7"/>
  <c r="J278" i="7"/>
  <c r="J277" i="7"/>
  <c r="J276" i="7"/>
  <c r="K279" i="7" s="1"/>
  <c r="J273" i="7"/>
  <c r="J272" i="7"/>
  <c r="J265" i="7"/>
  <c r="J264" i="7"/>
  <c r="J263" i="7"/>
  <c r="J260" i="7"/>
  <c r="J259" i="7"/>
  <c r="J252" i="7"/>
  <c r="J251" i="7"/>
  <c r="J244" i="7"/>
  <c r="J243" i="7"/>
  <c r="J242" i="7"/>
  <c r="K246" i="7" s="1"/>
  <c r="K247" i="7" s="1"/>
  <c r="K240" i="7" s="1"/>
  <c r="J235" i="7"/>
  <c r="J234" i="7"/>
  <c r="J233" i="7"/>
  <c r="K237" i="7" s="1"/>
  <c r="K238" i="7" s="1"/>
  <c r="K231" i="7" s="1"/>
  <c r="J226" i="7"/>
  <c r="J225" i="7"/>
  <c r="K227" i="7" s="1"/>
  <c r="J218" i="7"/>
  <c r="K220" i="7" s="1"/>
  <c r="K221" i="7" s="1"/>
  <c r="K215" i="7" s="1"/>
  <c r="J217" i="7"/>
  <c r="J210" i="7"/>
  <c r="J209" i="7"/>
  <c r="K211" i="7" s="1"/>
  <c r="K203" i="7"/>
  <c r="J202" i="7"/>
  <c r="J201" i="7"/>
  <c r="K204" i="7" s="1"/>
  <c r="K205" i="7" s="1"/>
  <c r="K199" i="7" s="1"/>
  <c r="J194" i="7"/>
  <c r="J193" i="7"/>
  <c r="K196" i="7" s="1"/>
  <c r="K197" i="7" s="1"/>
  <c r="K191" i="7" s="1"/>
  <c r="J186" i="7"/>
  <c r="J185" i="7"/>
  <c r="K188" i="7" s="1"/>
  <c r="K189" i="7" s="1"/>
  <c r="K183" i="7" s="1"/>
  <c r="J178" i="7"/>
  <c r="J177" i="7"/>
  <c r="K180" i="7" s="1"/>
  <c r="K181" i="7" s="1"/>
  <c r="K175" i="7" s="1"/>
  <c r="J170" i="7"/>
  <c r="J169" i="7"/>
  <c r="K171" i="7" s="1"/>
  <c r="J162" i="7"/>
  <c r="J161" i="7"/>
  <c r="K163" i="7" s="1"/>
  <c r="J154" i="7"/>
  <c r="J153" i="7"/>
  <c r="K155" i="7" s="1"/>
  <c r="J145" i="7"/>
  <c r="J144" i="7"/>
  <c r="J141" i="7"/>
  <c r="J140" i="7"/>
  <c r="K142" i="7" s="1"/>
  <c r="K148" i="7" s="1"/>
  <c r="J132" i="7"/>
  <c r="K133" i="7" s="1"/>
  <c r="J129" i="7"/>
  <c r="K130" i="7" s="1"/>
  <c r="J126" i="7"/>
  <c r="J125" i="7"/>
  <c r="K127" i="7" s="1"/>
  <c r="K135" i="7" s="1"/>
  <c r="K118" i="7"/>
  <c r="J117" i="7"/>
  <c r="J114" i="7"/>
  <c r="J113" i="7"/>
  <c r="K119" i="7" s="1"/>
  <c r="J105" i="7"/>
  <c r="K106" i="7" s="1"/>
  <c r="J97" i="7"/>
  <c r="J96" i="7"/>
  <c r="K98" i="7" s="1"/>
  <c r="J93" i="7"/>
  <c r="K94" i="7" s="1"/>
  <c r="K100" i="7" s="1"/>
  <c r="J86" i="7"/>
  <c r="J85" i="7"/>
  <c r="J84" i="7"/>
  <c r="K87" i="7" s="1"/>
  <c r="J81" i="7"/>
  <c r="K82" i="7" s="1"/>
  <c r="J78" i="7"/>
  <c r="J70" i="7"/>
  <c r="J69" i="7"/>
  <c r="J68" i="7"/>
  <c r="J67" i="7"/>
  <c r="J64" i="7"/>
  <c r="K65" i="7" s="1"/>
  <c r="J61" i="7"/>
  <c r="K62" i="7" s="1"/>
  <c r="K73" i="7" s="1"/>
  <c r="J54" i="7"/>
  <c r="J53" i="7"/>
  <c r="J52" i="7"/>
  <c r="J51" i="7"/>
  <c r="J48" i="7"/>
  <c r="K49" i="7" s="1"/>
  <c r="J45" i="7"/>
  <c r="K46" i="7" s="1"/>
  <c r="J37" i="7"/>
  <c r="J36" i="7"/>
  <c r="J35" i="7"/>
  <c r="J32" i="7"/>
  <c r="K33" i="7" s="1"/>
  <c r="J29" i="7"/>
  <c r="K30" i="7" s="1"/>
  <c r="K40" i="7" s="1"/>
  <c r="J21" i="7"/>
  <c r="J20" i="7"/>
  <c r="J19" i="7"/>
  <c r="J16" i="7"/>
  <c r="K14" i="7"/>
  <c r="K24" i="7" s="1"/>
  <c r="J13" i="7"/>
  <c r="F134" i="2"/>
  <c r="F138" i="2" s="1"/>
  <c r="E16" i="10" s="1"/>
  <c r="F117" i="2"/>
  <c r="F107" i="2"/>
  <c r="F89" i="2"/>
  <c r="F77" i="2"/>
  <c r="F85" i="2" s="1"/>
  <c r="F65" i="2"/>
  <c r="F73" i="2" s="1"/>
  <c r="E11" i="10" s="1"/>
  <c r="F39" i="2"/>
  <c r="F30" i="2"/>
  <c r="F10" i="2"/>
  <c r="K407" i="7" l="1"/>
  <c r="K408" i="7" s="1"/>
  <c r="K400" i="7" s="1"/>
  <c r="K23" i="7"/>
  <c r="K25" i="7" s="1"/>
  <c r="K11" i="7" s="1"/>
  <c r="K38" i="7"/>
  <c r="K287" i="7"/>
  <c r="K444" i="7"/>
  <c r="K445" i="7" s="1"/>
  <c r="K438" i="7" s="1"/>
  <c r="K471" i="7"/>
  <c r="K554" i="7"/>
  <c r="K555" i="7" s="1"/>
  <c r="K544" i="7" s="1"/>
  <c r="K580" i="7"/>
  <c r="K621" i="7"/>
  <c r="K622" i="7" s="1"/>
  <c r="K614" i="7" s="1"/>
  <c r="K674" i="7"/>
  <c r="K675" i="7" s="1"/>
  <c r="K668" i="7" s="1"/>
  <c r="K702" i="7"/>
  <c r="K3019" i="7"/>
  <c r="K3020" i="7" s="1"/>
  <c r="K3002" i="7" s="1"/>
  <c r="K3018" i="7"/>
  <c r="K22" i="7"/>
  <c r="K71" i="7"/>
  <c r="K115" i="7"/>
  <c r="K120" i="7" s="1"/>
  <c r="K164" i="7"/>
  <c r="K165" i="7" s="1"/>
  <c r="K159" i="7" s="1"/>
  <c r="K187" i="7"/>
  <c r="K280" i="7"/>
  <c r="K281" i="7" s="1"/>
  <c r="K270" i="7" s="1"/>
  <c r="K315" i="7"/>
  <c r="K316" i="7" s="1"/>
  <c r="K307" i="7" s="1"/>
  <c r="K379" i="7"/>
  <c r="K380" i="7" s="1"/>
  <c r="K373" i="7" s="1"/>
  <c r="K453" i="7"/>
  <c r="K454" i="7" s="1"/>
  <c r="K447" i="7" s="1"/>
  <c r="K527" i="7"/>
  <c r="K590" i="7"/>
  <c r="K647" i="7"/>
  <c r="K648" i="7" s="1"/>
  <c r="K641" i="7" s="1"/>
  <c r="K816" i="7"/>
  <c r="K880" i="7"/>
  <c r="K885" i="7" s="1"/>
  <c r="K884" i="7"/>
  <c r="K982" i="7"/>
  <c r="K1654" i="7"/>
  <c r="K1655" i="7" s="1"/>
  <c r="K1646" i="7" s="1"/>
  <c r="K1722" i="7"/>
  <c r="K1726" i="7"/>
  <c r="K1727" i="7" s="1"/>
  <c r="K1719" i="7" s="1"/>
  <c r="K2008" i="7"/>
  <c r="K2009" i="7" s="1"/>
  <c r="K2002" i="7" s="1"/>
  <c r="K2149" i="7"/>
  <c r="K2150" i="7" s="1"/>
  <c r="K2143" i="7" s="1"/>
  <c r="K2148" i="7"/>
  <c r="K2813" i="7"/>
  <c r="K2814" i="7" s="1"/>
  <c r="K2805" i="7" s="1"/>
  <c r="K1086" i="7"/>
  <c r="K1087" i="7" s="1"/>
  <c r="K1077" i="7" s="1"/>
  <c r="K121" i="7"/>
  <c r="K111" i="7" s="1"/>
  <c r="K147" i="7"/>
  <c r="K149" i="7" s="1"/>
  <c r="K138" i="7" s="1"/>
  <c r="K267" i="7"/>
  <c r="K268" i="7" s="1"/>
  <c r="K257" i="7" s="1"/>
  <c r="K572" i="7"/>
  <c r="K573" i="7" s="1"/>
  <c r="K566" i="7" s="1"/>
  <c r="K1489" i="7"/>
  <c r="K1490" i="7"/>
  <c r="K1491" i="7" s="1"/>
  <c r="K1473" i="7" s="1"/>
  <c r="K2216" i="7"/>
  <c r="K2217" i="7" s="1"/>
  <c r="K2206" i="7" s="1"/>
  <c r="K2211" i="7"/>
  <c r="K2255" i="7"/>
  <c r="K2256" i="7" s="1"/>
  <c r="K2245" i="7" s="1"/>
  <c r="K2250" i="7"/>
  <c r="K2541" i="7"/>
  <c r="K2542" i="7"/>
  <c r="K2543" i="7" s="1"/>
  <c r="K2537" i="7" s="1"/>
  <c r="K2677" i="7"/>
  <c r="K2678" i="7"/>
  <c r="K2679" i="7" s="1"/>
  <c r="K2670" i="7" s="1"/>
  <c r="K55" i="7"/>
  <c r="K56" i="7"/>
  <c r="K57" i="7" s="1"/>
  <c r="K43" i="7" s="1"/>
  <c r="K88" i="7"/>
  <c r="K89" i="7" s="1"/>
  <c r="K76" i="7" s="1"/>
  <c r="K79" i="7"/>
  <c r="K99" i="7"/>
  <c r="K156" i="7"/>
  <c r="K157" i="7" s="1"/>
  <c r="K151" i="7" s="1"/>
  <c r="K179" i="7"/>
  <c r="K219" i="7"/>
  <c r="K228" i="7"/>
  <c r="K229" i="7" s="1"/>
  <c r="K223" i="7" s="1"/>
  <c r="K253" i="7"/>
  <c r="K266" i="7"/>
  <c r="K304" i="7"/>
  <c r="K305" i="7" s="1"/>
  <c r="K296" i="7" s="1"/>
  <c r="K323" i="7"/>
  <c r="K361" i="7"/>
  <c r="K362" i="7" s="1"/>
  <c r="K355" i="7" s="1"/>
  <c r="K370" i="7"/>
  <c r="K371" i="7" s="1"/>
  <c r="K364" i="7" s="1"/>
  <c r="K397" i="7"/>
  <c r="K398" i="7" s="1"/>
  <c r="K391" i="7" s="1"/>
  <c r="K443" i="7"/>
  <c r="K481" i="7"/>
  <c r="K482" i="7" s="1"/>
  <c r="K475" i="7" s="1"/>
  <c r="K498" i="7"/>
  <c r="K528" i="7"/>
  <c r="K529" i="7" s="1"/>
  <c r="K521" i="7" s="1"/>
  <c r="K562" i="7"/>
  <c r="K581" i="7"/>
  <c r="K582" i="7" s="1"/>
  <c r="K575" i="7" s="1"/>
  <c r="K610" i="7"/>
  <c r="K664" i="7"/>
  <c r="K746" i="7"/>
  <c r="K747" i="7" s="1"/>
  <c r="K741" i="7" s="1"/>
  <c r="K794" i="7"/>
  <c r="K802" i="7" s="1"/>
  <c r="K803" i="7" s="1"/>
  <c r="K790" i="7" s="1"/>
  <c r="K809" i="7"/>
  <c r="K817" i="7" s="1"/>
  <c r="K845" i="7"/>
  <c r="K892" i="7"/>
  <c r="K901" i="7" s="1"/>
  <c r="K902" i="7" s="1"/>
  <c r="K888" i="7" s="1"/>
  <c r="K1022" i="7"/>
  <c r="K1143" i="7"/>
  <c r="K1324" i="7" s="1"/>
  <c r="K1325" i="7" s="1"/>
  <c r="K1317" i="7" s="1"/>
  <c r="K1196" i="7"/>
  <c r="K1197" i="7"/>
  <c r="K1198" i="7" s="1"/>
  <c r="K1191" i="7" s="1"/>
  <c r="K1367" i="7"/>
  <c r="K1576" i="7"/>
  <c r="K1580" i="7"/>
  <c r="K1581" i="7" s="1"/>
  <c r="K1573" i="7" s="1"/>
  <c r="K2187" i="7"/>
  <c r="K2188" i="7" s="1"/>
  <c r="K2182" i="7" s="1"/>
  <c r="K2320" i="7"/>
  <c r="K2321" i="7" s="1"/>
  <c r="K2310" i="7" s="1"/>
  <c r="K2315" i="7"/>
  <c r="K2447" i="7"/>
  <c r="K3039" i="7"/>
  <c r="K3040" i="7" s="1"/>
  <c r="K3022" i="7" s="1"/>
  <c r="K3038" i="7"/>
  <c r="K3207" i="7"/>
  <c r="K101" i="7"/>
  <c r="K91" i="7" s="1"/>
  <c r="K1781" i="7"/>
  <c r="K1782" i="7"/>
  <c r="K1783" i="7" s="1"/>
  <c r="K1776" i="7" s="1"/>
  <c r="K2111" i="7"/>
  <c r="K2116" i="7"/>
  <c r="K2117" i="7" s="1"/>
  <c r="K2107" i="7" s="1"/>
  <c r="K2573" i="7"/>
  <c r="K2574" i="7" s="1"/>
  <c r="K2566" i="7" s="1"/>
  <c r="K2658" i="7"/>
  <c r="K2659" i="7" s="1"/>
  <c r="K2651" i="7" s="1"/>
  <c r="G196" i="9"/>
  <c r="K872" i="7"/>
  <c r="K874" i="7" s="1"/>
  <c r="K864" i="7" s="1"/>
  <c r="K995" i="7"/>
  <c r="K1006" i="7"/>
  <c r="K1050" i="7"/>
  <c r="K1051" i="7" s="1"/>
  <c r="K1041" i="7" s="1"/>
  <c r="K1098" i="7"/>
  <c r="K1099" i="7" s="1"/>
  <c r="K1089" i="7" s="1"/>
  <c r="K1188" i="7"/>
  <c r="K1189" i="7" s="1"/>
  <c r="K1182" i="7" s="1"/>
  <c r="K1249" i="7"/>
  <c r="K1278" i="7"/>
  <c r="K1279" i="7" s="1"/>
  <c r="K1272" i="7" s="1"/>
  <c r="K1385" i="7"/>
  <c r="K1386" i="7" s="1"/>
  <c r="K1371" i="7" s="1"/>
  <c r="K1401" i="7"/>
  <c r="K1617" i="7"/>
  <c r="K1662" i="7"/>
  <c r="K1828" i="7"/>
  <c r="K1957" i="7"/>
  <c r="K1999" i="7"/>
  <c r="K2000" i="7" s="1"/>
  <c r="K1992" i="7" s="1"/>
  <c r="K2048" i="7"/>
  <c r="K2049" i="7" s="1"/>
  <c r="K2040" i="7" s="1"/>
  <c r="K2104" i="7"/>
  <c r="K2105" i="7" s="1"/>
  <c r="K2095" i="7" s="1"/>
  <c r="K2135" i="7"/>
  <c r="K2156" i="7"/>
  <c r="K2254" i="7"/>
  <c r="K2364" i="7"/>
  <c r="K2517" i="7"/>
  <c r="K2550" i="7"/>
  <c r="K2629" i="7"/>
  <c r="K2630" i="7" s="1"/>
  <c r="K2622" i="7" s="1"/>
  <c r="K2628" i="7"/>
  <c r="K2794" i="7"/>
  <c r="K2847" i="7"/>
  <c r="K2848" i="7" s="1"/>
  <c r="K2840" i="7" s="1"/>
  <c r="K2846" i="7"/>
  <c r="K2966" i="7"/>
  <c r="K2967" i="7" s="1"/>
  <c r="K2959" i="7" s="1"/>
  <c r="K3169" i="7"/>
  <c r="K3230" i="7"/>
  <c r="K3231" i="7" s="1"/>
  <c r="K3222" i="7" s="1"/>
  <c r="K3254" i="7"/>
  <c r="K3255" i="7" s="1"/>
  <c r="K3244" i="7" s="1"/>
  <c r="K3299" i="7"/>
  <c r="G24" i="9"/>
  <c r="G89" i="9"/>
  <c r="K1179" i="7"/>
  <c r="K1180" i="7" s="1"/>
  <c r="K1173" i="7" s="1"/>
  <c r="K1205" i="7"/>
  <c r="K1548" i="7"/>
  <c r="K1790" i="7"/>
  <c r="K1850" i="7"/>
  <c r="K1888" i="7"/>
  <c r="K1889" i="7" s="1"/>
  <c r="K1877" i="7" s="1"/>
  <c r="K1925" i="7"/>
  <c r="K1926" i="7" s="1"/>
  <c r="K1915" i="7" s="1"/>
  <c r="K1979" i="7"/>
  <c r="K2070" i="7"/>
  <c r="K2071" i="7" s="1"/>
  <c r="K2062" i="7" s="1"/>
  <c r="K2081" i="7"/>
  <c r="K2082" i="7" s="1"/>
  <c r="K2073" i="7" s="1"/>
  <c r="K2092" i="7"/>
  <c r="K2093" i="7" s="1"/>
  <c r="K2084" i="7" s="1"/>
  <c r="K2128" i="7"/>
  <c r="K2129" i="7" s="1"/>
  <c r="K2119" i="7" s="1"/>
  <c r="K2268" i="7"/>
  <c r="K2269" i="7" s="1"/>
  <c r="K2258" i="7" s="1"/>
  <c r="K2294" i="7"/>
  <c r="K2295" i="7" s="1"/>
  <c r="K2284" i="7" s="1"/>
  <c r="K2306" i="7"/>
  <c r="K2346" i="7"/>
  <c r="K2374" i="7"/>
  <c r="K2375" i="7" s="1"/>
  <c r="K2368" i="7" s="1"/>
  <c r="K2424" i="7"/>
  <c r="K2425" i="7" s="1"/>
  <c r="K2418" i="7" s="1"/>
  <c r="K2475" i="7"/>
  <c r="K2510" i="7"/>
  <c r="K2511" i="7" s="1"/>
  <c r="K2504" i="7" s="1"/>
  <c r="K2563" i="7"/>
  <c r="K2564" i="7" s="1"/>
  <c r="K2558" i="7" s="1"/>
  <c r="K2619" i="7"/>
  <c r="K2620" i="7" s="1"/>
  <c r="K2613" i="7" s="1"/>
  <c r="K2647" i="7"/>
  <c r="K2674" i="7"/>
  <c r="K2689" i="7"/>
  <c r="K2690" i="7" s="1"/>
  <c r="K2681" i="7" s="1"/>
  <c r="K2711" i="7"/>
  <c r="K2712" i="7" s="1"/>
  <c r="K2703" i="7" s="1"/>
  <c r="K2836" i="7"/>
  <c r="K2869" i="7"/>
  <c r="K2870" i="7" s="1"/>
  <c r="K2861" i="7" s="1"/>
  <c r="K2891" i="7"/>
  <c r="K2892" i="7" s="1"/>
  <c r="K2883" i="7" s="1"/>
  <c r="K2913" i="7"/>
  <c r="K2914" i="7" s="1"/>
  <c r="K2905" i="7" s="1"/>
  <c r="K2935" i="7"/>
  <c r="K2936" i="7" s="1"/>
  <c r="K2927" i="7" s="1"/>
  <c r="K3080" i="7"/>
  <c r="K3082" i="7" s="1"/>
  <c r="K3083" i="7" s="1"/>
  <c r="K3077" i="7" s="1"/>
  <c r="K3114" i="7"/>
  <c r="K3123" i="7"/>
  <c r="K3124" i="7" s="1"/>
  <c r="K3109" i="7" s="1"/>
  <c r="K3141" i="7"/>
  <c r="K3174" i="7"/>
  <c r="K3219" i="7"/>
  <c r="K3220" i="7" s="1"/>
  <c r="K3211" i="7" s="1"/>
  <c r="K3248" i="7"/>
  <c r="K3347" i="7"/>
  <c r="K3348" i="7" s="1"/>
  <c r="K3339" i="7" s="1"/>
  <c r="K3358" i="7"/>
  <c r="K3359" i="7" s="1"/>
  <c r="K3350" i="7" s="1"/>
  <c r="K861" i="7"/>
  <c r="K862" i="7" s="1"/>
  <c r="K849" i="7" s="1"/>
  <c r="K962" i="7"/>
  <c r="K967" i="7"/>
  <c r="K1011" i="7"/>
  <c r="K1026" i="7"/>
  <c r="K1027" i="7" s="1"/>
  <c r="K1018" i="7" s="1"/>
  <c r="K1038" i="7"/>
  <c r="K1039" i="7" s="1"/>
  <c r="K1029" i="7" s="1"/>
  <c r="K1069" i="7"/>
  <c r="K1074" i="7" s="1"/>
  <c r="K1093" i="7"/>
  <c r="K1108" i="7"/>
  <c r="K1150" i="7"/>
  <c r="K1151" i="7" s="1"/>
  <c r="K1139" i="7" s="1"/>
  <c r="K1213" i="7"/>
  <c r="K1277" i="7"/>
  <c r="K1296" i="7"/>
  <c r="K1297" i="7" s="1"/>
  <c r="K1290" i="7" s="1"/>
  <c r="K1334" i="7"/>
  <c r="K1335" i="7" s="1"/>
  <c r="K1327" i="7" s="1"/>
  <c r="K1413" i="7"/>
  <c r="K1414" i="7" s="1"/>
  <c r="K1405" i="7" s="1"/>
  <c r="K1422" i="7"/>
  <c r="K1455" i="7"/>
  <c r="K1456" i="7" s="1"/>
  <c r="K1445" i="7" s="1"/>
  <c r="K1549" i="7"/>
  <c r="K1550" i="7" s="1"/>
  <c r="K1532" i="7" s="1"/>
  <c r="K1639" i="7"/>
  <c r="K1695" i="7"/>
  <c r="K1716" i="7"/>
  <c r="K1717" i="7" s="1"/>
  <c r="K1709" i="7" s="1"/>
  <c r="K1736" i="7"/>
  <c r="K1737" i="7" s="1"/>
  <c r="K1729" i="7" s="1"/>
  <c r="K1772" i="7"/>
  <c r="K1800" i="7"/>
  <c r="K1801" i="7" s="1"/>
  <c r="K1794" i="7" s="1"/>
  <c r="K1808" i="7"/>
  <c r="K1861" i="7"/>
  <c r="K1884" i="7"/>
  <c r="K1912" i="7"/>
  <c r="K1913" i="7" s="1"/>
  <c r="K1903" i="7" s="1"/>
  <c r="K1947" i="7"/>
  <c r="K1948" i="7" s="1"/>
  <c r="K1939" i="7" s="1"/>
  <c r="K1967" i="7"/>
  <c r="K2026" i="7"/>
  <c r="K2027" i="7" s="1"/>
  <c r="K2011" i="7" s="1"/>
  <c r="K2059" i="7"/>
  <c r="K2060" i="7" s="1"/>
  <c r="K2051" i="7" s="1"/>
  <c r="K2103" i="7"/>
  <c r="K2195" i="7"/>
  <c r="K2196" i="7" s="1"/>
  <c r="K2190" i="7" s="1"/>
  <c r="K2242" i="7"/>
  <c r="K2243" i="7" s="1"/>
  <c r="K2232" i="7" s="1"/>
  <c r="K2276" i="7"/>
  <c r="K2355" i="7"/>
  <c r="K2399" i="7"/>
  <c r="K2400" i="7" s="1"/>
  <c r="K2394" i="7" s="1"/>
  <c r="K2460" i="7"/>
  <c r="K2461" i="7" s="1"/>
  <c r="K2451" i="7" s="1"/>
  <c r="K2526" i="7"/>
  <c r="K2527" i="7" s="1"/>
  <c r="K2521" i="7" s="1"/>
  <c r="K2610" i="7"/>
  <c r="K2611" i="7" s="1"/>
  <c r="K2604" i="7" s="1"/>
  <c r="K2638" i="7"/>
  <c r="K2667" i="7"/>
  <c r="K2668" i="7" s="1"/>
  <c r="K2661" i="7" s="1"/>
  <c r="K2771" i="7"/>
  <c r="K2772" i="7" s="1"/>
  <c r="K2754" i="7" s="1"/>
  <c r="K2786" i="7"/>
  <c r="K3122" i="7"/>
  <c r="K3162" i="7"/>
  <c r="K3163" i="7" s="1"/>
  <c r="K3151" i="7" s="1"/>
  <c r="K3200" i="7"/>
  <c r="K3208" i="7"/>
  <c r="K3209" i="7" s="1"/>
  <c r="K3196" i="7" s="1"/>
  <c r="K3241" i="7"/>
  <c r="K3242" i="7" s="1"/>
  <c r="K3233" i="7" s="1"/>
  <c r="K3266" i="7"/>
  <c r="K3267" i="7" s="1"/>
  <c r="K3257" i="7" s="1"/>
  <c r="K3290" i="7"/>
  <c r="K3291" i="7" s="1"/>
  <c r="K3281" i="7" s="1"/>
  <c r="K3314" i="7"/>
  <c r="K3315" i="7" s="1"/>
  <c r="K3306" i="7" s="1"/>
  <c r="G20" i="9"/>
  <c r="G121" i="9"/>
  <c r="D201" i="9" s="1"/>
  <c r="G201" i="9" s="1"/>
  <c r="G200" i="9" s="1"/>
  <c r="F113" i="2"/>
  <c r="E14" i="10" s="1"/>
  <c r="F130" i="2"/>
  <c r="E15" i="10" s="1"/>
  <c r="E12" i="10"/>
  <c r="F26" i="2"/>
  <c r="E7" i="10" s="1"/>
  <c r="F103" i="2"/>
  <c r="E13" i="10" s="1"/>
  <c r="F35" i="2"/>
  <c r="E8" i="10" s="1"/>
  <c r="F61" i="2"/>
  <c r="E10" i="10" s="1"/>
  <c r="G172" i="9"/>
  <c r="G224" i="9"/>
  <c r="G31" i="9"/>
  <c r="G54" i="9"/>
  <c r="G129" i="9"/>
  <c r="G180" i="9"/>
  <c r="G12" i="9"/>
  <c r="G60" i="9"/>
  <c r="G38" i="9"/>
  <c r="G67" i="9"/>
  <c r="G115" i="9"/>
  <c r="G165" i="9"/>
  <c r="G215" i="9"/>
  <c r="K722" i="7"/>
  <c r="K723" i="7" s="1"/>
  <c r="K716" i="7" s="1"/>
  <c r="K695" i="7"/>
  <c r="K696" i="7" s="1"/>
  <c r="K689" i="7" s="1"/>
  <c r="K325" i="7"/>
  <c r="K713" i="7"/>
  <c r="K714" i="7" s="1"/>
  <c r="K707" i="7" s="1"/>
  <c r="K704" i="7"/>
  <c r="K17" i="7"/>
  <c r="K39" i="7"/>
  <c r="K41" i="7" s="1"/>
  <c r="K27" i="7" s="1"/>
  <c r="K212" i="7"/>
  <c r="K213" i="7" s="1"/>
  <c r="K207" i="7" s="1"/>
  <c r="K3148" i="7"/>
  <c r="K3149" i="7" s="1"/>
  <c r="K3137" i="7" s="1"/>
  <c r="K417" i="7"/>
  <c r="K418" i="7" s="1"/>
  <c r="K410" i="7" s="1"/>
  <c r="K416" i="7"/>
  <c r="K693" i="7"/>
  <c r="K1206" i="7"/>
  <c r="K1207" i="7" s="1"/>
  <c r="K1200" i="7" s="1"/>
  <c r="K1706" i="7"/>
  <c r="K1707" i="7" s="1"/>
  <c r="K1699" i="7" s="1"/>
  <c r="K1702" i="7"/>
  <c r="K2178" i="7"/>
  <c r="K2391" i="7"/>
  <c r="K2392" i="7" s="1"/>
  <c r="K2386" i="7" s="1"/>
  <c r="K2390" i="7"/>
  <c r="K2583" i="7"/>
  <c r="K2584" i="7" s="1"/>
  <c r="K2576" i="7" s="1"/>
  <c r="K2582" i="7"/>
  <c r="K944" i="7"/>
  <c r="K945" i="7" s="1"/>
  <c r="K933" i="7" s="1"/>
  <c r="K571" i="7"/>
  <c r="K1423" i="7"/>
  <c r="K1424" i="7" s="1"/>
  <c r="K1416" i="7" s="1"/>
  <c r="K1757" i="7"/>
  <c r="K1758" i="7" s="1"/>
  <c r="K1749" i="7" s="1"/>
  <c r="K1752" i="7"/>
  <c r="K1958" i="7" s="1"/>
  <c r="K1959" i="7" s="1"/>
  <c r="K1950" i="7" s="1"/>
  <c r="K1791" i="7"/>
  <c r="K1792" i="7" s="1"/>
  <c r="K1785" i="7" s="1"/>
  <c r="K2618" i="7"/>
  <c r="K3193" i="7"/>
  <c r="K3194" i="7" s="1"/>
  <c r="K3178" i="7" s="1"/>
  <c r="K3192" i="7"/>
  <c r="K656" i="7"/>
  <c r="K657" i="7" s="1"/>
  <c r="K650" i="7" s="1"/>
  <c r="K655" i="7"/>
  <c r="K1510" i="7"/>
  <c r="K1511" i="7" s="1"/>
  <c r="K1493" i="7" s="1"/>
  <c r="K107" i="7"/>
  <c r="K108" i="7" s="1"/>
  <c r="K103" i="7" s="1"/>
  <c r="K172" i="7"/>
  <c r="K173" i="7" s="1"/>
  <c r="K167" i="7" s="1"/>
  <c r="K236" i="7"/>
  <c r="K518" i="7"/>
  <c r="K519" i="7" s="1"/>
  <c r="K511" i="7" s="1"/>
  <c r="K517" i="7"/>
  <c r="K195" i="7"/>
  <c r="K300" i="7"/>
  <c r="K324" i="7"/>
  <c r="K452" i="7"/>
  <c r="K705" i="7"/>
  <c r="K698" i="7" s="1"/>
  <c r="K738" i="7"/>
  <c r="K739" i="7" s="1"/>
  <c r="K733" i="7" s="1"/>
  <c r="K737" i="7"/>
  <c r="K955" i="7"/>
  <c r="K956" i="7" s="1"/>
  <c r="K947" i="7" s="1"/>
  <c r="K951" i="7"/>
  <c r="K1368" i="7"/>
  <c r="K1369" i="7" s="1"/>
  <c r="K1354" i="7" s="1"/>
  <c r="K1851" i="7"/>
  <c r="K1852" i="7" s="1"/>
  <c r="K1843" i="7" s="1"/>
  <c r="K2229" i="7"/>
  <c r="K2230" i="7" s="1"/>
  <c r="K2219" i="7" s="1"/>
  <c r="K2224" i="7"/>
  <c r="K2880" i="7"/>
  <c r="K2881" i="7" s="1"/>
  <c r="K2872" i="7" s="1"/>
  <c r="K2876" i="7"/>
  <c r="K2924" i="7"/>
  <c r="K2925" i="7" s="1"/>
  <c r="K2916" i="7" s="1"/>
  <c r="K2920" i="7"/>
  <c r="K3253" i="7"/>
  <c r="K915" i="7"/>
  <c r="K908" i="7"/>
  <c r="K916" i="7" s="1"/>
  <c r="K254" i="7"/>
  <c r="K255" i="7" s="1"/>
  <c r="K249" i="7" s="1"/>
  <c r="K134" i="7"/>
  <c r="K136" i="7" s="1"/>
  <c r="K123" i="7" s="1"/>
  <c r="K261" i="7"/>
  <c r="K360" i="7"/>
  <c r="K426" i="7"/>
  <c r="K427" i="7" s="1"/>
  <c r="K420" i="7" s="1"/>
  <c r="K425" i="7"/>
  <c r="K786" i="7"/>
  <c r="K781" i="7"/>
  <c r="K787" i="7" s="1"/>
  <c r="K999" i="7"/>
  <c r="K1000" i="7" s="1"/>
  <c r="K986" i="7" s="1"/>
  <c r="K1590" i="7"/>
  <c r="K1591" i="7" s="1"/>
  <c r="K1585" i="7" s="1"/>
  <c r="K1589" i="7"/>
  <c r="K1765" i="7"/>
  <c r="K1766" i="7" s="1"/>
  <c r="K1760" i="7" s="1"/>
  <c r="K1764" i="7"/>
  <c r="K2965" i="7"/>
  <c r="K146" i="7"/>
  <c r="K1119" i="7"/>
  <c r="K1121" i="7" s="1"/>
  <c r="K1112" i="7" s="1"/>
  <c r="K1170" i="7"/>
  <c r="K1171" i="7" s="1"/>
  <c r="K1164" i="7" s="1"/>
  <c r="K1169" i="7"/>
  <c r="K638" i="7"/>
  <c r="K639" i="7" s="1"/>
  <c r="K632" i="7" s="1"/>
  <c r="K637" i="7"/>
  <c r="K886" i="7"/>
  <c r="K876" i="7" s="1"/>
  <c r="K2329" i="7"/>
  <c r="K2330" i="7" s="1"/>
  <c r="K2323" i="7" s="1"/>
  <c r="K2328" i="7"/>
  <c r="K508" i="7"/>
  <c r="K509" i="7" s="1"/>
  <c r="K502" i="7" s="1"/>
  <c r="K507" i="7"/>
  <c r="K1820" i="7"/>
  <c r="K1821" i="7" s="1"/>
  <c r="K1812" i="7" s="1"/>
  <c r="K1819" i="7"/>
  <c r="K334" i="7"/>
  <c r="K335" i="7" s="1"/>
  <c r="K328" i="7" s="1"/>
  <c r="K333" i="7"/>
  <c r="K831" i="7"/>
  <c r="K832" i="7" s="1"/>
  <c r="K820" i="7" s="1"/>
  <c r="K824" i="7"/>
  <c r="K929" i="7"/>
  <c r="K1097" i="7"/>
  <c r="K1402" i="7"/>
  <c r="K1403" i="7" s="1"/>
  <c r="K1388" i="7" s="1"/>
  <c r="K2365" i="7"/>
  <c r="K2366" i="7" s="1"/>
  <c r="K2359" i="7" s="1"/>
  <c r="K2509" i="7"/>
  <c r="K2551" i="7"/>
  <c r="K2552" i="7" s="1"/>
  <c r="K2545" i="7" s="1"/>
  <c r="K2770" i="7"/>
  <c r="K2779" i="7"/>
  <c r="K2780" i="7" s="1"/>
  <c r="K2774" i="7" s="1"/>
  <c r="K2778" i="7"/>
  <c r="K3175" i="7"/>
  <c r="K3176" i="7" s="1"/>
  <c r="K3165" i="7" s="1"/>
  <c r="K3386" i="7"/>
  <c r="K3387" i="7" s="1"/>
  <c r="K3372" i="7" s="1"/>
  <c r="K3385" i="7"/>
  <c r="K1560" i="7"/>
  <c r="K1556" i="7"/>
  <c r="K1561" i="7" s="1"/>
  <c r="K274" i="7"/>
  <c r="K2435" i="7"/>
  <c r="K2436" i="7" s="1"/>
  <c r="K2427" i="7" s="1"/>
  <c r="K2434" i="7"/>
  <c r="K1062" i="7"/>
  <c r="K1063" i="7" s="1"/>
  <c r="K1054" i="7" s="1"/>
  <c r="K1058" i="7"/>
  <c r="K72" i="7"/>
  <c r="K74" i="7" s="1"/>
  <c r="K59" i="7" s="1"/>
  <c r="K760" i="7"/>
  <c r="K762" i="7" s="1"/>
  <c r="K749" i="7" s="1"/>
  <c r="K1351" i="7"/>
  <c r="K1352" i="7" s="1"/>
  <c r="K1337" i="7" s="1"/>
  <c r="K1470" i="7"/>
  <c r="K1471" i="7" s="1"/>
  <c r="K1458" i="7" s="1"/>
  <c r="K1773" i="7"/>
  <c r="K1774" i="7" s="1"/>
  <c r="K1768" i="7" s="1"/>
  <c r="K1840" i="7"/>
  <c r="K1841" i="7" s="1"/>
  <c r="K1832" i="7" s="1"/>
  <c r="K1839" i="7"/>
  <c r="K2025" i="7"/>
  <c r="K2407" i="7"/>
  <c r="K2408" i="7" s="1"/>
  <c r="K2402" i="7" s="1"/>
  <c r="K2601" i="7"/>
  <c r="K2602" i="7" s="1"/>
  <c r="K2594" i="7" s="1"/>
  <c r="K2639" i="7"/>
  <c r="K2640" i="7" s="1"/>
  <c r="K2632" i="7" s="1"/>
  <c r="K2751" i="7"/>
  <c r="K2752" i="7" s="1"/>
  <c r="K2734" i="7" s="1"/>
  <c r="K2823" i="7"/>
  <c r="K2824" i="7" s="1"/>
  <c r="K2816" i="7" s="1"/>
  <c r="K2822" i="7"/>
  <c r="K3134" i="7"/>
  <c r="K3135" i="7" s="1"/>
  <c r="K3126" i="7" s="1"/>
  <c r="K3130" i="7"/>
  <c r="K1989" i="7"/>
  <c r="K1990" i="7" s="1"/>
  <c r="K1983" i="7" s="1"/>
  <c r="K2795" i="7"/>
  <c r="K2796" i="7" s="1"/>
  <c r="K2790" i="7" s="1"/>
  <c r="K1936" i="7"/>
  <c r="K1937" i="7" s="1"/>
  <c r="K1928" i="7" s="1"/>
  <c r="K1935" i="7"/>
  <c r="K245" i="7"/>
  <c r="K686" i="7"/>
  <c r="K687" i="7" s="1"/>
  <c r="K677" i="7" s="1"/>
  <c r="K1110" i="7"/>
  <c r="K1101" i="7" s="1"/>
  <c r="K1215" i="7"/>
  <c r="K1216" i="7" s="1"/>
  <c r="K1209" i="7" s="1"/>
  <c r="K1187" i="7"/>
  <c r="K1224" i="7"/>
  <c r="K1225" i="7" s="1"/>
  <c r="K1218" i="7" s="1"/>
  <c r="K1305" i="7"/>
  <c r="K1306" i="7" s="1"/>
  <c r="K1299" i="7" s="1"/>
  <c r="K1304" i="7"/>
  <c r="K1900" i="7"/>
  <c r="K1901" i="7" s="1"/>
  <c r="K1891" i="7" s="1"/>
  <c r="K1899" i="7"/>
  <c r="K1946" i="7"/>
  <c r="K2263" i="7"/>
  <c r="K435" i="7"/>
  <c r="K436" i="7" s="1"/>
  <c r="K429" i="7" s="1"/>
  <c r="K434" i="7"/>
  <c r="K1073" i="7"/>
  <c r="K1075" i="7" s="1"/>
  <c r="K1065" i="7" s="1"/>
  <c r="K1384" i="7"/>
  <c r="K2203" i="7"/>
  <c r="K2204" i="7" s="1"/>
  <c r="K2198" i="7" s="1"/>
  <c r="K2202" i="7"/>
  <c r="K2731" i="7"/>
  <c r="K2732" i="7" s="1"/>
  <c r="K2714" i="7" s="1"/>
  <c r="K2858" i="7"/>
  <c r="K2859" i="7" s="1"/>
  <c r="K2850" i="7" s="1"/>
  <c r="K2946" i="7"/>
  <c r="K2947" i="7" s="1"/>
  <c r="K2938" i="7" s="1"/>
  <c r="K2942" i="7"/>
  <c r="K3278" i="7"/>
  <c r="K3279" i="7" s="1"/>
  <c r="K3269" i="7" s="1"/>
  <c r="K3273" i="7"/>
  <c r="K3325" i="7"/>
  <c r="K3326" i="7" s="1"/>
  <c r="K3317" i="7" s="1"/>
  <c r="K1314" i="7"/>
  <c r="K1315" i="7" s="1"/>
  <c r="K1308" i="7" s="1"/>
  <c r="K1313" i="7"/>
  <c r="K1529" i="7"/>
  <c r="K1530" i="7" s="1"/>
  <c r="K1513" i="7" s="1"/>
  <c r="K1528" i="7"/>
  <c r="K2534" i="7"/>
  <c r="K2535" i="7" s="1"/>
  <c r="K2529" i="7" s="1"/>
  <c r="K2533" i="7"/>
  <c r="K343" i="7"/>
  <c r="K344" i="7" s="1"/>
  <c r="K337" i="7" s="1"/>
  <c r="K860" i="7"/>
  <c r="K968" i="7"/>
  <c r="K969" i="7" s="1"/>
  <c r="K958" i="7" s="1"/>
  <c r="K1232" i="7"/>
  <c r="K1231" i="7"/>
  <c r="K1874" i="7"/>
  <c r="K1875" i="7" s="1"/>
  <c r="K1865" i="7" s="1"/>
  <c r="K2902" i="7"/>
  <c r="K2903" i="7" s="1"/>
  <c r="K2894" i="7" s="1"/>
  <c r="K2898" i="7"/>
  <c r="K2492" i="7"/>
  <c r="K2493" i="7" s="1"/>
  <c r="K2487" i="7" s="1"/>
  <c r="K2491" i="7"/>
  <c r="K2999" i="7"/>
  <c r="K3000" i="7" s="1"/>
  <c r="K2984" i="7" s="1"/>
  <c r="K2998" i="7"/>
  <c r="K352" i="7"/>
  <c r="K353" i="7" s="1"/>
  <c r="K346" i="7" s="1"/>
  <c r="K351" i="7"/>
  <c r="K3060" i="7"/>
  <c r="K3061" i="7" s="1"/>
  <c r="K3056" i="7" s="1"/>
  <c r="K541" i="7"/>
  <c r="K542" i="7" s="1"/>
  <c r="K531" i="7" s="1"/>
  <c r="K540" i="7"/>
  <c r="K1161" i="7"/>
  <c r="K1162" i="7" s="1"/>
  <c r="K1155" i="7" s="1"/>
  <c r="K1160" i="7"/>
  <c r="K1685" i="7"/>
  <c r="K1675" i="7" s="1"/>
  <c r="K2307" i="7"/>
  <c r="K2308" i="7" s="1"/>
  <c r="K2297" i="7" s="1"/>
  <c r="K2302" i="7"/>
  <c r="K2347" i="7"/>
  <c r="K2348" i="7" s="1"/>
  <c r="K2341" i="7" s="1"/>
  <c r="K2837" i="7"/>
  <c r="K2838" i="7" s="1"/>
  <c r="K2826" i="7" s="1"/>
  <c r="K3105" i="7"/>
  <c r="K3107" i="7" s="1"/>
  <c r="K3100" i="7" s="1"/>
  <c r="K3369" i="7"/>
  <c r="K3370" i="7" s="1"/>
  <c r="K3361" i="7" s="1"/>
  <c r="K553" i="7"/>
  <c r="K1350" i="7"/>
  <c r="K1873" i="7"/>
  <c r="K846" i="7"/>
  <c r="K847" i="7" s="1"/>
  <c r="K834" i="7" s="1"/>
  <c r="K930" i="7"/>
  <c r="K931" i="7" s="1"/>
  <c r="K919" i="7" s="1"/>
  <c r="K1333" i="7"/>
  <c r="K2600" i="7"/>
  <c r="K1015" i="7"/>
  <c r="K1016" i="7" s="1"/>
  <c r="K1002" i="7" s="1"/>
  <c r="K1732" i="7"/>
  <c r="K2033" i="7"/>
  <c r="K2055" i="7"/>
  <c r="K2801" i="7"/>
  <c r="K3066" i="7"/>
  <c r="K3089" i="7"/>
  <c r="K3215" i="7"/>
  <c r="K3237" i="7"/>
  <c r="K975" i="7"/>
  <c r="K1104" i="7"/>
  <c r="K1109" i="7" s="1"/>
  <c r="K1295" i="7"/>
  <c r="K2414" i="7"/>
  <c r="K2562" i="7"/>
  <c r="K2685" i="7"/>
  <c r="K2707" i="7"/>
  <c r="K3045" i="7"/>
  <c r="K3155" i="7"/>
  <c r="K1127" i="7"/>
  <c r="K1469" i="7"/>
  <c r="K1799" i="7"/>
  <c r="K1956" i="7"/>
  <c r="K2373" i="7"/>
  <c r="K3261" i="7"/>
  <c r="K378" i="7"/>
  <c r="K480" i="7"/>
  <c r="K600" i="7"/>
  <c r="K1432" i="7"/>
  <c r="K1691" i="7"/>
  <c r="K1696" i="7" s="1"/>
  <c r="K1697" i="7" s="1"/>
  <c r="K1687" i="7" s="1"/>
  <c r="K1998" i="7"/>
  <c r="K2666" i="7"/>
  <c r="K2865" i="7"/>
  <c r="K2887" i="7"/>
  <c r="K2909" i="7"/>
  <c r="K2931" i="7"/>
  <c r="K3399" i="7"/>
  <c r="K3285" i="7"/>
  <c r="K2955" i="7"/>
  <c r="K3073" i="7"/>
  <c r="K3096" i="7"/>
  <c r="K3310" i="7"/>
  <c r="K3332" i="7"/>
  <c r="K3354" i="7"/>
  <c r="K685" i="7"/>
  <c r="K1178" i="7"/>
  <c r="K1240" i="7"/>
  <c r="K1322" i="7"/>
  <c r="K1509" i="7"/>
  <c r="K2170" i="7"/>
  <c r="K2337" i="7"/>
  <c r="K2459" i="7"/>
  <c r="K2609" i="7"/>
  <c r="K3052" i="7"/>
  <c r="K342" i="7"/>
  <c r="K646" i="7"/>
  <c r="K2590" i="7"/>
  <c r="K2750" i="7"/>
  <c r="K729" i="7"/>
  <c r="K1222" i="7"/>
  <c r="K1924" i="7"/>
  <c r="K2194" i="7"/>
  <c r="K2423" i="7"/>
  <c r="K2483" i="7"/>
  <c r="K2525" i="7"/>
  <c r="K2980" i="7"/>
  <c r="F47" i="2"/>
  <c r="E9" i="10" s="1"/>
  <c r="K1260" i="7" l="1"/>
  <c r="K1261" i="7" s="1"/>
  <c r="K1254" i="7" s="1"/>
  <c r="K1562" i="7"/>
  <c r="K1552" i="7" s="1"/>
  <c r="K818" i="7"/>
  <c r="K805" i="7" s="1"/>
  <c r="K1251" i="7"/>
  <c r="K1252" i="7" s="1"/>
  <c r="K1245" i="7" s="1"/>
  <c r="K1242" i="7"/>
  <c r="K1243" i="7" s="1"/>
  <c r="K1236" i="7" s="1"/>
  <c r="K788" i="7"/>
  <c r="K778" i="7" s="1"/>
  <c r="E6" i="10"/>
  <c r="E31" i="10" s="1"/>
  <c r="E4" i="11" s="1"/>
  <c r="K1234" i="7"/>
  <c r="K1227" i="7" s="1"/>
  <c r="K1233" i="7"/>
  <c r="F141" i="2"/>
  <c r="K917" i="7"/>
  <c r="K904" i="7" s="1"/>
  <c r="K326" i="7"/>
  <c r="K318" i="7" s="1"/>
  <c r="E6" i="11" l="1"/>
  <c r="E9" i="11" s="1"/>
  <c r="D6" i="11"/>
  <c r="D7" i="11"/>
  <c r="E7" i="11"/>
  <c r="G246" i="9"/>
  <c r="G247" i="9"/>
  <c r="G248" i="9"/>
  <c r="G249" i="9"/>
  <c r="G250" i="9"/>
  <c r="G251" i="9"/>
  <c r="G254" i="9"/>
  <c r="G253" i="9" s="1"/>
  <c r="G257" i="9"/>
  <c r="G256" i="9" s="1"/>
  <c r="G260" i="9"/>
  <c r="G259" i="9" s="1"/>
  <c r="G263" i="9"/>
  <c r="G262" i="9" s="1"/>
  <c r="G266" i="9"/>
  <c r="G267" i="9"/>
  <c r="G268" i="9"/>
  <c r="G269" i="9"/>
  <c r="G270" i="9"/>
  <c r="G271" i="9"/>
  <c r="G272" i="9"/>
  <c r="G273" i="9"/>
  <c r="G274" i="9"/>
  <c r="G275" i="9"/>
  <c r="G276" i="9"/>
  <c r="G277" i="9"/>
  <c r="G278" i="9"/>
  <c r="G279" i="9"/>
  <c r="G286" i="9"/>
  <c r="G287" i="9"/>
  <c r="G288" i="9"/>
  <c r="G289" i="9"/>
  <c r="G290" i="9"/>
  <c r="G291" i="9"/>
  <c r="G292" i="9"/>
  <c r="G293" i="9"/>
  <c r="G294" i="9"/>
  <c r="G295" i="9"/>
  <c r="G296" i="9"/>
  <c r="G297" i="9"/>
  <c r="G298" i="9"/>
  <c r="G299" i="9"/>
  <c r="G300" i="9"/>
  <c r="G301" i="9"/>
  <c r="G302" i="9"/>
  <c r="G303" i="9"/>
  <c r="G304" i="9"/>
  <c r="G307" i="9"/>
  <c r="G308" i="9"/>
  <c r="G309" i="9"/>
  <c r="G310" i="9"/>
  <c r="G311" i="9"/>
  <c r="G312" i="9"/>
  <c r="G313" i="9"/>
  <c r="G314" i="9"/>
  <c r="G315" i="9"/>
  <c r="G316" i="9"/>
  <c r="G317" i="9"/>
  <c r="G318" i="9"/>
  <c r="G319" i="9"/>
  <c r="G320" i="9"/>
  <c r="G323" i="9"/>
  <c r="G324" i="9"/>
  <c r="G325" i="9"/>
  <c r="G326" i="9"/>
  <c r="G327" i="9"/>
  <c r="G328" i="9"/>
  <c r="G329" i="9"/>
  <c r="G330" i="9"/>
  <c r="G331" i="9"/>
  <c r="G334" i="9"/>
  <c r="G335" i="9"/>
  <c r="G336"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4" i="9"/>
  <c r="G365" i="9"/>
  <c r="G366" i="9"/>
  <c r="G367" i="9"/>
  <c r="G368" i="9"/>
  <c r="G369" i="9"/>
  <c r="G370" i="9"/>
  <c r="G371" i="9"/>
  <c r="G372" i="9"/>
  <c r="G373" i="9"/>
  <c r="G374" i="9"/>
  <c r="G375" i="9"/>
  <c r="G378" i="9"/>
  <c r="G379" i="9"/>
  <c r="G380" i="9"/>
  <c r="G381" i="9"/>
  <c r="G382" i="9"/>
  <c r="G383" i="9"/>
  <c r="G384" i="9"/>
  <c r="G385" i="9"/>
  <c r="G386" i="9"/>
  <c r="G387" i="9"/>
  <c r="G388" i="9"/>
  <c r="G389" i="9"/>
  <c r="G390" i="9"/>
  <c r="G397" i="9"/>
  <c r="G398" i="9"/>
  <c r="G401" i="9"/>
  <c r="G400" i="9" s="1"/>
  <c r="G403" i="9"/>
  <c r="G404" i="9"/>
  <c r="G407" i="9"/>
  <c r="G406" i="9" s="1"/>
  <c r="G410" i="9"/>
  <c r="G411" i="9"/>
  <c r="G412" i="9"/>
  <c r="G413" i="9"/>
  <c r="G414" i="9"/>
  <c r="G415" i="9"/>
  <c r="G416" i="9"/>
  <c r="G417" i="9"/>
  <c r="G418" i="9"/>
  <c r="G419" i="9"/>
  <c r="G420" i="9"/>
  <c r="G421" i="9"/>
  <c r="G422" i="9"/>
  <c r="G423" i="9"/>
  <c r="G426" i="9"/>
  <c r="G427" i="9"/>
  <c r="G428" i="9"/>
  <c r="G429" i="9"/>
  <c r="G430" i="9"/>
  <c r="G431" i="9"/>
  <c r="G432" i="9"/>
  <c r="G433" i="9"/>
  <c r="G434" i="9"/>
  <c r="G435" i="9"/>
  <c r="G436" i="9"/>
  <c r="G437" i="9"/>
  <c r="G438" i="9"/>
  <c r="G441" i="9"/>
  <c r="G440" i="9" s="1"/>
  <c r="G444" i="9"/>
  <c r="G445" i="9"/>
  <c r="G446" i="9"/>
  <c r="G447" i="9"/>
  <c r="G448" i="9"/>
  <c r="G449" i="9"/>
  <c r="G450" i="9"/>
  <c r="G451" i="9"/>
  <c r="G452" i="9"/>
  <c r="G453" i="9"/>
  <c r="G454" i="9"/>
  <c r="G455" i="9"/>
  <c r="G456" i="9"/>
  <c r="G459" i="9"/>
  <c r="G460" i="9"/>
  <c r="G461" i="9"/>
  <c r="G462" i="9"/>
  <c r="G463" i="9"/>
  <c r="G464" i="9"/>
  <c r="G465" i="9"/>
  <c r="G466" i="9"/>
  <c r="G467" i="9"/>
  <c r="G468" i="9"/>
  <c r="G469" i="9"/>
  <c r="G470" i="9"/>
  <c r="G471" i="9"/>
  <c r="G474" i="9"/>
  <c r="G473" i="9" s="1"/>
  <c r="G477" i="9"/>
  <c r="G476" i="9" s="1"/>
  <c r="G484" i="9"/>
  <c r="G483" i="9" s="1"/>
  <c r="G487" i="9"/>
  <c r="G486" i="9" s="1"/>
  <c r="G490" i="9"/>
  <c r="G489" i="9" s="1"/>
  <c r="G493" i="9"/>
  <c r="G494" i="9"/>
  <c r="G495" i="9"/>
  <c r="G496" i="9"/>
  <c r="G497" i="9"/>
  <c r="G498" i="9"/>
  <c r="G499" i="9"/>
  <c r="G500" i="9"/>
  <c r="G501" i="9"/>
  <c r="G502" i="9"/>
  <c r="G503" i="9"/>
  <c r="G504" i="9"/>
  <c r="G505" i="9"/>
  <c r="G508" i="9"/>
  <c r="G507" i="9" s="1"/>
  <c r="G511" i="9"/>
  <c r="G510" i="9" s="1"/>
  <c r="G514" i="9"/>
  <c r="G515" i="9"/>
  <c r="G516" i="9"/>
  <c r="G517" i="9"/>
  <c r="G518" i="9"/>
  <c r="G519" i="9"/>
  <c r="G520" i="9"/>
  <c r="G521" i="9"/>
  <c r="G522" i="9"/>
  <c r="G529" i="9"/>
  <c r="G528" i="9" s="1"/>
  <c r="G532" i="9"/>
  <c r="G531" i="9" s="1"/>
  <c r="G539" i="9"/>
  <c r="G538" i="9" s="1"/>
  <c r="G542" i="9"/>
  <c r="G543" i="9"/>
  <c r="G544" i="9"/>
  <c r="G545" i="9"/>
  <c r="G546" i="9"/>
  <c r="G549" i="9"/>
  <c r="G550" i="9"/>
  <c r="G551" i="9"/>
  <c r="G554" i="9"/>
  <c r="G555" i="9"/>
  <c r="G553" i="9" s="1"/>
  <c r="G558" i="9"/>
  <c r="G559" i="9"/>
  <c r="G560" i="9"/>
  <c r="G561" i="9"/>
  <c r="G562" i="9"/>
  <c r="G563" i="9"/>
  <c r="G564" i="9"/>
  <c r="G565" i="9"/>
  <c r="G566" i="9"/>
  <c r="G567" i="9"/>
  <c r="G568" i="9"/>
  <c r="G569" i="9"/>
  <c r="G570" i="9"/>
  <c r="G571" i="9"/>
  <c r="G572" i="9"/>
  <c r="G575" i="9"/>
  <c r="G576" i="9"/>
  <c r="G577" i="9"/>
  <c r="G578" i="9"/>
  <c r="G579" i="9"/>
  <c r="G580" i="9"/>
  <c r="G581" i="9"/>
  <c r="G582" i="9"/>
  <c r="G583" i="9"/>
  <c r="G584" i="9"/>
  <c r="G585" i="9"/>
  <c r="G586" i="9"/>
  <c r="G589" i="9"/>
  <c r="G590" i="9"/>
  <c r="G591" i="9"/>
  <c r="G592" i="9"/>
  <c r="G593" i="9"/>
  <c r="G594" i="9"/>
  <c r="G595" i="9"/>
  <c r="G596" i="9"/>
  <c r="G597" i="9"/>
  <c r="G598" i="9"/>
  <c r="G599" i="9"/>
  <c r="G600" i="9"/>
  <c r="G603" i="9"/>
  <c r="G602" i="9" s="1"/>
  <c r="G606" i="9"/>
  <c r="G605" i="9" s="1"/>
  <c r="G609" i="9"/>
  <c r="G610" i="9"/>
  <c r="G611" i="9"/>
  <c r="G612" i="9"/>
  <c r="G613" i="9"/>
  <c r="G614" i="9"/>
  <c r="G615" i="9"/>
  <c r="G616" i="9"/>
  <c r="G617" i="9"/>
  <c r="G618" i="9"/>
  <c r="G619" i="9"/>
  <c r="G620" i="9"/>
  <c r="G621" i="9"/>
  <c r="G622" i="9"/>
  <c r="G623" i="9"/>
  <c r="G626" i="9"/>
  <c r="G627" i="9"/>
  <c r="G628" i="9"/>
  <c r="G629" i="9"/>
  <c r="G630" i="9"/>
  <c r="G631" i="9"/>
  <c r="G632" i="9"/>
  <c r="G633" i="9"/>
  <c r="G634" i="9"/>
  <c r="G635" i="9"/>
  <c r="G636" i="9"/>
  <c r="G637" i="9"/>
  <c r="G640" i="9"/>
  <c r="G641" i="9"/>
  <c r="G642" i="9"/>
  <c r="G643" i="9"/>
  <c r="G644" i="9"/>
  <c r="G645" i="9"/>
  <c r="G646" i="9"/>
  <c r="G647" i="9"/>
  <c r="G648" i="9"/>
  <c r="G649" i="9"/>
  <c r="G650" i="9"/>
  <c r="G651" i="9"/>
  <c r="G658" i="9"/>
  <c r="G659" i="9"/>
  <c r="G660" i="9"/>
  <c r="G661" i="9"/>
  <c r="G662" i="9"/>
  <c r="G663" i="9"/>
  <c r="G664" i="9"/>
  <c r="G667" i="9"/>
  <c r="G666" i="9" s="1"/>
  <c r="G675" i="9"/>
  <c r="G676" i="9"/>
  <c r="G677" i="9"/>
  <c r="G681" i="9"/>
  <c r="G682" i="9"/>
  <c r="G683" i="9"/>
  <c r="G685" i="9"/>
  <c r="G686" i="9"/>
  <c r="G687" i="9"/>
  <c r="G688" i="9"/>
  <c r="G689" i="9"/>
  <c r="G690" i="9"/>
  <c r="G691" i="9"/>
  <c r="G692" i="9"/>
  <c r="G693" i="9"/>
  <c r="G694" i="9"/>
  <c r="G695" i="9"/>
  <c r="G696" i="9"/>
  <c r="G700" i="9"/>
  <c r="G701" i="9"/>
  <c r="G702" i="9"/>
  <c r="G706" i="9"/>
  <c r="G707" i="9"/>
  <c r="G708" i="9"/>
  <c r="G711" i="9"/>
  <c r="G712" i="9"/>
  <c r="G713" i="9"/>
  <c r="G714" i="9"/>
  <c r="G715" i="9"/>
  <c r="G716" i="9"/>
  <c r="G717" i="9"/>
  <c r="G718" i="9"/>
  <c r="G719" i="9"/>
  <c r="G720" i="9"/>
  <c r="G721" i="9"/>
  <c r="G722" i="9"/>
  <c r="G725" i="9"/>
  <c r="G726" i="9"/>
  <c r="G727" i="9"/>
  <c r="G728" i="9"/>
  <c r="G729" i="9"/>
  <c r="G730" i="9"/>
  <c r="G731" i="9"/>
  <c r="G732" i="9"/>
  <c r="G733" i="9"/>
  <c r="G734" i="9"/>
  <c r="G735" i="9"/>
  <c r="G736" i="9"/>
  <c r="G740" i="9"/>
  <c r="G741" i="9"/>
  <c r="G742" i="9"/>
  <c r="G746" i="9"/>
  <c r="G747" i="9"/>
  <c r="G748" i="9"/>
  <c r="G752" i="9"/>
  <c r="G753" i="9"/>
  <c r="G754" i="9"/>
  <c r="G758" i="9"/>
  <c r="G759" i="9"/>
  <c r="G760" i="9"/>
  <c r="G763" i="9"/>
  <c r="G764" i="9"/>
  <c r="G765" i="9"/>
  <c r="G766" i="9"/>
  <c r="G767" i="9"/>
  <c r="G768" i="9"/>
  <c r="G769" i="9"/>
  <c r="G770" i="9"/>
  <c r="G771" i="9"/>
  <c r="G772" i="9"/>
  <c r="G773" i="9"/>
  <c r="G774" i="9"/>
  <c r="G775" i="9"/>
  <c r="G779" i="9"/>
  <c r="G780" i="9"/>
  <c r="G781" i="9"/>
  <c r="G782" i="9"/>
  <c r="G783" i="9"/>
  <c r="G784" i="9"/>
  <c r="G785" i="9"/>
  <c r="G788" i="9"/>
  <c r="G789" i="9"/>
  <c r="G791" i="9"/>
  <c r="G792" i="9"/>
  <c r="G793" i="9"/>
  <c r="G794" i="9"/>
  <c r="G795" i="9"/>
  <c r="G796" i="9"/>
  <c r="G797" i="9"/>
  <c r="G798" i="9"/>
  <c r="G799" i="9"/>
  <c r="G800" i="9"/>
  <c r="G801" i="9"/>
  <c r="G802" i="9"/>
  <c r="G803" i="9"/>
  <c r="G806" i="9"/>
  <c r="G805" i="9" s="1"/>
  <c r="G809" i="9"/>
  <c r="G810" i="9"/>
  <c r="G811" i="9"/>
  <c r="G812" i="9"/>
  <c r="G813" i="9"/>
  <c r="G814" i="9"/>
  <c r="G815" i="9"/>
  <c r="G816" i="9"/>
  <c r="G817" i="9"/>
  <c r="G818" i="9"/>
  <c r="G819" i="9"/>
  <c r="G820" i="9"/>
  <c r="G821" i="9"/>
  <c r="G822" i="9"/>
  <c r="G825" i="9"/>
  <c r="G824" i="9" s="1"/>
  <c r="G828" i="9"/>
  <c r="G829" i="9"/>
  <c r="G830" i="9"/>
  <c r="G831" i="9"/>
  <c r="G832" i="9"/>
  <c r="G833" i="9"/>
  <c r="G834" i="9"/>
  <c r="G835" i="9"/>
  <c r="G836" i="9"/>
  <c r="G837" i="9"/>
  <c r="G838" i="9"/>
  <c r="G839" i="9"/>
  <c r="G840" i="9"/>
  <c r="G841" i="9"/>
  <c r="G844" i="9"/>
  <c r="G845" i="9"/>
  <c r="G846" i="9"/>
  <c r="G847" i="9"/>
  <c r="G848" i="9"/>
  <c r="G849" i="9"/>
  <c r="G850" i="9"/>
  <c r="G851" i="9"/>
  <c r="G852" i="9"/>
  <c r="G853" i="9"/>
  <c r="G854" i="9"/>
  <c r="G855" i="9"/>
  <c r="G856" i="9"/>
  <c r="G857" i="9"/>
  <c r="G864" i="9"/>
  <c r="G865" i="9"/>
  <c r="G866" i="9"/>
  <c r="G867" i="9"/>
  <c r="G868" i="9"/>
  <c r="G869" i="9"/>
  <c r="G870" i="9"/>
  <c r="G871" i="9"/>
  <c r="G872" i="9"/>
  <c r="G873" i="9"/>
  <c r="G874" i="9"/>
  <c r="G875" i="9"/>
  <c r="G878" i="9"/>
  <c r="G879" i="9"/>
  <c r="G880" i="9"/>
  <c r="G881" i="9"/>
  <c r="G882" i="9"/>
  <c r="G883" i="9"/>
  <c r="G884" i="9"/>
  <c r="G885" i="9"/>
  <c r="G886" i="9"/>
  <c r="G887" i="9"/>
  <c r="G888" i="9"/>
  <c r="G889" i="9"/>
  <c r="G892" i="9"/>
  <c r="G893" i="9"/>
  <c r="G894" i="9"/>
  <c r="G895" i="9"/>
  <c r="G896" i="9"/>
  <c r="G897" i="9"/>
  <c r="G898" i="9"/>
  <c r="G899" i="9"/>
  <c r="G900" i="9"/>
  <c r="G901" i="9"/>
  <c r="G902" i="9"/>
  <c r="G903" i="9"/>
  <c r="G906" i="9"/>
  <c r="G907" i="9"/>
  <c r="G908" i="9"/>
  <c r="G909" i="9"/>
  <c r="G910" i="9"/>
  <c r="G911" i="9"/>
  <c r="G912" i="9"/>
  <c r="G913" i="9"/>
  <c r="G914" i="9"/>
  <c r="G915" i="9"/>
  <c r="G916" i="9"/>
  <c r="G917" i="9"/>
  <c r="G924" i="9"/>
  <c r="G923" i="9" s="1"/>
  <c r="G927" i="9"/>
  <c r="G926" i="9" s="1"/>
  <c r="G930" i="9"/>
  <c r="G931" i="9"/>
  <c r="G938" i="9"/>
  <c r="G939" i="9"/>
  <c r="G940" i="9"/>
  <c r="G941" i="9"/>
  <c r="G942" i="9"/>
  <c r="G943" i="9"/>
  <c r="G944" i="9"/>
  <c r="G945" i="9"/>
  <c r="G946" i="9"/>
  <c r="G947" i="9"/>
  <c r="G948" i="9"/>
  <c r="G949" i="9"/>
  <c r="G950" i="9"/>
  <c r="G953" i="9"/>
  <c r="G954" i="9"/>
  <c r="G955" i="9"/>
  <c r="G956" i="9"/>
  <c r="G957" i="9"/>
  <c r="G958" i="9"/>
  <c r="G959" i="9"/>
  <c r="G960" i="9"/>
  <c r="G961" i="9"/>
  <c r="G962" i="9"/>
  <c r="G963" i="9"/>
  <c r="G964" i="9"/>
  <c r="G965" i="9"/>
  <c r="G966" i="9"/>
  <c r="G969" i="9"/>
  <c r="G970" i="9"/>
  <c r="G971" i="9"/>
  <c r="G972" i="9"/>
  <c r="G973" i="9"/>
  <c r="G974" i="9"/>
  <c r="G975" i="9"/>
  <c r="G976" i="9"/>
  <c r="G977" i="9"/>
  <c r="G978" i="9"/>
  <c r="G979" i="9"/>
  <c r="G980" i="9"/>
  <c r="G981" i="9"/>
  <c r="G982" i="9"/>
  <c r="G985" i="9"/>
  <c r="G984" i="9" s="1"/>
  <c r="G991" i="9"/>
  <c r="G990" i="9" s="1"/>
  <c r="G994" i="9"/>
  <c r="G993" i="9" s="1"/>
  <c r="G997" i="9"/>
  <c r="G996" i="9" s="1"/>
  <c r="G1000" i="9"/>
  <c r="G999" i="9" s="1"/>
  <c r="G1003" i="9"/>
  <c r="G1002" i="9" s="1"/>
  <c r="G657" i="9" l="1"/>
  <c r="G905" i="9"/>
  <c r="G738" i="9"/>
  <c r="G756" i="9"/>
  <c r="G777" i="9"/>
  <c r="G710" i="9"/>
  <c r="G744" i="9"/>
  <c r="G698" i="9"/>
  <c r="G724" i="9"/>
  <c r="G409" i="9"/>
  <c r="G937" i="9"/>
  <c r="G808" i="9"/>
  <c r="G787" i="9"/>
  <c r="G557" i="9"/>
  <c r="G574" i="9"/>
  <c r="G827" i="9"/>
  <c r="G929" i="9"/>
  <c r="G548" i="9"/>
  <c r="G333" i="9"/>
  <c r="G588" i="9"/>
  <c r="G843" i="9"/>
  <c r="G679" i="9"/>
  <c r="G673" i="9"/>
  <c r="G608" i="9"/>
  <c r="G492" i="9"/>
  <c r="G425" i="9"/>
  <c r="G306" i="9"/>
  <c r="G762" i="9"/>
  <c r="G443" i="9"/>
  <c r="G377" i="9"/>
  <c r="G265" i="9"/>
  <c r="G704" i="9"/>
  <c r="G513" i="9"/>
  <c r="G968" i="9"/>
  <c r="G863" i="9"/>
  <c r="G458" i="9"/>
  <c r="G322" i="9"/>
  <c r="G625" i="9"/>
  <c r="G541" i="9"/>
  <c r="G285" i="9"/>
  <c r="G877" i="9"/>
  <c r="G639" i="9"/>
  <c r="G396" i="9"/>
  <c r="G891" i="9"/>
  <c r="G363" i="9"/>
  <c r="G952" i="9"/>
  <c r="G750" i="9"/>
  <c r="E11" i="11" l="1"/>
  <c r="E14" i="11" s="1"/>
  <c r="D11" i="11"/>
</calcChain>
</file>

<file path=xl/sharedStrings.xml><?xml version="1.0" encoding="utf-8"?>
<sst xmlns="http://schemas.openxmlformats.org/spreadsheetml/2006/main" count="13205" uniqueCount="2766">
  <si>
    <t>Projecte de Reforma Instal·lacions Bloc Obstètric HUAV de Lleida</t>
  </si>
  <si>
    <t>PRESSUPOST</t>
  </si>
  <si>
    <t>Preu</t>
  </si>
  <si>
    <t>Amidament</t>
  </si>
  <si>
    <t>Import</t>
  </si>
  <si>
    <t>Obra</t>
  </si>
  <si>
    <t>01</t>
  </si>
  <si>
    <t>Pressupost01</t>
  </si>
  <si>
    <t>Capítol</t>
  </si>
  <si>
    <t>pa</t>
  </si>
  <si>
    <t>TOTAL</t>
  </si>
  <si>
    <t>Titol 3</t>
  </si>
  <si>
    <t>P191-H8CN</t>
  </si>
  <si>
    <t>m2</t>
  </si>
  <si>
    <t>Cala p/localitzar xarxes, cablejats i conduccions d'instal·la runa, de cel-ras desmuntable.</t>
  </si>
  <si>
    <t>u</t>
  </si>
  <si>
    <t>m</t>
  </si>
  <si>
    <t>02</t>
  </si>
  <si>
    <t>PG47-ENS2</t>
  </si>
  <si>
    <t>Interruptor automàtic magnetotèrmic de 16 A d'intensitat nominal, tipus PIA corba C, bipolar (2P), de 10000 A de poder de tall segons UNE-EN 60898 i de 15 kA de poder de tall segons UNE-EN 60947-2, de 2 mòduls DIN de 18 mm d'amplària, muntat en perfil DIN</t>
  </si>
  <si>
    <t>PG47-EM59</t>
  </si>
  <si>
    <t>Interruptor automàtic magnetotèrmic de 25 A d'intensitat nominal, tipus PIA corba C, tetrapolar (4P), de 6000 A de poder de tall segons UNE-EN 60898 i de 10 kA de poder de tall segons UNE-EN 60947-2, de 4 mòduls DIN de 18 mm d'amplària, muntat en perfil DIN</t>
  </si>
  <si>
    <t>PG47-ELY7</t>
  </si>
  <si>
    <t>Interruptor automàtic magnetotèrmic de 16 A d'intensitat nominal, tipus PIA corba C, tetrapolar (4P), de 6000 A de poder de tall segons UNE-EN 60898 i de 10 kA de poder de tall segons UNE-EN 60947-2, de 4 mòduls DIN de 18 mm d'amplària, muntat en perfil DIN</t>
  </si>
  <si>
    <t>PG4B-115SE</t>
  </si>
  <si>
    <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</si>
  <si>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PG33-E4ZN</t>
  </si>
  <si>
    <t>Cable amb conductor de coure de tensió assignada0,6/1 kV, de designació RZ1-K (AS+), construcció segons norma UNE 211025, tripolar, de secció 3x4 mm2, amb coberta del cable de poliolefines, classe de reacció al foc Cca-s1b, d1, a1 segons la norma UNE-EN 50575 amb baixa emissió fums, col·locat en canal o safata</t>
  </si>
  <si>
    <t>03</t>
  </si>
  <si>
    <t>ENLLUMENAT</t>
  </si>
  <si>
    <t>31</t>
  </si>
  <si>
    <t>INSTAAL·LACIÓ ENLLUMENAT</t>
  </si>
  <si>
    <t>PH21-AZPH</t>
  </si>
  <si>
    <t>Llum decoratiu encastable tipus downlight amb leds amb una vida útil de 50000 h, de forma circular, 19 W de potència, òptica d'alumini especular amb UGR =19, eficàcia lluminosa de 60 lm/W, amb equip elèctric regulable DALI, aïllament classe II, cos d'alumini i vidre transparent i grau de protecció IP54, encastat. Degudament muntada clableja i en funcionament.</t>
  </si>
  <si>
    <t>PH23-HZ66</t>
  </si>
  <si>
    <t>Llumenera decorativa modular d'alumini, de 60x60 cm, de 65 W de potència de la llumenera, 5850 lm de flux lluminós, protecció IP20, regulable DALI, de temperatura de color 3000 K, encastada. Degudament muntada clableja i en funcionament.</t>
  </si>
  <si>
    <t>PH24-H7P7</t>
  </si>
  <si>
    <t>Tira de LED + Perfil de 16 mm, regulable en temperatura de color (2700-4500) i en intensitat lluminosa, per encastar o de superficie. Degudament muntada, clableja i en funcionament.</t>
  </si>
  <si>
    <t>PH57-B368</t>
  </si>
  <si>
    <t>Llum d'emergència amb làmpada led, amb una vida útil de 100000 h, no permanent i estanca amb grau de protecció IP66, aïllament classe II, amb un flux aproximat de 240 a 270 lm, 1 h d'autonomia, de forma rectangular amb difusor i cos de policarbonat, preu alt, col·locat encastat. Degudament muntada clableja i en funcionament.</t>
  </si>
  <si>
    <t>PG6D-6OA3</t>
  </si>
  <si>
    <t>Commutador de tipus modular de 2 mòduls estrets, unipolar (1P), 10 A/250 V, amb tecla, preu alt, encastat, amb marc amb bastidor per a l'adaptació de mecanismes modulars a caixa rectangular de 2 mòduls de preu alt, tub flexible corrugat de PVC folrat exteriorment, caixa de derivació rectangular i conductor de coure de designació H07V-U</t>
  </si>
  <si>
    <t>PG86-HD0P</t>
  </si>
  <si>
    <t>Detector de moviment, amb connexió a bus de cable, per a caixa universal, amb adaptador, placa i marc de preu alt, amb accessoris de muntatge, muntat i connectat</t>
  </si>
  <si>
    <t>04</t>
  </si>
  <si>
    <t>VEU I DADES - XARXA</t>
  </si>
  <si>
    <t>41</t>
  </si>
  <si>
    <t>INSTAL·LACIÓ VEU I DADES - XARXA</t>
  </si>
  <si>
    <t>PP-FIOP01</t>
  </si>
  <si>
    <t>PG2J-4BGM</t>
  </si>
  <si>
    <t>Safata metàl·lica d'escala d'acer galvanitzat en calent, d'alçària 65 mm i amplària 300 mm, col·locada sobre suports horitzontals amb elements de suport</t>
  </si>
  <si>
    <t>PP73-673M</t>
  </si>
  <si>
    <t>Armari metàl·lic amb bastidor tipus rack 19´´, de 42 unitats d'alçària, de 2000 x 800 x 800 mm (alçària x amplària x fondària), de 2 compartiments, amb una porta de vidre securitzat amb pany i clau per compartiment, amb panells laterals i estructura fixa, col·locat. Distribuïdor secundari per a 100 punts de veu/dades, muntat en armari rack de 19´´ i format per:
- 1 Armaris bastidors rack 19´´ i 42 UA de dimensions 2000x800x800 mm, amb guies laterals, porta transparent, i tancament de seguretat.
- 1 Kits de ventilació format per 4 ventiladors
- 2 Regleteres de 8 endolls shucko amb interruptor.
- Joc d'etiquetes
- 1 Panel frontal  per conectors SC completament instal·lats i terminats
- Plafó 19´´ per a distribució de F.O multimode, amb capacitat per allotjar fins a 24 fibres optiques 
- 8 Fuetó F.O duplex pre-conectoritzat SC/APC convertible a pigtail 
- 2 Safates extraible portaequips de 600 mm. de fondària
- 2 Passafils vertical amb anelles per a organització del cablejat
- 14 Passafils horitzontals i amb anelles per a organització del cablejat
- 8 Patch-Panels 19´´ de 24 ports RJ45 UTP categoria 6A amb p.p. de connectors.
- 100 Fuetons flexible de 1 m amb cable U/UTP categoria 6A i doble connector RJ45
- 75 Fuetons flexible de 2 m amb cable U/UTP categoria 6A i doble connector RJ45
Incloent accessoris de muntatge i material auxiliar. Completament instal·lat, cablejat i verificat, i en funcionament.</t>
  </si>
  <si>
    <t>PP7C-66U0</t>
  </si>
  <si>
    <t>(*) Panell integrat fix, equipat amb 16 connectors RJ45 categoria 6a S/FTP, per a muntar sobre bastidor rack 19´´, d'1 unitat d'alçària, amb organitzador de cables, fixat mecànicament</t>
  </si>
  <si>
    <t>PP44-663Z</t>
  </si>
  <si>
    <t>Cable per a transmissió de dades amb conductor de coure, de 4 parells, categoria 6a F/FTP, aïllament de poliolefina i coberta de poliolefina, de baixa emissió de fums i opacitat reduïda, no propagador de la flama segons UNE-EN 60332-1-2, col·locat sota tub o canal</t>
  </si>
  <si>
    <t>PP98-HJ</t>
  </si>
  <si>
    <t>Certificació per enllaç de veu i dades, amb registres i emissió de certificats de la qualitat de la transmisió d'acord amb la classe de l'enllaç i categoría dels seus components</t>
  </si>
  <si>
    <t>PP78-LKJ</t>
  </si>
  <si>
    <t>Tub flexible corrugat de plàstic sense halògens, de 25 mm de diàmetre nominal, aïllant i no propagador de la flama, de baixa emissió de fums i sense emissió de gasos tòxics ni corrosius, resistència a l'impacte de 1 J, resistència a compressió de 320 N i una rigidesa dielèctrica de 2000 V, muntat encastat o a flas sostre, amb p.p. d'elements de subjecció. Degudament instal3lat. Per intal·lació interior de les habitabitacions.</t>
  </si>
  <si>
    <t>P7H34HJ</t>
  </si>
  <si>
    <t>Rotulació i senylització indeleble de cadascuna de les bases de presa de dades i de la totalitat del rac, da'crod amb el sistema utilitzat en l'hospital i baix les directrius d'informàtica.</t>
  </si>
  <si>
    <t>PP7H-7839</t>
  </si>
  <si>
    <t>Presa de senyal de veu i dades, de tipus modular de 2 mòduls estrets, amb connector RJ45 simple, categoria 6a F/UTP, amb connexió per desplaçament de l'aïllament, amb tapa, preu alt, muntada sobre caixa o bastidor</t>
  </si>
  <si>
    <t>PP31-C599</t>
  </si>
  <si>
    <t>Altaveu de sostre per a encastar, coaxial de dues vies, de forma circular, de 6,5´´ de diàmetre de l'altaveu de greus i 1,2´´ de diàmetre de l'altaveu d'aguts, de 15 W RMS de potència, per a línia de 100 V, nivell de pressió sonora 102 dB, encastat</t>
  </si>
  <si>
    <t>PP35-HA3X</t>
  </si>
  <si>
    <t>Central de megafonia de 240 W RMS de potència i per a 6 zones constituïda per un amplificador mesclador de 240 W RMS de potència amb 6 sortides d'altaveus de 100 V, amb ajust de nivell i to individual, 4 entrades de micròfon, 3 entrades configurables MIC/LINE, 3 d'auxiliar i 1 d'emergència, entrades addicionals per a pupitres de control de 6 zones i de control remot de paret, format de sobretaula, un pupitre microfònic de 6 zones, un panell de control remot de col·locació mural amb selecció de la zona i de la font musical, ajust de volum de sortida, entrada MIC/LINE per fonts externes i barreja ajustable i una font de so amb entrada per a dispositius USB i per a targetes de memòria SD, reproductor de CD i sintonitzador de ràdio AM/FM amb 10 memòries, reproducció de formats d'àudio MP3 i WMA, col·locada</t>
  </si>
  <si>
    <t>42</t>
  </si>
  <si>
    <t>AVIS INFERMAERA; BANYS I CAPÇALS</t>
  </si>
  <si>
    <t>AVINF001</t>
  </si>
  <si>
    <t>U</t>
  </si>
  <si>
    <t>Lloc de control d'infermeria i comunicació amb pacient. GETRONICS iCall 290 SIP-Touch</t>
  </si>
  <si>
    <t>AVINF002</t>
  </si>
  <si>
    <t>Modul IP DIN amb font d'alimentació 24V. GETRONICS IP DIN + FAB</t>
  </si>
  <si>
    <t>AVINF003</t>
  </si>
  <si>
    <t>Bloc d'anul·lació i presència d'instal·lació encastada en paret mitjançant caixetí universal, format per un polsador d'anulació color verd, 1 pilot d'indicació verd, 1 zumbador per recepció acústica de trucades, placa suport i marc embellidor. Completament instal·lat. GETRONICS iCall 310 LB-OA</t>
  </si>
  <si>
    <t>AVINF004</t>
  </si>
  <si>
    <t>Tirador de trucada d'emergència a bany  o llit amb cable de 2 m, pilot de validació i placa embellidora, incloent caixa d'empotrar, placa frontal i marc. Completament instal·lat. GETRONICS iCall 350 LB-TD</t>
  </si>
  <si>
    <t>AVINF005</t>
  </si>
  <si>
    <t>Punt de connexió de terminal /mòdul electrònic/final de bus a central de grup incloent conductor de comunicacions de 4 parells trenats UTP, de categoria 6 i 300 MHz d'ample de banda i conductor d'alimentació de 2x2,5 mm2 de coure, sota tub termoplàstic sense halògens en execució vista en fals sostre i flexible empotrat en baixants i caixes i per safata en recorreguts generals. Completament instal·lat.</t>
  </si>
  <si>
    <t>AVINF006</t>
  </si>
  <si>
    <t>Posada en marxa, configuració, programació del sistema de trucada a infermera i 1 lloc de control. També s'inclou curs de formació al personal del centre en l'ús i funcionament del sistema. Completament instal·lat.</t>
  </si>
  <si>
    <t>AVINF007</t>
  </si>
  <si>
    <t>Punt de connexió de bloc de trucada/tirador de bany/polsador anul·lació incloent conductor de comunicacions de 4 parells trenats UTP, sota tub termoplàstic sense halògens en execució vista en fals sostre i flexible empotrat en baixants i caxes. Completament instal·lat</t>
  </si>
  <si>
    <t>05</t>
  </si>
  <si>
    <t>CLIMATITZACIÓ VENTILACIÓ</t>
  </si>
  <si>
    <t>51</t>
  </si>
  <si>
    <t>PREVIS CLIMATITZACIÓ - VENTILACIÓ</t>
  </si>
  <si>
    <t>P21G0-4RU6</t>
  </si>
  <si>
    <t>Adequacions i adencentaments, de les unions dels conductes existents amb els nous, unions, ancoratge, encontres, etc.</t>
  </si>
  <si>
    <t>52</t>
  </si>
  <si>
    <t>INSTAL·LACIÓ CLIMATITZACIÓ- VENTILACIÓ</t>
  </si>
  <si>
    <t>INSCLIM01</t>
  </si>
  <si>
    <t>Partida alçada a justificar per realització d'integració d'elements en sistema de gestió d'HUAV. Es considera integració d'equips de clima, analitzador de xarxes subquadre elèctric, comptador d'impulsos consums, altres aparells, etc. Generalment utilitzant el sistema TREND.</t>
  </si>
  <si>
    <t>PE54-35DK</t>
  </si>
  <si>
    <t>Formació de conducte rectangular de planxa d'acer galvanitzat, de gruix 0,6 mm, amb classificació de resistència al foc E600/120, amb unió marc cargolat i clips, segellat amb massilla resistent a altes temperatures, muntat adossat amb suports</t>
  </si>
  <si>
    <t>PE63-6PF8</t>
  </si>
  <si>
    <t>Aïllament tèrmic amb planxa d'escuma elastomèrica per a aïllament tèrmic de conductes, autoadhesiva, de 20 mm de gruix, amb un factor de resistència a la difusió del vapor d'aigua &gt;= 5000, classe de reacció al foc B-s3, d0 segons norma UNE-EN 13501-1, muntat exteriorment, adherit</t>
  </si>
  <si>
    <t>PE56-B29P</t>
  </si>
  <si>
    <t>Tapa de registre per a conducte rectangular de dimensions 400 x 300 mm de xapa acer galvanit. Amb sistema d'autoblocatge, col.locada</t>
  </si>
  <si>
    <t>PEKB-6YXR</t>
  </si>
  <si>
    <t>Difusor rotacional helicoidal per a impulsió d'aire, d'aletes deflectores sectoritzades d'ABS, amb placa frontal rodona de planxa d'acer acabat lacat blanc de 600 mm de costat, de 48 sortides, amb plènum de connexió d'acer galvanitzat i boca de connexió circular de 248 mm de diàmetre, vertical u horitzontal, i sense comporta de regulació, muntat suspès al sostre</t>
  </si>
  <si>
    <t>PEKB-6YXY</t>
  </si>
  <si>
    <t>Difusor rotacional helicoidal per a impulsió d'aire, d'aletes fixes, amb placa frontal rodona de planxa d'acer acabat lacat blanc de 300 mm de costat, de 8 sortides, amb plènum de connexió d'acer galvanitzat i boca de connexió circular de 158 mm de diàmetre, vertical u horitzontal, i sense comporta de regulació, muntat suspès al sostre</t>
  </si>
  <si>
    <t>PEKK-H7M7</t>
  </si>
  <si>
    <t>Reixeta d'impulsió o retorn, amb una filera d'aletes orientables horitzontals, d'alumini lacat blanc, de 400x300 mm, d'aletes separades 20 mm, de secció recta i fixada al bastiment</t>
  </si>
  <si>
    <t>PEG6-5ZQH</t>
  </si>
  <si>
    <t>Bomba de calor partida d'expansió directa amb condensació per aire, amb una unitat interior de tipus mural, potència frigorífica nominal de 3.7 a 4.2 kW, potència calorífica nominal de 4.2 a 4.7 kW, amb uns coeficients d'eficiència energètica estacionals SEER de 6.1 a 8.5 (A++) i SCOP de 4.6 a 5.1 (A++) segons REGLAMENTO (UE) 206/2012, alimentació elèctrica monofàsica de 230 V, motor de tipus DC Inverter i compressor hermètic rotatiu, gas refrigerant R32, nivell de potència acústica segons REGLAMENTO (UE) 206/2012, de preu superior, col.locada</t>
  </si>
  <si>
    <t>PE42-48R7</t>
  </si>
  <si>
    <t>Conducte helicoïdal circular de planxa d'acer galvanitzat de 100 mm de diàmetre (s/UNE-EN 1506), de gruix 0,5 mm, muntat superficialment</t>
  </si>
  <si>
    <t>PEK4-AET6</t>
  </si>
  <si>
    <t>Regulador de cabal circular d'acer galvanitzat de 200 mm de diàmetre, autoregulable mecànicament, col.locada</t>
  </si>
  <si>
    <t>PEK4-AET8</t>
  </si>
  <si>
    <t>Regulador de cabal circular d'acer galvanitzat de 125 mm de diàmetre, autoregulable mecànicament, col.locada</t>
  </si>
  <si>
    <t>PEK7-4123</t>
  </si>
  <si>
    <t>Boca aspiració circular,alum.anod.,D=100mm,fixada al sostre.</t>
  </si>
  <si>
    <t>06</t>
  </si>
  <si>
    <t>FONTANERIA</t>
  </si>
  <si>
    <t>61</t>
  </si>
  <si>
    <t>PREVIS FONTANERIA</t>
  </si>
  <si>
    <t>P124-H9AE</t>
  </si>
  <si>
    <t>Anul·lació d'instal·lació interior de lampisteria (Aigua Freda, Calenta, retorn i fluxors), de canonades inferiors a 2'. Verificar no deixar parts que no es reformen sense connexió.</t>
  </si>
  <si>
    <t>62</t>
  </si>
  <si>
    <t>INSTAL·LACIÓ DE FONTANERIA</t>
  </si>
  <si>
    <t>PF42-65GX</t>
  </si>
  <si>
    <t>Tub d'acer inoxidable 1.4404 (AISI 316L) amb soldadura longitudinal, de 54 mm de diàmetre exterior i 1,5 mm de gruix de paret, sèrie 2 segons UNE-EN 10312, unió a pressió, amb grau de dificultat baix i col·locat superficialment</t>
  </si>
  <si>
    <t>PF42-65GR</t>
  </si>
  <si>
    <t>Tub d'acer inoxidable 1.4404 (AISI 316L) amb soldadura longitudinal, de 42 mm de diàmetre exterior i 1,2 mm de gruix de paret, sèrie 1 segons UNE-EN 10312, unió a pressió, amb grau de dificultat baix i col·locat superficialment</t>
  </si>
  <si>
    <t>PF42-65GK</t>
  </si>
  <si>
    <t>Tub d'acer inoxidable 1.4404 (AISI 316L) amb soldadura longitudinal, de 35 mm de diàmetre exterior i 1 mm de gruix de paret, sèrie 1 segons UNE-EN 10312, unió a pressió, amb grau de dificultat baix i col·locat superficialment</t>
  </si>
  <si>
    <t>PF42-65GF</t>
  </si>
  <si>
    <t>Tub d'acer inoxidable 1.4404 (AISI 316L) amb soldadura longitudinal, de 28 mm de diàmetre exterior i 0,8 mm de gruix de paret, sèrie 1 segons UNE-EN 10312, unió a pressió, amb grau de dificultat baix i col·locat superficialment</t>
  </si>
  <si>
    <t>PF42-65GP</t>
  </si>
  <si>
    <t>Tub d'acer inoxidable 1.4404 (AISI 316L) amb soldadura longitudinal, de 22 mm de diàmetre exterior i 1,2 mm de gruix de paret, sèrie 2 segons UNE-EN 10312, unió a pressió, amb grau de dificultat baix i col·locat superficialment</t>
  </si>
  <si>
    <t>PF42-65GI</t>
  </si>
  <si>
    <t>Tub d'acer inoxidable 1.4404 (AISI 316L) amb soldadura longitudinal, de 15 mm de diàmetre exterior i 1 mm de gruix de paret, sèrie 2 segons UNE-EN 10312, unió a pressió, amb grau de dificultat baix i col·locat superficialment</t>
  </si>
  <si>
    <t>PFQ0-3LHR</t>
  </si>
  <si>
    <t>Aïllament tèrmic d'escuma elastomèrica per a canonades que transporten fluids a temperatura entre -50°C i 105°C, per a tub de diàmetre exterior 54 mm, de 32 mm de gruix, classe de reacció al foc BL-s2, d0 segons norma UNE-EN 13501-1, amb un factor de resistència a la difusió del vapor d'aigua &gt;= 5000, col·locat superficialment amb grau de dificultat baix</t>
  </si>
  <si>
    <t>PFQ0-3LHN</t>
  </si>
  <si>
    <t>Aïllament tèrmic d'escuma elastomèrica per a canonades que transporten fluids a temperatura entre -50°C i 105°C, per a tub de diàmetre exterior 42 mm, de 32 mm de gruix, classe de reacció al foc BL-s2, d0 segons norma UNE-EN 13501-1, amb un factor de resistència a la difusió del vapor d'aigua &gt;= 5000, col·locat superficialment amb grau de dificultat baix</t>
  </si>
  <si>
    <t>PFQ0-3LHM</t>
  </si>
  <si>
    <t>Aïllament tèrmic d'escuma elastomèrica per a canonades que transporten fluids a temperatura entre -50°C i 105°C, per a tub de diàmetre exterior 35 mm, de 32 mm de gruix, classe de reacció al foc BL-s2, d0 segons norma UNE-EN 13501-1, amb un factor de resistència a la difusió del vapor d'aigua &gt;= 7000, col·locat superficialment amb grau de dificultat baix</t>
  </si>
  <si>
    <t>PFQ0-3LEC</t>
  </si>
  <si>
    <t>Aïllament tèrmic d'escuma elastomèrica per a canonades que transporten fluids a temperatura entre -50°C i 105°C, per a tub de diàmetre exterior 28 mm, de 32 mm de gruix, classe de reacció al foc BL-s2, d0 segons norma UNE-EN 13501-1, amb un factor de resistència a la difusió del vapor d'aigua &gt;= 7000, col·locat superficialment amb grau de dificultat baix</t>
  </si>
  <si>
    <t>PJ241-H7QL</t>
  </si>
  <si>
    <t>Fluxor per a inodor, mural, muntat superficialment, amb aixeta de regulació i tub de descàrrega incorporats, de llautó cromat, preu mitjà, amb entrada d´1''1/4</t>
  </si>
  <si>
    <t>PN38-118C4</t>
  </si>
  <si>
    <t>Vàlvula de bola manual amb rosca, d'una peça amb pas reduït, d'acer inoxidable 1.4408 (AISI 316), de diàmetre nominal 2, de 64 bar de PN i preu alt, muntada superficialment</t>
  </si>
  <si>
    <t>PN38-118AY</t>
  </si>
  <si>
    <t>Vàlvula de bola manual amb rosca, d'una peça amb pas reduït, d'acer inoxidable 1.4408 (AISI 316), de diàmetre nominal 1´´1/2, de 64 bar de PN i preu alt, muntada superficialment</t>
  </si>
  <si>
    <t>PN36-AJ0D</t>
  </si>
  <si>
    <t>Vàlvula de bola manual connectada a pressió, d'acer inoxidable 1.4404 (AISI 316L), de 28 mm de diàmetre nominal, col·locada superficialment</t>
  </si>
  <si>
    <t>PN36-AJ0B</t>
  </si>
  <si>
    <t>Vàlvula de bola manual connectada a pressió, d'acer inoxidable 1.4404 (AISI 316L), de 22 mm de diàmetre nominal, col·locada superficialment</t>
  </si>
  <si>
    <t>PN36-AJ08</t>
  </si>
  <si>
    <t>Vàlvula de bola manual connectada a pressió, d'acer inoxidable 1.4404 (AISI 316L), de 15 mm de diàmetre nominal, col·locada superficialment</t>
  </si>
  <si>
    <t>PN34-JM84</t>
  </si>
  <si>
    <t xml:space="preserve">Valvula mescladora termostàtica retorns de l'aigua calenta sanitaria, DN 15mm, col. superf. </t>
  </si>
  <si>
    <t>PJ56-9LDY</t>
  </si>
  <si>
    <t>Vàlvula d'esfera manual de llautó a esquadra, entrada per a roscar de diàmetre 3/4´´, sortida roscada de diàmetre 13mm, per a bateries, muntada</t>
  </si>
  <si>
    <t>07</t>
  </si>
  <si>
    <t>SANEJAMENT</t>
  </si>
  <si>
    <t>71</t>
  </si>
  <si>
    <t>INSTAL·LACIÓ DE SANEJAMENT</t>
  </si>
  <si>
    <t>PFA7-6ZBU</t>
  </si>
  <si>
    <t>Tub de cPVC de 50 mm diàmetre nominal de 25 bar pressió nominal, per encolar, segons norma UNE-EN ISO 15877-2 amb grau de dificultat mitjà i col·locat superficialment o encastat. INCLOU LES GRAPES I BRIDES NECESSARIES PER A LA SEVA CORRECTA COL·LOCACIÓ I EXECUCIÓ DE LA PENDENT.</t>
  </si>
  <si>
    <t>PFA7-6ZC0</t>
  </si>
  <si>
    <t>Tub de cPVC de 110 mm diàmetre nominal de 16 bar pressió nominal, per encolar, segons norma UNE-EN ISO 15877-2 amb grau de dificultat mitjà i col·locat superficialment.  INCLOU LES GRAPES I BRIDES NECESSARIES PER A LA SEVA CORRECTA COL·LOCACIÓ I EXECUCIÓ DE LA PENDENT.</t>
  </si>
  <si>
    <t>PJ32-3EGS</t>
  </si>
  <si>
    <t>Desguàs recte per a lavabo, amb tap i cadeneta incorporats, de llautó, de diàmetre 1´´1/4 amb enllaç de diàmetre 40 mm, connectat a un ramal o a un sifó de PVC</t>
  </si>
  <si>
    <t>PJ3F-3FPY</t>
  </si>
  <si>
    <t>Sifó de botella per a aigüera d'una pica, de PVC, de diàmetre 50 mm, connectat a un ramal de PVC</t>
  </si>
  <si>
    <t>08</t>
  </si>
  <si>
    <t>GASOS MEDICINALS</t>
  </si>
  <si>
    <t>81</t>
  </si>
  <si>
    <t>PREVIS GASOS MEDICINALS</t>
  </si>
  <si>
    <t>P124-H9AI</t>
  </si>
  <si>
    <t>Anul·lació de l'instal·lació interior de gasso medicinals, sense deixar fora de servei la instal·lació existent.</t>
  </si>
  <si>
    <t>P21GT-I6UP</t>
  </si>
  <si>
    <t>Desmuntatge i modificació del recorregut de tubs i accessoris d'instal·lació de gasos medicianals superficials o en cel ras, a una alçada de 3m, amb mitjans manuals i càrrega manual sobre camió o contenidor, i gesió del residu.</t>
  </si>
  <si>
    <t>82</t>
  </si>
  <si>
    <t>INSTAL·LACIÓ NOVA DE GASOS MEDICINALS</t>
  </si>
  <si>
    <t>INGASMED004</t>
  </si>
  <si>
    <t>Instalació i válvula per a gasos medicinals, oxigen, buit i aire medicinal de 3/4 ó 1 polsada de diàmetre, deguament instal·lava i verficadades les fuites, en funcionament, inclou els accesoris de connexió a la canonada i la soporteria.</t>
  </si>
  <si>
    <t>PF55-6RYX</t>
  </si>
  <si>
    <t>Tub de coure R250 (semidur) 22 mm de diàmetre nominal i de gruix 1 mm, segons norma UNE-EN 13348, soldat per capil·laritat amb soldadura forta (T&gt;450ºC) amb grau de dificultat mitjà i col·locat superficialment</t>
  </si>
  <si>
    <t>PF55-6RYQ</t>
  </si>
  <si>
    <t>Tub de coure R250 (semidur) 35 mm de diàmetre nominal i de gruix 1,5 mm, segons norma UNE-EN 13348, soldat per capil·laritat amb soldadura forta (T&gt;450ºC) amb grau de dificultat mitjà i col·locat superficialment</t>
  </si>
  <si>
    <t>INGASMED02</t>
  </si>
  <si>
    <t>Conjunt de regulació de pressió per a gasos medicinalsÇ; Oxigen, buit i aire medicinal, inclou dues vàvllues, regulador i manòmetre per a cadascun dels gasos, instal·lat i caixa superficial.</t>
  </si>
  <si>
    <t>09</t>
  </si>
  <si>
    <t>CAPÇALS LLITS I TRAFOS REA</t>
  </si>
  <si>
    <t>01.09</t>
  </si>
  <si>
    <t>PGCL034</t>
  </si>
  <si>
    <t>Capçal de Llit corregut de 3,7 metres de longitud, integrad a paret, marcaTEDISEL, model AURA 200, o similar. Inclou; Cabecero modular integrado a pared mod.AURA 200 - 3700mm.Color a determinar per la direcció facultativa.
1 Ud. AURA 200 Perfil Doble Modular - 3700mm
1 Ud. Luz Directa Tira LED 10 W
1 Ud. Pulsador para Luz Directa + Conmutador Luz Externa
7 Ud. Toma Eléctrica Blanca 16 A (Schuko)
2 Ud. Prevision para Toma Data Doble RJ45
1 Ud. Prevision para Toma Data simple RJ45
1 Ud. Previsión llamada Enfermera + Telerruptor 24 V
2 Ud. Toma de Gas O2 (CM) - Tubeado incluido
2 Ud. Toma de Gas AIR (CM) - Tubeado incluido
2 Ud. Toma de Gas VAC (CM) - Tubeado incluido
1 Ud. Instalación y montaje en obra incluido</t>
  </si>
  <si>
    <t>PGCL035</t>
  </si>
  <si>
    <t>Capçal de la Sala de Reanimació.Cabecero modular integrado a pared mod.AURA 200 - 8200mm- 4 Camas Reanimación. Color a determinar per la direcció facultativa.
1 Ud. AURA 200 Perfil Doble Modular - 8200mm
16 Ud. Toma Eléctrica Blanca 16 A (Schuko)
8 Ud. Prevision para Toma Data Doble RJ45
1 Ud. Previsión llamada Enfermera + Telerruptor 24 V
8 Ud. Toma de Gas O2 (CM)
8 Ud. Toma de Gas AIR (CM)
8 Ud. Toma de Gas VAC (CM)
1 Ud. Instlación y montaje en obra incluido</t>
  </si>
  <si>
    <t>PGTR036</t>
  </si>
  <si>
    <t xml:space="preserve">Equip trifàsic TEDISEL - ETKHO, o similar de 5 x 3 kVA. Equipo trifásico TEDISEL - ETKHO de 5x3KVA
5 uds transformador de 3,15 KVA II, para uso médico, 4%Vcc
5 uds Vigilador de aislamiento tipo AC/DC grado MED, modelo ES1000A, incluyendo:
- control de fallo de tierra, sobrecarga transformador, excesiva temperatura
transformador, fallo comunicación
- medida de sobrecarga independiente de cada una de las 3 fases de secundario
- aviso SAI en descarga
- monitorización del consumo de las 3 fases de salida del transformador
- histórico de las últimas 100 alarmas / eventos
- comunicación con repetidor de alarma, por primer puerto RS485
- comunicación con multirrepetidor / Gateway para comunicación don sistema BMS
central del hospital, por segundo
puerto RS485
5 uds Protección primario transformador
15 salidas IT: 10A Curva C, PdC: 6kA (3 por transformador)
Aparallaje ABB
Embarrado de Equipotencialidad y Embarrado de Tierras
Sistema de ventilación forzada, con sonda de temperatura
IEC61439-1, IEC61439-2
</t>
  </si>
  <si>
    <t>PGTR037</t>
  </si>
  <si>
    <t>Multirepetidor / Getaway d'alarmes eléctriques MRP249-2. Multi-repetidor / Gateway de alarmas electricas MRP249-2 para instalación hasta 32
uds de vigilador modelo ES1000A, mediante conexión RS485
Segundo puerto para conexión con sistema BMS del Hospital, por protocolo ModBus RTU
Puerto Ethernet para conexión con sistema BMS del Hospital, por protocolo ModBus TCP/IP
Pulsador de Inhibición Señal Acústica.
Pulsador de Test
.</t>
  </si>
  <si>
    <t>PGTR038</t>
  </si>
  <si>
    <t>Placa d'embarrat per encastar en l¡àrea crítica. Placa de embarrados para empotrar en áreas críticas y quirófanos.
La placa frontal está realizada en acero inoxidable y la caja de empotrar en acero galvanizado.
Medidas caja: 380x210x50mm PL760
Modelo:PL760/EE+TE
Dotación:
1 embarrado EE interno
1 embarrado TE interno</t>
  </si>
  <si>
    <t>Justificació d'elements</t>
  </si>
  <si>
    <t>Nº</t>
  </si>
  <si>
    <t>Codi</t>
  </si>
  <si>
    <t>U.A.</t>
  </si>
  <si>
    <t>Descripció</t>
  </si>
  <si>
    <t>Element compost</t>
  </si>
  <si>
    <t>m3</t>
  </si>
  <si>
    <t>Rend.:</t>
  </si>
  <si>
    <t>Mà d'obra</t>
  </si>
  <si>
    <t>h</t>
  </si>
  <si>
    <t>Manobre especialista</t>
  </si>
  <si>
    <t>/R</t>
  </si>
  <si>
    <t>x</t>
  </si>
  <si>
    <t>=</t>
  </si>
  <si>
    <t>Subtotal mà d'obra</t>
  </si>
  <si>
    <t>Maquinària</t>
  </si>
  <si>
    <t>Formigonera de 165 l</t>
  </si>
  <si>
    <t>Subtotal maquinària</t>
  </si>
  <si>
    <t>Material</t>
  </si>
  <si>
    <t>Aigua</t>
  </si>
  <si>
    <t>t</t>
  </si>
  <si>
    <t>Sorra de pedrera per a morters</t>
  </si>
  <si>
    <t>Ciment pòrtland amb filler calcari CEM II/B-L 32,5 R segons UNE-EN 197-1, en sacs</t>
  </si>
  <si>
    <t>Subtotal material</t>
  </si>
  <si>
    <t>Cost directe</t>
  </si>
  <si>
    <t>Despeses auxiliars</t>
  </si>
  <si>
    <t>%</t>
  </si>
  <si>
    <t>Total</t>
  </si>
  <si>
    <t>Partida d'obra</t>
  </si>
  <si>
    <t>Manobre</t>
  </si>
  <si>
    <t>Oficial 1a muntador</t>
  </si>
  <si>
    <t>Ajudant muntador</t>
  </si>
  <si>
    <t>Oficial 1a paleta</t>
  </si>
  <si>
    <t>P-1</t>
  </si>
  <si>
    <t>P-2</t>
  </si>
  <si>
    <t>P-3</t>
  </si>
  <si>
    <t>P-4</t>
  </si>
  <si>
    <t>P-5</t>
  </si>
  <si>
    <t>P-6</t>
  </si>
  <si>
    <t>P-7</t>
  </si>
  <si>
    <t>P-8</t>
  </si>
  <si>
    <t>Altres</t>
  </si>
  <si>
    <t>Subtotal altres</t>
  </si>
  <si>
    <t>P-9</t>
  </si>
  <si>
    <t>P-10</t>
  </si>
  <si>
    <t>P-11</t>
  </si>
  <si>
    <t>P-12</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</si>
  <si>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</si>
  <si>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</si>
  <si>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</si>
  <si>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</si>
  <si>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</si>
  <si>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</si>
  <si>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</si>
  <si>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</si>
  <si>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</si>
  <si>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</si>
  <si>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</si>
  <si>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</si>
  <si>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</si>
  <si>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</si>
  <si>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</si>
  <si>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</si>
  <si>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</si>
  <si>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</si>
  <si>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</si>
  <si>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</si>
  <si>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</si>
  <si>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</si>
  <si>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</si>
  <si>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</si>
  <si>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</si>
  <si>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</si>
  <si>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</si>
  <si>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</si>
  <si>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</si>
  <si>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</si>
  <si>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</si>
  <si>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</si>
  <si>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</si>
  <si>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</si>
  <si>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</si>
  <si>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</si>
  <si>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</si>
  <si>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</si>
  <si>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</si>
  <si>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</si>
  <si>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</si>
  <si>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</si>
  <si>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</si>
  <si>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</si>
  <si>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</si>
  <si>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</si>
  <si>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</si>
  <si>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</si>
  <si>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</si>
  <si>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</si>
  <si>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</si>
  <si>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</si>
  <si>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</si>
  <si>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P-68</t>
  </si>
  <si>
    <t>P-69</t>
  </si>
  <si>
    <t>P-70</t>
  </si>
  <si>
    <t>P-71</t>
  </si>
  <si>
    <t>P-72</t>
  </si>
  <si>
    <t>P-73</t>
  </si>
  <si>
    <t>P-74</t>
  </si>
  <si>
    <t>P-75</t>
  </si>
  <si>
    <t>P-76</t>
  </si>
  <si>
    <t>P-77</t>
  </si>
  <si>
    <t>P-78</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</si>
  <si>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</si>
  <si>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</si>
  <si>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</si>
  <si>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</si>
  <si>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</si>
  <si>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</si>
  <si>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</si>
  <si>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</si>
  <si>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</si>
  <si>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</si>
  <si>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</si>
  <si>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</si>
  <si>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</si>
  <si>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</si>
  <si>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</si>
  <si>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</si>
  <si>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</si>
  <si>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</si>
  <si>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</si>
  <si>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</si>
  <si>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</si>
  <si>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</si>
  <si>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</si>
  <si>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</si>
  <si>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</si>
  <si>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</si>
  <si>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</si>
  <si>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</si>
  <si>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</si>
  <si>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</si>
  <si>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P-13</t>
  </si>
  <si>
    <t>Subtotal partida d'obra</t>
  </si>
  <si>
    <t>P-67</t>
  </si>
  <si>
    <t>P-109</t>
  </si>
  <si>
    <t>AMIDAMENTS</t>
  </si>
  <si>
    <t>N</t>
  </si>
  <si>
    <t>L</t>
  </si>
  <si>
    <t>m2 de cales necessaries per a inspeccions d'instal·lacions</t>
  </si>
  <si>
    <t>Passadis Esquerra</t>
  </si>
  <si>
    <t>Passadís Dreta</t>
  </si>
  <si>
    <t>Passadís Superior</t>
  </si>
  <si>
    <t>Passadís Esquerra</t>
  </si>
  <si>
    <t>Control</t>
  </si>
  <si>
    <t>Passadis Dreta</t>
  </si>
  <si>
    <t>Sala de diltació i post part 1</t>
  </si>
  <si>
    <t>WC sala 1</t>
  </si>
  <si>
    <t>Sala de diltació i post part 2</t>
  </si>
  <si>
    <t>WC sala 2</t>
  </si>
  <si>
    <t>Sala de diltació i post part 3</t>
  </si>
  <si>
    <t>WC sala 3</t>
  </si>
  <si>
    <t>Sala de diltació i post part 4</t>
  </si>
  <si>
    <t>WC sala 4</t>
  </si>
  <si>
    <t>Sala de diltació i post part 5</t>
  </si>
  <si>
    <t>WC sala 5</t>
  </si>
  <si>
    <t>Sala de diltació i post part 6</t>
  </si>
  <si>
    <t>WC sala 6</t>
  </si>
  <si>
    <t>Sala de diltació i post part 7</t>
  </si>
  <si>
    <t>WC sala 7</t>
  </si>
  <si>
    <t>Sala de diltació i post part 8</t>
  </si>
  <si>
    <t>WC sala 8</t>
  </si>
  <si>
    <t>Sala de diltació i post part 9</t>
  </si>
  <si>
    <t>WC sala 9</t>
  </si>
  <si>
    <t>Sala Instal·lacions Rack</t>
  </si>
  <si>
    <t>Sala de Descans</t>
  </si>
  <si>
    <t>Reanimació</t>
  </si>
  <si>
    <t>Servei passadís Esquerra</t>
  </si>
  <si>
    <t>Servei passadís Dreta</t>
  </si>
  <si>
    <t>SQ Sala de dilatació i post part 1</t>
  </si>
  <si>
    <t>SQ Sala de dilatació i post part 2</t>
  </si>
  <si>
    <t>SQ Sala de dilatació i post part 3</t>
  </si>
  <si>
    <t>SQ Sala de dilatació i post part 4</t>
  </si>
  <si>
    <t>SQ Sala de dilatació i post part 5</t>
  </si>
  <si>
    <t>SQ Sala de dilatació i post part 6</t>
  </si>
  <si>
    <t>SQ Sala de dilatació i post part 7</t>
  </si>
  <si>
    <t>SQ Sala de dilatació i post part 8</t>
  </si>
  <si>
    <t>SQ Sala de dilatació i post part 9</t>
  </si>
  <si>
    <t>SQ Control</t>
  </si>
  <si>
    <t>SQ Sala de descans</t>
  </si>
  <si>
    <t>SQ Reanimació</t>
  </si>
  <si>
    <t>REA</t>
  </si>
  <si>
    <t>Sala de dilatació i post part 1</t>
  </si>
  <si>
    <t>WC Sala DPP_1</t>
  </si>
  <si>
    <t>Sala de dilatació i post part 2</t>
  </si>
  <si>
    <t>Sala de dilatació i post part 3</t>
  </si>
  <si>
    <t>Sala de dilatació i post part 4</t>
  </si>
  <si>
    <t>Sala de dilatació i post part 5</t>
  </si>
  <si>
    <t>Sala de dilatació i post part 6</t>
  </si>
  <si>
    <t>Sala de dilatació i post part 7</t>
  </si>
  <si>
    <t>Sala de dilatació i post part 8</t>
  </si>
  <si>
    <t>Sala de dilatació i post part 9</t>
  </si>
  <si>
    <t>Sala de descans</t>
  </si>
  <si>
    <t>WC REA</t>
  </si>
  <si>
    <t>Abocador REA</t>
  </si>
  <si>
    <t>WC Passadís</t>
  </si>
  <si>
    <t>WC Parts</t>
  </si>
  <si>
    <t>Passadis Superior</t>
  </si>
  <si>
    <t>Servei Passadis Esquerra</t>
  </si>
  <si>
    <t>Serveis Passadis Dreta</t>
  </si>
  <si>
    <t>01.02.22.014</t>
  </si>
  <si>
    <t>01.02.22.015</t>
  </si>
  <si>
    <t>01.02.22.016</t>
  </si>
  <si>
    <t>01.02.22.017</t>
  </si>
  <si>
    <t>01.02.22.018</t>
  </si>
  <si>
    <t>Passadis a</t>
  </si>
  <si>
    <t>Passadis b</t>
  </si>
  <si>
    <t>01.03.31.001</t>
  </si>
  <si>
    <t>Neteja REA</t>
  </si>
  <si>
    <t>01.03.31.002</t>
  </si>
  <si>
    <t>01.03.31.003</t>
  </si>
  <si>
    <t>01.03.31.004</t>
  </si>
  <si>
    <t>Sala RACK</t>
  </si>
  <si>
    <t>01.03.31.005</t>
  </si>
  <si>
    <t>01.03.31.006</t>
  </si>
  <si>
    <t>Abocador</t>
  </si>
  <si>
    <t>01.04.41.001</t>
  </si>
  <si>
    <t>Mànegues de fibres òptiques multimode segons fitxa tècnica (OM5 de 6 - 8 fibres segons disponibilitat de material), amb empalmaments per fusió, incloent allargament de les fibres per fusió i certificació amb les següents característiques i canalitzades de forma separada.
- Instal·lació interior a hospital mitjançant tub flexible o rígid segons necessitats.
- Instal·lació interior sobre safata existent amb cable enfundat amb tub corrugat.
Completament instal·lat.</t>
  </si>
  <si>
    <t>Fibra óptica CPD1 (soterani) fins al Nou RACK (P4)</t>
  </si>
  <si>
    <t>Fibra óptica CPD2 (Planta Baixa) fins al Nou RACK (P4)</t>
  </si>
  <si>
    <t>01.04.41.002</t>
  </si>
  <si>
    <t>01.04.41.003</t>
  </si>
  <si>
    <t>Armari Rack</t>
  </si>
  <si>
    <t>01.04.41.004</t>
  </si>
  <si>
    <t>Panells Rack de 16 preses cadascun</t>
  </si>
  <si>
    <t>01.04.41.005</t>
  </si>
  <si>
    <t>Sala tecnica (*)</t>
  </si>
  <si>
    <t>Reserva Ampliació de Punts (*)</t>
  </si>
  <si>
    <t>01.04.41.006</t>
  </si>
  <si>
    <t>01.04.41.007</t>
  </si>
  <si>
    <t>01.04.41.008</t>
  </si>
  <si>
    <t>01.04.41.009</t>
  </si>
  <si>
    <t>01.04.41.010</t>
  </si>
  <si>
    <t>Altaveus de Sostre Encastats</t>
  </si>
  <si>
    <t>01.04.41.011</t>
  </si>
  <si>
    <t>Central de Megafonia en Control</t>
  </si>
  <si>
    <t>01.04.42.001</t>
  </si>
  <si>
    <t>01.04.42.002</t>
  </si>
  <si>
    <t>Mòdul</t>
  </si>
  <si>
    <t>01.04.42.003</t>
  </si>
  <si>
    <t>Bloc anul·lació</t>
  </si>
  <si>
    <t>01.04.42.004</t>
  </si>
  <si>
    <t xml:space="preserve">WC REA </t>
  </si>
  <si>
    <t>WC Passadís Esquerra</t>
  </si>
  <si>
    <t>WC Passadís Dreta</t>
  </si>
  <si>
    <t>01.04.42.005</t>
  </si>
  <si>
    <t>Terminals</t>
  </si>
  <si>
    <t>01.04.42.006</t>
  </si>
  <si>
    <t>proves i verificació de la posada en funcionament. degudament instal·lat.</t>
  </si>
  <si>
    <t>01.04.42.007</t>
  </si>
  <si>
    <t>01.05.51.001</t>
  </si>
  <si>
    <t>01.05.51.002</t>
  </si>
  <si>
    <t>01.05.52.001</t>
  </si>
  <si>
    <t>01.05.52.002</t>
  </si>
  <si>
    <t>Conducte Ventilació Passadis REA</t>
  </si>
  <si>
    <t>Adquacions conducrte Ventilació Habitacions</t>
  </si>
  <si>
    <t>Conducte Clima Zona interior de REA</t>
  </si>
  <si>
    <t>Conducte Clima passadis dreta</t>
  </si>
  <si>
    <t>Conducte clima Passadís superior</t>
  </si>
  <si>
    <t>01.05.52.003</t>
  </si>
  <si>
    <t>01.05.52.004</t>
  </si>
  <si>
    <t>Tapes neteja conducte de ventilació</t>
  </si>
  <si>
    <t>Tapes neteja conducte de clima</t>
  </si>
  <si>
    <t>01.05.52.005</t>
  </si>
  <si>
    <t>01.05.52.006</t>
  </si>
  <si>
    <t>01.05.52.007</t>
  </si>
  <si>
    <t>01.05.52.008</t>
  </si>
  <si>
    <t>Clima Sala del RACK</t>
  </si>
  <si>
    <t>01.05.52.009</t>
  </si>
  <si>
    <t>Ventilació Banys</t>
  </si>
  <si>
    <t>01.05.52.010</t>
  </si>
  <si>
    <t>01.05.52.011</t>
  </si>
  <si>
    <t>01.05.52.012</t>
  </si>
  <si>
    <t>01.06.61.001</t>
  </si>
  <si>
    <t>Bany 1 boxes</t>
  </si>
  <si>
    <t>Boxes de dilació actuals</t>
  </si>
  <si>
    <t>Bany 2 boxes de dilactació</t>
  </si>
  <si>
    <t>Zona de control</t>
  </si>
  <si>
    <t>Bany zona de reanimació 1</t>
  </si>
  <si>
    <t>Piques zona de reanimació</t>
  </si>
  <si>
    <t>Àrea de post part</t>
  </si>
  <si>
    <t>01.06.61.002</t>
  </si>
  <si>
    <t>01.06.62.001</t>
  </si>
  <si>
    <t>Linia Fluxors</t>
  </si>
  <si>
    <t>Connexió Principal</t>
  </si>
  <si>
    <t>Passadís Superior i Dreta</t>
  </si>
  <si>
    <t>01.06.62.002</t>
  </si>
  <si>
    <t>Aigua Freda</t>
  </si>
  <si>
    <t>Aigua Calenta Sanitaria</t>
  </si>
  <si>
    <t>Retorn</t>
  </si>
  <si>
    <t>Fluxors Interios Sales WC's</t>
  </si>
  <si>
    <t>WC Servei passadís Esquerra</t>
  </si>
  <si>
    <t>WC Servei passadís Dreta</t>
  </si>
  <si>
    <t>01.06.62.003</t>
  </si>
  <si>
    <t>01.06.62.004</t>
  </si>
  <si>
    <t>01.06.62.005</t>
  </si>
  <si>
    <t>Bany i pica sala 1</t>
  </si>
  <si>
    <t>Bany i pica sala 2</t>
  </si>
  <si>
    <t>Bany i pica sala 3</t>
  </si>
  <si>
    <t>Bany i pica sala 4</t>
  </si>
  <si>
    <t>Bany i pica sala 5</t>
  </si>
  <si>
    <t>Bany i pica sala 6</t>
  </si>
  <si>
    <t>Bany i pica sala 7</t>
  </si>
  <si>
    <t>Bany i pica sala 8</t>
  </si>
  <si>
    <t>Bany i pica sala 9</t>
  </si>
  <si>
    <t>Bany i pica REA</t>
  </si>
  <si>
    <t>01.06.62.006</t>
  </si>
  <si>
    <t>01.06.62.007</t>
  </si>
  <si>
    <t>01.06.62.008</t>
  </si>
  <si>
    <t>01.06.62.009</t>
  </si>
  <si>
    <t>01.06.62.010</t>
  </si>
  <si>
    <t>01.06.62.011</t>
  </si>
  <si>
    <t>WC Sala DPP_2</t>
  </si>
  <si>
    <t>WC Sala DPP_3</t>
  </si>
  <si>
    <t>WC Sala DPP_4</t>
  </si>
  <si>
    <t>WC Sala DPP_5</t>
  </si>
  <si>
    <t>WC Sala DPP_6</t>
  </si>
  <si>
    <t>WC Sala DPP_7</t>
  </si>
  <si>
    <t>WC Sala DPP_8</t>
  </si>
  <si>
    <t>WC Sala DPP_9</t>
  </si>
  <si>
    <t>01.06.62.012</t>
  </si>
  <si>
    <t>Cennxio principal</t>
  </si>
  <si>
    <t>AF</t>
  </si>
  <si>
    <t>ACS</t>
  </si>
  <si>
    <t>Retron</t>
  </si>
  <si>
    <t>Fluxors</t>
  </si>
  <si>
    <t>Derivació Fluxors Passadis Esquerra</t>
  </si>
  <si>
    <t>Derivació Fluxors Passadis Superior i Dreta</t>
  </si>
  <si>
    <t>Fons Passadís dreta</t>
  </si>
  <si>
    <t>01.06.62.013</t>
  </si>
  <si>
    <t>Derivació passais Esquerra</t>
  </si>
  <si>
    <t>Derivació passadis Dreta</t>
  </si>
  <si>
    <t>Vàlvules de Fluxors entrada a estança</t>
  </si>
  <si>
    <t>01.06.62.014</t>
  </si>
  <si>
    <t>Connexió passadis superior i dreta</t>
  </si>
  <si>
    <t>01.06.62.015</t>
  </si>
  <si>
    <t>01.06.62.016</t>
  </si>
  <si>
    <t>Valvules entrada sala de descans</t>
  </si>
  <si>
    <t>01.06.62.017</t>
  </si>
  <si>
    <t>01.06.62.018</t>
  </si>
  <si>
    <t>01.07.71.001</t>
  </si>
  <si>
    <t>01.07.71.002</t>
  </si>
  <si>
    <t>01.07.71.003</t>
  </si>
  <si>
    <t>Lavabo i pica sala 1</t>
  </si>
  <si>
    <t>Lavabo i pica sala 2</t>
  </si>
  <si>
    <t>Lavabo i pica sala 3</t>
  </si>
  <si>
    <t>Lavabo i pica sala 4</t>
  </si>
  <si>
    <t>Lavabo i pica sala 5</t>
  </si>
  <si>
    <t>Lavabo i pica sala 6</t>
  </si>
  <si>
    <t>Lavabo i pica sala 7</t>
  </si>
  <si>
    <t>Lavabo i pica sala 8</t>
  </si>
  <si>
    <t>Lavabo i pica sala 9</t>
  </si>
  <si>
    <t>Lavabo i pica REA</t>
  </si>
  <si>
    <t>Lavabo Servei passadís Esquerra</t>
  </si>
  <si>
    <t>Lavabo Servei passadís Dreta</t>
  </si>
  <si>
    <t>01.07.71.004</t>
  </si>
  <si>
    <t>01.08.81.001</t>
  </si>
  <si>
    <t>01.08.81.002</t>
  </si>
  <si>
    <t>Anulació en dos punts</t>
  </si>
  <si>
    <t>01.08.81.003</t>
  </si>
  <si>
    <t>Antic boxes de dilatació</t>
  </si>
  <si>
    <t xml:space="preserve">REA i post part </t>
  </si>
  <si>
    <t>01.08.82.001</t>
  </si>
  <si>
    <t>Generals</t>
  </si>
  <si>
    <t>Passadis Superior i esquerra</t>
  </si>
  <si>
    <t>01.08.82.002</t>
  </si>
  <si>
    <t>01.08.82.003</t>
  </si>
  <si>
    <t>01.08.82.004</t>
  </si>
  <si>
    <t>Vestibul principal</t>
  </si>
  <si>
    <t>01.09.001</t>
  </si>
  <si>
    <t>Capçal de Llit corregut de 3,7 metres de longitud, integrad a paret, marcaTEDISEL, model AURA 200, o similar. Inclou; Cabecero modular integrado a pared mod.AURA 200 - 3700mm.Color a determinar per la direcció facultativa.
1 Ud. AURA 200 Perfil Doble Modular - 3700mm
1 Ud. Luz Directa Tira LED 10 W
1 Ud. Pulsador para Luz Directa + Conmutador Luz Externa
7 Ud. Toma Eléctrica Blanca 16 A (Schuko)
2 Ud. Prevision para Toma Data Doble RJ45
1 Ud. Prevision para Toma Data simple RJ45
1 Ud. Previsión llamada Enfermera + Telerruptor 24 V
2 Ud. Toma de Gas O2 (CM) - Tubeado incluido
2 Ud. Toma de Gas AIR (CM) - Tubeado incluido
2 Ud. Toma de Gas VAC (CM) - Tubeado incluido
1 Ud. Instalación y montaje en obra incluido</t>
  </si>
  <si>
    <t>Sales de dilatació 1 - 9</t>
  </si>
  <si>
    <t>01.09.002</t>
  </si>
  <si>
    <t>Capçal de la Sala de Reanimació.Cabecero modular integrado a pared mod.AURA 200 - 8200mm- 4 Camas Reanimación. Color a determinar per la direcció facultativa.
1 Ud. AURA 200 Perfil Doble Modular - 8200mm
16 Ud. Toma Eléctrica Blanca 16 A (Schuko)
8 Ud. Prevision para Toma Data Doble RJ45
1 Ud. Previsión llamada Enfermera + Telerruptor 24 V
8 Ud. Toma de Gas O2 (CM)
8 Ud. Toma de Gas AIR (CM)
8 Ud. Toma de Gas VAC (CM)
1 Ud. Instlación y montaje en obra incluido</t>
  </si>
  <si>
    <t>Sala REA</t>
  </si>
  <si>
    <t>01.09.003</t>
  </si>
  <si>
    <t xml:space="preserve">Equip trifàsic TEDISEL - ETKHO, o similar de 5 x 3 kVA. Equipo trifásico TEDISEL - ETKHO de 5x3KVA
5 uds transformador de 3,15 KVA II, para uso médico, 4%Vcc
5 uds Vigilador de aislamiento tipo AC/DC grado MED, modelo ES1000A, incluyendo:
- control de fallo de tierra, sobrecarga transformador, excesiva temperatura
transformador, fallo comunicación
- medida de sobrecarga independiente de cada una de las 3 fases de secundario
- aviso SAI en descarga
- monitorización del consumo de las 3 fases de salida del transformador
- histórico de las últimas 100 alarmas / eventos
- comunicación con repetidor de alarma, por primer puerto RS485
- comunicación con multirrepetidor / Gateway para comunicación don sistema BMS
central del hospital, por segundo
puerto RS485
5 uds Protección primario transformador
15 salidas IT: 10A Curva C, PdC: 6kA (3 por transformador)
Aparallaje ABB
Embarrado de Equipotencialidad y Embarrado de Tierras
Sistema de ventilación forzada, con sonda de temperatura
IEC61439-1, IEC61439-2
</t>
  </si>
  <si>
    <t>01.09.004</t>
  </si>
  <si>
    <t>Multirepetidor / Getaway d'alarmes eléctriques MRP249-2. Multi-repetidor / Gateway de alarmas electricas MRP249-2 para instalación hasta 32
uds de vigilador modelo ES1000A, mediante conexión RS485
Segundo puerto para conexión con sistema BMS del Hospital, por protocolo ModBus RTU
Puerto Ethernet para conexión con sistema BMS del Hospital, por protocolo ModBus TCP/IP
Pulsador de Inhibición Señal Acústica.
Pulsador de Test
.</t>
  </si>
  <si>
    <t>01.09.005</t>
  </si>
  <si>
    <t>Placa d'embarrat per encastar en l¡àrea crítica. Placa de embarrados para empotrar en áreas críticas y quirófanos.
La placa frontal está realizada en acero inoxidable y la caja de empotrar en acero galvanizado.
Medidas caja: 380x210x50mm PL760
Modelo:PL760/EE+TE
Dotación:
1 embarrado EE interno
1 embarrado TE interno</t>
  </si>
  <si>
    <t>Projecte de Reforma Instal·lacions Bloc Obstètric HUAV de Lleida Unificat</t>
  </si>
  <si>
    <t>01. ENDERROC</t>
  </si>
  <si>
    <t>01.01</t>
  </si>
  <si>
    <t>ud</t>
  </si>
  <si>
    <t>Arrencada de conjunt portes  abatibles, corredisses, o d'armari  d'una o mes fulles i elements practicables, inclou abocador autoritzat</t>
  </si>
  <si>
    <t>01.02</t>
  </si>
  <si>
    <t>PA</t>
  </si>
  <si>
    <t>Partida alçada de desmuntatge de conjunt de mobles integrats de contros, prestatgeries fixes   , amb mitjans manuals i càrrega manual sobre camió o contenidor desmuntatge dels bastiment, fulles, elements fixes, vidres i ferratges, amb mitjans manuals i càrrega manual sobre camió o contenidor</t>
  </si>
  <si>
    <t>01.03</t>
  </si>
  <si>
    <t xml:space="preserve">Arrencada de mampares fixes amb fusteria  amb o sense vidre, les mampares movils en PA mobiliari </t>
  </si>
  <si>
    <t>01.04</t>
  </si>
  <si>
    <t>Desmuntatge de revestiment de  policarbonat  o aplacat de HPL o ceramic  (si no hi a demolicio del tancamenet), inclòs rastrellat, amb mitjans manuals i càrrega manual de runa sobre camió o contenidor En demolicio de tancaments esta inclos el revestiment.</t>
  </si>
  <si>
    <t>01.05</t>
  </si>
  <si>
    <t xml:space="preserve">Ud </t>
  </si>
  <si>
    <t>Desmuntatge de finestrals d'alumini i vidre  medidas 2,4x1,3m. Desmuntatge de finestrals d'alumini i vidre  per tapiarles o, amb mitgans manuals , inclou trasport i retirada a abocador autoritzat.inclou proteccio.</t>
  </si>
  <si>
    <t>01.06</t>
  </si>
  <si>
    <t>Arrencada de paviment de TERRATZO  en zona control  i banys , inclou la retirada de la junta de dilatació de material elàstic, xapas metàl.liques i element metàl·lic collat en paviment, pasta de sujecció i/o morter de col.locació, deixant el suport net i preparat per pavimentar, amb mitjans manuals i càrrega manual de runa sobre camió o contenidor.</t>
  </si>
  <si>
    <t>01.07</t>
  </si>
  <si>
    <t>Arrencada de paviment de RESINES , inclou la retirada de la junta de dilatació de material elàstic, xapas metàl.liques i element metàl·lic collat en paviment, pasta de sujecció  deixant el suport net i preparat per pavimentar, amb mitjans manuals i càrrega manual de runa sobre camió o contenidor.</t>
  </si>
  <si>
    <t>01.08</t>
  </si>
  <si>
    <t>Arrencada de paviment de PVC o porcelanic, inclou la retirada de la junta de dilatació de material elàstic, xapas metàl.liques i element metàl·lic collat en paviment, pasta de sujecció i/o morter de col.locació, deixant el suport net i preparat per pavimentar, amb mitjans manuals i càrrega manual de runa sobre camió o contenidor.</t>
  </si>
  <si>
    <t>Arrencada de cel ras carto guix  fix   inclou arrancada de la estructura de suport, tijes verticals, estructura de sujecció, els calaixos per amagar instalacions, de manera que quedi el soport net i preparat per revestir, amb mitjans manuals i càrrega manual de runa sobre camió o contenidor</t>
  </si>
  <si>
    <t>01.10</t>
  </si>
  <si>
    <t>Arrencada de cel ras desmontable de plaques de escaiola, carto guix plastificat o fibres, inclou franges fixes,  inclou arrancada de la estructura de suport, tijes verticals, estructura de sujecció, els calaixos per amagar instalacions, de manera que quedi el soport net i preparat per revestir, amb mitjans manuals i càrrega manual de runa sobre camió o contenidor</t>
  </si>
  <si>
    <t>01.11</t>
  </si>
  <si>
    <t>Enderroc de paredó de ceràmica amb aplacat amb gres  o HPL  10 a 15  cm de gruix, inclou l'arrencada d'enrajolat O hpl  en parament vertical, amb mitjans manuals i càrrega manual de runa sobre camió o contenidor.
Nota inclou l'enderroc per la realització de forats per portes i finestres.</t>
  </si>
  <si>
    <t>01.12</t>
  </si>
  <si>
    <t>Enderroc de paredó de ceràmica o trasdosat de cart guix amb estructura amb aplacat amb gres o  hpl o sens aplacat   de 5 a 10 cm de gruix en recubriment pilars i tabiqueria , inclou l'arrencada del revestiment en parament vertical, amb mitjans manuals i càrrega manual de runa sobre camió o contenidor.</t>
  </si>
  <si>
    <t>02.11</t>
  </si>
  <si>
    <t>Partida alçada de abonament íntegre en concepte de arrencada de equips sanitaris, d'aigüera inodro,, dutxa, abocador, suport, aixetes, sifó, barres fixes i mobils,  equipacio de banys, desguassos i desconnexió de les xarxes d'aigua i d'evacuació, amb mitjans manuals i càrrega manual de runa sobre camió o contenidor</t>
  </si>
  <si>
    <t>02.12</t>
  </si>
  <si>
    <t>Partida alçada de abonament íntegre en concepte de retirada de elements de fusta i metalls com mobles, armaris, cadires, petit mobiliari, mampares movils etc. amb mitjans manuals i càrrega manual de runa sobre camió o contenidor</t>
  </si>
  <si>
    <t>01.13</t>
  </si>
  <si>
    <t>Partida alçada Arrencada de sòcol ceràmic o de terratço, amb mitjans manuals i càrrega manual de runa sobre camió o contenidor en zones on es conserva pareds</t>
  </si>
  <si>
    <t>01.14</t>
  </si>
  <si>
    <t>1ud</t>
  </si>
  <si>
    <t>Gestió de resiudus enderroc</t>
  </si>
  <si>
    <t>TOTAL CAPÍTOL 01. ENDERROC</t>
  </si>
  <si>
    <t>02. ESTRUCTURA I PALETA</t>
  </si>
  <si>
    <t>02.01</t>
  </si>
  <si>
    <t>Partida Alçada , de tancament del terra del forat montacarregas de mides 1,10x  0,9m , amb estructura perimetral de L 100, fixada amb spirrot cada 25 cm i xapa autoportant grecada , i planxe de formigo armat de 15cm de gruix amb corrugats de 12mm cada 15cm adald i abaix .</t>
  </si>
  <si>
    <t>02.02</t>
  </si>
  <si>
    <t>ml</t>
  </si>
  <si>
    <t>Partida Alçada , de tancament del sostre  del forat montacarregas de mides 1,10x  0,9m , amb estructura perimetral de L 100, fixada amb spirrot cada 25 cm i xapa autoportant grecada .</t>
  </si>
  <si>
    <t>02.03</t>
  </si>
  <si>
    <t>Kg</t>
  </si>
  <si>
    <t>Acer reforç  muntatge equipament S275JR UNE 10025-2 en planxa d'acer de 20mm/15mm de mides aproximades  1,2x0,4  amb 6 fixacio mitjansant tac quimic  anclada als nervis de formigó armat del sostre   i perfils laminats  simples traballat a  taller o directament a obra per reforços de elememts d'empotrament  per perfil , col.locat a obra, inclou medis auxiliar. llum de exploracio.</t>
  </si>
  <si>
    <t>02.04</t>
  </si>
  <si>
    <t>Paredó recolzat divisori de 9 cm de gruix, de totxana de 240x115x90 mm, LD, categoria I, segons la norma UNE-EN 771-1, per a revestir, col·locat amb morter mixt 1:2:10  Portes i Varis</t>
  </si>
  <si>
    <t>02.05</t>
  </si>
  <si>
    <t xml:space="preserve">Paret divisòria recolzada de gruix 14 cm, de maó calat tancament finestres, HD, de 290x140x100 mm, per a revestir, categoria I, segons la norma UNE-EN 771-1, col·locat amb morter per a ram de paleta industrialitzat M 5 (5 N/mm2 ) de designació (G) segons norma UNE-EN 998-2. </t>
  </si>
  <si>
    <t>TOTAL CAPÍTOL 02. ESTRUCTURA I PALETA</t>
  </si>
  <si>
    <t>03. PARTICIONS INTERIORS</t>
  </si>
  <si>
    <t>03.01</t>
  </si>
  <si>
    <t>TRASDOSSAT PLACA GUIX LAMINAT (48+15+15) I AÏLLAMENT LLANA DE ROCA trasdossat autoportant de placa de guix laminat comprenent, perfileria de planxa d'acer galvanitzat amb perfils de muntants d'amplària entre 46 i 55 mm, col.locats cada 45 cm i canals d'amplària entre 46 i 55 mm, fixats mecànicament, inclús dues plaques de guix laminat de 15 mm de gruix cada una col.locada sobre perfileria d'acer galvanitzat amb fixacions mecàniques, formant trasdossat fent un conjunt de (48+15+15) mm, inclús p.p. de juntes perimetrals amb paviments, parets i sostres de poliestirè (EPS) i p.p. d'encintat i massillat de juntes i cargols, raspallats i neteges, inclús p.p. de reforços de placa de fusta o metal.lica  de forats i col.locació de caixes de instal.lacions, gasos, barres accesibilitat  inclús p.p. de subministre i col.locació d'aïllament amb manta semirígida de llana de roca.</t>
  </si>
  <si>
    <t>03.02</t>
  </si>
  <si>
    <t>TRASDOSSAT DIRECTE  (15+15 ) +15 Tradossat directe de plaques de guix laminat fixades mecànicament al parament vertical mitjançant mestres de perfileria de planxa d'acer galvanitzat  15mm (o amb pasta de fixacio) col·locades cada 400 mm amb 1 placa tipus estàndard (A) de 12,5 mm de gruix, per assolir planimetria.</t>
  </si>
  <si>
    <t>03.03</t>
  </si>
  <si>
    <t>ENVÀ PLACA GUIX LAMINAT (15+15)+48+(15+15) I AÏLLAMENT LLANA DE ROCA . Envà de plaques de guix laminat comprenent, perfileria de planxa d'acer galvanitzat amb perfils de doble muntant d'amplària entre 46 i 55 mm, col.locats cada 45 cm i canals d'amplària entre 46 i 55 mm, fixats mecànicament, inclús plaques de guix laminat de 15 mm de gruix col.locades sobre perfileria d'acer galvanitzat amb fixacions mecàniques, formant envà de paret a cada costat, fent un conjunt de (15+15)+48+(15+15) mm, inclús p.p. de juntes perimetrals amb paviments, parets i sostres de poliestirè (EPS) i p.p. d'encintat i massillat de juntes i cargols, raspallats i neteges, inclús p.p. de inclús p.p. de reforços de placa de fusta i forats i col.locació de caixes de instal.lacions gasos, barres accesibilitat  i col.locació de premarcs d'obertures, inclús p.p. de subministre i col.locació d'aïllament amb manta semirígida de Llana de roca.</t>
  </si>
  <si>
    <t>03.04</t>
  </si>
  <si>
    <t>ENVÀ AMB DOBLE ESTRUCTURA , PLACA GUIX LAMINAT (15+15)+48+48(15+15) I AÏLLAMENT LLANA DE ROCA . Envà de plaques de guix laminat comprenent, perfileria de planxa d'acer galvanitzat amb perfils de doble muntant d'amplària entre 46 i 55 mm, col.locats cada 45 cm i canals d'amplària entre 46 i 55 mm, fixats mecànicament, inclús plaques de guix laminat de 15 mm de gruix col.locades sobre perfileria d'acer galvanitzat amb fixacions mecàniques, formant envà de paret a cada costat, fent un conjunt de (15+15)+48+(15+15) mm, inclús p.p. de juntes perimetrals amb paviments, parets i sostres de poliestirè (EPS) i p.p. d'encintat i massillat de juntes i cargols, raspallats i neteges, inclús p.p. de inclús p.p. de reforços de placa de fusta i forats i col.locació de caixes de instal.lacions gasos, barres accesibilitat  i col.locació de premarcs d'obertures, inclús p.p. de subministre i col.locació d'aïllament amb manta semirígida de Llana de roca</t>
  </si>
  <si>
    <t>03.05</t>
  </si>
  <si>
    <t>ENVÀ PLACA GUIX LAMINAT (15+15)+ 70 +(15+15) I AÏLLAMENT LLANA DE ROCA . Envà de plaques de guix laminat comprenent, perfileria de planxa d'acer galvanitzat amb perfils de doble muntant d'amplària entre 70  mm, col.locats cada 45 cm i canals d'amplària entre 46 i 55 mm, fixats mecànicament, inclús plaques de guix laminat de 15 mm de gruix col.locades sobre perfileria d'acer galvanitzat amb fixacions mecàniques, formant envà de paret a cada costat, fent un conjunt de (15+15)+48+(15+15) mm, inclús p.p. de juntes perimetrals amb paviments, parets i sostres de poliestirè (EPS) i p.p. d'encintat i massillat de juntes i cargols, raspallats i neteges, inclús p.p. de inclús p.p. de reforços de placa de fusta i forats i col.locació de caixes de instal.lacions i/o punts d'enllumenat i col.locació de premarcs d'obertures, inclús p.p. de subministre i col.locació d'aïllament amb manta semirígida de Llana de roca Previsio</t>
  </si>
  <si>
    <t>03.06</t>
  </si>
  <si>
    <t>PLACA ANTIHUMITAT  EXTRA   per sustitucio per 1 placa  a de guix laminat de resistent antihumitat  i gruix 15 mm, col·locada sobre perfileria d'acer galvanitzat amb fixacions mecàniques . En pareds banys i falç sostre banys</t>
  </si>
  <si>
    <t>03.07</t>
  </si>
  <si>
    <t>PLACA RESISTEMT AL FOC EXTRA   per sustitucio per 1 placa  a de guix laminat de resistent  al foc   i gruix 15 mm, col·locada sobre perfileria d'acer galvanitzat amb fixacions mecàniques .</t>
  </si>
  <si>
    <t>03.08</t>
  </si>
  <si>
    <t>Aïllament tipus Fonodan o equivalent, segons UNE-EN 13164, per a conductes de desaigües suspesos i verticals de 50 a 160mm de diametre, col·locat amb adhesiu de formulació específica</t>
  </si>
  <si>
    <t>TOTAL CAPÍTOL 03. PARTICIONS INTERIORS</t>
  </si>
  <si>
    <t>04. SOSTRES</t>
  </si>
  <si>
    <t>04.01</t>
  </si>
  <si>
    <t xml:space="preserve">mL </t>
  </si>
  <si>
    <t>Franja de Cel ras continu per emarcar  cel ras de plaques registrables  o en passadis  de menys de 60cm , de plaques de guix laminat tipus estàndard (A), per a revestir, de 12,5 mm de gruix i vora afinada (BA), amb entramat estructura senzilla d'acer galvanitzat format per perfils col·locats cada 600 mm fixats al sostre. 
S'utilitzaran tacs de paraigües, balancí o resort, tacs de niló d'obertura amb vora, tipus ´´Fischer KD´´ o ´´Hilti EKD HM6´´ en els casos en que es trobi el revoltó buit, o tipus ´´Hilti HKD´´ o ´´Spit Laton´´ en zona control , dilatacio 1a 5 i varis</t>
  </si>
  <si>
    <t>04.02</t>
  </si>
  <si>
    <t xml:space="preserve">Cortiner  per col.locaco de lumninaria en sales de dilatacio deixan espai de 10cm x 10cm , de plaques de guix laminat tipus estàndard (A), per a revestir, de 12,5 mm de gruix i vora afinada (BA), amb entramat estructura senzilla d'acer galvanitzat format per perfils col·locats cada 600 mm fixats al sostre. 
S'utilitzaran tacs de paraigües, balancí o resort, tacs de niló d'obertura amb vora, tipus ´´Fischer KD´´ o ´´Hilti EKD HM6´´ en els casos en que es trobi el revoltó buit, o tipus ´´Hilti HKD´´ o ´´Spit Laton´´ en els casos en que es </t>
  </si>
  <si>
    <t>04.03</t>
  </si>
  <si>
    <t xml:space="preserve">CGC  Cel ras continu de plaques de guix laminat tipus estàndard (A), per a revestir, de 12,5 mm de gruix i vora afinada (BA), amb entramat estructura senzilla d'acer galvanitzat format per perfils col·locats cada 600 mm fixats al sostre.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
</t>
  </si>
  <si>
    <t>04.04</t>
  </si>
  <si>
    <t>Registre  d'acer rebo 13 GKF1  sistema D171 Knauf o equivalent  de 60x60  , compost de marc , porta i tanca amb braç de seguretat   falç sostre de carto guix, integrat i col.locat</t>
  </si>
  <si>
    <t>04.05</t>
  </si>
  <si>
    <t>Registre  d'acer rebo 13 GKF1  sistema D171 Knauf o equivalent  de 40x40  , compost de marc , porta i tanca amb braç de seguretat   falç sostre de carto guix, integrat i col.locat</t>
  </si>
  <si>
    <t>04.06</t>
  </si>
  <si>
    <t>Registre Rebo  F-Tec  estanca P/A/H  Knauf o equivalent estanca clase 4 ,  de 40x40  , compost de marc , porta i tanca amb braç de seguretat   falç sostre de carto guix, integrat i col.locat</t>
  </si>
  <si>
    <t>04.07</t>
  </si>
  <si>
    <t>Registre  F-Tec  estanca P/A/H  Knauf o equivalent estanca clase 4 ,  de 60x60  , compost de marc , porta i tanca amb braç de seguretat   falç sostre de carto guix, integrat i col.locat</t>
  </si>
  <si>
    <t>04.08</t>
  </si>
  <si>
    <t>FM2 Cel ràs mineral de la casa  Medicare 60*60*1,5 cm, de color blanc amb calsificació contra el foc B-s1, d0. De mides 600x600x15mm de gruix, perfileria model Trulok o equivalent per anar vista Inclou el mecanitzat dels forats per encastar llums de sostre. Classificat M=(NFP 92-510), compost d'un substracte mineral de baixa biopersistència i no nociu per a la salut segons la directiva 97/69/CE.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 En sales dilatacio i rea registre i Sala de descans</t>
  </si>
  <si>
    <t>04.09</t>
  </si>
  <si>
    <t>FM-1 Cel ràs mineral   de la casa ORBIT   o equivalent, de color blanc amb calsificació contra el foc B-s1, d0. De mides 600x600x15mm de gruix, perfileria model Trulok o equivalent per anar vista Inclou el mecanitzat dels forats per encastar llums de sostre. Classificat M=(NFP 92-510), compost d'un substracte mineral de baixa biopersistència i no nociu per a la salut segons la directiva 97/69/CE.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  En passadissos i control</t>
  </si>
  <si>
    <t>Reposició de cel ras de plaques d'escaiola per a revestir, de 600x600 mm amb estructura acer galvanitzat (igual o similar a la existent, per anar vista i/o oculta)</t>
  </si>
  <si>
    <t>TOTAL CAPÍTOL 04. SOSTRES</t>
  </si>
  <si>
    <t>05. FUSTERIA INTERIOR</t>
  </si>
  <si>
    <t>05.01</t>
  </si>
  <si>
    <t>P-1 Portes batent 1 fulla amplada de pas 0,8mx 2,1m   composta per un marc metàl.lic Tipo Gtelescopic  de la casa SOLECO o equivalent per instalar despres de tabicar d'acer galbanitzat  gruix 1,5mm , lacada segons ral a definir  goma embotit al marc. Fulla  de pas lliyra  210x0,8  amb l'interior de poliestiré expandit d'alta densitat (o aglomerat alleugerit)  revestit amb HPL de 2 /3mm amb cantells compacta fenolic de 6/8mm , gruix de porta 40mmm marc i a la fulla . Inclou colocació a obra. (Veure planol de fusteria i serralleria interior) inclos maneta d'acer inox amb placa quadrada de 18x18 . totalment instalada a lleida.</t>
  </si>
  <si>
    <t>05.02</t>
  </si>
  <si>
    <t>P-2  Portes batent    1 fulla amplada de pas 1,2 m x 2,1m ,   composta per un marc metàl.lic Tipo Gtelescopic  de la casa SOLECO o equivalent per instalar despres de tabicar d'acer galbanitzat  gruix 1,5mm , lacada segons ral a definir  goma embotit al marc. Fulla  de pas lliyra  210x0,8  amb l'interior de poliestiré expandit d'alta densitat (o aglomerat alleugerit)  revestit amb HPL de 2 /3mm amb cantells compacta fenolic de 6/8mm , gruix de porta 40mmm marc i a la fulla . Inclou colocació a obra. (Veure planol de fusteria i serralleria interior) inclos maneta d'acer inox amb placa quadrada de 18x18 . totalment instalada a lleida.</t>
  </si>
  <si>
    <t>05.03</t>
  </si>
  <si>
    <t>P-3   Porta corredisa  en banys amb armazon metal.lic  integrat pared  de pas lliure 80cm x 2,10, composta per un marc metàl.lic  de pass  de la casa SOLECO o equivalent,   pas marc metal.lic de  90 cmx 2,10m  Guies alumini , sistema V8610 i burlet de goma embotit al marc. Fulla amb l'interior de poliestiré expandit d'alta densitat revestit amb HPL de 3mm amb  i cantell fcompacte fenolic de 8/6mm  hpl de  Inclou colocació a obra. (Veure planol de fusteria i serralleria interior)</t>
  </si>
  <si>
    <t>05.04</t>
  </si>
  <si>
    <t>SH-1  HPL )    Porta corredera HPL   Hermetica automatica Manusa o equivalent de mides de pas liure 1450 x 2100 mm, operador corred. Hermetica HD  Visio + Her   230 V SQ-000  ,  Fulla corredera radio 7hermetica P50 -CH acabat  HPL (color direccio facultativa)  , suplement unio xapas  lacades . mirilla  L400xL400   . Tirador manillon 250. Tirador uñero hoja P50 . Marc MK40 -Blok  porta corredera  (AISI -304 ) . Instal.lacio . Interfeace programable vision. Sensor seguretat . Detector proximitat OPTIMA (VISION ACTIVA) .    inclos transort i muntatge.</t>
  </si>
  <si>
    <t>05.05</t>
  </si>
  <si>
    <t>SI-1  Suministro i muntatge Portes  tallafocs EI2 -60   2 fullas  model Turia Andreu o equivalent de mides pas  aprox  210 x 210 alçada    , inclos joc manilla, tanca porta Geze TS1500 , selector de tanca , i barra antipanic Fast Touch CISA 840mm , amb iman retenidor amb bloqueig ,  transport  i montatge a lleida.  inclos reforç metal.lic per su instal.lacio.
Antipànic 2 h Pusch</t>
  </si>
  <si>
    <t>05.06</t>
  </si>
  <si>
    <t xml:space="preserve">SA-1  Porta automàtica corredisses telescòpica  model “Slim 90” de Manusa  o equivalen  amb Operador VISIO +TEL 230V SQ-000 2 Motors trifàsic  CA , Bateria emergència, valida via evacuació Midas 1,60 per 2,10  alçada , . Vidre laminat 5+5 , full telescòpica lenta,  Perfil Al, instal•lació inclosa , sensor seguretat , detector proximitat, selector OPTIMA (vision /activa/interface)  Slim 90 o equivalent  de dues fulles. 
</t>
  </si>
  <si>
    <t>05.07</t>
  </si>
  <si>
    <t>Front d'armari PA1  format per tres portes de hpl 13mm amb rigiditzador  metalic   , sense interior  mides totals 1,30 x 2,1m  , amb ranures de ventilacio, segons planell.</t>
  </si>
  <si>
    <t>TOTAL CAPÍTOL 05. FUSTERIA INTERIOR</t>
  </si>
  <si>
    <t>06. REVESTIMENTS INTERIORS</t>
  </si>
  <si>
    <t>06.01</t>
  </si>
  <si>
    <t>Pintat  (antibacteriana)  de parament vertical i horitzontal de carto guix  , amb  dues capes de pintura  en base acuosa antibacterian  Sikkens Alpha sano Protex o equivalent e inclos una capa d' emprimacio, color blanc mat o equivalent , amb acabat llis, amb una capa segelladora i dues d'acabat Bs1 D0</t>
  </si>
  <si>
    <t>06.02</t>
  </si>
  <si>
    <t>Pintat  amb plastic base aquosa de parament vertical i horitzontal de carto guix  en areas fora zona d'intervencio , parets existents , color blanc mat o equivalent , amb acabat llis, amb una capa segelladora i dues d'acabat Bs1 D0 Passadissos, pre vestuaris</t>
  </si>
  <si>
    <t>06.03</t>
  </si>
  <si>
    <t>Revestiment HPL 6mm vertical de paraments amb panell compacte fenòlic de la casa Formica o equivalenet  (  color i textura a escollir direccio facultativa, presuuspostat acabat WOODS texturitzata  exemple ref F8585 de formica) ), gruix de 6 mm, tipus CGF segons Norma EN438, amb resistència al foc B-s1, d0. Amb certificacions ambientals FSC, PEFC i HQE i EPD, així com les certificacions en gestió de qualitat ISO 9001, ISO 14001, BS OHSAS 18001 i EN 16001, color segons Direcció d'obra. Paraments de fixació verticals amb llistons de compacte fenòlic de 8mm, separació màxima entre muntants complint manuals tècnics, amb una càmera de ventilació mínima de 9 mm i amb fixació al panell mitjançant sistema d'enganxat elàstic homologats per a la fixació dels panells FunderMax o similar, separació entre panells mínima segons Norma. Inclou el segetat de les juntes i unions en Paviments, parets i sostres, per evitar junts brutes.</t>
  </si>
  <si>
    <t>06.04</t>
  </si>
  <si>
    <t xml:space="preserve">Subministre i col·locació de revestiment de parets  amb policarbonat Protectwal (o equivalent) amb panell de 1,7mm de gruix, lleugerament granulat i tintat en massa. Certificació al foc B-s1, d0, deixant junta de 2mm entre panells i segellats amb silicona de la mateixa casa. 
El panell anirà enganxat a la paret amb adhesiu Protecwall Protectbond (o equivalent) en tota la superfície. Les plaques en cantonada aniran doblegats  amb eina homologada per aquest us.
</t>
  </si>
  <si>
    <t>06.05</t>
  </si>
  <si>
    <t xml:space="preserve">Enrajolat de parament vertical interior a una alçària &lt;=3 m, amb rajola porcelanica  U 298 BRANCO NEVE MATE  CASA Grespor  o equivalente de 40x40 color a decidir direccio facultativa  amb cimen cola adient per porcelanic i soport inclos cantoneras blanca  Schluter  Joly  ( cantell prim en una direccio)  i peces especials </t>
  </si>
  <si>
    <t>06.06</t>
  </si>
  <si>
    <t>Arrebossat reglejat de paraments verticals o horitzontals, amb morter mixt 1:2:10, inclós pp de col.locació de malla de fibre de vidre revestida de PVC i pp de juntes, arestes reforçades i recons. Paraments per a rebre revestiment d'acabat posterior. Varis</t>
  </si>
  <si>
    <t>06.07</t>
  </si>
  <si>
    <t>Enguixat  reglejat de paraments verticals  que es modifiquen i parets que es tapien Varis</t>
  </si>
  <si>
    <t>06.08</t>
  </si>
  <si>
    <t>Extra , si es realitzan amb treballs verticals per  arrebossat les  finestres desde  el exterior</t>
  </si>
  <si>
    <t>TOTAL CAPÍTOL 06. REVESTIMENTS INTERIORS</t>
  </si>
  <si>
    <t>07. PAVIMENTS</t>
  </si>
  <si>
    <t>07.01</t>
  </si>
  <si>
    <t>PV1c  Subministrament i instal·lació de paviment de Vinil de la marca. Tarquet   CONDUCTIVE '' o equivalent, de 2 mm. de gruix., Ref: a triar. D'acord amb la normativa europea: Comportament al foc: A 1350-1 Classificació reacció fuegoc: CFL-s1. Juntes bisellades i soldades, encolat amb cola de dispersió aquosa:
Subministrament i instal·lació de Coure, (aquest coure l'electricista deu soldar a un presa-terra) s'instal·la per millorar la conductivitat i segons normativa europea.
Nota: es realitzarà segons prescripcions del fabricant
Inclos Amb formació de sòcol a peça especial prefabricada de color negre, del mateix material, en tot el perímetre de la sala fins a una alçada de 10cm.
Abans de la instal·lació de la làmina de vinil, s'anivellarà el terra.</t>
  </si>
  <si>
    <t>07.02</t>
  </si>
  <si>
    <t>PV-1 Subministrament i instal·lació de paviment de Vinil  NO  CONDUCTIVO , disipativo  la marca. Tarquet (o equivalent) no conductive, de 2 mm. de gruix., Ref: a triar. D'acord amb la normativa europea: Comportament al foc: A 1350-1 Classificació reacció fuegoc: CFL-s1. Juntes bisellades i soldades, encolat amb cola de dispersió aquosa:Nota: es realitzarà segons prescripcions del fabricant. Abans de la instal·lació de la làmina de vinil, s'anivellarà el terra.
Inclou variant en banys antilliscant . Inclos Amb formació de sòcol a peça especial prefabricada de color negre, del mateix material, en tot el perímetre de la sala fins a una alçada de 10cm.</t>
  </si>
  <si>
    <t>07.03</t>
  </si>
  <si>
    <t>PV2Subministrament i instal·lació de paviment de Vinil  NO  CONDUCTIVE  ANTILLISCANT  perr Banys  la marca. Tarquet no conductive, de 2 mm. de gruix., Ref: a triar. D'acord amb la normativa europea: Comportament al foc: A 1350-1 Classificació reacció fuegoc: CFL-s1. Juntes bisellades i soldades, encolat amb cola de dispersió aquosa:Nota: es realitzarà segons prescripcions del fabricant. Abans de la instal·lació de la làmina de vinil, s'anivellarà el terra.
Inclos Amb formació de sòcol a peça especial prefabricada de color negre, del mateix material, en tot el perímetre de la sala fins a una alçada de 10cm.</t>
  </si>
  <si>
    <t>07.04</t>
  </si>
  <si>
    <t xml:space="preserve"> Anivellament del suport, amb pasta allisadora duns 2mm de mitjana de ciment segons UNE-EN 13813, aplicada manualment.
Criteri d'amidament: m2 de superfície amidada segons les especificacions de la DT, amb deducció de la superfície corresponent a obertures, d'acord amb els criteris següents:- Obertures &lt;= 1 m2:  No es dedueixen
- Obertures &gt; 1 m2:  Es dedueix el 100%</t>
  </si>
  <si>
    <t>07.05</t>
  </si>
  <si>
    <t>Sócol de aglomerat de terratzo, polit de cara i cantell, amb acabat brillant, colocat amb morter de ciment pòrtland amb filler calcari CEM II/B-L 32,5 R segons UNE-EN 197-1. Inclou areas de repocicio. En zona control</t>
  </si>
  <si>
    <t>07.06</t>
  </si>
  <si>
    <t>Paviment de terrazo igual al existent ,   de 40x40  cm de la casa  Grau o equivalent,  col.locació amb morter de ciment pòrtland amb gruix de 3/4cm aprox. amb filler calcari CEM II/B-L 32,5 R segons UNE-EN 197-1, en sacs. Inclou el transport i descarrega a l'obra.  Zona Control</t>
  </si>
  <si>
    <t>07.07</t>
  </si>
  <si>
    <t>Sócol de trusplas  blanc encolat. Sala de descans</t>
  </si>
  <si>
    <t>07.08</t>
  </si>
  <si>
    <t>Rebaixat, polit i abrillantat del paviment de terratzo o pedra en control
Nota: s'ha de garantitzar el coeficient antilliscament clase 1 i 2 on corresponguin.</t>
  </si>
  <si>
    <t>07.09</t>
  </si>
  <si>
    <t xml:space="preserve">Formació  amb pendents en banys amb duxa amb   morter  acabat per pavimnet vinilic  entre 5 i 7cm </t>
  </si>
  <si>
    <t>07.10</t>
  </si>
  <si>
    <t>Ud</t>
  </si>
  <si>
    <t>impermeabilitzacio de banys amb duxa  o amb  conjunt manta impermeabilizant i desaigue inox  Schluter . Superficie impermeabilitzacio 4m2 per bany.</t>
  </si>
  <si>
    <t>07.11</t>
  </si>
  <si>
    <t>Suministrament i col.locació de xapa d'acer inox tipus IX-1 per a cantonera de protecció d'envàns amb acer inox ASISI 316 de desenvolupament de 15cm amb 5 plecs, segons detall del planell de fusteria  cantonera d'alçada 250cm. Inclou sistema de fixació mecànica mitjançant cargols autorroscants . col.locada abans hpl segons detall planol fusteria</t>
  </si>
  <si>
    <t>07.12</t>
  </si>
  <si>
    <t>Suministrament i col.locació de xapa doplegada       IX-2 de 1.5mm de gruix d'acer inox AISI 316 per a remat de protecció d'envàn de desenvolupament des de 150mm fins a 200mm amb 2 plecs, segons detall del planell de fusetries , cantonera d'alçada 250cm. Inclou sistema de fixació encolat a tauler de fusta de DM hidrofug de 19mm el tauler es subjectarà a la estructura d'acer galvanitzat. segons plano fusteria , en portes de vidre.</t>
  </si>
  <si>
    <t>07.13</t>
  </si>
  <si>
    <t>Tapajunts d'acer inox, per a canvi entre diferents materials , igualant nivell</t>
  </si>
  <si>
    <t>TOTAL CAPÍTOL 07. PAVIMENTS</t>
  </si>
  <si>
    <t>08. MOBILIARI</t>
  </si>
  <si>
    <t>08.02</t>
  </si>
  <si>
    <t>TC-1  Moble en sales de dilatacio compost de mobles baixos amb taulell  i armari alt  per el pacient amb hpl   de mides totals 185+39 x 0,6 x 0,9 o2,5m d'alçada segons planos , amb prestatge  i  portes   de aglomerat xapat amb hpl 07mm, interiors amb melamina y taulell  de hpl 12/13mm amb forat per aiguera  col.locada per sota (altre partida), color D.F  (  color i textura a escollir direccio facultativa, presuuspostat acabat WOODS texturitzata  exemple ref F8585 de formica)  taullell i part baixa en blanc, moble alt en formica hpl 0,7mm</t>
  </si>
  <si>
    <t>08.04</t>
  </si>
  <si>
    <t xml:space="preserve">TC- 3 Conjunt  moble del  control de'infermeria  de REA  a amb mobles alts i baixos  i taulell , segons planols de fusteria amb moduls de aglomerat acabat amb melamina , portes  aglomerat xapat amb hpl 07mm segons color D.F.  i  taullel   HPL 12/13mm amb forat per aiguera col.locada per sota (altre partida) color DF  (  color i textura a escollir direccio facultativa) </t>
  </si>
  <si>
    <t>TC-4  Taullell de control d'infermeria en REA  , segons planols de fusteria amb estructura taulell de aglomerat xapat amb hpl 07mm  i acabats  en HPL 12/13mm en en sobre i frontal d'atencio segons color D.F. (  color i textura a escollir direccio facultativa, presuuspostat acabat WOODS texturitzata  exemple ref F8585 de formica) taulell  imobles baixos en blanc frontal colori  textura fusta.</t>
  </si>
  <si>
    <t>TC-5 Conjunt de  mobles segons planols  en control d'infermeria amb mobles alts i baixos  taulell , segons planols de fusteria amb estructura taulell de aglomerat xapat amb hpl 07mm  i acabats  en frontal d'atencio en  HPL 6 /12mm segons color D.F.   i  taullel   HPL 12/13mm amb forat per aiguera col.locada per sota (altre partida) color DF (  color i textura a escollir direccio facultativa, presuuspostat acabat WOODS texturitzata  exemple ref F8585 de formica)  taulle i bobles baixos en blanc , mobles alts en ( hpl color i textura fusta)</t>
  </si>
  <si>
    <t>08.03</t>
  </si>
  <si>
    <t>TC-2 Moble  cuina  Conjunt d'armari compost per  moduls baixos i alts  amb portes i calaixos segons planols  ,amb aglomerat de 16 mm acabats amb hpl 0,7mm , interiors de melamina  taullell de hpl 13 mm.un modul amb calaixos , amb pica  40x40 x20 de inox per integrar . mides totals 160x 2,50  mes taulell hpl  13mm .</t>
  </si>
  <si>
    <t>TOTAL CAPÍTOL 08. MOBILIARI</t>
  </si>
  <si>
    <t xml:space="preserve">09 AIXETES I SANITARIS. </t>
  </si>
  <si>
    <t>09.01</t>
  </si>
  <si>
    <t>Suministre i col.locacion de Seien de ducha amb respall noffer 15042 Fix NBA</t>
  </si>
  <si>
    <t>09.02</t>
  </si>
  <si>
    <t>Suministre i col.locacio WC MERIDIAN compac A346248000  i conjunt DUPLO WC A890092100 amb bastidor empotrable per wc suspes amb fluxor de doble descarga</t>
  </si>
  <si>
    <t>09.03</t>
  </si>
  <si>
    <t xml:space="preserve">Suministre i col.locacio Aixeta duxa  A5A2009C02  </t>
  </si>
  <si>
    <t>09.04</t>
  </si>
  <si>
    <t>Suministre i col.locacio Abocador  Garda A371055000 + Aixeta per abocador Garda   Brava  A5A878EC00</t>
  </si>
  <si>
    <t>09.05</t>
  </si>
  <si>
    <t xml:space="preserve">Suministre i col.locacio Lavabo diverta de Roca A327880000 + Aixeta per Diverta Roca Lavabo diverta de Roca  L20 A5A3K09C00 + sifon cromat </t>
  </si>
  <si>
    <t>09.06</t>
  </si>
  <si>
    <t xml:space="preserve">Suministre i col.locacio Aixeta Victoria Plus Roca  A5A324FC00  per lavamans dicverta </t>
  </si>
  <si>
    <t>09.07</t>
  </si>
  <si>
    <t xml:space="preserve"> Suministre i col.locacio Aiguera   de 40x40  Inox Roca Roma  A870P10400 per sota moble  + Sifon ampolla</t>
  </si>
  <si>
    <t>09.08</t>
  </si>
  <si>
    <t>Suministre i col.locacio Aixeta mescladora per cuina  Victoria Roca A5A8E4FC00</t>
  </si>
  <si>
    <t>09.09</t>
  </si>
  <si>
    <t>Suministre i col.locacio Aixeta Victoria Plus Roca  geroncologica  A5A3123C00 + kit gerontologica A525003000</t>
  </si>
  <si>
    <t>09.10</t>
  </si>
  <si>
    <t>Suministre i col.locacio Barra de 90º 60x60 Nofer 15060 B</t>
  </si>
  <si>
    <t>09.11</t>
  </si>
  <si>
    <t xml:space="preserve">Suministre i col.locacio Barra  fixe  de 70cm  15054- 70-B   Nofer </t>
  </si>
  <si>
    <t>09.12</t>
  </si>
  <si>
    <t>Suministre i col.locacio Barra abatible amb portarrollo Nofer 15051-70-B</t>
  </si>
  <si>
    <t>09.13</t>
  </si>
  <si>
    <t>Suministre i col.locacio Mirall de lluna incolora de 5 mm de gruix, col·locat adherit  amb silicona i grapes no vistas . Mides 0,7x1m</t>
  </si>
  <si>
    <t>TOTAL CAPÍTOL 09 AIXETES I SANITARIS</t>
  </si>
  <si>
    <t xml:space="preserve">10. ALTRES TREBALLS </t>
  </si>
  <si>
    <t>10.01</t>
  </si>
  <si>
    <t>Tancament cartro guix  a una cara sellat amb cinta per nosocomials  (Fase 1 i Fase 2)</t>
  </si>
  <si>
    <t>10.02</t>
  </si>
  <si>
    <t xml:space="preserve">Partida alçada de treballs en planta 3 per la realitzacio de desaigues, (  actuacio de uns 50 m2 en demolicio parcial  falç sostres i reposicio sostres  , obertures en calaixos desaigues , i actuacio de uns 160m2 en pintura, proteccio terres   </t>
  </si>
  <si>
    <t>Estructures provisional en REA per adaptarles a sales de dilatacio amb estructura de carto guix  a dues cares acabat pintat, sense perforar terra, amb lamina de separacio a terra i sostre acabat pintat</t>
  </si>
  <si>
    <t>TOTAL CAPÍTOL 10 ALTRES TREBALLS</t>
  </si>
  <si>
    <t>IMPORT TOTAL DEL PRESSUPOST D'OBRA CIVIL</t>
  </si>
  <si>
    <t>D0701461</t>
  </si>
  <si>
    <t>Morter de ciment pòrtland amb filler calcari CEM II/B-L i sorra, amb 200 kg/m3 de ciment, amb una proporció en volum 1:8 i 2,5 N/mm2 de resistència a compressió, elaborat a l'obra</t>
  </si>
  <si>
    <t>A0150000</t>
  </si>
  <si>
    <t>C1705600</t>
  </si>
  <si>
    <t>B0512401</t>
  </si>
  <si>
    <t>B0310020</t>
  </si>
  <si>
    <t>B0111000</t>
  </si>
  <si>
    <t>D0701821</t>
  </si>
  <si>
    <t>Morter de ciment pòrtland amb filler calcari CEM II/B-L i sorra, amb 380 kg/m3 de ciment, amb una proporció en volum 1:4 i 10 N/mm2 de resistència a compressió, elaborat a l'obra.
Criteri d'amidament: m3 de volum necessari elaborat a l'obra.</t>
  </si>
  <si>
    <t>D070A4D1</t>
  </si>
  <si>
    <t>Morter mixt de ciment pòrtland amb filler calcari CEM II/B-L, calç i sorra, amb 200 kg/m3 de ciment, amb una proporció en volum 1:2:10 i 2,5 N/mm2 de resistència a compressió, elaborat a l'obra</t>
  </si>
  <si>
    <t>B0532310</t>
  </si>
  <si>
    <t>kg</t>
  </si>
  <si>
    <t>Calç aèria CL 90</t>
  </si>
  <si>
    <t>D070A8B1</t>
  </si>
  <si>
    <t>Morter mixt de ciment pòrtland amb filler calcari CEM II/B-L, calç i sorra, amb 380 kg/m3 de ciment, amb una proporció en volum 1:0,5:4 i 10 N/mm2 de resistència a compressió, elaborat a l'obra</t>
  </si>
  <si>
    <t>D070AA41</t>
  </si>
  <si>
    <t>Morter de ciment pòrtland amb filler calcari CEM II/B-L i sorra de pedra granítica amb 250 kg/m3 de ciment, amb una proporció en volum 1:6, elaborat a l'obra amb formigonera de 165 l</t>
  </si>
  <si>
    <t>A0140000</t>
  </si>
  <si>
    <t>B0312020</t>
  </si>
  <si>
    <t>Sorra de pedrera de pedra granítica per a morters</t>
  </si>
  <si>
    <t>D07J1100</t>
  </si>
  <si>
    <t>Pasta de guix B1</t>
  </si>
  <si>
    <t>A0149000</t>
  </si>
  <si>
    <t>Manobre guixaire</t>
  </si>
  <si>
    <t>B0521100</t>
  </si>
  <si>
    <t>Guix de designació B1/20/2, segons la norma UNE-EN 13279-1</t>
  </si>
  <si>
    <t>D84ZXX01</t>
  </si>
  <si>
    <t xml:space="preserve">Formació de forats per instal.lacions sobre els sostres metàl.lics i sostres desmuntables, per col·locació de equips elèctrics, realitzats a mà, incliou sanejament de la superficie a realitzar forats, i la neteja i retirada de runa i carrega sobre contenidor. </t>
  </si>
  <si>
    <t>E936AZZ1</t>
  </si>
  <si>
    <t>Solera de formigó HA-25/B/8/IIa, de consistència tova i grandària màxima del granulat 7 mm, de gruix 4 cm, abocat des de camió</t>
  </si>
  <si>
    <t>A0122000</t>
  </si>
  <si>
    <t>B065760B</t>
  </si>
  <si>
    <t>Formigó HA-25/B/10/IIa de consistència tova, grandària màxima del granulat 10 mm, amb &gt;= 275 kg/m3 de ciment, apte per a classe d'exposició IIa</t>
  </si>
  <si>
    <t>E93A14E0</t>
  </si>
  <si>
    <t>Recrescuda del suport de paviments, de 4 cm de gruix, amb morter de ciment 1:4.
Criteri d'amidament: m2 de superfície amidada segons les especificacions de la DT, amb deducció de la superfície corresponent a obertures, d'acord amb els criteris següents:- Obertures &lt;= 1 m2:  No es dedueixen
- Obertures &gt; 1 m2:  Es dedueix el 100%</t>
  </si>
  <si>
    <t>B7C2P100</t>
  </si>
  <si>
    <t>Planxa de poliestirè expandit elastificat de 10 mm de gruix</t>
  </si>
  <si>
    <t>Subtotal element compost</t>
  </si>
  <si>
    <t>E9Z4AA16</t>
  </si>
  <si>
    <t>Armadura per lloses de formigó AP500 T amb malla electrosoldada de barres corrugades d'acer ME 15x15 cm D:6-6 mm 6x2,2 m B500T UNE-EN 10080.
Criteri d'amidament: m2 de superfície amidada segons les especificacions de la DT.Aquest criteri inclou les pèrdues i increments de material corresponents a retalls i empalmaments.</t>
  </si>
  <si>
    <t>A0134000</t>
  </si>
  <si>
    <t>Ajudant ferrallista</t>
  </si>
  <si>
    <t>A0124000</t>
  </si>
  <si>
    <t>Oficial 1a ferrallista</t>
  </si>
  <si>
    <t>B0B34134</t>
  </si>
  <si>
    <t>Malla electrosoldada de barres corrugades d'acer ME 15x15 cm D:6-6 mm 6x2,2 m B500T UNE-EN 10080</t>
  </si>
  <si>
    <t>B0A14200</t>
  </si>
  <si>
    <t>Filferro recuit de diàmetre 1,3 mm</t>
  </si>
  <si>
    <t>EE01CA01</t>
  </si>
  <si>
    <t>ML</t>
  </si>
  <si>
    <t>Subm. i col. de cable de Cu 450/750 V tipus H07V-K de 1x1'5 mm2. No propagador de la flama (UNE-EN 60332-1-2). S'inclou material auxiliar i terminals.</t>
  </si>
  <si>
    <t>AA001</t>
  </si>
  <si>
    <t>HO</t>
  </si>
  <si>
    <t>MA D' OBRA OPERARI</t>
  </si>
  <si>
    <t>BE01CA01</t>
  </si>
  <si>
    <t>CABLE CU 450/750 V H07V-K 1x1'5 mm2.</t>
  </si>
  <si>
    <t>EE01CA02</t>
  </si>
  <si>
    <t>Subm. i col. de cable de Cu 450/750 V tipus H07V-K de 1x2'5 mm2. No propagador de la flama (UNE-EN 60332-1-2). S'inclou material auxiliar i terminals.</t>
  </si>
  <si>
    <t>BE01CA02</t>
  </si>
  <si>
    <t>CABLE CU 450/750 V H07V-K 1x2'5 mm2.</t>
  </si>
  <si>
    <t>EE01HA21</t>
  </si>
  <si>
    <t>Subm. i col. de cable de Cu 0'6-1 kV tipus RZ1-K (AS) de 3x1'5 mm2. No propagador de l'incendi (UNE-EN 60332-3-24). No propagador de la flama (UNE-EN 60332-1-2). Lliure d'halògens (UNE-EN 50267-2-1). Baixa emissió de fums opacs (UNE-EN 61034-2). Baixa corrossivitat (UNE-EN 50267-2-2). S'inclou material auxiliar i terminals.</t>
  </si>
  <si>
    <t>BE01HA21</t>
  </si>
  <si>
    <t>Cable de Cu 0'6-1 KV RZ1-K (AS) GENERAL CABLE EXZHELLENT XXI 1000 V.</t>
  </si>
  <si>
    <t>EE01HA22</t>
  </si>
  <si>
    <t>Subm. i col. de cable de Cu 0'6-1 kV tipus RZ1-K (AS) de 3x2'5 mm2. No propagador de l'incendi (UNE-EN 60332-3-24). No propagador de la flama (UNE-EN 60332-1-2). Lliure d'halògens (UNE-EN 50267-2-1). Baixa emissió de fums opacs (UNE-EN 61034-2). Baixa corrossivitat (UNE-EN 50267-2-2). S'inclou material auxiliar i terminals.</t>
  </si>
  <si>
    <t>BE01HA22</t>
  </si>
  <si>
    <t>EE01HA23</t>
  </si>
  <si>
    <t>Subm. i col. de cable de Cu 0'6-1 kV tipus RZ1-K (AS) de 3x4 mm2. No propagador de l'incendi (UNE-EN 60332-3-24). No propagador de la flama (UNE-EN 60332-1-2). Lliure d'halògens (UNE-EN 50267-2-1). Baixa emissió de fums opacs (UNE-EN 61034-2). Baixa corrossivitat (UNE-EN 50267-2-2). S'inclou material auxiliar i terminals.</t>
  </si>
  <si>
    <t>BE01HA23</t>
  </si>
  <si>
    <t>EE01HA36</t>
  </si>
  <si>
    <t>Subm. i col. de cable de Cu 0'6-1 kV tipus RZ1-K (AS) de 5x2'5 mm2. No propagador de l'incendi (UNE-EN 60332-3-24). No propagador de la flama (UNE-EN 60332-1-2). Lliure d'halògens (UNE-EN 50267-2-1). Baixa emissió de fums opacs (UNE-EN 61034-2). Baixa corrossivitat (UNE-EN 50267-2-2). S'inclou material auxiliar i terminals.</t>
  </si>
  <si>
    <t>BE01HA36</t>
  </si>
  <si>
    <t>EE03CO01</t>
  </si>
  <si>
    <t>Subm. i col. de tub corrugat de P.V.C. no propagador de la flama, de diàmetre exterior 16 mm. Característiques segons norma UNE EN-500086-2-2. Resistència a la compresió 320 N. Resistència a l'impacte 1 J. Temperatures d'utilització -5 a +60 ºC. Grau de protecció contra danys mecànics 5 segons norma UNE 20324. IP-42. S'inclou p.p. de grapes.</t>
  </si>
  <si>
    <t>BE03CO01</t>
  </si>
  <si>
    <t>TUB COARRUGAT DE 16 mm.</t>
  </si>
  <si>
    <t>EE03CO02</t>
  </si>
  <si>
    <t>Subm. i col. de tub corrugat de P.V.C. no propagador de la flama, de diàmetre exterior 20 mm. Característiques segons norma UNE EN-500086-2-2. Resistència a la compresió 320 N. Resistència a l'impacte 1 J. Temperatures d'utilització -5 a +60 ºC. Grau de protecció contra danys mecànics 5 segons norma UNE 20324. IP-42. S'inclou p.p. de grapes.</t>
  </si>
  <si>
    <t>BE03CO02</t>
  </si>
  <si>
    <t>TUB COARRUGAT DE 20 mm.</t>
  </si>
  <si>
    <t>EE03CO03</t>
  </si>
  <si>
    <t>Subm. i col. de tub corrugat de P.V.C. no propagador de la flama, de diàmetre exterior 25 mm. Característiques segons norma UNE EN-500086-2-2. Resistència a la compresió 320 N. Resistència a l'impacte 1 J. Temperatures d'utilització -5 a +60 ºC. Grau de protecció contra danys mecànics 5 segons norma UNE 20324. IP-42. S'inclou p.p. de grapes.</t>
  </si>
  <si>
    <t>BE03CO03</t>
  </si>
  <si>
    <t>TUB COARRUGAT DE 25 mm.</t>
  </si>
  <si>
    <t>EE03CO04</t>
  </si>
  <si>
    <t>Subm. i col. de tub corrugat de P.V.C. no propagador de la flama, de diàmetre exterior 32 mm. Característiques segons norma UNE EN-500086-2-2. Resistència a la compresió 320 N. Resistència a l'impacte 1 J. Temperatures d'utilització -5 a +60 ºC. Grau de protecció contra danys mecànics 5 segons norma UNE 20324. IP-42. S'inclou p.p. de grapes.</t>
  </si>
  <si>
    <t>BE03CO04</t>
  </si>
  <si>
    <t>TUB COARRUGAT DE 32 mm.</t>
  </si>
  <si>
    <t>EE03CO10</t>
  </si>
  <si>
    <t>Subm. i col. de tub corrugat de P.V.C. forrat, no propagador de la flama, de diàmetre exterior 25 mm. Característiques segons norma UNE EN-500086-2-2. Resistència a la compresió 320 N. Resistència a l'impacte 2 J. Temperatures d'utilització -5 a +60 ºC. Grau de protecció contra danys mecànics 7 segons norma UNE 20324. IP-42. S'inclou p.p. de grapes.</t>
  </si>
  <si>
    <t>BE03CO10</t>
  </si>
  <si>
    <t>TUB REFLEX DE 25 mm.</t>
  </si>
  <si>
    <t>BE99GR01</t>
  </si>
  <si>
    <t>PP</t>
  </si>
  <si>
    <t>Grapa de dos potes amb tirafons.</t>
  </si>
  <si>
    <t>EE03CO11</t>
  </si>
  <si>
    <t>Subm. i col. de tub corrugat de P.V.C. forrat, no propagador de la flama, de diàmetre exterior 32 mm. Característiques segons norma UNE EN-500086-2-2. Resistència a la compresió 320 N. Resistència a l'impacte 2 J. Temperatures d'utilització -5 a +60 ºC. Grau de protecció contra danys mecànics 7 segons norma UNE 20324. IP-42. S'inclou p.p. de grapes.</t>
  </si>
  <si>
    <t>BE03CO11</t>
  </si>
  <si>
    <t>TUB REFLEX DE 32 mm.</t>
  </si>
  <si>
    <t>EE04HP05</t>
  </si>
  <si>
    <t>UN</t>
  </si>
  <si>
    <t>Subm. i col. de caixa de derivació SCHNEIDER ELECTRIC sèrie MUREVA BOX, de 225x275x120 mm. Fabricada en PP. IP55, IK07. Amb cons passacables. Tancament per cargols. S'inclou material auxiliar de muntatge.</t>
  </si>
  <si>
    <t>BE04HP05</t>
  </si>
  <si>
    <t>CAIXA SCHNEIDER ELECTRIC MUREVA BOX 225x275x120 mm ENN05017</t>
  </si>
  <si>
    <t>EEV3CD03</t>
  </si>
  <si>
    <t>DELTA DAC-1146</t>
  </si>
  <si>
    <t>A013M000</t>
  </si>
  <si>
    <t>A012M000</t>
  </si>
  <si>
    <t>BEV3CD03</t>
  </si>
  <si>
    <t>CONTROLADOR BACnet PER REGULACIÓ I CONTROL D' INSTAL.LACIONS, AMB 11 ENTRADES UNIVERSALS, 4 SORTIDES ANALOGIQUES i 6 SORTIDES DIGITALS. ALIMENTACIÓ A 24 VCA.  MODEL: DAC-1146. MARCA: CONTROLLI/DELTA.</t>
  </si>
  <si>
    <t>BEVC2702</t>
  </si>
  <si>
    <t>QUADRE ELÈCTRIC METÀL.LIC CE05</t>
  </si>
  <si>
    <t>BEVC2800</t>
  </si>
  <si>
    <t>H</t>
  </si>
  <si>
    <t>POSADA EN FUNCIONAMENT IQ</t>
  </si>
  <si>
    <t>EEV3CD04</t>
  </si>
  <si>
    <t>DELTA DAC-1180</t>
  </si>
  <si>
    <t>BEV3CD04</t>
  </si>
  <si>
    <t>CONTROLADOR BACnet PER REGULACIÓ I CONTROL D' INSTAL.LACIONS, AMB 11 ENTRADES UNIVERSALS i 8 SORTIDES ANALOGIQUES. ALIMENTACIÓ A 24 VCA.  MODEL: DAC-1180. MARCA: CONTROLLI/DELTA.</t>
  </si>
  <si>
    <t>EEV3CD05</t>
  </si>
  <si>
    <t>BEV3CD05</t>
  </si>
  <si>
    <t>CONTROLADOR BACnet PER REGULACIÓ I CONTROL D' INSTAL.LACIONS, AMB 4 ENTRADES UNIVERSALS Y 4 SORTIDES ANALOGIQUES. ALIMENTACIÓ A 24 VCA.  MODEL: DFM-440. MARCA: CONTROLLI/DELTA.</t>
  </si>
  <si>
    <t>EEVC2204</t>
  </si>
  <si>
    <t>INSTAL.LACION ELECTRICA CORRESPONENT A ENTRADES DIGITAL MODEL: ED, MARCA: CONTROLLI.. INCLOS ACCESORIS, CABLEJAT I MUNTATGE. TOTALMENT INSTAL.LAT I EN FUNCIONAMENT</t>
  </si>
  <si>
    <t>BEVC2204</t>
  </si>
  <si>
    <t>MÓDUL DE ENTRADA DIGITAL MODEL: ED, MARCA: CONTROLLI..</t>
  </si>
  <si>
    <t>EEVC2205</t>
  </si>
  <si>
    <t>SUBMINISTRE DE COL.LOCACIÓ DE MÓDUL DE RELE AUXILIAR, COMANDAMENT 24VCA, PER MONTATJE A CARRIL DIN. MARCA: CONTROLLI, MODEL: SRM/24.  TOTALMENT INSTAL.LAT I EN FUNCIONAMENT</t>
  </si>
  <si>
    <t>BEVC2205</t>
  </si>
  <si>
    <t>MÓDUL DE RELÉ AUXILIAR, COMANDAMENT 24VCA, PER MONTATJE A CARRIL DIN. MARCA: CONTROLLI, MODEL: SRM/24</t>
  </si>
  <si>
    <t>EF00PB01</t>
  </si>
  <si>
    <t>Subm. i col. de canonada de P.V.C. B de 32 mm. segons norma UNE-EN 1329-1, amb p.p. d'accessoris i suports. S'inclouen p.p. de registres i ventilacions terminals.</t>
  </si>
  <si>
    <t>BF00PB01</t>
  </si>
  <si>
    <t>CANONADA P.V.C. B DN-32.</t>
  </si>
  <si>
    <t>AA000</t>
  </si>
  <si>
    <t>MA D'OBRA  AJUDANT.</t>
  </si>
  <si>
    <t>EF03A604</t>
  </si>
  <si>
    <t>Subm. i col. d'aïllament ARMAFLEX mod. AF-6-022 de 33'5 mm de gruix i 22 mm de diàmetre interior màxim, amb p.p. d'adhesiu.</t>
  </si>
  <si>
    <t>BF03AA00</t>
  </si>
  <si>
    <t>LI</t>
  </si>
  <si>
    <t>ADHESIU ARMAFLEX ADH520/1.0.</t>
  </si>
  <si>
    <t>BF03A604</t>
  </si>
  <si>
    <t>AILLAMENT ARMAFLEX AF-6-022 33'5 mm.</t>
  </si>
  <si>
    <t>EF03A605</t>
  </si>
  <si>
    <t>Subm. i col. d'aïllament ARMAFLEX mod. AF-6-028 de 35 mm de gruix i 28 mm de diàmetre interior màxim, amb p.p. d'adhesiu.</t>
  </si>
  <si>
    <t>BF03A605</t>
  </si>
  <si>
    <t>AILLAMENT ARMAFLEX AF-6-028 35 mm.</t>
  </si>
  <si>
    <t>EF03X009</t>
  </si>
  <si>
    <t>Subm. i col. d'aïllament ARMAFLEX mod. XG 09x025 de 9 mm de gruix i 25 mm de diàmetre interior màxim, amb p.p. d'adhesiu.</t>
  </si>
  <si>
    <t>BF03X009</t>
  </si>
  <si>
    <t>AILLAMENT ARMAFLEX XG 09x025.</t>
  </si>
  <si>
    <t>EF03X012</t>
  </si>
  <si>
    <t>Subm. i col. d'aïllament ARMAFLEX mod. XG 09x032 de 9 mm de gruix i 32 mm de diàmetre interior màxim, amb p.p. d'adhesiu.</t>
  </si>
  <si>
    <t>BF03X012</t>
  </si>
  <si>
    <t>AILLAMENT ARMAFLEX XG 09x032.</t>
  </si>
  <si>
    <t>EF04MABA</t>
  </si>
  <si>
    <t>Subm. i col. de vàlvula de seient inclinat de llautó, de 1/2´´.</t>
  </si>
  <si>
    <t>BF99TE00</t>
  </si>
  <si>
    <t>CANEM I TEFLO.</t>
  </si>
  <si>
    <t>BF04MABA</t>
  </si>
  <si>
    <t>Válvula de seient inclinat de llautó, de 1/2´´.</t>
  </si>
  <si>
    <t>EF04MABB</t>
  </si>
  <si>
    <t>Subm. i col. de vàlvula de seient inclinat de llautó, de 3/4´´.</t>
  </si>
  <si>
    <t>BF04MABB</t>
  </si>
  <si>
    <t>Vàlvula de seient inclinat de llautó, de 3/4´´.</t>
  </si>
  <si>
    <t>EF04MABD</t>
  </si>
  <si>
    <t>Subm. i col. de vàlvula de seient inclinat, de llautó, de 1 1/4´´.</t>
  </si>
  <si>
    <t>BF04MABD</t>
  </si>
  <si>
    <t>Vàlvula de seient inclinat de llautó, de 1 1/4´´.</t>
  </si>
  <si>
    <t>EF04MABE</t>
  </si>
  <si>
    <t>Subm. i col. de vàlvula de seient inclinat, de llautó, de 1 1/2´´.</t>
  </si>
  <si>
    <t>BF04MABE</t>
  </si>
  <si>
    <t>Vàlvula de seient inclinat de llautó, de 1 1/2´´.</t>
  </si>
  <si>
    <t>EF04MABF</t>
  </si>
  <si>
    <t>Subm. i col. de vàlvula de seient inclinat, de llautó, de 2´´.</t>
  </si>
  <si>
    <t>BF04MABF</t>
  </si>
  <si>
    <t>Vàlvula de seient inclinat de llautó, amb rosca, de 2´´.</t>
  </si>
  <si>
    <t>EF04MADI</t>
  </si>
  <si>
    <t>Subm. i col. de vàlvula de seient de bronze, PN-16, tipus JENKINS, tanca de tefló, de 2 1/2´´.</t>
  </si>
  <si>
    <t>BF04MADI</t>
  </si>
  <si>
    <t>Vàlvula de seient de bronze tipus JENKINS, tanca de tefló, PN-16, de 2 1/2´´.</t>
  </si>
  <si>
    <t>EF04MAMB</t>
  </si>
  <si>
    <t>Subm. i col. de vàlvula de buidat de llautó, de 1/2´´.</t>
  </si>
  <si>
    <t>BF04MAMB</t>
  </si>
  <si>
    <t>Vàlvula de buidat de llautó, per a descàrrega de calderes, de 1/2´´.</t>
  </si>
  <si>
    <t>EF04MBAC</t>
  </si>
  <si>
    <t>Subm. i col. de vàlvula de bola de llautó de 1/2´´ de dos vies, PN25.</t>
  </si>
  <si>
    <t>BF04MBAC</t>
  </si>
  <si>
    <t>Vàlvula de bola de llautó, anells de tefló, 180 ºC, 1/2´´.</t>
  </si>
  <si>
    <t>EF04MBAD</t>
  </si>
  <si>
    <t>Subm. i col. de vàlvula de bola de llautó de 3/4´´ de dos vies, PN25.</t>
  </si>
  <si>
    <t>BF04MBAD</t>
  </si>
  <si>
    <t>Vàlvula de bola de llautó, anells de tefló, 180 ºC, 3/4´´.</t>
  </si>
  <si>
    <t>EF04MBAF</t>
  </si>
  <si>
    <t>Subm. i col. de vàlvula de bola de llautó de 1 1/4´´ de dos vies, PN25.</t>
  </si>
  <si>
    <t>BF04MBAF</t>
  </si>
  <si>
    <t>Vàlvula de bola de llautó, anells de tefló, 180 ºC, 1 1/4´´.</t>
  </si>
  <si>
    <t>EF04MBAG</t>
  </si>
  <si>
    <t>Subm. i col. de vàlvula de bola de llautó de 1 1/2´´ de dos vies, PN25.</t>
  </si>
  <si>
    <t>BF04MBAG</t>
  </si>
  <si>
    <t>Vàlvula de bola de llautó, anells de tefló, 180 ºC, 1 1/2´´.</t>
  </si>
  <si>
    <t>EF04MBAH</t>
  </si>
  <si>
    <t xml:space="preserve">Subm. i col. de vàlvula de bola de llautó de 2´´ de dos vies, PN25. </t>
  </si>
  <si>
    <t>BF04MBAH</t>
  </si>
  <si>
    <t>Vàlvula de bola de llautó, anells de tefló, 180 ºC, 2´´.</t>
  </si>
  <si>
    <t>EF04MFAB</t>
  </si>
  <si>
    <t>Subm. i col. de filtre colador de 1/2´´. Cos de llautó i filtre d'acer inoxidable. S'inclou material auxiliar de muntatge.</t>
  </si>
  <si>
    <t>BF04MFAB</t>
  </si>
  <si>
    <t>Filtre colador de llautó PN-16, 1/2´´, 120 ºC.</t>
  </si>
  <si>
    <t>EF04MFAC</t>
  </si>
  <si>
    <t>Subm. i col. de filtre colador de 3/4´´. Cos de llautó i filtre d'acer inoxidable. S'inclou material auxiliar de muntatge.</t>
  </si>
  <si>
    <t>BF04MFAC</t>
  </si>
  <si>
    <t>Filtre colador de llautó PN-16, 3/4´´, 120 ºC.</t>
  </si>
  <si>
    <t>EF04MFAE</t>
  </si>
  <si>
    <t>Subm. i col. de filtre colador de 1 1/4´´. Cos de llautó i filtre d'acer inoxidable. S'inclou material auxiliar de muntatge.</t>
  </si>
  <si>
    <t>BF04MFAE</t>
  </si>
  <si>
    <t>Filtre colador de llautó PN-16, 1 1/4´´, 120 ºC.</t>
  </si>
  <si>
    <t>EF04MFAF</t>
  </si>
  <si>
    <t>Subm. i col. de filtre colador de 1 1/2´´. Cos de llautó i filtre d'acer inoxidable. S'inclou material auxiliar de muntatge.</t>
  </si>
  <si>
    <t>BF04MFAF</t>
  </si>
  <si>
    <t>Filtre colador de llautó PN-16, 1 1/2´´, 120 ºC.</t>
  </si>
  <si>
    <t>EF04MFAG</t>
  </si>
  <si>
    <t>Subm. i col. de filtre colador de 2´´. Cos de llautó i filtre d'acer inoxidable. S'inclou material auxiliar de muntatge.</t>
  </si>
  <si>
    <t>BF04MFAG</t>
  </si>
  <si>
    <t>Filtre colador de llautó PN-16, 2´´, 120 ºC.</t>
  </si>
  <si>
    <t>EF04MFAH</t>
  </si>
  <si>
    <t>Subm. i col. de filtre colador de 2 1/2´´. Cos de llautó i filtre d'acer inoxidable. S'inclou material auxiliar de muntatge.</t>
  </si>
  <si>
    <t>BF04MFAH</t>
  </si>
  <si>
    <t>Filtre colador de llautó PN-16, 2 1/2´´, 120 ºC.</t>
  </si>
  <si>
    <t>EF04MMBD</t>
  </si>
  <si>
    <t xml:space="preserve">Subm. i col. de vàlvula de papallona ferro/inox. PN-10, DN-65, amb brides, juntes, cargols i p.p. de soldadura. </t>
  </si>
  <si>
    <t>BF04MB0H</t>
  </si>
  <si>
    <t>BRIDA DN-65 PN-10/16.</t>
  </si>
  <si>
    <t>BF04MHAC</t>
  </si>
  <si>
    <t>Cargol de cap hexagonal amb rosca M 16x60.</t>
  </si>
  <si>
    <t>BF04MJAG</t>
  </si>
  <si>
    <t>JUNTA CARTRO SENSE AMIANT PN16 DN-65.</t>
  </si>
  <si>
    <t>BF99AO00</t>
  </si>
  <si>
    <t>ACETILE, OXIGEN,VARETA PER SOLDA</t>
  </si>
  <si>
    <t>BF04MMBD</t>
  </si>
  <si>
    <t>Vàlvula de papallona de ferro/inox. PN-10 DN-65.</t>
  </si>
  <si>
    <t>EF04MNAD</t>
  </si>
  <si>
    <t>Subm. i col. d'unió antivibratòria elàstica, de goma, DN-65, amb brides, juntes, cargols i p.p. de soldadura.</t>
  </si>
  <si>
    <t>BF04MNAD</t>
  </si>
  <si>
    <t>Unió antivibratòria elàstica de goma DN-65.</t>
  </si>
  <si>
    <t>EF04MNBA</t>
  </si>
  <si>
    <t>Subm. i col. d'unió antivibratoria roscada de 3/4´´.</t>
  </si>
  <si>
    <t>BF04MNBA</t>
  </si>
  <si>
    <t>Unió antivibratoria, roscada, de 3/4´´.</t>
  </si>
  <si>
    <t>EF04MNBC</t>
  </si>
  <si>
    <t>Subm. i col. d'unió antivibratoria roscada de 1 1/4´´.</t>
  </si>
  <si>
    <t>BF04MNBC</t>
  </si>
  <si>
    <t>Unió antivibratoria de goma, roscada de 1 1/4´´.</t>
  </si>
  <si>
    <t>EF04MNBD</t>
  </si>
  <si>
    <t>Subm. i col. d'unió antivibratòria roscada de 1 1/2´´.</t>
  </si>
  <si>
    <t>BF04MNBD</t>
  </si>
  <si>
    <t>Manguito antivibratorio de goma, roscado, de 1 1/2´´.</t>
  </si>
  <si>
    <t>EF04MNBE</t>
  </si>
  <si>
    <t>Subm. i col. d'unió antivibratòria roscada de 2´´.</t>
  </si>
  <si>
    <t>BF04MNBE</t>
  </si>
  <si>
    <t>Manguito antivibratorio de goma, roscado, de 2´´.</t>
  </si>
  <si>
    <t>EF04MP04</t>
  </si>
  <si>
    <t xml:space="preserve">Subm. i col. de purgador automàtic de 1/2´´ tipus boia de columna, amb p.p. d'accessoris i material auxiliar de muntatge.
 </t>
  </si>
  <si>
    <t>BF04MP04</t>
  </si>
  <si>
    <t>Purgador d'aire automàtic de 1/2´´ tipus boia de columna.</t>
  </si>
  <si>
    <t>BF01SN02</t>
  </si>
  <si>
    <t>C. NEGRA DIN 2448 1/2´´.</t>
  </si>
  <si>
    <t>BFAUX</t>
  </si>
  <si>
    <t>MATERIAL AUXILIAR</t>
  </si>
  <si>
    <t>EF04MP05</t>
  </si>
  <si>
    <t xml:space="preserve">Subm. i col. de purgador automàtic de 3/4´´ tipus boia de columna, amb p.p. d'accessoris i material auxiliar de muntatge.
 </t>
  </si>
  <si>
    <t>BF04MP05</t>
  </si>
  <si>
    <t>Purgador automàtic de 3/4´´ tipus boia de columna.</t>
  </si>
  <si>
    <t>BF01SN03</t>
  </si>
  <si>
    <t>C. NEGRA DIN 2448 3/4´´.</t>
  </si>
  <si>
    <t>EF04MP19</t>
  </si>
  <si>
    <t>Subm. i col. de purgador manual de 1/2´´ amb p.p. de canonada i material auxiliar.</t>
  </si>
  <si>
    <t>BF04MP19</t>
  </si>
  <si>
    <t>Purgador manual de 1/2´´.</t>
  </si>
  <si>
    <t>EF13TB01</t>
  </si>
  <si>
    <t>Subm. i col. de termòmetre bimetàl·lic d'acer inox. amb presa posterior de 1/2´´, inclosa p.p. de beina i accessoris de connexionat.</t>
  </si>
  <si>
    <t>BF13TB01</t>
  </si>
  <si>
    <t>Termòmetre bimetàl·lic d'acer inox. amb presa posterior de 1/2´´.</t>
  </si>
  <si>
    <t>EF23TD07</t>
  </si>
  <si>
    <t>Subm. i col. de vàlvula de regulació manual TOUR ANDERSSON mod. STAD15/14 ref. 52151-014 de 1/2´´, PN20, roscada, fabricada en AMETAL, amb preajust de cabal, preses de presió i sense clau de buidat. S'inclou material auxiliar de muntatge i regulació de la vàlvula d'acord amb càlculs de cabal i D.F.</t>
  </si>
  <si>
    <t>BF23TD07</t>
  </si>
  <si>
    <t>VALVULA T. A. STAD15/14 s/v 52151-014.</t>
  </si>
  <si>
    <t>EF23TD08</t>
  </si>
  <si>
    <t>Subm. i col. de vàlvula de regulació manual TOUR ANDERSSON mod. STAD20 ref. 52151-020 de 3/4´´, PN20, roscada, fabricada en AMETAL, amb preajust de cabal, preses de presió i sense clau de buidat. S'inclou material auxiliar de muntatge i regulació de la vàlvula d'acord amb càlculs de cabal i D.F.</t>
  </si>
  <si>
    <t>BF23TD08</t>
  </si>
  <si>
    <t>VALVULA T. A. STAD20 s/v 52151-020.</t>
  </si>
  <si>
    <t>EF23TD10</t>
  </si>
  <si>
    <t>Subm. i col. de vàlvula de regulació manual TOUR ANDERSSON mod. STAD32 ref. 52151-032 de 1 1/4´´, PN20, roscada, fabricada amb AMETAL, amb preajust de cabal, preses de presió i sense clau de buidat. S'inclou material auxiliar de muntatge i regulació de la vàlvula d'acord amb càlculs de cabal i D.F.</t>
  </si>
  <si>
    <t>BF23TD10</t>
  </si>
  <si>
    <t>VALVULA T. A. STAD32 s/v 52151-032.</t>
  </si>
  <si>
    <t>EF23TD11</t>
  </si>
  <si>
    <t>Subm. i col. de vàlvula de regulació manual TOUR ANDERSSON mod. STAD40 ref. 52151-040 de 1 1/2´´, PN20, roscada, fabricada amb AMETAL, amb preajust de cabdal, preses de presió i sense clau de buidat. S'inclou material auxiliar de muntatge i regulació de la vàlvula d'acord amb càlculs de cabal i D.F.</t>
  </si>
  <si>
    <t>BF23TD11</t>
  </si>
  <si>
    <t>VALVULA T. A. STAD40 s/v 52151-040.</t>
  </si>
  <si>
    <t>EF23TD12</t>
  </si>
  <si>
    <t>Subm. i col. de vàlvula de regulació manual TOUR ANDERSSON mod. STAD50 ref. 52151-050 de 2´´, PN20, roscada, fabricada amb AMETAL, amb preajust de cabdal, preses de presió i sense clau de buidat. S'inclou material auxiliar de muntatge i regulació de la vàlvula d'acord amb càlculs de cabal i D.F.</t>
  </si>
  <si>
    <t>BF23TD12</t>
  </si>
  <si>
    <t>VALVULA T. A. STAD50 s/v 52151-050.</t>
  </si>
  <si>
    <t>EF23TF11</t>
  </si>
  <si>
    <t>Subm. i col. de vàlvula de regulació manual TOUR ANDERSSON mod. STAF65-2 ref. 52181-065 de 2 1/2´´, cos de ferro fos i interior en AMETAL, PN-16, amb preses de pressió. S'inclouen brides, juntes, cargols, material auxiliar de muntatge i regulació de la vàlvula d'acord amb càlculs de cabal i D.F.</t>
  </si>
  <si>
    <t>BF23TF11</t>
  </si>
  <si>
    <t>VALVULA T. A. STAF65-2 52 181-065.</t>
  </si>
  <si>
    <t>BF04MHAF</t>
  </si>
  <si>
    <t>Cargol de cap hexagonal M 16x130.</t>
  </si>
  <si>
    <t>EF37F102</t>
  </si>
  <si>
    <t>Subm. i col. de canonada de polipropilè AQUATHERM GREEN PIPE sèrie 5 / SDR 11 S ref. 10210 de 25x2.3 mm. Material fusiolen PP-R. Segons normes DIN 8077/78, DIN EN ISO 15874, ASTM F 2389, CSA B 137.11. S'inclou p.p. d'accessoris i suports.</t>
  </si>
  <si>
    <t>BF37F102</t>
  </si>
  <si>
    <t>C. AQUATHERM GREEN PIPE SERIE 5 / SDR 11 S 10210 25x2.3</t>
  </si>
  <si>
    <t>EF37F103</t>
  </si>
  <si>
    <t>Subm. i col. de canonada de polipropilè AQUATHERM GREEN PIPE sèrie 5 / SDR 11 S ref. 10212 de 32x2.9 mm. Material fusiolen PP-R. Segons normes DIN 8077/78, DIN EN ISO 15874, ASTM F 2389, CSA B 137.11. S'inclou p.p. d'accessoris i suports.</t>
  </si>
  <si>
    <t>BF37F103</t>
  </si>
  <si>
    <t>C. AQUATHERM GREEN PIPE SERIE 5 / SDR 11 S 10212 32x2.9</t>
  </si>
  <si>
    <t>EF37F201</t>
  </si>
  <si>
    <t>Subm. i col. de canonada de polipropilè AQUATHERM GREEN PIPE sèrie 3.2 / SDR 7.4 MF ref. 70708 de 20x2.8 mm. Material fusiolen PP-R reforçat amb fibra (FASER). Segons normes SKZ HR 3.28, ASTM F 2389, CSA B 137.11, ISO 21003. S'inclou p.p. d'accessoris i suports.</t>
  </si>
  <si>
    <t>BF37F201</t>
  </si>
  <si>
    <t>C. AQUATHERM GREEN PIPE SERIE 3.2 / SDR 7.4 MF 70708 20x2.8</t>
  </si>
  <si>
    <t>EF37F202</t>
  </si>
  <si>
    <t>Subm. i col. de canonada de polipropilè AQUATHERM GREEN PIPE sèrie 3.2 / SDR 7.4 MF ref. 70710 de 25x3.5 mm. Material fusiolen PP-R reforçat amb fibra (FASER). Segons normes SKZ HR 3.28, ASTM F 2389, CSA B 137.11, ISO 21003. S'inclou p.p. d'accessoris i suports.</t>
  </si>
  <si>
    <t>BF37F202</t>
  </si>
  <si>
    <t>C. AQUATHERM GREEN PIPE SERIE 3.2 / SDR 7.4 MF 70710 25x3.5</t>
  </si>
  <si>
    <t>EK07SY25</t>
  </si>
  <si>
    <t>Subm. i col. de cable SYSTIMAX de 4 parells mod. 1071 UTP, cat6a o equivalent, GigaSPEED. S'inclou material auxiliar de muntatge.</t>
  </si>
  <si>
    <t>BK07SY25</t>
  </si>
  <si>
    <t>CABLE SYSTIMAX 4 PARELLS 1071 UTP CAT6 GIGASPEED</t>
  </si>
  <si>
    <t>1935MM01</t>
  </si>
  <si>
    <t>Solera de formigó de 4 cm de gruix, armada amb malla electrosoldada de barres corrugades d'acer B500T 15x15 cm i 6 mm de D,acabat lliscat</t>
  </si>
  <si>
    <t>1935MM02</t>
  </si>
  <si>
    <t>Capade compresió de 4 cm de gruix, amb formigó HA-25/B/8/IIa, armada amb malla electrosoldada de barres corrugades d'acer B500T 15x15 cm i 6 mm de D,acabat lliscat</t>
  </si>
  <si>
    <t>E4415115</t>
  </si>
  <si>
    <t>Acer S275JR segons UNE-EN 10025-2, per a pilars formats per peça simple, en perfils laminats en calent sèrie IPN, IPE, HEB, HEA, HEM i UPN, treballat a taller i amb una capa d'imprimació antioxidant, col·locat a l'obra amb soldadura.</t>
  </si>
  <si>
    <t>A0135000</t>
  </si>
  <si>
    <t>Ajudant soldador</t>
  </si>
  <si>
    <t>A0125000</t>
  </si>
  <si>
    <t>Oficial 1a soldador</t>
  </si>
  <si>
    <t>C200P000</t>
  </si>
  <si>
    <t>Equip i elements auxiliars per a soldadura elèctrica</t>
  </si>
  <si>
    <t>B44Z501A</t>
  </si>
  <si>
    <t>Acer S275JR segons UNE-EN 10025-2, format per peça simple, en perfils laminats en calent sèrie IPN, IPE, HEB, HEA, HEM i UPN, treballat al taller per a col·locar amb soldadura i amb una capa d'imprimació antioxidant</t>
  </si>
  <si>
    <t>E443AA15</t>
  </si>
  <si>
    <t>Estructura metàl·lica, de suport per elements d'equipaments i instal.lacions, composta per plaques d'ancoratge de 200x200x8mm i/o perfils laminats sèrie IPN, IPE, HEB, HEA, HEM, UPN, treballada i soldada a taller, anclada als nervis de formigó armat del sostre. S'utilitzaran tacs tipus ´´Hilti HSL-3 M10/40 o equivalent, de diametro 10mm´´, per a una alçària de cel ras de 4 m com a màxim.</t>
  </si>
  <si>
    <t>E4ZWAZZ1</t>
  </si>
  <si>
    <t>Col·locació de connectors per capa de comprensió estructural amb barres corrugades B-500S de diàmetre 10mm cada 20cm de separació sobre jàssera de formigó, inclou la realització de taladres cada 30 cm amb una profunditat de 5cm, neteja del suport, col·locació de barres corrugades de 10cm de llargada amb resina epoxi</t>
  </si>
  <si>
    <t>B0907000</t>
  </si>
  <si>
    <t>Adhesiu de resines epoxi</t>
  </si>
  <si>
    <t>B0B2A000</t>
  </si>
  <si>
    <t>Acer en barres corrugades B500S de límit elàstic &gt;= 500 N/mm2</t>
  </si>
  <si>
    <t>E5Z2FZLA</t>
  </si>
  <si>
    <t>Solera d'encadellat ceràmic de 500x200x30 mm, col·locat amb morter de ciment 1:8, recolzada sobre envanets de sostremort</t>
  </si>
  <si>
    <t>B0F95230</t>
  </si>
  <si>
    <t>Encadellat ceràmic de 500x200x30 mm</t>
  </si>
  <si>
    <t>E614J71E</t>
  </si>
  <si>
    <t>Envà recolzat divisori de 7 cm de gruix, de supermaó de 450x230x70 mm, LD, categoria I, segons la norma UNE-EN 771-1, per a revestir, col·locat amb morter ciment 1:4</t>
  </si>
  <si>
    <t>B0F8K370</t>
  </si>
  <si>
    <t>Supermaó de 450x230x70 mm, p/revestir, categoria I, LD, segons la norma UNE-EN 771-1</t>
  </si>
  <si>
    <t>E614XTAK</t>
  </si>
  <si>
    <t>Paredó recolzat divisori de 9 cm de gruix, de totxana de 240x115x90 mm, LD, categoria I, segons la norma UNE-EN 771-1, per a revestir, col·locat amb morter mixt 1:2:10</t>
  </si>
  <si>
    <t>B0FA1H90</t>
  </si>
  <si>
    <t>Totxana de 240x115x90 mm, categoria I, LD, segons la norma UNE-EN 771-1</t>
  </si>
  <si>
    <t>E65A6465</t>
  </si>
  <si>
    <t>Perfileria de planxa d'acer galvanitzat amb perfils de muntant d'amplària 70 mm, col·locats cada 40 cm, i canal d'amplària 70 mm amb banda acústica autoadhesiva, fixats mecànicament, per a suport de paret recta</t>
  </si>
  <si>
    <t>B6B12311</t>
  </si>
  <si>
    <t>Canal de planxa d'acer galvanitzat, en paraments horitzontals amb perfils 70 mm d'amplària</t>
  </si>
  <si>
    <t>B0A61600</t>
  </si>
  <si>
    <t>Tac de niló de 6 a 8 mm de diàmetre, amb vis</t>
  </si>
  <si>
    <t>B0A4A400</t>
  </si>
  <si>
    <t>cu</t>
  </si>
  <si>
    <t>Visos galvanitzats</t>
  </si>
  <si>
    <t>B6B11311</t>
  </si>
  <si>
    <t>Muntant de planxa d'acer galvanitzat, en paraments verticals amb perfils 70 mm d'amplària</t>
  </si>
  <si>
    <t>B6BZ1A20</t>
  </si>
  <si>
    <t>Banda acústica autoadhesiva de 50 a 100 mm d'amplària per a junts de plaques de guix laminat</t>
  </si>
  <si>
    <t>E65ADD45</t>
  </si>
  <si>
    <t xml:space="preserve">Perfileria de planxa d'acer galvanitzat amb doble perfil de muntant d'amplària 48 mm, col·locats cada 40 cm, i canal d'amplària 48 mm amb banda acústica autoadhesiva, fixats mecànicament, per a suport de paret </t>
  </si>
  <si>
    <t>B6B11211</t>
  </si>
  <si>
    <t>Muntant de planxa d'acer galvanitzat, en paraments verticals amb perfils 48 mm d'amplària</t>
  </si>
  <si>
    <t>B6B12211</t>
  </si>
  <si>
    <t>Canal de planxa d'acer galvanitzat, en paraments horitzontals amb perfils 48 mm d'amplària</t>
  </si>
  <si>
    <t>B6BZ1A10</t>
  </si>
  <si>
    <t>Banda acústica autoadhesiva fins a 50 mm d'amplària per a junts de plaques de guix laminat</t>
  </si>
  <si>
    <t>E7C2Z552</t>
  </si>
  <si>
    <t>B7C2Z550</t>
  </si>
  <si>
    <t>E7C918C1</t>
  </si>
  <si>
    <t>Aïllament amb feltres de llana mineral de roca de densitat 20 a 25 kg/m3, de 60 mm de gruix amb làmina d'alumini en la mateixa direcció de les fibres, col·locat sense adherir</t>
  </si>
  <si>
    <t>B7C918C0</t>
  </si>
  <si>
    <t>Feltre de llana mineral de roca de 20 a 25 kg/m3 de 60 mm de gruix amb làmina d'alumini en la mateixa direcció de les fibres</t>
  </si>
  <si>
    <t>E7D2Z4Z2</t>
  </si>
  <si>
    <t>Aïllament de gruix 2,5 cm, amb morter format per ciment i perlita amb vermiculita de 500 kg/m3 de densitat, projectat sobre elements superficials, per a un RF120</t>
  </si>
  <si>
    <t>A0127000</t>
  </si>
  <si>
    <t>Oficial 1a col·locador</t>
  </si>
  <si>
    <t>A0137000</t>
  </si>
  <si>
    <t>Ajudant col·locador</t>
  </si>
  <si>
    <t>C200X000</t>
  </si>
  <si>
    <t>Barrejadora-bombejadora per a morters i guixos projectats</t>
  </si>
  <si>
    <t>B7D20021</t>
  </si>
  <si>
    <t>Morter de ciment i perlita amb vermiculita de 500 kg/m3 de densitat, en sacs</t>
  </si>
  <si>
    <t>E81131L6</t>
  </si>
  <si>
    <t>Arrebossat reglejat sobre parament vertical interior, a 3,00 m d'alçària, com a màxim, amb morter mixt 1:0,5:4, remolinat i lliscat amb guix C6</t>
  </si>
  <si>
    <t>B0521200</t>
  </si>
  <si>
    <t>Guix de designació C6/20/2, segons la norma UNE-EN 13279-1</t>
  </si>
  <si>
    <t>E83F50Z3</t>
  </si>
  <si>
    <t>Aplacat vertical amb placa de guix laminat d'estàndard (A) i gruix 15 mm, col·locada sobre perfileria d'acer galvanitzat amb fixacions mecàniques</t>
  </si>
  <si>
    <t>B7JZ00E1</t>
  </si>
  <si>
    <t>Cinta de paper resistent per a junts de plaques de guix laminat</t>
  </si>
  <si>
    <t>B7J500ZZ</t>
  </si>
  <si>
    <t>Massilla per a junt de plaques de cartró-guix</t>
  </si>
  <si>
    <t>B0CC1Z10</t>
  </si>
  <si>
    <t>Placa de guix laminat estàndard (A) i gruix 15 mm, segons la norma UNE-EN 520</t>
  </si>
  <si>
    <t>B0A44000</t>
  </si>
  <si>
    <t>Visos per a plaques de guix laminat</t>
  </si>
  <si>
    <t>E83FMM03</t>
  </si>
  <si>
    <t>Aplacat vertical amb placa de guix laminat de resistent al foc (F) i gruix 15 mm, col·locada sobre perfileria d'acer galvanitzat amb fixacions mecàniques</t>
  </si>
  <si>
    <t>B0CCMM03</t>
  </si>
  <si>
    <t>Placa de guix laminat resistent al foc (F) i gruix 15 mm, segons la norma UNE-EN 520</t>
  </si>
  <si>
    <t>E83FSAB1</t>
  </si>
  <si>
    <t>Subministre i col·locació de revestiment de parets per a quirofans amb placa de SABIC tipus LEXAN CLINIWALL o equivalent opaca de policarbonat / ABS sense contingut d'alogens, classificació al foc Bs1d0, en panells de 125x300 cm i 1,5mm de gruix, color a definir per la DF. Col·locat adherit en tota la seva superfície amb adhesiu vinílic.</t>
  </si>
  <si>
    <t>B83FSAB1</t>
  </si>
  <si>
    <t>Placa de SABIC tipus LEXAN CLINIWALL o equivalent opaca de policarbonat / ABS sense contingut d'alogens, classificació al foc Bs1d0, en panells de 125x300 cm i 1,5mm de gruix, color a definir per la DF. Col·locat adherit en tota la seva superfície amb adhesiu vinílic.</t>
  </si>
  <si>
    <t>E843AA00</t>
  </si>
  <si>
    <t>Cel ràs mineral de la casa ARMSTRONG model Bioguard / MicroLook 2244M o equivalent, de color blanc amb calsificació contra el foc B-s1, d0. De mides 600x600x15mm de gruix, perfileria model Trulok o equivalent per anar vista Inclou el mecanitzat dels forats per encastar llums de sostre. Classificat M=(NFP 92-510), compost d'un substracte mineral de baixa biopersistència i no nociu per a la salut segons la directiva 97/69/CE.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t>
  </si>
  <si>
    <t>B843AA00</t>
  </si>
  <si>
    <t>Placa ARMSTRONG Bioguard / MicroLook, 2244M o equivalent de color Blanc, classificat M=(NFP 92-510), compost d'un substracte mineral de baixa biopersistència i no nociu per a la salut segons la directiva 97/69/CE. amb calsificació contra el foc B-s1, d0.</t>
  </si>
  <si>
    <t>B84ZAA99</t>
  </si>
  <si>
    <t>Entramat metàl.lic ocult amb suspensió autoanivelladora de barra roscada, per a cel ras. S'utilitzaran tacs de paraigües, balancí o resort, tacs de niló d'obertura amb vora, tipus ´´Fischer KD´´ o ´´Hilti EKD HM6´´ en els casos en que es trobi el revoltó buit, o tipus ´´Hilti HKD´´ o ´´Spit Laton´´ en els casos en que es trobi el formigó massís.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t>
  </si>
  <si>
    <t>E844AA20</t>
  </si>
  <si>
    <t>Cel ras continu de plaques de guix laminat tipus estàndard (A), per a revestir, de 12,5 mm de gruix i vora afinada (BA), amb entramat estructura senzilla d'acer galvanitzat format per perfils col·locats cada 600 mm fixats al sostre.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
Nota: Els revestiments d 'àrees estèrils de CMA ha de ser continuu i si té junts aquests han d'anar segellats amb material antibacteri</t>
  </si>
  <si>
    <t>B84ZBB00</t>
  </si>
  <si>
    <t>Entramat d'estructura senzilla d'acer galvanitzat per a cel ras continu de plaques de guix laminat format per perfils col·locats cada 600 mm com a màxim , per a fixar al sostre.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 per a suportar una càrrega de fins a 15 kg</t>
  </si>
  <si>
    <t>B0CC1310</t>
  </si>
  <si>
    <t>Placa de guix laminat estàndard (A) i gruix 12,5 mm, segons la norma UNE-EN 520</t>
  </si>
  <si>
    <t>E84BAA12</t>
  </si>
  <si>
    <t>Cel ras metàl·lic, gamma Orcal PC bandes d'Armstrong, o equivalent d'acer galvanitzat prelacat de 0,6 mm. de gruix, color blanc, de dimensions: ample 300 mm. x llargs variables (de 300 a a 6000 mm), llisa, suspès pels costats curts, amb suspensió oculta tipus clip'in (ref .: BP 6400 Lisa). S'utilitzarà per a la seva instal·lació perfils principals d'Armstrong tipus perfil pinça per clip'in (ref. BPC 660), distanciats entre si depenent de la longitud de les bandes, fins i tot distanciadors entre perfils amb sostemas de barilla roscada per anivellació i subjecció del sostre. La longitud màxima, sense necessitat d'incorporar suports rigiditzadors en bandes, serà de 1.800 mm. Tot el sistema es rematarà amb angle perimetral d'Armstrong (ref: BP T 2626 H) en L, de 24x24 mm., Fixats a la paret a distància màxima de 450 mm Inclòs la mecanització de les plaques i la realització dels forats de qualsevol diàmetre i / o mida, per a la col·locació i suport de punts de llum, i per a la instal.lació de les lluminàries tipus L-3 (segons plànols de fasos sostres, i per a la instal·lació de les reixetes d'impulsió d'aire.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t>
  </si>
  <si>
    <t>B843AA21</t>
  </si>
  <si>
    <t>M2</t>
  </si>
  <si>
    <t>Falso techo metálico, gama ORCAL Pc bandas de Armstrong, o equivalente de acero galvanizado prelacado de 0,6 mm. de espesor, color blanco, en dimensiones : ancho 300 mm. x largos variables (de 300 a 6000 mm), lisa, suspendido por los lados cortos, con suspensión oculta tipo clip'in (ref.: BP 6400 Lisa) o equivalente. Se utilizará para su instalación perfiles principales de Armstrong tipo perfil pinza para clip'in (ref. BPC 660), distanciados entre sí dependiendo de la longitud de las bandas, incluso distanciadores entre perfiles. La longitud máxima, sin necesidad de incorporar soportes rigidizadores en bandas, será de 1.800 mm. Todo el sistema se rematará con ángulo perimetral de Armstrong (ref : BP T 2626 H) o equivalente en ´´L´´, de 24x24 mm., fijados a la pared a distancia máxima de 450 mm Incluido la mecanización de las placas y la realización de los agujeros de cualquier diametro y/o tamaño, para la colocación y soporte de puntos de luz, y para instalaciones de señalización, contraincendios, audiovisuales, telecomunicaciones, y cualquier otra instalación grafiada en planos.</t>
  </si>
  <si>
    <t>E84BAZ11</t>
  </si>
  <si>
    <t>Cel ras metàl.lic amb plaques microperforada 300mm d'amplada i longitud variable.
Suministrament i instal.lació de soste metàl.lic de la casa MOVINORD, o equivalent, compost de plaques de 300mm x longitud variable, col.locades recoltzades sobre estructura d'alumini, de cantell recte i de superficie perforada amb perforacions de diàmetre 2,5 mm, per perfileria de serie T-35 o equivalent. Plaques d'acer galvanitzat, postpintades amb aplicació electrostàtica de pintura en pols de poliester i polimeritzat al forn a 200º, amb capa de 60 micres, color blanc. Les plaques estan dotades d'un vel absorbent, termosoldat per una correcta absorció acústica. Estructura soport de serie T-35, composta per perfils entramats primaris i secundaris d'acer galvanitzat de 38 mm de altura i 35 mm de base, col.lcoats en els dos sentits, formant una cuadrúcula irregular por que les longituds no son fixes amb barilla rosacada per a fixació i regulació al sostre. Sistema de asegurament de la qualitat EN ISO 9001: 2000 certificat per AENOR i IQNET. Tots els elements necessaris per la instalació. Suministrat i instalat per distribuidors homologats pel fabricant.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
Inclou la mecanització de las plaques i la realització dels forats de qualsevol mida, per a la col.locación i suport de punts de lluz tipus L-3 segons plànols de detall de falsos sotres i memòria constructiva, i per instal.lacions de reixes d'impulsió d'aire.</t>
  </si>
  <si>
    <t>B843AA20</t>
  </si>
  <si>
    <t>Techo metálico Movinord o equivalente, compuesto de placas de 300mm x de hasta 2000mm, apoyadas, de canto recto y de superficie perforada con perforaciones de diámetro 2,5 mm. Placas embutidas de acero galvanizado, postpintadas con aplicación electrostática de pintura en polvo poliester y polimerizado en horno a 200º, con capa de 60 micras, color blanco Movitec estándar o equivalente. Las placas están dotadas de un velo absorbente termosoldado para una correcta absorción acústica. Sistema de aseguramiento de la calidad EN ISO 9001: 2000 certificado por AENOR e IQNET.</t>
  </si>
  <si>
    <t>E84ZAAE0</t>
  </si>
  <si>
    <t>Estructura soport de Movinord de serie T-35 o equivalent, composta per perfils entramats primaris i secundaris d'acer galvanitzat de 38 mm de altura i 35 mm de base, col.lcoats en els dos sentits, formant una cuadrúcula irregular por que les longituds no son fixes. Sistema de asegurament de la qualitat EN ISO 9001: 2000 certificat per AENOR i IQNET. Tots els elements necessaris per la instalació. Suministrat i instalat per distribuidors homologats pel fabricant.
certificats de asegurament de la qualitat emés por AENOR (Asociación Española de Normalización y Certificación) e IQNET (Internacional Quality Network), cumplin els requisits de la norma EN ISO 9001: 2000.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t>
  </si>
  <si>
    <t>E865U220</t>
  </si>
  <si>
    <t xml:space="preserve">Revestiment de parament vertical amb tauler Star Favorit 1.0 casa Fundermax o equivalent acabat amb 1mm de hpl , proteccio al foc B-S1 d0 , inclos rastrelat </t>
  </si>
  <si>
    <t>B66AU220</t>
  </si>
  <si>
    <t xml:space="preserve">Tauler Star Favorit 1.0 casa Fundermax o equivalent acabat amb 1mm de hpl , proteccio al foc B-S1 d0 , inclos rastrelat </t>
  </si>
  <si>
    <t>E867AA25</t>
  </si>
  <si>
    <t>Revestiment HPL 8mm vertical de paraments amb panell compacte fenòlic Max Compact Interior F-Quality o equivalent, tipus CGF segons Norma EN438, amb resistència al foc B-s1, d0. Amb certificacions ambientals FSC, PEFC i HQE i EPD, així com les certificacions en gestió de qualitat ISO 9001, ISO 14001, BS OHSAS 18001 i EN 16001 Gruix de 8 mm, color 0606FH. Paraments de fixació verticals amb llistons de compacte fenòlic de 8 mm o DM hidròfug, separació màxima entre muntants complint manuals tècnics, amb una càmera de ventilació mínima de 9 mm i amb fixació al panell mitjançant sistema d'enganxat elàstic homologats per a la fixació dels panells FunderMax o equivalent, separació entre panells mínima segons Norma. Inclou el segetat de les juntes i unions en paviments, parets i sostres, per evitar junts brutes.</t>
  </si>
  <si>
    <t>B66AUAA0</t>
  </si>
  <si>
    <t>Placa fenòlica tipus Max Compacto o equivalent, de 8 mm de gruix,t per a interior amb planxes de 2800x1300/1800x8 mm. Nucli negre i qualitat ignífuga. Classificació reacció foc: B-s1, d0</t>
  </si>
  <si>
    <t>B66AUCC1</t>
  </si>
  <si>
    <t>Rastrelat de compacte fenòlic HPL 8mm i adhesiu de poliuretà, amb cinta de dobel cara de Sika o equivalente. Nucli negre i qualitat ignífuga. Classificació reacció foc: B-s1, d0</t>
  </si>
  <si>
    <t>E867AA26</t>
  </si>
  <si>
    <t>Revestiment HPL 6mm vertical de paraments amb panell compacte fenòlic Max Compact Interior F-Quality de la acsa Funder Max o equivalent, gruix de 6 mm, tipus CGF segons Norma EN438, amb resistència al foc B-s1, d0. Amb certificacions ambientals FSC, PEFC i HQE i EPD, així com les certificacions en gestió de qualitat ISO 9001, ISO 14001, BS OHSAS 18001 i EN 16001, color 0606FH o Segons Direcció d'obra. Paraments de fixació verticals amb llistons de compacte fenòlic de 8mm, separació màxima entre muntants complint manuals tècnics, amb una càmera de ventilació mínima de 9 mm i amb fixació al panell mitjançant sistema d'enganxat elàstic homologats per a la fixació dels panells FunderMax o similar, separació entre panells mínima segons Norma. Inclou el segetat de les juntes i unions en Paviments, parets i sostres, per evitar junts brutes.</t>
  </si>
  <si>
    <t>B66AUAA1</t>
  </si>
  <si>
    <t>Placa fenòlica tipus Max Compacto o equivalent, de 6 mm de gruix,t per a interior amb planxes de 2800x1300/1800x6 mm. Nucli negre i qualitat ignífuga. Classificació reacció foc: B-s1, d0</t>
  </si>
  <si>
    <t>E867AR50</t>
  </si>
  <si>
    <t>Subministre i col·locació de vinil tipus Vescom o equivalen nmodel PLESO color a escollir per la DF, instal·lat sobre superficie llisa (B s1 d0)</t>
  </si>
  <si>
    <t>E867AZ25</t>
  </si>
  <si>
    <t>Reposició de revestiment de taulell aglomerat aplacat amb HPL de característiques equivalents a l'existent.</t>
  </si>
  <si>
    <t>E894AAZ1</t>
  </si>
  <si>
    <t>Imprimació a base de resines epoxi bicomponent de la casa SIKA model Sikadur, o característiques tècniques equivalents, previ neteja del suport mitjançant xorrejat.</t>
  </si>
  <si>
    <t>A012D000</t>
  </si>
  <si>
    <t>Oficial 1a pintor</t>
  </si>
  <si>
    <t>A013D000</t>
  </si>
  <si>
    <t>Ajudant pintor</t>
  </si>
  <si>
    <t>B89ZAAZ1</t>
  </si>
  <si>
    <t>E898J2A0</t>
  </si>
  <si>
    <t>Pintat de parament vertical i horitzontal de guix, amb pintura plàstica amb acabat llis, amb una capa segelladora i dues d'acabat</t>
  </si>
  <si>
    <t>B8ZA1000</t>
  </si>
  <si>
    <t>Segelladora</t>
  </si>
  <si>
    <t>B89ZPD00</t>
  </si>
  <si>
    <t>Pintura plàstica per a interiors</t>
  </si>
  <si>
    <t>E898K2A0</t>
  </si>
  <si>
    <t>Pintat de parament horitzontal de guix, amb pintura plàstica amb acabat llis, amb una capa segelladora i dues d'acabat</t>
  </si>
  <si>
    <t>E93AAZZ1</t>
  </si>
  <si>
    <t xml:space="preserve">Realització de capa d'anivellament formada per una capa de morter de anivellació mono component, autonivellant de enduriment ràpid de la casa SIKA model Sika Level, o característiques tècniques equivalents,  amb un gruix de 5mm de promitg    </t>
  </si>
  <si>
    <t>B073AZZ1</t>
  </si>
  <si>
    <t xml:space="preserve">Capa d'anivellament formada per una capa de morter de anivellació mono component, autonivellant de enduriment ràpid de la casa SIKA model Sika Level, o característiques tècniques equivalents,  amb un gruix de 5mm de promitg </t>
  </si>
  <si>
    <t>E93AZ165</t>
  </si>
  <si>
    <t>Anivellament del suport, amb pasta autoanivellant de ciment segons UNE-EN 13813, aplicada manualment.
Criteri d'amidament: m2 de superfície amidada segons les especificacions de la DT, amb deducció de la superfície corresponent a obertures, d'acord amb els criteris següents:- Obertures &lt;= 1 m2:  No es dedueixen
- Obertures &gt; 1 m2:  Es dedueix el 100%</t>
  </si>
  <si>
    <t>B0731773</t>
  </si>
  <si>
    <t>Pasta autoanivellant de ciment tipus CT amb classe C30 de resistència a compressió, classe F7 de resistència a flexió i classe A12 de resistència al desgast Böhme, segons UNE-EN 13813, subministrada en sacs</t>
  </si>
  <si>
    <t>E9D1AA02</t>
  </si>
  <si>
    <t>Paviment de rajola aglomerada de micromarmol de ciment monocapa, de 60x60x3,7 cm de la casa SOLANA o equivalent, model M-88, Inclou la col.locació amb morter de ciment pòrtland amb gruix de 3cm aprox. amb filler calcari CEM II/B-L 32,5 R segons UNE-EN 197-1, en sacs. Inclou el transport i descarrega a l'obra</t>
  </si>
  <si>
    <t>B9CZ2000</t>
  </si>
  <si>
    <t>KG</t>
  </si>
  <si>
    <t>Beurada de color</t>
  </si>
  <si>
    <t>B9C1AA01</t>
  </si>
  <si>
    <t>Baldosa aglomerado de cemento Vacutile micrograno monocapa, de 60X60X3,7cm modelo M-88 de la casa SOLANAo equivalente  con grado antideslizamiento 1.</t>
  </si>
  <si>
    <t>E9P6AA48</t>
  </si>
  <si>
    <t>Subministrament i instal·lació de paviment de Vinil de la marca. ARMSTRONG DLW model''Contour Conductive'' o equivalent, de 2 mm. de gruix., Ref: a triar. D'acord amb la normativa europea: Comportament al foc: A 1350-1 Classificació reacció fuegoc: CFL-s1. Juntes bisellades i soldades, encolat amb cola de dispersió aquosa:
Subministrament i instal·lació de Coure, (aquest coure l'electricista deu soldar a un presa-terra) s'instal·la per millorar la conductivitat i segons normativa europea.
Nota: es realitzarà segons prescripcions del fabricant
Amb formació de sòcol a peça especial prefabricada de color negre, del mateix material, en tot el perímetre de la sala fins a una alçada de 10cm.
Inclòs subministrament i aplicació d'imprimació i pasta allisadora, (2/3 mm de gruix)
Abans de la instal·lació de la làmina de vinil, s'anivellarà el terra.</t>
  </si>
  <si>
    <t>E9U34AA1</t>
  </si>
  <si>
    <t>Sócol de aglomerat de ciment Vacutile o eequivalent, monocapa microgrà Ref M-88 de 60x10x1.2mm polit de cara i cantell, amb acabat brillant, colocat amb morter de ciment pòrtland amb filler calcari CEM II/B-L 32,5 R segons UNE-EN 197-1.</t>
  </si>
  <si>
    <t>B9U3HAA1</t>
  </si>
  <si>
    <t>Sócol de aglomerat de ciment Vacutile monocapa microgrà Ref M-88 o equivalent, de 60x10x1.2mm polit de cara i cantell.</t>
  </si>
  <si>
    <t>E9Z5ZA10</t>
  </si>
  <si>
    <t>Subministre i col·locació de franja horitzontal d'acer inoxidable de 20 cm d'alçada, de característiques equivalents a l'existent</t>
  </si>
  <si>
    <t>E9Z5ZZ10</t>
  </si>
  <si>
    <t>Tapajunts d'acer inox, per a canvi entre diferents materials</t>
  </si>
  <si>
    <t>EA00FL24</t>
  </si>
  <si>
    <t>Subm. i col. de tub flexible d'alumini tipus DEC-FLEXAL, mod. ALUDEC  o equivalentde 160 mm. de diàmetre, format per tres capes d'alumini i dos de polièster. S'inclouen p.p. d'accessoris de muntatge.</t>
  </si>
  <si>
    <t>BA98AC02</t>
  </si>
  <si>
    <t>ACCESSORIS.</t>
  </si>
  <si>
    <t>BA00FL24</t>
  </si>
  <si>
    <t>TUB DEC FLEXAL ALUDEC DE 160 mm.</t>
  </si>
  <si>
    <t>EA00FL52</t>
  </si>
  <si>
    <t>Subm. i col. de tub flexible d'alumini acústic DEC-FLEXAL tipus SONODEC de 127 mm. format per tub interior perforat tipus ALUDEC aïllat amb manta de fibra de vidre de 25 mm. de gruix i 16 kg/m3. de densitat, recobert exteriorment amb una resistent làmina d'alumini reforçada amb fils de fibra en espiral. S'inclou p.p. de material auxiliar de muntatge.</t>
  </si>
  <si>
    <t>BA00FL52</t>
  </si>
  <si>
    <t>TUB DEC FLEXAL SONODEC DE 127 mm.</t>
  </si>
  <si>
    <t>EA00FL54</t>
  </si>
  <si>
    <t>Subm. i col. de tub flexible d'alumini acústic DEC-FLEXAL tipus SONODEC o equivalent de 160 mm. format per tub interior perforat tipus ALUDEC aïllat amb manta de fibra de vidre de 25 mm. de gruix i 16 kg/m3. de densitat, recobert exteriorment amb una resistent làmina d'alumini reforçada amb fils de fibra en espiral. S'inclou p.p. de material auxiliar de muntatge.</t>
  </si>
  <si>
    <t>BA00FL54</t>
  </si>
  <si>
    <t>TUB DEC FLEXAL SONODEC DE 160 mm</t>
  </si>
  <si>
    <t>EA00FL55</t>
  </si>
  <si>
    <t>Subm. i col. de tub flexible d'alumini acústic DEC-FLEXAL tipus SONODEC de 180 mm. format per tub interior perforat tipus ALUDEC aïllat amb manta de fibra de vidre de 25 mm. de gruix i 16 kg/m3. de densitat, recobert exteriorment amb una resistent làmina d'alumini reforçada amb fils de fibra en espiral. S'inclou p.p. de material auxiliar de muntatge.</t>
  </si>
  <si>
    <t>BA00FL55</t>
  </si>
  <si>
    <t>TUB DEC FLEXAL SONODEC DE 180 mm.</t>
  </si>
  <si>
    <t>EA00FL56</t>
  </si>
  <si>
    <t>Subm. i col. de tub flexible d'alumini acústic DEC-FLEXAL tipus SONODEC o equivalent o equivalent de 203 mm. format per tub interior perforat tipus ALUDEC aïllat amb manta de fibra de vidre de 25 mm. de gruix i 16 kg/m3. de densitat, recobert exteriorment amb una resistent làmina d'alumini reforçada amb fils de fibra en espiral. S'inclou p.p. de material auxiliar de muntatge.</t>
  </si>
  <si>
    <t>BA00FL56</t>
  </si>
  <si>
    <t>TUB DEC FLEXAL SONODEC DE 203 mm.</t>
  </si>
  <si>
    <t>EA00FL58</t>
  </si>
  <si>
    <t>Subm. i col. de tub flexible d'alumini acústic DEC-FLEXAL tipus SONODEC o equivalent de 254 mm. format per tub interior perforat tipus ALUDEC aïllat amb manta de fibra de vidre de 25 mm. de gruix i 16 kg/m3. de densitat, recobert exteriorment amb una resistent làmina d'alumini reforçada amb fils de fibra en espiral. S'inclou p.p. de material auxiliar de muntatge.</t>
  </si>
  <si>
    <t>BA00FL58</t>
  </si>
  <si>
    <t>TUB DEC FLEXAL SONODEC DE 254 mm</t>
  </si>
  <si>
    <t>EA00TH01</t>
  </si>
  <si>
    <t>Subm. i col. de tub helicoidal galvanitzat de 125 mm. de diàmetre i 0'5 mm. de gruix, amb p.p. d'accessoris, p.p. de tapa registre segons R.I.T.E i suports.</t>
  </si>
  <si>
    <t>BA00TH01</t>
  </si>
  <si>
    <t>TUB HELICOIDAL GALV. 125-0'5 mm.</t>
  </si>
  <si>
    <t>EA00TH03</t>
  </si>
  <si>
    <t>Subm. i col. de tub helicoidal galvanitzat de 150 mm. de diàmetre i 0'5 mm. de gruix, amb p.p. d'accessoris, p.p. de tapa registre segons R.I.T.E i suports.</t>
  </si>
  <si>
    <t>BA00TH03</t>
  </si>
  <si>
    <t>Tub helicoidal galvanitzat de 150 mm. de diàmetre i 0'5 mm. de gruix.</t>
  </si>
  <si>
    <t>EA00TH04</t>
  </si>
  <si>
    <t>Subm. i col. de tub helicoidal galvanitzat de 175 mm. de diàmetre i 0'5 mm. de gruix, amb p.p. d'accessoris, p.p. de tapa registre segons R.I.T.E i suports.</t>
  </si>
  <si>
    <t>BA00TH04</t>
  </si>
  <si>
    <t>Tub helicoidal galvanitzat de 175 mm. de diàmetre i 0'5 mm. de gruix, amb p.p. de suports i ancoratges.</t>
  </si>
  <si>
    <t>EA00TH05</t>
  </si>
  <si>
    <t>Subm. i col. de tub helicoidal galvanitzat de 200 mm. de diàmetre i 0'5 mm. de gruix, amb p.p. d'accessoris, p.p. de tapa registre segons R.I.T.E i suports.</t>
  </si>
  <si>
    <t>BA00TH05</t>
  </si>
  <si>
    <t xml:space="preserve">Tub helicoidal galvanitzat de 200 mm. de diàmetre i 0'5 mm. de gruix. </t>
  </si>
  <si>
    <t>EA00TH06</t>
  </si>
  <si>
    <t>Subm. i col. de tub helicoidal galvanitzat de 225 mm. de diàmetre i 0'5 mm. de gruix, amb p.p. d'accessoris, p.p. de tapa registre segons R.I.T.E i suports.</t>
  </si>
  <si>
    <t>BA00TH06</t>
  </si>
  <si>
    <t>TUB HELICOIDAL GALV. 225-0'5 mm</t>
  </si>
  <si>
    <t>EA00TH07</t>
  </si>
  <si>
    <t>Subm. i col. de tub helicoidal galvanizat de 250 mm. de diàmetre i 0'5 mm. de gruix, amb p.p. d'accessoris, p.p. de tapa registre segons R.I.T.E i suports.</t>
  </si>
  <si>
    <t>BA00TH07</t>
  </si>
  <si>
    <t>TUB HELICOIDAL GALV. 250-0'5 mm.</t>
  </si>
  <si>
    <t>EA02SH01</t>
  </si>
  <si>
    <t>Subm. i col. de comporta de regulació manual SCHAKO mod. DKG-160. S'inclou material auxiliar de muntatge.</t>
  </si>
  <si>
    <t>BAAUX</t>
  </si>
  <si>
    <t>BA02SH01</t>
  </si>
  <si>
    <t>COMP. REG. SCHAKO DKG-160.</t>
  </si>
  <si>
    <t>EA02SH23</t>
  </si>
  <si>
    <t>Subm. i col. de comporta de regulació manual SCHAKO mod. DKG-180. S' inclou p.p. de material auxiliar de muntatge.</t>
  </si>
  <si>
    <t>BA02SH23</t>
  </si>
  <si>
    <t>COMP. REG. SCHAKO DKG-180</t>
  </si>
  <si>
    <t>EA02SH32</t>
  </si>
  <si>
    <t>Subm. i col. de comporta de regulació manual SCHAKO mod. DKG-200. S' inclou p.p. de material auxiliar de muntatge.</t>
  </si>
  <si>
    <t>BA02SH32</t>
  </si>
  <si>
    <t>COMP. REG. SCHAKO DKG-200</t>
  </si>
  <si>
    <t>EA02SH33</t>
  </si>
  <si>
    <t>Subm. i col. de comporta de regulació manual SCHAKO mod. DKG-125. S' inclou p.p. de material auxiliar de muntatge.</t>
  </si>
  <si>
    <t>BA02SH33</t>
  </si>
  <si>
    <t>COMP. REG. SCHAKO DKG-125</t>
  </si>
  <si>
    <t>EA02SHD5</t>
  </si>
  <si>
    <t>Subm. i col. de regulador de cabal variable SCHAKO mod. VRA-E-200 de Ø 200 mm per a sistemes de baixa velocitat. Carcassa de xapa d'acer galvanitzat. S'inclou material auxiliar de muntatge.</t>
  </si>
  <si>
    <t>BA02SHD5</t>
  </si>
  <si>
    <t>COMP. REG. SCHAKO VRA-E-200</t>
  </si>
  <si>
    <t>EA03IB01</t>
  </si>
  <si>
    <t>SuBm. i col. de manta de llana de vidre ISOVER mod. Isoair A2 CLIMCOVER ROLL ALU2 o equivalent de 30 mm. de gruix. Per aïllament de conductes metàl·lics. Amb revestiment d'alumini reforçat incombustible que actua com a suport i barrera de vapor. S'inclou material auxiliar de muntatge.</t>
  </si>
  <si>
    <t>BA03IB01</t>
  </si>
  <si>
    <t>Fieltre lleuger de llana de vidre IBR enganxat sobre un paper alquitranat que serveix de barrera contra el vapor. Gruix 80 mm.</t>
  </si>
  <si>
    <t>EA03PL02</t>
  </si>
  <si>
    <t>Subm. i col. de conducte de planxa galvanitzada de gruix d'acord amb norma U.N.E., amb p.p. de juntes transversals METU. S'inclouen p.p. de colzes, pantalons, derivacions, p.p. de tapa registre segons R.I.T.E., altres peces, accessoris i suports.</t>
  </si>
  <si>
    <t>BA03PL02</t>
  </si>
  <si>
    <t>Conducte rectangular de planxa galvanitzada de 0'6 mm. de gruix, amb junta transversal tipus METU. Percentatge de figures no superior al 35%.</t>
  </si>
  <si>
    <t>EA05SC09</t>
  </si>
  <si>
    <t>Subm. i col. de boca d'extracció SCHAKO TVO-160 o equivalent fabricada en plàstic de color RAL 9010. De cabal regulable. S'inclou tub flexible i material auxiliar de muntatge.</t>
  </si>
  <si>
    <t>BA00FL23</t>
  </si>
  <si>
    <t>TUB DEC FLEXAL ALUDEC DE 152 mm.</t>
  </si>
  <si>
    <t>BA05SC09</t>
  </si>
  <si>
    <t>BOCA ASPIRACIO SCHAKO TVO-160</t>
  </si>
  <si>
    <t>EA15FL01</t>
  </si>
  <si>
    <t>Subministrament i col·locació de cassette de sostre a 4 tubs AIRLAN model FCL 38 VL amb ventilador dissenyat per una emissió sonora reduïda, grup moto ventilador amb 3 velocitats. Estructura de sustentació reforçada amb faixa lateral d’acer galvanitzat, filtre d’aire pre carregat electrostàticament, safata de condensats amb grau d’autoextinció VO, plafó decoratiu GLL10 i bomba de condensats, de les següents característiques:
- Cabal aire a velocitat mitja. 410 m3/h
- Potència frigorífica total a velocitat mitja: 1,803 kW
- Potència frigorífica sensible a velocitat mitja: 1,484 kW 
- Condicions d’entrada d’aire: 25 ºC 50% Hr
- Temperatures entrada / sortida aigua: 7 / 12 ºC
- Cabal d'aigua: 0,0861 l/s
- Pèrdua de càrrega: 8,7 kPa
- Potència calorífica a velocitat mitja: 1,249 kW
- Condicions d’entrada d’aire: 20 ºC 50% Hr
- Temperatures entrada / sortida aigua: 50 / 40 ºC
- Cabal d'aigua: 0,0301 l/s
- Pèrdua de càrrega: 3,0 kPa
- Potència sonora a velocitat mitja: 38 dB(A)
- Potència màx. motor: 45 W
- Intensitat màx. 0,22 A.
- Tensió d'alimentació: 220-230 V/1N/50 Hz.
- Dimensions: 298 x 587 x 587 mm (dimensions sense plafó)
- Pes: 20,5 kg.
S'inclouen plafó decoratiu GLL10, bomba de condensats, connexió de desguas amb canonada de P.V.C. fins a baixant més pròxim, connexió hidràulica, connexió elèctrica, suports de fixació, amortidors acústics i material auxiliar pel seu muntatge.</t>
  </si>
  <si>
    <t>BA99ADES</t>
  </si>
  <si>
    <t>ACCESSORIS DE DESGUAS.</t>
  </si>
  <si>
    <t>BA08VA01</t>
  </si>
  <si>
    <t>VARILLA M-8.</t>
  </si>
  <si>
    <t>BA09AM06</t>
  </si>
  <si>
    <t>SUPORT ANTIVIBRADOR AMC VT 25. 0-25 KG.</t>
  </si>
  <si>
    <t>BA09AM10</t>
  </si>
  <si>
    <t>SUPORT ANTIVIBRADOR AMC A-35. 3-50 KG.</t>
  </si>
  <si>
    <t>BA15FLA0</t>
  </si>
  <si>
    <t>PLAFO DE CASSETTE AIRLAN GLL10 PER A FCL 32/62.</t>
  </si>
  <si>
    <t>BA99AELE</t>
  </si>
  <si>
    <t>ACCESSORIS DE CONNEXIONAT ELECTRIC</t>
  </si>
  <si>
    <t>BA99AHID</t>
  </si>
  <si>
    <t>ACCESSORIS CONNEXIONAT HIDRAULIC/FRIGORIFIC.</t>
  </si>
  <si>
    <t>BA15FL01</t>
  </si>
  <si>
    <t>FAN-COIL AIRLAN FCL 38 4 TUBS.</t>
  </si>
  <si>
    <t>EA15FL02</t>
  </si>
  <si>
    <t>Subministrament i col·locació de cassette de sostre a 4 tubs AIRLAN model FCL 44 VL o equivalent amb ventilador dissenyat per una emissió sonora reduïda, grup moto ventilador amb 3 velocitats. Estructura de sustentació reforçada amb faixa lateral d’acer galvanitzat, filtre d’aire pre carregat electrostàticament, safata de condensats amb grau d’autoextinció VO, plafó decoratiu GLL10 i bomba de condensats, de les següents característiques:
- Cabal aire a velocitat mitja. 530 m3/h
- Potència frigorífica total a velocitat mitja: 2,624 kW
- Potència frigorífica sensible a velocitat mitja: 1,988 kW 
- Condicions d’entrada d’aire: 25 ºC 50% Hr
- Temperatures entrada / sortida aigua: 7 / 12 ºC
- Cabal d'aigua: 0,1253
- Pèrdua de càrrega: 17,6 kPa
- Potència calorífica a velocitat mitja: 1,560 kW
- Condicions d’entrada d’aire: 20 ºC 50% Hr
- Temperatures entrada / sortida aigua: 50 / 40 ºC
- Cabal d'aigua: 0,0376
- Pèrdua de càrrega: 4,3 kPa
- Potència sonora a velocitat mitja: 45,6 dB(A)
- Potència màx. motor: 75 W
- Intensitat màx. 0,37 A.
- Tensió d'alimentació: 220-230 V/1N/50 Hz.
- Dimensions: 298 x 587 x 587 mm (dimensions sense plafó)
- Pes: 20,5 kg.
S'inclouen plafó decoratiu GLL10, bomba de condensats, connexió de desguas amb canonada de P.V.C. fins a baixant més pròxim, connexió hidràulica, connexió elèctrica, suports de fixació, amortidors acústics i material auxiliar pel seu muntatge.</t>
  </si>
  <si>
    <t>BA15FL02</t>
  </si>
  <si>
    <t>FAN-COIL AIRLAN FCL 44 4 TUBS.</t>
  </si>
  <si>
    <t>EA15FL03</t>
  </si>
  <si>
    <t>Subministrament i col·locació de cassette de sostre a 4 tubs AIRLAN model FCL 34 VL o equivalent amb ventilador dissenyat per una emissió sonora reduïda, grup moto ventilador amb 3 velocitats. Estructura de sustentació reforçada amb faixa lateral d’acer galvanitzat, filtre d’aire pre carregat electrostàticament, safata de condensats amb grau d’autoextinció VO, plafó decoratiu GLL10 i bomba de condensats, de les següents característiques:
- Cabal aire a velocitat mitja. 410 m3/h
- Potència frigorífica total a velocitat mitja: 1,274 kW
- Potència frigorífica sensible a velocitat mitja: 1,117 kW 
- Condicions d’entrada d’aire: 25 ºC 50% Hr
- Temperatures entrada / sortida aigua: 7 / 12 ºC
- Cabal d'aigua: 0,0608
- Pèrdua de càrrega: 6,2 kPa
- Potència calorífica a velocitat mitja: 1,249 kW
- Condicions d’entrada d’aire: 20 ºC 50% Hr
- Temperatures entrada / sortida aigua: 50 / 40 ºC
- Cabal d'aigua: 0,0301
- Pèrdua de càrrega: 3,0 kPa
- Potència sonora a velocitat mitja: 38 dB(A)
- Potència màx. motor: 45 W
- Intensitat màx. 0,22 A.
- Tensió d'alimentació: 220-230 V/1N/50 Hz.
- Dimensions: 298 x 587 x 587 mm (dimensions sense plafó)
- Pes: 20,5 kg.
S'inclouen plafó decoratiu GLL10, bomba de condensats, connexió de desguas amb canonada de P.V.C. fins a baixant més pròxim, connexió hidràulica, connexió elèctrica, suports de fixació, amortidors acústics i material auxiliar pel seu muntatge.</t>
  </si>
  <si>
    <t>BA15FL03</t>
  </si>
  <si>
    <t>FAN-COIL AIRLAN FCL 34 4 TUBS.</t>
  </si>
  <si>
    <t>EA15FL04</t>
  </si>
  <si>
    <t>Subministrament i col·locació de cassette de sostre a 4 tubs AIRLAN model FCL 64 VL amb ventilador dissenyat per una emissió sonora reduïda, grup moto ventilador amb 3 velocitats. Estructura de sustentació reforçada amb faixa lateral d’acer galvanitzat, filtre d’aire pre carregat electrostàticament, safata de condensats amb grau d’autoextinció VO, plafó decoratiu GLL10 i bomba de condensats, de les següents característiques:
- Cabal aire a velocitat mitja. 660 m3/h
- Potència frigorífica total a velocitat mitja: 3,160 kW
- Potència frigorífica sensible a velocitat mitja: 2,340 kW 
- Condicions d’entrada d’aire: 25 ºC 50% Hr
- Temperatures entrada / sortida aigua: 7 / 12 ºC
- Cabal d'aigua: 0,1511
- Pèrdua de càrrega: 18,2 kPa
- Potència calorífica a velocitat mitja: 1,812 kW
- Condicions d’entrada d’aire: 20 ºC 50% Hr
- Temperatures entrada / sortida aigua: 50 / 40 ºC
- Cabal d'aigua: 0,0436 l/s
- Pèrdua de càrrega: 6,7 kPa
- Potència sonora a velocitat mitja: 53,9 dB(A)
- Potència màx. motor: 83 W
- Intensitat màx. 0,37 A.
- Tensió d'alimentació: 220-230 V/1N/50 Hz.
- Dimensions: 298 x 587 x 587 mm (dimensions sense plafó)
- Pes: 22 kg.
S'inclouen plafó decoratiu GLL10, bomba de condensats, connexió de desguas amb canonada de P.V.C. fins a baixant més pròxim, connexió hidràulica, connexió elèctrica, suports de fixació, amortidors acústics i material auxiliar pel seu muntatge.</t>
  </si>
  <si>
    <t>BA15FL04</t>
  </si>
  <si>
    <t>FAN-COIL AIRLAN FCL 64 4 TUBS.</t>
  </si>
  <si>
    <t>EA1DXX05</t>
  </si>
  <si>
    <t>Finestra VF4 d'una fulla fixa de fusta de pi roig amb marc ocult, col·locada sobre l'obra, per a un buit d'obra aproximat de 180/200x108cm. per intregrar amb folrat de HPL</t>
  </si>
  <si>
    <t>A012A000</t>
  </si>
  <si>
    <t>Oficial 1a fuster</t>
  </si>
  <si>
    <t>A013A000</t>
  </si>
  <si>
    <t>Ajudant fuster</t>
  </si>
  <si>
    <t>BA1DXX05</t>
  </si>
  <si>
    <t>Finestra d'una fulla fixa de fusta de pi roig amb marc ocult, col·locada sobre l'obra, per a un buit d'obra aproximat de 120x108cm. amb vidre de seguretat 5+5 per intregrar amb folrat de HPL</t>
  </si>
  <si>
    <t>EA34DL08</t>
  </si>
  <si>
    <t>Subm. i col. de reixa SCHAKO mod. DAL-5/EB de 600x600 mm. amb comporta de regulació de corredera, marc i lames d'alumini anoditzat. S'inclouen marc, plènum aïllat ASK, pintura RAL a definir i p.p. de material auxiliar de muntatge.</t>
  </si>
  <si>
    <t>BAPINTUR</t>
  </si>
  <si>
    <t>PINTURA</t>
  </si>
  <si>
    <t>BA34DL07</t>
  </si>
  <si>
    <t>REIXA SCHAKO DAL-5 600x600</t>
  </si>
  <si>
    <t>EA34DQ21</t>
  </si>
  <si>
    <t>Subm. i col. de difusor rotacional SCHAKO sèrie DQJ mod. DQJA-400-SQ-Z/SAK/LD/MM RAL 9010 amb placa frontal quadrada i configuració radial-quadrada de les lames, connexió horitzontal, plènum en xapa d'acer galvanitzat SAK aïllat, comporta de regulació LD a la boca de connexió i dispositiu de muntatge ocult MM. S'inclouen suports i material auxiliar de muntatge.</t>
  </si>
  <si>
    <t>BA34DQA1</t>
  </si>
  <si>
    <t>AILLAMENT DE PLENUM SCHAKO PER A DIFUSORS DQJA-400.</t>
  </si>
  <si>
    <t>BA34DQ21</t>
  </si>
  <si>
    <t>D. SCHAKO FKU-DQJ-SR-Z 500</t>
  </si>
  <si>
    <t>EA34DQ25</t>
  </si>
  <si>
    <t>Subm. i col. de unitat terminal amb filtre absolut marca SCHAKO, model FKU-DQJ-SR-Z 500 composta per: Carcassa estanca als gasos, de xapa d'acer lacada en color RAL 9010, amb boca de connexió també estanca de connexió circular de Ø 158; Filtre d'alta eficiència H13, d'acord amb la norma DIN EN 1822, amb dispositiu de pressió que garanteixi el tancament hermètic i presa de pressió diferencial de treball. Placa difusora radial rotacional, fabricada en acer lacat en color RAL 9010, dotada de lames deflectores en disposició radial formant una circumferència centrada a la placa, amb perfil aerodinàmic i gir independent sobre eix continu d'alumini, fabricades en material sintètic color RAL 9010. S'inclouen plenum aïllat, suports i material auxiliar de muntatge.</t>
  </si>
  <si>
    <t>EA34P308</t>
  </si>
  <si>
    <t>Subm. i col. de reixa SCHAKO mod. PA2b de 325x125 mm. de lames horitzontals fixes i comporta de regulació de corredera, amb marc i lames d'alumini anoditzat. S'inclouen marc, plènum ASK aïllat, pintura RAL a definir i p.p. de material auxiliar de muntatge.</t>
  </si>
  <si>
    <t>BA34EI08</t>
  </si>
  <si>
    <t>MARC DE MUNTATGE SCHAKO EB 325x125 PER A REIXES PA.</t>
  </si>
  <si>
    <t>BA34PP01</t>
  </si>
  <si>
    <t>PINTURA RAL ESPECIAL.</t>
  </si>
  <si>
    <t>BA34P308</t>
  </si>
  <si>
    <t>R. SCHAKO PA2B 325x125 mm.</t>
  </si>
  <si>
    <t>BA34PK08</t>
  </si>
  <si>
    <t>PLENUM SCHAKO ASK 325x125.</t>
  </si>
  <si>
    <t>BA34PZ00</t>
  </si>
  <si>
    <t>AILLAMENT PER A PLENUMS DE REIXES PA.</t>
  </si>
  <si>
    <t>EACOC207</t>
  </si>
  <si>
    <t>Subm. i col. de connexió al circuit hidràulic de climatitzador. Sistema a 2 tubs amb vàlvula de 3 vies. Formada per:
* 2 Vàlvules de bola DN-20.
* 1 Válvula de seient DN-20.
* 1 Filtre colador DN-20.
* 2 Unions antivibratòries de DN-20.
* 1 Vàlvula d'equilibrat T.A. STAD20.
* 1 Purgador d'aire.
* 1 Termómetre.
* 1 Punt de buidat segons ITE 02.8.3 amb vàlvula de bola, canonada de PVC sèrie B i connexió a desguas més proper. 
S'inclou material auxiliar de muntatge i regulació de la vàlvula d'equilibrat d'acord amb càlculs de cabal i D.F.</t>
  </si>
  <si>
    <t>EACOC401</t>
  </si>
  <si>
    <t>Subm. i col. de connexió al circuit hidràulic de climatitzador. Sistema a 4 tubs amb vàlvula de 3 vies. Formada per:
* 2 Vàlvules de bola DN-32.
* 2 Vàlvules de bola DN-20.
* 1 Vàlvula de seient DN-32.
* 1 Vàlvula de seient DN-20.
* 1 Filtre colador DN-32.
* 1 Filtre colador DN-20.
* 2 Unions antivibratòries DN-32.
* 2 Unions antivibratòries DN-20.
* 1 Vàlvula d'equilibrat T.A. STAD32.
* 1 Vàlvula d`equilibrat T.A. STAD20.
* 2 Purgadors d'aire.
* 2 Termòmetres.
* 2 Punts de buidat segons ITE 02.8.3 amb vàlvula de bola, canonada de PVC sèrie B i connexió a desguàs mes proper. 
S'inclou material auxiliar de muntatge i regulació de les vàlvules d'equilibrat d'acord amb càlculs de cabal i D.F.</t>
  </si>
  <si>
    <t>EACOC406</t>
  </si>
  <si>
    <t>Subm. i col. de connexió al circuit hidràulic de climatitzador. Sistema a 4 tubs amb vàlvula de 3 vies. Formada per:
* 2 Vàlvules de bola DN-50.
* 2 Vàlvules de bola DN-32.
* 1 Vàlvula de seient DN-50.
* 1 Vàlvula de seient DN-32.
* 1 Filtre col.lador DN-50.
* 1 Filtre col.lador DN-32.
* 2 Unions antivibratòries DN-50.
* 2 Unions antivibratòries DN-32.
* 1 Vàlvula d'equilibrat T.A. STAD50.
* 1 Vàlvula d'equilibrat T.A. STAD32.
* 2 Purgadors d'aire.
* 2 Termòmetres.
* 2 Punts de buidat segons ITE 02.8.3 amb vàlvula de bola, canonada de PVC sèrie B i connexió a desguàs més proper. 
S'inclou material auxiliar de muntatge i regulació de les vàlvules d'equilibrat d'acord amb càlculs de cabal i D.F.</t>
  </si>
  <si>
    <t>EACOC417</t>
  </si>
  <si>
    <t>Subm. i col. de connexió al circuit hidràulic de climatitzador. Sistema a 4 tubs amb vàlvula de 3 vies. Formada per:
2 Vàlvules de bola DN-20.
2 Vàlvules de bola DN-15.
1 Vàlvula de seient DN-20.
1 Vàlvula de seient DN-15.
1 Filtre colador DN-20.
1 Filtre colador DN-15.
2 Unions antivibratòries DN-20.
2 Unions antivibratòries DN-15.
1 Vàlvula d'equilibrat T.A. STAD20.
1 Vàlvula d'equilibrat T.A. STAD15.
2 Purgadors d'aire.
2 Termòmetres.
2 Punts de buidat segons ITE 02.8.3 amb vàlvula de bola, canonada de PVC sèrie B i connexió a desguàs més pròxim. 
S'inclou material auxiliar de muntatge i regulació de les vàlvules d'equilibrat d'acord amb càlculs de cabal i D.F.</t>
  </si>
  <si>
    <t>EACOC434</t>
  </si>
  <si>
    <t>Subm. i col. de connexió al circuit hidràulic de climatitzador. Sistema a 4 tubs amb vàlvula de 3 vies. Formada per:
* 2 Vàlvules de papallona DN-65.
* 2 Vàlvules de bola DN-40.
* 1 Vàlvula de seient DN-65.
* 1 Vàlvula de seient DN-40.
* 1 Filtre col.lador DN-65.
* 1 Filtre col.lador DN-40.
* 2 Unions antivibratòries DN-65.
* 2 Unions antivibratòries DN-40.
* 1 Vàlvula d'equilibrat T.A. STAF65.
* 1 Vàlvula d'equilibrat T.A. STAD40.
* 2 Purgadors d'aire.
* 2 Termòmetres.
* 2 Punts de buidat segons ITE 02.8.3 amb vàlvula de bola, canonada de PVC sèrie B i connexió a desguàs més proper. 
S'inclou material auxiliar de muntatge i regulació de les vàlvules d'equilibrat d'acord amb càlculs de cabal i D.F.</t>
  </si>
  <si>
    <t>EAF1ZZ01</t>
  </si>
  <si>
    <t>Fusteria alumini F-1  tecnal  o equivalent   serie Fx1  amb 2 fulles oscilobatents, amb tanca de seguretat color ´´ceniza´´ i vidre 4+4/4/ 3+4, de  mides totals 2100x900cm, inclòs elements de remat i escopidor.</t>
  </si>
  <si>
    <t>BAF1ZZ01</t>
  </si>
  <si>
    <t>EALBGAM</t>
  </si>
  <si>
    <t>AJUDES DE GASSOS MEDICINALS:
L'industrial adjudicatari ha d'assumir l'obra civil per deixar la instal.lació completament acabada. Inclou:
* Replanteig i marcatge en obra abans d'executar.
* Obrir i tapar regates.
* Obrir i rematar forats en paraments.
* Col.locació i muntatge de passamurs.
* Fixació dels suports.
* Segellat dels forats de instal.lacions i forats de pas de instal.lacions.
* Descàrrega i elevació de materials a obra.
* Retirada de les restes d'obra i altres productes de rebuig resultat d'aquests treballs.</t>
  </si>
  <si>
    <t>EALBDINC</t>
  </si>
  <si>
    <t>AJUDES DE DETECCIÓ D'INCENDIS:
L'industrial adjudicatari ha d'assumir l'obra civil per deixar la instal.lació completament acabada. Inclou:
* Replanteig i marcatge en obra abans d'executar.
* Obrir i tapar regates.
* Obrir i rematar forats en paraments.
* Col.locació i muntatge de passamurs.
* Fixació dels suports.
* Col.locació i acabat de caixes per a elements encastats.
* Realització de forats en falsos sostres.
* Segellat dels forats de instal.lacions i forats de pas de instal.lacions.
* Retirada de les restes d'obra i altres productes de rebuig resultat d'aquests treballs.</t>
  </si>
  <si>
    <t>EALBEXT1</t>
  </si>
  <si>
    <t>Partida alçada d'abonament íntegre en concepte de connexionat a la instal·lació d'extinció d'incendis existent a l'edifici. Inclou la desconnexió, desmuntatge, acopi i trasllat a abocador homologat (taxes incloses) de trams de canonades, aïllaments i accessoris sobrants. També inclou els trams de canonades, aïllaments i accessoris entre la instal·lació existent i la nova instal·lació.</t>
  </si>
  <si>
    <t>EALBSANE</t>
  </si>
  <si>
    <t>AJUDES DE SANEJAMENT:
L'industrial adjudicatari ha d'assumir l'obra civil per deixar la instal.lació completament acabada. Inclou:
* Replanteig i marcatge en obra abans d'executar.
* Obrir i tapar regates.
* Obrir i rematar forats en paraments.
* Col.locació i muntatge de passamurs.
* Fixació dels suports.
* Segellat dels forats de instal.lacions i forats de pas de instal.lacions.
* Descàrrega i elevació de materials a obra.
* Retirada de les restes d'obra i altres productes de rebuig resultat d'aquests treballs.</t>
  </si>
  <si>
    <t>EALBVENT</t>
  </si>
  <si>
    <t>AJUDES DE VENTILACIÓ:
L'industrial adjudicatari ha d'assumir l'obra civil per deixar la instal.lació completament acabada. Inclou:
* Replanteig i marcatge en obra abans d'executar.
* Obrir i tapar regates.
* Obrir i rematar forats en paraments.
* Col.locació i muntatge de passamurs.
* Fixació dels suports.
* Construcció (inclou càlcul si escau) de petites bancades construïdes amb perfileria metàl.lica per a col.locació d'equips de instal.lacions.
* Realització de forats en falsos sostres.
* Segellat dels forats de instal.lacions i forats de pas de instal.lacions.
* Descàrrega i elevació de materiales a obra.
* Retirada de les restes d'obra i altres productes de rebuig resultat d'aquests treballs.
No inclourà:
* Bancades d'obra de tipus formigó.
* Bancades metàl.liques de conjunt de cobertes tècniques o amb perfils de cantó superiors a HEB-160 mm. i que afecti directament a l'estructura de l'edifici.
* Aixecament de paraments verticals i horitzontals.
* Estructures de tràmex per a manteniment i accés a instal.lacions.</t>
  </si>
  <si>
    <t>EALBCLIM1</t>
  </si>
  <si>
    <t>AJUDES DE CLIMATITZACIÓ:
L'industrial adjudicatari ha d'assumir l'obra civil per deixar la instal.lació completament acabada. Inclou:
* Replanteig i marcatge en obra abans d'executar.
* Obrir i tapar regates.
* Obrir i rematar forats en paraments.
* Col.locació i muntatge de passamurs.
* Fixació dels suports.
* Construcció (inclou càlcul si escau) de petites bancades construïdes amb perfileria metàl.lica per a col.locació d'equips de instal.lacions (maquinaria d'aire condicionat, bombes, dipòsits, canonades, etc.)
* Col.locació i acabat de caixes per a elements encastats.
* Realització de forats en falsos sostres.
* Segellat dels forats de instal.lacions i forats de pas de instal.lacions.
* Descàrrega i elevació de materiales a obra.
* Retirada de les restes d'obra i altres productes de rebuig resultat d'aquests treballs.
No inclourà:
* Bancades d'obra de tipus formigó.
* Bancades metàl.liques de conjunt de cobertes tècniques o amb perfils de cantó superiors a HEB-160 mm. i que afecti directament a l'estructura de l'edifici.
* Aixecament de paraments verticals i horitzontals.
* Estructures de tràmex per a manteniment i accés a instal.lacions.</t>
  </si>
  <si>
    <t>EALBCLIM2</t>
  </si>
  <si>
    <t xml:space="preserve">Connexionat a la instal·lació de canonades hidraúliques de climatització existent a l'edifici. Inclou la desconnexió, desmuntatge, acopi i trasllat a abocador homologat (taxes incloses) de trams de canonades, aïllaments i accessoris sobrants.   </t>
  </si>
  <si>
    <t>EALBCONT1</t>
  </si>
  <si>
    <t>AJUDES DE CONTROL:
L'industrial adjudicatari ha d'assumir l'obra civil per deixar la instal.lació completament acabada. Inclou:
* Replanteig i marcatge en obra abans d'executar.
* Obrir i tapar regates.
* Obrir i rematar forats en paraments.
* Col.locació i muntatge de passamurs.
* Fixació dels suports.
* Col.locació i acabat de caixes per a elements encastats.
* Realització de forats en falsos sostres.
* Segellat dels forats de instal.lacions i forats de pas de instal.lacions.
* Retirada de les restes d'obra i altres productes de rebuig resultat d'aquests treballs.</t>
  </si>
  <si>
    <t>EALBCONT2</t>
  </si>
  <si>
    <t>Partida de desmuntatge d'instal·lacions existents a la zona objecte de projecte que no es puguin aprofitar, inclòs el climatitzador on s'ubicarà la futura sala d'espera. Aquesta partida inclou desviaments de les instal·lacions existents a l'hospital per permetre el pas de les noves instal·lacions.
S'inclou recollida, apilament i transport a abocador homologat del material sobrant. Inclosa mà d'obra, material auxiliar i taxes d'abocador.</t>
  </si>
  <si>
    <t>EALBDINC1</t>
  </si>
  <si>
    <t>Connexionat a la instal·lació de detecció d'incendis existent a l'edifici. Inclou la reprogramació de la central existent.</t>
  </si>
  <si>
    <t>AA52RS01</t>
  </si>
  <si>
    <t>REPROGRAMACIÓ CENTRAL</t>
  </si>
  <si>
    <t>EALBDINC2</t>
  </si>
  <si>
    <t>ENGINYERIA DEL SISTEMA DE DETECCIÓ INCLOENT ELS SEGÜENTS CONCEPTES:
* 1 ut. POSADA EN MARXA EN CENTRAL FS90. PROGRAMACIÓ I POSADA EN MARXA EN CENTRAL EXISTENT FS90 DE 36 PUNTS D'INCENDIS, CONFIGURACIÓ DE LLAÇOS, COMPROVAR COMUNICACIONS. PENDENT DE COMPROVAR QUE EXISTEIXIN LLAÇOS DISPONIBLES.
* 18 uts. CONFIGURACIÓ SW PER PUNT DE DETECCIÓ D'INCENDIS (EBI)
* 1 ut. CONFIGURACIÓ I ENGINYERIA PER CADA SUBSISTEMA (EBI).
* 1 ut. CONFIGURACIÓ GRÀFIC DE NAVEGACIÓ (MÀXIM 40 PUNTS)
* 18 uts. ENGINYERIA, PROGRAMACIÓ, POSADA EN MARXA PER PUNT DE DETECCIÓ D'INCENDIS. S'HI INCLOUEN DIETES I DESPLAÇAMENTS.</t>
  </si>
  <si>
    <t>EALBEINC6</t>
  </si>
  <si>
    <t>AJUDES D'EXTINCIÓ D'INCENDIS:
L'industrial adjudicatari ha d'assumir l'obra civil per deixar la instal.lació completament acabada. Inclou:
* Replanteig i marcatge en obra abans d'executar.
* Obrir i tapar regates.
* Obrir i rematar forats en paraments.
* Col.locació i muntatge de passamurs.
* Fixació dels suports.
* Construcció (inclou càlcul si escau) de petites bancades construïdes amb perfileria metàl.lica per a col.locació d'equips de instal.lacions.
* Col.locació i acabat de caixes per a elements encastats.
* Realització de forats en falsos sostres.
* Segellat dels forats de instal.lacions i forats de pas de instal.lacions.
* Retirada de les restes d'obra i altres productes de rebuig resultat d'aquests treballs.
No inclourà:
* Bancades d'obra de tipus formigó.
* Bancades metàl.liques de conjunt de cobertes tècniques o amb perfils de cantó superiors a HEB-160 mm. i que afecti directament a l'estructura de l'edifici.
* Aixecament de paraments verticals i horitzontals.
* Estructures de tràmex per a manteniment i accés a instal.lacions.</t>
  </si>
  <si>
    <t>EALBFONT1</t>
  </si>
  <si>
    <t>Connexionat a la instal·lació de fontaneria existent a l'edifici. Inclou els trams de canonades, aïllaments, barbollaria i accessoris entre la instal·lació existent i la nova instal·lació.</t>
  </si>
  <si>
    <t>EALBFONT2</t>
  </si>
  <si>
    <t>AJUDES DE FONTANERIA:
L'industrial adjudicatari ha d'assumir l'obra civil per deixar la instal.lació completament acabada. Inclou:
* Replanteig i marcatge en obra abans d'executar.
* Obrir i tapar regates.
* Obrir i rematar forats en paraments.
* Col.locació i muntatge de passamurs.
* Fixació dels suports.
* Construcció (inclou càlcul si escau) de petites bancades construïdes amb perfileria metàl.lica per a col.locació d'equips de instal.lacions.
* Col.locació i acabat de caixes per a elements encastats.
* Realització de forats en falsos sostres.
* Segellat dels forats de instal.lacions i forats de pas de instal.lacions.
* Descàrrega i elevació de materials a obra.
* Retirada de les restes d'obra i altres productes de rebuig resultat d'aquests treballs.</t>
  </si>
  <si>
    <t>EALBGMED1</t>
  </si>
  <si>
    <t>Connexió a la instal·lació existent d'oxigen i buit, s'inclouen talls, proves d'estanqueitat i finals necessàries.</t>
  </si>
  <si>
    <t>EALBSANE1</t>
  </si>
  <si>
    <t xml:space="preserve">Partida de connexionat de desaigües de la zona objecte del projecte a la xarxa de fecals existent a l'edifici. Inclou la desconnexió, desmuntatge, acopi i trasllat a abocador homologat (taxes incloses) de trams de col·lectors i accessoris sobrants. Les feines a realitzar són les següents:
- Execució de picatges als baixants/col·lectors a connectar. A definir en fase d'obra.
- Taponat dels picatges en qüestió.
- Retirada, acopi i posterior col·locació de plaques de fals sostre a la planta per on vagin els col·lectors. S'hi inclou la reposició d'aquestes plaques en cas de trencament o desperfecte. També s'hi inclou l'acopi del material trencat y el i trasllat a abocador homologat (taxes incloses).
- Obertura de passamurs tant al muntant dels baixants com als diferents tancaments verticals per on vagin instal·lats els nous col·lectors.
- Connexionat dels nous desaigües als picatges esmentats anteriorment un cop s'hagin tret els taps. 
- Proves d'estanqueïtat. 
Indicar que el material emprat serà amb canonada de P.V.C. serie B según norma UNE-EN 1329-1.
Les feines de connexionat es faran en horaris que interfereixin el menys possible al funcionament de l'hospital i han d'estar prèviament consensuats amb el departament de manteniment.  </t>
  </si>
  <si>
    <t>EAQCAAT1</t>
  </si>
  <si>
    <t>Porta corredisa P5 composta per un marc metàl.lic de la casa SOLECO o equivalent, per a enrrasar, la fulla amb revestiment d'apertudra exterior o interior d'acer inox, AISI 316 de 1.2mm de gruix, amb estructura dinterior d'alumini. de mides 120x220cm. Guies tipus Klein modelo Slid 130S o equivalent, sistema V8610 i burlet de goma embotit al marc. Fulla amb l'interior de poliestiré expandit d'alta densitat revestit amb HPL de 3mm amb cantells en U d'acer inox AISI 316 de gruix 1.2mm encastats al marc i a la fulla. Inclou colocació a obra. (Veure planol de fusteria i serralleria interior)</t>
  </si>
  <si>
    <t>BAQMAA11</t>
  </si>
  <si>
    <t>Porta corredisa de P5 composta per un marc metàl.lic de la casa SOLECO o equivalent, per a enrrasar, la fulla amb revestiment d'apertudra exterior o interior d'acer inox, AISI 316 de 1.2mm de gruix, amb estructura interior d'alumini. de mides 120x220cm. Perns regulables d'acer inox amb sistema V8610 i burlete de goma embotit al marc. Fulla amb l'interior de poliestiré expandit d'alta densitat revestit amb HPL de 3mm amb cantells en U d'acer inox AISI 316 de gruix 1.2mm encastats al marc i a la fulla .</t>
  </si>
  <si>
    <t>EAQDAAV2</t>
  </si>
  <si>
    <t>Portes batent P2 composta per un marc metàl.lic de la casa SOLECO o equivalent per a enrrasar, la fulla amb revestiment d'apertudra exterior o inetrior d'acer inox, AISI 316 de 1.2mm de gruix, amb estructura dinterior d'alumini. de mides 80x220cm. Perns regulables d'acer inox amb sistema V8610 i burlet de goma embotit al marc. Fulla amb l'interior de poliestiré expandit d'alta densitat revestit amb HPL de 3mm amb cantells en U d'acer inox AISI 316 de gruix 1.2mm encastats al marc i a la fulla . Inclou colocació a obra. (Veure planol de fusteria i serralleria interior)</t>
  </si>
  <si>
    <t>BAQMAA04</t>
  </si>
  <si>
    <t>Portes batent P2 composta per un marc metàl.lic de la casa SOLECO o equivalent per a enrrasar, la fulla amb revestiment d'apertudra exterior o inetrior d'acer inos, AISI 316 de 1.2mm de gruix, amb estructura dinterior d'alumini. de mides 80x220cm. Perns regulables d'acer inox amb sistema V8610 i burlete de goma embotit al marc. Fulla amb l'interior de poliestiré expandit d'alta densitat revestit amb HPL de 3mm amb cantells en U d'acer inox AISI 316 de gruix 1.2mm encastats al marc i a la fulla.</t>
  </si>
  <si>
    <t>EAQDAAV3</t>
  </si>
  <si>
    <t>Portes batent P3 composta per un marc metàl.lic de la casa SOLECO o equivalent per a enrrasar, la fulla amb revestiment d'apertudra exterior o inetrior d'acer inox, AISI 316 de 1.2mm de gruix, amb estructura dinterior d'alumini. de mides 120x220cm. Perns regulables d'acer inox amb sistema V8610 i burlet de goma embotit al marc. Fulla amb l'interior de poliestiré expandit d'alta densitat revestit amb HPL de 3mm amb cantells en U d'acer inox AISI 316 de gruix 1.2mm encastats al marc i a la fulla. Inclou colocació a obra. (Veure planol de fusteria i serralleria interior)</t>
  </si>
  <si>
    <t>BAQMAA05</t>
  </si>
  <si>
    <t>Portes batent P3 composta per un marc metàl.lic de la casa SOLECO o equivalent per a enrrasar, la fulla amb revestiment d'apertudra exterior o inetrior d'acer inos, AISI 316 de 1.2mm de gruix, amb estructura dinterior d'alumini. de mides 120x220cm. Perns regulables d'acer inox amb sistema V8610 i burlete de goma embotit al marc. Fulla amb l'interior de poliestiré expandit d'alta densitat revestit amb HPL de 3mm amb cantells en U d'acer inox AISI 316 de gruix 1.2mm encastats al marc i a la fulla</t>
  </si>
  <si>
    <t>EAQDFP1E</t>
  </si>
  <si>
    <t>Portes batent P1E de característiques iguals a l'existent amb aplacat HPL i remats d'acer inoxidable, de mides 80x220cm Inclou colocació a obra. (Veure planol de fusteria i serralleria interior)</t>
  </si>
  <si>
    <t>BAQMFP1E</t>
  </si>
  <si>
    <t>EAQDFP2E</t>
  </si>
  <si>
    <t>Portes batent P1E de característiques iguals a l'existent amb aplacat HPL i remats d'acer inoxidable, de mides 116x220cm Inclou colocació a obra. (Veure planol de fusteria i serralleria interior)</t>
  </si>
  <si>
    <t>BAQMFP2A</t>
  </si>
  <si>
    <t>EAQDPX03</t>
  </si>
  <si>
    <t xml:space="preserve">P3  Conjunts de marc i  porta batent d'una sola fulla. El marc serà d'acer galvanitzat gruix 1,5 mm lacat al forn Ral a escollir tipus de la casa ´´SOLECO´´ o equivalent, amb  Tres perns regulables d'acer inoxidable amb sistema V8610 i rivet de goma embotit al marc. La Fulla tindrà un interior de poliestirè expandit d'alta densitat revestit amb HPL de 3mm acabat a definir per la D.F., amb cantells de hpl. Mides totals 250x 1,05 </t>
  </si>
  <si>
    <t>EAQDSA01</t>
  </si>
  <si>
    <t xml:space="preserve">Conjunts de marc i  porta batent de mides 80x220cm. d'una sola fulla. El marc serà d'acer galvanitzat gruix 1,5 mm lacat al forn Ral a escollir tipus de la casa ´´SOLECO´´ o equivalent, amb  Tres perns regulables d'acer inoxidable amb sistema V8610 i rivet de goma embotit al marc. La Fulla tindrà un interior de poliestirè expandit d'alta densitat revestit amb HPL de 3mm acabat a definir per la D.F., amb cantells de hpl. </t>
  </si>
  <si>
    <t>BAQDSA01</t>
  </si>
  <si>
    <t>EAQDSA02</t>
  </si>
  <si>
    <t>Unitat de porta automàtica Dorma Slim 90 o equivalent  de dues fulles mòbils sense fixos laterals.
Mesures: ample de pas: 2500/1900 mm Alt de pas: 2500 mm
Operador:
Automatisme ES-200 EASY Plus amb motor Power Drive, 120 kg pes màxim per fulla (doble fulla) i 200 Kg (simple full) amb unitat electrònica controlada mitjançant microprocesador amb bateria d'emergència. carros amb doble joc de rodes i contra roda, raspall de neteja automàtica d'carril, ajustaments i informació en pantalla integrat. Limitació de força de tancament&gt; 150 N. Limitació de força d'obertura&gt; 150 N. Retrocés automàtic: amb detecciò de obstacules en la dirección de tancament. ensayado y certificat según la directiva de máquines y EN 16005. Certificat de prova de durabilidad de 1 milió de cicles de funcionament (TUV Nord).
´´	Mides del automatisme 100*180 mm.
´´	Longitut del operador 4300 mm
´´	Programador de 5 posicions a clau. (Obert, Tancat, Automatic, Apertura Parcial, nomes sortida).
Activació:
´´	2 unitats de sensors doble tecnología tipo Opti Scan de seguretat.
´´	2 unitats de polsadors Dorma en Blanc.
Fulles:
´´	2 Guies terra per fulla móvil.
´´	Set perfileria Slim 90 per fulles movils per vidre laminar butiral blanc.
Inclou muntatje y posada en marcha a Tarragona.</t>
  </si>
  <si>
    <t>EAQDSA04</t>
  </si>
  <si>
    <t xml:space="preserve">Unitat de porta automàtica Dorma Slim 90 o equivalent  de dues fulles mòbils sense fixos laterals amb sistema correde telescopic.
Mesures: ample de pas: 2100 mm Alt de pas: 2500 mm
Operador:
Automatisme ES-200 T, 75 kg pes màxim per fulla (doble fulla)  amb unitat electrònica controlada mitjançant microprocesador amb bateria d'emergència. carros amb doble joc de rodes i contra roda, raspall de neteja automàtica d'carril, ajustaments i informació en pantalla integrat. Limitació de força de tancament&gt; 150 N. Limitació de força d'obertura&gt; 150 N. Retrocés automàtic: amb detecciò de obstacules en la dirección de tancament. ensayado y certificat según la directiva de máquines y EN 16005. Certificat de prova de durabilidad de 1 milió de cicles de funcionament (TUV Nord).
                 oMides del automatisme 200*251 mm.
                 oLongitut del operador 4300 mm
                 oProgramador de 5 posicions a clau. (Obert, Tancat, Automatic, Apertura Parcial, nomes sortida).
                 obloqueig electromecànic (opcional) situat a la contrapolea per a major seguretat.
Activació:
                 o2 unitats de sensors doble tecnología tipo Opti Scan de seguretat.
                 o2 unitats de polsadors Dorma en Blanc.
Fulles:
                 o2 Guies terra per fulla móvil.
                 oSet perfileria Slim 90 per fulles movils per vidre laminar butiral blanc.
Inclou muntatje y posada en marcha a Tarragona.
</t>
  </si>
  <si>
    <t>EAQDSASV</t>
  </si>
  <si>
    <t xml:space="preserve">Fusteria  SV complementaria  a les fulles corredissa  composta per 2 marcs  fixes  com suport de de vidre fixe de gruix total  43/45 amb persiana interior  ( en altre partida )  de acer inox de la casa soleco o equivalenet  </t>
  </si>
  <si>
    <t>EAQDSAZ4</t>
  </si>
  <si>
    <t xml:space="preserve">Unitat de porta automàtica Dorma Slim 90 o equivalent  de dues fulles mòbils sense fixos laterals amb sistema correde telescopi, amb vidre fixe
Mesures: ample de pas: 2100 mm Alt de pas: 2500 mm
Operador:
Automatisme ES-200 T, 75 kg pes màxim per fulla (doble fulla)  amb unitat electrònica controlada mitjançant microprocesador amb bateria d'emergència. carros amb doble joc de rodes i contra roda, raspall de neteja automàtica d'carril, ajustaments i informació en pantalla integrat. Limitació de força de tancament&gt; 150 N. Limitació de força d'obertura&gt; 150 N. Retrocés automàtic: amb detecciò de obstacules en la dirección de tancament. ensayado y certificat según la directiva de máquines y EN 16005. Certificat de prova de durabilidad de 1 milió de cicles de funcionament (TUV Nord).
                 oMides del automatisme 200*251 mm.
                 oLongitut del operador 4300 mm
                 oProgramador de 5 posicions a clau. (Obert, Tancat, Automatic, Apertura Parcial, nomes sortida).
                 obloqueig electromecànic (opcional) situat a la contrapolea per a major seguretat.
Activació:
                 o2 unitats de sensors doble tecnología tipo Opti Scan de seguretat.
                 o2 unitats de polsadors Dorma en Blanc.
Fulles:
                 o2 Guies terra per fulla móvil.
                 oSet perfileria Slim 90 per fulles movils per vidre laminar butiral blanc.
Inclou muntatje y posada en marcha a Tarragona.
</t>
  </si>
  <si>
    <t>EAQDSAZD</t>
  </si>
  <si>
    <t>Modificació de fusteria existent de vidre i acer inox per adaptar-la a les noves distribucions, trasllat de porta de acer inox amb els treballs que implica , substituint montants tan de la par fixa com de un mar sencer per la nova ubicació de la porta</t>
  </si>
  <si>
    <t>EAQDSAZV</t>
  </si>
  <si>
    <t>Suministre i col.locacio de vidre Aislaglas Lam 4+4/27/4+4  amb persiana veneciana orientable elevable mitgençan  motor intern inclos transformador cada dos venecianes , contactor unipolar i pulsador doble</t>
  </si>
  <si>
    <t>EAQVY23C</t>
  </si>
  <si>
    <t xml:space="preserve">Front d'armari PA1  format per quatre portes de hpl 13mm  , sense interior  mides totals  3,6  x 2,2m   </t>
  </si>
  <si>
    <t>BAQQY231</t>
  </si>
  <si>
    <t>EAQVZ23C</t>
  </si>
  <si>
    <t xml:space="preserve">Front d'armari PA1  format per dues portes de hpl 13mm  , sense interior  mides totals 1,60 x 2,2m   </t>
  </si>
  <si>
    <t>BAQQZ231</t>
  </si>
  <si>
    <t>EASADD20</t>
  </si>
  <si>
    <t>Portes SF1 tallafocs EI2 -60 -c-5 de gruix 63 mm. de mesures 2100x2500mm de buit d'obra
Característiques dels materials:
Marc: perfil d'acer de 2'5 mm. D'alta resistència en forma de z, electrosoldada.
Junta intumescent: perimetral autoexpansiva que permet segellar el perímetre entre marc i fulla, obtenint la Estanquitat del full amb el marc.
Junta per fums freds: de p.v.c. ignífug, que evita el pas dels fums freds tòxics, obtenint la Estanquitat de la porta amb el marc fins a l'actuació per elevació de la temperatura per a l'activació de Junta intumescent, obtenint isofonia de 20 decibels.
Full: formada en planxa d'acer galvanitzada d'1 mm., Doblegades i electrosoldades amb material aïllant d'Alta densitat de 63 mm.
Frontissa: segons norma din, tallafocs amb eix cimentat, antidesgast i amb molla regulable per al tancament Semiautomàtic.
Pany: segons norma din, tallafocs i reversible amb cilindre tipus patent, protegida amb caixa metàl·lica i Aïllament a l'interior de la fulla.
Manetes: completes amb ànima interior d'acer i revestides de material plàstic ignífug, en color negre.
Acabat: es subministra pintada amb capa d'imprimació wasch primer antioxidant ral 7001 standard.
Portes tallafocs Ei2-60-c-5 segons norma UNE-EN 13501-2-2004 informe de clasificacion n ° 6861 / 05-4-c1 De data 15 juny de 2005 laboratori AFITI-licof-madrid. Informe assaig c-5: 7931/08
Portes tallafocs Ei2-60-c-5 segons norma une-en 13.501-2,2004 informe classificació n ° 7626 / 08-4 de data 22 gener 2008 laboratori AFITI-licof-madrid.
Inclou: manetes
Junta intumescent
Bombillo metàl·lic amb 3 claus
pany
tanca portes
Antipànic 2 h Pusch</t>
  </si>
  <si>
    <t>A012F000</t>
  </si>
  <si>
    <t>Oficial 1a manyà</t>
  </si>
  <si>
    <t>BASADD01</t>
  </si>
  <si>
    <t>Puertas SF1 cortafuegos ei2 -60 -c-5 de espesor 63 mm. de medidas 2100x2500mm de hueco de obra
Caracteristicas de los materiales:
Marco: perfil de acero de 2´5 mm. De alta resistencia en forma de z, electrosoldado.
Junta intumescente:perimetral autoexpansiva que permite sellar el perímetro entre marco y hoja, obteniendo la Estanqueidad de la hoja con el marco.
Junta para humos frios: de p.v.c. ignífugo, que evita el paso de los humos fríos tóxicos, obteniendo la Estanqueidad de la puerta con el marco hasta la actuación por elevación de la temperatura para la activación de Junta intumescente, obteniendo isofonia de 20 decibelios.
Hoja: formada en plancha de acero galvanizada de 1 mm., dobladas y electrosoldadas con material aislante de Alta densidad de 63 mm.
Bisagra:según norma din, cortafuegos con eje cementado, antidesgaste y con muelle regulable para el cierre Semiautomático.
Cerradura: según norma din, cortafuegos y reversible con cilindro tipo patent, protegida con caja metálica y Aislamiento en el interior de la hoja.
Manetas: completas con alma interior de acero y revestidas de material plástico ignífugo, en color negro.
Acabado: se suministra pintada con capa de imprimación wasch primer antioxidante ral 7001 standard.
Puertas cortafuegos ei2-60-c-5 según norma une -En 13501-2-2004 informe de clasificacion n° 6861/05-4-c1 De fecha 15 junio de 2.005 laboratorio, Informe ensayo c-5: 7931/08, y n° 7626/08-4 de fecha 22 de enero 2008 laboratorio afiti-licof-madrid.
Incluye : manetas
Junta intumescente
Bombillo metalico con 3 llaves
Cerradura
Cierra puertas
Antipanico 2 h pusch</t>
  </si>
  <si>
    <t>EAWMAAZY</t>
  </si>
  <si>
    <t>Joc de manetes d'acer inox. de la casa TECOSUR serie 85 Inox Elba, o equivalent maneta per correderas sobre placa de 150x180mm, a joc amb la maneta serie 85 en barra calibrada de diametre 20mm, amb clau mestrejat segons direcció de l'hospital.</t>
  </si>
  <si>
    <t>BAWMAA00</t>
  </si>
  <si>
    <t>Joc de manetes d'acer inox. de la casa TECOSUR serie 85 Inox Elba, o equivalent</t>
  </si>
  <si>
    <t>EAWMAAZZ</t>
  </si>
  <si>
    <t>Joc de manetes d'acer inox. de la casa TECOSUR serie 85 Inox Elba, o equivalent, manilla sobre placa de 150x180mm, (ref.8501) manilla de 139mm en barra calibrada de diametre 20mm amb molla de recuperació, amb clau mestrejat segons direcció de l'hospital.</t>
  </si>
  <si>
    <t>EAWMAYZZ</t>
  </si>
  <si>
    <t xml:space="preserve">Mecanisme  de activació de portes Dorma o equivalent  compost  de la electronica per el  teclat   numèric  i teclat numèric  i tanca elèctrica                       </t>
  </si>
  <si>
    <t>BAWMAYZZ</t>
  </si>
  <si>
    <t>EC151C11</t>
  </si>
  <si>
    <t>Vidre laminar de seguretat de dues llunes, amb acabat de lluna incolora, de 5+5 mm de gruix, amb 1 butiral translúcid, col·locat amb llistó de vidre sobre fusta, acer o alumini</t>
  </si>
  <si>
    <t>A012E000</t>
  </si>
  <si>
    <t>Oficial 1a vidrier</t>
  </si>
  <si>
    <t>BC151C11</t>
  </si>
  <si>
    <t>Vidre laminar de seguretat de dues llunes, amb acabat de lluna incolora, de 5+5 mm de gruix, amb 1 butiral transparent o traslucid segopns planols i/o direcció facultativa</t>
  </si>
  <si>
    <t>EC1K1501</t>
  </si>
  <si>
    <t>Mirall de lluna incolora de 5 mm de gruix, col·locat adherit sobre tauler de fusta</t>
  </si>
  <si>
    <t>B7J5009A</t>
  </si>
  <si>
    <t>dm3</t>
  </si>
  <si>
    <t>Massilla per a segellats, d'aplicació amb pistola, de base poliuretà de polimerització ràpida monocomponent</t>
  </si>
  <si>
    <t>BC1K1500</t>
  </si>
  <si>
    <t>Mirall de lluna incolora de gruix 5 mm</t>
  </si>
  <si>
    <t>EE01HA39</t>
  </si>
  <si>
    <t>Subm. i col. de cable de Cu 0'6-1 kV tipus RZ1-K (AS) de 5x10 mm2. No propagador de l'incendi (UNE-EN 60332-3-24). No propagador de la flama (UNE-EN 60332-1-2). Lliure d'halògens (UNE-EN 50267-2-1). Baixa emissió de fums opacs (UNE-EN 61034-2). Baixa corrossivitat (UNE-EN 50267-2-2). S'inclou material auxiliar i terminals.</t>
  </si>
  <si>
    <t>BE01HA39</t>
  </si>
  <si>
    <t>P-110</t>
  </si>
  <si>
    <t>EE01HA42</t>
  </si>
  <si>
    <t>Subm. i col. de cable de Cu 0'6-1 kV tipus RZ1-K (AS) de 5x35 mm2. No propagador de l'incendi (UNE-EN 60332-3-24). No propagador de la flama (UNE-EN 60332-1-2). Lliure d'halògens (UNE-EN 50267-2-1). Baixa emissió de fums opacs (UNE-EN 61034-2). Baixa corrossivitat (UNE-EN 50267-2-2). S'inclou material auxiliar i terminals.</t>
  </si>
  <si>
    <t>BE01HA42</t>
  </si>
  <si>
    <t>P-111</t>
  </si>
  <si>
    <t>EE02IZ02</t>
  </si>
  <si>
    <t>Sum. y col. de lluminaria de emergència DAISALUX sèrie IZAR mod. 2N30 o equivalent. Característiques:
Muntatge en sostre.
IP20, IK04.
Altura de col.locació. De 2'2 a 5 m.
Lúmens. 200.
Autonomia. 2 h.
Bateria. Ni-Cd.
Font de llum. LED.
S'inclou material auxiliar de muntatge.</t>
  </si>
  <si>
    <t>BEAUX</t>
  </si>
  <si>
    <t>BE02IZ02</t>
  </si>
  <si>
    <t>El conjunt óptic d'Evacuació no suposa cap cost sobre la lluminària.</t>
  </si>
  <si>
    <t>P-112</t>
  </si>
  <si>
    <t>EE02IZ03</t>
  </si>
  <si>
    <t>Sum. y col. de lluminaria de emergència DAISALUX sèrie IZAR mod. 2N30 (EVC) o equivalent. Característiques:
Muntatge en sostre.
IP20, IK04.
Altura de col.locació. De 2'2 a 5 m.
Lúmens. 200.
Autonomia. 2 h.
Bateria. Ni-Cd.
Font de llum. LED.
S'inclou material auxiliar de muntatge.</t>
  </si>
  <si>
    <t>P-113</t>
  </si>
  <si>
    <t>EE03CO08</t>
  </si>
  <si>
    <t>Subm. i col. de tub corrugat de P.V.C. forrat, no propagador de la flama, de diàmetre exterior 16 mm.  Grau de protecció 7. IP-42. S'inclou p.p. de grapes.</t>
  </si>
  <si>
    <t>BE03CO08</t>
  </si>
  <si>
    <t>TUB REFLEX DE 16 mm.</t>
  </si>
  <si>
    <t>P-114</t>
  </si>
  <si>
    <t>EE03CO91</t>
  </si>
  <si>
    <t>P-115</t>
  </si>
  <si>
    <t>EE03GR01</t>
  </si>
  <si>
    <t>Subm. i col. de tub de P.V.C. rígid de 16 mm. de diàmetre color RAL 7035, roscat als seus extrems, resistència a la compresió 1250 N, resistència a l'impacte 2 J., IP54, amb p.p. d'accessoris i grapes.</t>
  </si>
  <si>
    <t>BE03GR01</t>
  </si>
  <si>
    <t>TUB GRISDUR ROSCAT 16 mm.</t>
  </si>
  <si>
    <t>BE98AC01</t>
  </si>
  <si>
    <t>ACCESSORIS I ANCORATGES.</t>
  </si>
  <si>
    <t>P-116</t>
  </si>
  <si>
    <t>EE04HP00</t>
  </si>
  <si>
    <t>Subm. i col. de caixa de derivació HIMEL mod. CI 1010 o equivalent de 105x105x66 mm. de tapa baixa opaca, amb borns interiors i accessoris de suspensió.</t>
  </si>
  <si>
    <t>BE04HP00</t>
  </si>
  <si>
    <t>Caixa industrial aïllant HIMEL CI 1010.</t>
  </si>
  <si>
    <t>BE04HP26</t>
  </si>
  <si>
    <t>Presa de terra TT CI per a caixes HIMEL</t>
  </si>
  <si>
    <t>P-117</t>
  </si>
  <si>
    <t>EE068201</t>
  </si>
  <si>
    <t>Subm. i col. d'interruptor unipolar SIMON sèrie 82 o equivalent  amb tecla color blanc. S'inclou marc, caixa d'encastar universal o especial per a pladur segons arquitectura.</t>
  </si>
  <si>
    <t>BE067509</t>
  </si>
  <si>
    <t>Interruptor unipolar SIMON-75 75101-39.</t>
  </si>
  <si>
    <t>BE068201</t>
  </si>
  <si>
    <t>TECLA SIMON-82 82010-30.</t>
  </si>
  <si>
    <t>BE063186</t>
  </si>
  <si>
    <t>Caixa d'empotrar universal termoplàstica SIMON 31710-61</t>
  </si>
  <si>
    <t>BE068205</t>
  </si>
  <si>
    <t>MARC SIMON-82 82610-30</t>
  </si>
  <si>
    <t>P-118</t>
  </si>
  <si>
    <t>EE068202</t>
  </si>
  <si>
    <t>2Subm. i col. de commutador SIMON sèrie 82 o equivalent amb tecla color blanc. S'inclou marc, caixa d'encastar universal o especial per a pladur segons arquitectura.</t>
  </si>
  <si>
    <t>BE067511</t>
  </si>
  <si>
    <t>COMMUTADOR SIMON-75 75201-39.</t>
  </si>
  <si>
    <t>P-119</t>
  </si>
  <si>
    <t>EE068205</t>
  </si>
  <si>
    <t>Subm. i col. de base d'endoll bipolar SIMON sèrie 82 o equivalent amb base de ceràmica, T.T lateral formada per base, amb tecla color blanc. S'inclou marc, caixa d'encastar universal o especial per a pladur segons arquitectura.</t>
  </si>
  <si>
    <t>BE068203</t>
  </si>
  <si>
    <t>TECLA SIMON-82 82041-30.</t>
  </si>
  <si>
    <t>BE067522</t>
  </si>
  <si>
    <t>Base d'endoll SIMON-75 75432-39, bipolar, base de ceràmica i presa terra lateral.</t>
  </si>
  <si>
    <t>P-120</t>
  </si>
  <si>
    <t>EE068223</t>
  </si>
  <si>
    <t>Subm. i col. de interruptor-conmutador regulador electrònic de tensión SIMON sèrie 82 de color blanc, de 40A. 500 VA. 230 V., amb fusible de protecció de 2'5 A. S'inclou caixa d'encastar universal o especial par a pladur segons arquitectura, marc, peça intermitja, tecla i material auxiliar de muntage.</t>
  </si>
  <si>
    <t>BE067599</t>
  </si>
  <si>
    <t>Marco SIMON-75 75610-30 para un elemento.</t>
  </si>
  <si>
    <t>BE068223</t>
  </si>
  <si>
    <t>TAPA REGULADOR DE TENSION SIMON-82 82054-30.</t>
  </si>
  <si>
    <t>BE067598</t>
  </si>
  <si>
    <t>Pieza intermedia SIMON-75 75900-39.</t>
  </si>
  <si>
    <t>BE067540</t>
  </si>
  <si>
    <t xml:space="preserve">Interruptor/conmutador regulador electrónico de tensión SIMON 75 75313-30, </t>
  </si>
  <si>
    <t>A0001</t>
  </si>
  <si>
    <t>MANO DE OBRA OPERARIO</t>
  </si>
  <si>
    <t>P-121</t>
  </si>
  <si>
    <t>EE28RGA7</t>
  </si>
  <si>
    <t>Subm. i col. de safata metàl·lica de reixeta AEMSA sèrie REJINORMA galvanitzada en calent, de 70x150 mm., amb tapa, cable de coure nu, p.p. d'accessoris, unions i suports.</t>
  </si>
  <si>
    <t>BE28RT11</t>
  </si>
  <si>
    <t>TAPA AEMSA REJINORMA 150 GALV. 4542115.</t>
  </si>
  <si>
    <t>BE28RG07</t>
  </si>
  <si>
    <t>SAFATA AEMSA REJINORMA 70x150 GALV. 4512215.</t>
  </si>
  <si>
    <t>BE01CT02</t>
  </si>
  <si>
    <t>CABLE DE COURE NU DE 35 mm2.</t>
  </si>
  <si>
    <t>%AUX001</t>
  </si>
  <si>
    <t>Despeses auxiliars sobre la mà d'obra</t>
  </si>
  <si>
    <t>P-122</t>
  </si>
  <si>
    <t>EE41DO41</t>
  </si>
  <si>
    <t>Subm. i col. de downlight empotrable fixe LAMP sèrie DOMO 220 G2 mod. 10.04.10.00. IP20. Font d'alimentació led de 21 W de gran confort visual. S'inclou vidre transparent IP54 i material auxiliar de muntatge.</t>
  </si>
  <si>
    <t>BERELA01</t>
  </si>
  <si>
    <t>ECORAEE DE BOMBETES LED, RETROFIT I COMPACTES.</t>
  </si>
  <si>
    <t>BE41DO41</t>
  </si>
  <si>
    <t>LL. LAMP DOMO 220 G2 10041010.</t>
  </si>
  <si>
    <t>BE41DOA8</t>
  </si>
  <si>
    <t>VIDRE OPAL LAMP 8606120 IP54.</t>
  </si>
  <si>
    <t>BERELU0E</t>
  </si>
  <si>
    <t>ECORAEE DE LLUMINARIES LED DE 750 GR a 5 KG.</t>
  </si>
  <si>
    <t>P-123</t>
  </si>
  <si>
    <t>EE41DO81</t>
  </si>
  <si>
    <t>Subm. i col. de downlight empotrable fixe LAMP sèrie DOMO 220 G2 mod. 100.81.03.0 + 86.06.12.0 de diàmetre 220mm IP54. Font d'alimentació led de 29W de gran confort visual. S'inclou vidre transparent IP54 i material auxiliar de muntatge.</t>
  </si>
  <si>
    <t>BE41DO81</t>
  </si>
  <si>
    <t>LL. LAMP DOMO 220 G2 10081030.</t>
  </si>
  <si>
    <t>P-124</t>
  </si>
  <si>
    <t>EE41FI70</t>
  </si>
  <si>
    <t>Subm. i col. de lluminària LAMP sèrie FIL+ LED mod. S47.40.70.0. Per a muntar encastada. Cos d'alumini de color blanc. Difusor de policarbonat opal. IP42. Font d'il·luminació led de 28 W de potència i 2216 lm. S'inclouen tapes finals, accessoris per fixació i material auxiliar de muntatge.</t>
  </si>
  <si>
    <t>BERELU0B</t>
  </si>
  <si>
    <t>ECORAEE DE LLUMINARIES CATEGORIA B 0'75-5 KG.</t>
  </si>
  <si>
    <t>BE41FI70</t>
  </si>
  <si>
    <t>LL. LAMP FIL+ LED S4740700 23W 4000K REG</t>
  </si>
  <si>
    <t>BE419618</t>
  </si>
  <si>
    <t>CABLE D'ACER REGULABLE LAMP 9607540</t>
  </si>
  <si>
    <t>BE419617</t>
  </si>
  <si>
    <t>CABLE D'ACER REGULABLE LAMP 9621240.</t>
  </si>
  <si>
    <t>BE414704</t>
  </si>
  <si>
    <t>TAPA FINAL LAMP 4700670.</t>
  </si>
  <si>
    <t>P-125</t>
  </si>
  <si>
    <t>EE41HE50</t>
  </si>
  <si>
    <t>Subm. i col. de lluminària LAMP sèrie HERMETICA ref. 82.43.50.0. Òptica V-Brillant registrable per la part inferior. IP65. IK09. Equip electrònic multi potència. S'incluen 4 tubs fluorescents de 24W i material auxiliar de muntatge.</t>
  </si>
  <si>
    <t>BE41HE50</t>
  </si>
  <si>
    <t>LL. LAMP HERMETICA 8243500 DE 4x14/24 W.</t>
  </si>
  <si>
    <t>BE10L505</t>
  </si>
  <si>
    <t>F. PHILIPS MASTER TL5 HO SUPER 80 24W/840 G5. EOC-63960855.</t>
  </si>
  <si>
    <t>BERELA02</t>
  </si>
  <si>
    <t>ECORAEE DE BOMBETES FLUORESCENCIA, DESCARREGA COMPACTA I ALTA INTENSITAT.</t>
  </si>
  <si>
    <t>P-126</t>
  </si>
  <si>
    <t>EE48AP10</t>
  </si>
  <si>
    <t>Subm. i col. de S.A.I. APC mod. GALAXI 300 trifassic de 10kVA amb autonomia de 10 minuts, de les següents característiques:
Potència: 10kVA.
Configuració: Tipologia online de doble conversió. Diseny compacte. Connexió en paral·lel per redundancia. Facilitat de manteniment. Entrada dual d'alimentació. Opció de carregador per a llargues autonomies. Visualització en diferents idiomes. Tarjeta de comunicació Web/SNMP, i servei de posada en marxa incluits.
Tensió d'entrada: 400 V trifàssic + neutre.
Tensió de sortida: 400 V trifàssic + neutre.
Freqüència: 50 Hz / 50 Hz.
Autonomia: 10 minuts amb bateria de plom estanca instal.lada en armari. Vida mitjana de les bateries de 3 a 5 anys.
Ubicació de les bateries al mateix armari de S.A.I.
Sistema intel·ligent de càrrega de bateries segons la temperatura.
Rendiment de l'equip fins el 93% a plena càrrega.
Dimensions (AltxAmplexllarg). 1300x400x860mm.
Pes. 130kg sense bateries.
S'inclou transport, posada en funcionament i material auxiliar de muntatge.</t>
  </si>
  <si>
    <t>BE48AP10</t>
  </si>
  <si>
    <t>Inclou transport fins a peu d'obra.</t>
  </si>
  <si>
    <t>AGRUA</t>
  </si>
  <si>
    <t>SERVEI DE GRUA.</t>
  </si>
  <si>
    <t>P-127</t>
  </si>
  <si>
    <t>EE536613</t>
  </si>
  <si>
    <t>Subm. i col. de safata de P.V.C. UNEX tipus 66 o equivalent o equivalent fabricada en U23X (P.V.C. M-1), de 60x150 mm., amb tapa i p.p. d'accesoris i suports.</t>
  </si>
  <si>
    <t>BE536627</t>
  </si>
  <si>
    <t>TAPA UNEX 66 U23X PVC-M1 150 mm. 66152.</t>
  </si>
  <si>
    <t>BE536603</t>
  </si>
  <si>
    <t>BANDEJA UNEX 66 U23X PVC-M1 60x150. 66150</t>
  </si>
  <si>
    <t>P-128</t>
  </si>
  <si>
    <t>EE537307</t>
  </si>
  <si>
    <t>Subm. i col. de canal UNEX tipus 73 fabricada en U23X (P.V.C.-M1), de 60x130 mm, amb 4 elements separadors i p.p. d'accessoris i suports.</t>
  </si>
  <si>
    <t>BE537314</t>
  </si>
  <si>
    <t>SEPARADOR UNEX 73 U23X PVC-M1 73830 PER A CANAL DE 60 mm..</t>
  </si>
  <si>
    <t>BE537307</t>
  </si>
  <si>
    <t>CANAL UNEX 73 U23X PVC-M1 60x130. 73084.</t>
  </si>
  <si>
    <t>%20</t>
  </si>
  <si>
    <t>P-129</t>
  </si>
  <si>
    <t>EE56LA22</t>
  </si>
  <si>
    <t>Subm. i col. de detector de moviment i presencia SCHNEIDER ELECTRIC ref. 16992 o equivalent per a instal·lació en el sostre. Angle d'acció 0-360º. Capaç d'exercir comandamnet sobre la il·luminació (marxa-parada). S'inclou material auxiliar de montatge.</t>
  </si>
  <si>
    <t>BE56LA22</t>
  </si>
  <si>
    <t>P-130</t>
  </si>
  <si>
    <t>EE56MG22</t>
  </si>
  <si>
    <t>BE56MG22</t>
  </si>
  <si>
    <t>P-131</t>
  </si>
  <si>
    <t>EE99CU91</t>
  </si>
  <si>
    <t>Subm. i col. de SUBQUADRE REFORMA UCI PEDIATRIA C (SQE-UCIP-C) format per armari metàl·lic combinable SCHNEIDER ELECTRIC sèrie PRISMA PLUS sistema G o equivalent, protecció IP-30 amb porta plena. Al seu interior es col·locaran totes les proteccions diferencials i magnetotèrmiques que es descriuen als esquemes i càlculs elèctrics.
Inclou 6 transformadors d'aïllament 4KVA II, 6 monitors d'aillament mod. ES340 i 6 repetidors d'alarmes eléctricas mod. TDS149/C de TEDISELMEDICAL.
S'inclou maniobra, embarrat amb pletina de coure, bornes, cablejat auxiliar, esquemes elèctrics actualitzats, rètols de fòrmica identificadors de cada element i material auxiliar de muntatge.
NOTA:
Es sobredimensionarà l'envolvent de manera que permeti una ampliació de l'ordre del 30%.</t>
  </si>
  <si>
    <t>BEAUXTM</t>
  </si>
  <si>
    <t>P-132</t>
  </si>
  <si>
    <t>EE99CU92</t>
  </si>
  <si>
    <t>Subm. i col. de SUBQUADRE REFORMA UCI PEDIATRIA B (SQE-UCIP-B) format per armari metàl·lic combinable SCHNEIDER ELECTRIC sèrie PRISMA PLUS sistema G o equivalent, protecció IP-30 amb porta plena. Al seu interior es col·locaran totes les proteccions diferencials i magnetotèrmiques que es descriuen als esquemes i càlculs elèctrics.
S'inclou maniobra, embarrat amb pletina de coure, bornes, cablejat auxiliar, esquemes elèctrics actualitzats, rètols de fòrmica identificadors de cada element i material auxiliar de muntatge.
NOTA:
Es sobredimensionarà l'envolvent de manera que permeti una ampliació de l'ordre del 30%.</t>
  </si>
  <si>
    <t>P-133</t>
  </si>
  <si>
    <t>EE99E695</t>
  </si>
  <si>
    <t>Subm. i col. de conjunt de instal.lació elèctrica per a alimentació d'enllumenat i força de REFORMA ÀREA REFORMA UCI PEDIATRIA FASE 1 a Planta Quarta, amb caixes de derivació, tubs protectors i cables de secció reglamentària segons R.E.B.T. (R.D. 842/2002) i U.N.E. corresponents, des de sortida quadre sector fins als mecanismes, punts d'enllumenat i força representats en plànols respectius i esquemes unifilars. S'inclou p.p. de material auxiliar de muntatge.</t>
  </si>
  <si>
    <t>P-134</t>
  </si>
  <si>
    <t>EEKZC902</t>
  </si>
  <si>
    <t>SUBMINISTRE I COL.LOCACIÓ DE SERVOMOTOR  PROPORCIONAL PER COMPORTES . PAR 8 NM, PER COMPORTES FINS 1,6 M2. MUNTATGE DIRECTE SOBRE EIXOS FINS  20 MM. CONDICIONS TREBALL -30º A 50ºC IP 54. ANGLE DE GIR 95ª, TEMPS  DE RECORREGUT 150 SEG. TOPALLS DE LIMITACIÓ D' ANGLE I CONMUTADOR DE SENTIT DE GIR. ALIMENTACIÓ 24 V CA 3  VA. COMANDAMENT 0-10V. AJUST DE ZERO Y RANG. SORTIDA INDICACIÓ DE POSICIÓN 2-10V. POLSADOR D'  EMBRAGATGE PER COMANAMENT MANUAL. INDICADOR MECÀNIC DE POSICIÓ. FI DE CURSA PER EMBRAGATGE MAGNÉTIC. MODEL: DMS1.1. MARCA: CONTROLLI/DELTA. INCLOS ACCESORIS, CABLEJAT I MUNTATGE. TOTALMENT INSTAL.LAT I EN FUNCIONAMENT</t>
  </si>
  <si>
    <t>BEKZC902</t>
  </si>
  <si>
    <t>SUBMINISTRE I COL.LOCACIÓ DE SERVOMOTOR  PROPORCIONAL PER COMPORTES . PAR 8 NM, PER COMPORTES FINS 1,6 M2. MUNTATGE DIRECTE SOBRE EIXOS FINS  20 MM. CONDICIONS TREBALL -30º A 50ºC IP 54. ANGLE DE GIR 95ª, TEMPS  DE RECORREGUT 150 SEG. TOPALLS DE LIMITACIÓ D' ANGLE I CONMUTADOR DE SENTIT DE GIR. ALIMENTACIÓ 24 V CA 3  VA. COMANDAMENT 0-10V. AJUST DE ZERO Y RANG. SORTIDA INDICACIÓ DE POSICIÓN 2-10V. POLSADOR D'  EMBRAGATGE PER COMANAMENT MANUAL. INDICADOR MECÀNIC DE POSICIÓ. FI DE CURSA PER EMBRAGATGE MAGNÉTIC. MODEL: DMS1.1. MARCA: CONTROLLI. INCLOS ACCESORIS, CABLEJAT I MUNTATGE. TOTALMENT INSTAL.LAT I EN FUNCIONAMENT</t>
  </si>
  <si>
    <t>P-135</t>
  </si>
  <si>
    <t>EEV2C002</t>
  </si>
  <si>
    <t>SUBMINISTRAMENT I COL.LOCACIÓ DE SONDA DE TEMPERATURA EN CONDUCTE. ELEMENT SENSIBLE NTC 10 KOHM A 25ºC. PRECISIÓ +/- 0,2ºC DE 0 A 70ºC. TIJA DE LLAUTÓ 150 MM. CONDICIONS AMBIENTALS -10 A 60ªC. PROTECCIÓ IP67. MODEL: TT 322. MARCA: CONTROLLI/DELTA. INCLOS  ACCESSORIS, CABLEJAT I MUNTATGE. TOTALMENT INSTAL.LAT I EN FUNCIONAMENT.</t>
  </si>
  <si>
    <t>BEV2C002</t>
  </si>
  <si>
    <t>SONDA DE TEMPERATURA EN CONDUCTE. ELEMENT SENSIBLE NTC 10 KOHM A 25ºC. PRECISIÓ +/- 0,2ºC DE 0 A 70ºC. TIJA DE LLAUTÓ 150 MM. CONDICIONS AMBIENTALS -10 A 60ªC. PROTECCIÓ IP67. MODEL: DTLA. MARCA: CONTROLLI.</t>
  </si>
  <si>
    <t>P-136</t>
  </si>
  <si>
    <t>EEV2C005</t>
  </si>
  <si>
    <t>SUBMINISTRE I COL.LOCACIÓ DE SONDA DE TEMPERATURA AMBIENT AMB POTENCIÒMETRE. ELEMENT SENSIBLE NTC 10 KOHM A 25ºC. PRECISIÓ +/- 0,2ºC DE 0 A 70ºC. AMB BASE PER MUNTATGE EN SUPERFÍCIE. POTENCIÓMETRE 1 A 11 KOHM, RANG D'AJUSTAMENT CONFIGURABLE. MODEL: RTF/P. MARCA: CONTROLLI/DELTA. INCLOS ACCESSORIS, CABLEJAT I MUNTATGE. TOTALMENT INSTAL.LAT I EN FUNCIONAMENT.</t>
  </si>
  <si>
    <t>BEV2C005</t>
  </si>
  <si>
    <t>SONDA DE TEMPERATURA AMBIENT AMB POTENCIÒMETRE. ELEMENT SENSIBLE NTC 10 KOHM A 25ºC. PRECISIÓ +/- 0,2ºC DE 0 A 70ºC. AMB BASE PER MUNTATGE EN SUPERFÍCIE. POTENCIÓMETRE 1 A 11 KOHM, RANG D'AJUSTAMENT CONFIGURABLE. MODEL: DB CDP/S1. MARCA: CONTROLLI.</t>
  </si>
  <si>
    <t>P-137</t>
  </si>
  <si>
    <t>EEV2C202</t>
  </si>
  <si>
    <t>SUBMINISTRE i COL.LOCACIÓ DE TRANSMISSOR DE TEMPERATURA I HUMITAT RELATIVA PER A CONDUCTE. SORTIDA: TEMPERATURA i HUMITAT RELATIVA 4-20MA. RANG TEMPERATURA -20°..50°C, RANG HUMITAT 0..100%HR. CONDICIONS AMBIENTALS -10 A 70ºC. IP40. ELEMENT SENSIBLE TEMPERATURA Pt100. ELEMENT SENSIBLE HUMITAT PER RESISTENCIA DE POLÍMER PORÒS. PRECISIÓ TEMPERATURA +/- 1ºC. PRECISIÓ HUMITAT +/- 3 % ENTRE 20 I 90%HR A 25%C. MODEL: EE 160. MARCA: CONTROLLI/DELTA. INCLOS ACCESSORIS, CABLEJAT I MUNTATGE. TOTALMENT INSTAL.LAT I EN FUNCIONAMENT.</t>
  </si>
  <si>
    <t>BEV2C202</t>
  </si>
  <si>
    <t>TRANSMISSOR DE TEMPERATURA I HUMITAT RELATIVA PER A CONDUCTE. SORTIDA: TEMPERATURA NTC,  HUMITAT RELATIVA 4-20MA PER RANG 0-100%HR. CONDICIONS AMBIENTALS -10 A 70ºC. IP40. ELEMENT SENSIBLE TEMP. TERMISTOR 10KOHM A 25ºC. ELEMENT SENSIBLE HUMITAT PER RESISTENCIA DE POLÍMER PORÒS. PRECISIÓ TEMPERATURA +/- 1ºC. PRECISIÓ HUMITAT +/- 3 % ENTRE 20 I 90%HR A 25%C. MODEL: H/DT. MARCA: CONTROLLI.</t>
  </si>
  <si>
    <t>P-138</t>
  </si>
  <si>
    <t>EEV2C305</t>
  </si>
  <si>
    <t>SUBMINISTRE I COL.LOCACIÓ DE TRANSMISSOR DE PRESSIÓ DIFERENCIAL PER SALA. RANG DE ESURA 0-100 PA. PRESSIÓ MÀXIMA 5000 PA. ELEMENT SENSIBLE: CAPTADOR D' EFECTE HALL. ALIMENTACIÓ 24V CC- CA 20 MA. TEMPERATURA DE TREBALL -20 A 60ºC . IP 54. LINEALITAT, HISTÈRESI, REPETIBILITAT &lt;1% DEL FONS D'ESCALA. MODEL: PA699/100. MARCA: CONTROLLI/DELTA. INCLOS ACCESSORIS, CABLEJAT I MUNTATGE. TOTALMENT INSTAL.LAT I EN FUNCIONAMENT.</t>
  </si>
  <si>
    <t>BEV2C305</t>
  </si>
  <si>
    <t>TRANSMISSOR DE PRESSIÓ DIFERENCIAL PER SALA. RANG DE MESURA 0-100 PA. PRESSIÓ MÀXIMA 5000 PA. ELEMENT SENSIBLE: CAPTADOR D' EFECTE HALL. ALIMENTACIÓ 24V CC- CA 20 MA. TEMPERATURA DE TREBALL -20 A 60ºC . IP 54. LINEALITAT, HISTÈRESI, REPETIBILITAT &lt;1% DEL FONS D'ESCALA. MODEL: PA267. MARCA: CONTROLLI.</t>
  </si>
  <si>
    <t>P-139</t>
  </si>
  <si>
    <t>EEV2C701</t>
  </si>
  <si>
    <t>SUBMINISTRE I COL.LOCACIÓ DE PRESÒSTAT DIFERENCIAL PER AIRE. RANG D' AJUSTAMENT 50 A 500 PA. DIFERENCIAL 20 PA. CONTACTE CONMUTAT 250V 1,5 (0,4) A. TEMPERATURA DE TREBALL -20 A 85ºC. PRESES PER TUB PVC 5 X 8 MM. INCLOU TUB I ACCESORIS DE MUNTATGE. MODEL: DBL205B. MARCA: CONTROLLI/DELTA. INCLOS ACCESSORIS, CABLEJAT I MUNTATGE. TOTALMENT INSTAL.LAT I EN FUNCIONAMENT.</t>
  </si>
  <si>
    <t>BEV2C701</t>
  </si>
  <si>
    <t>PRESÒSTAT DIFERENCIAL PER AIRE. RANG D' AJUSTAMENT 50 A 500 PA. DIFERENCIAL 20 PA. CONTACTE CONMUTAT 250V 1,5 (0,4) A. TEMPERATURA DE TREBALL -20 A 85ºC. PRESES PER TUB PVC 5 X 8 MM. INCLOU TUB I ACCESORIS DE MUNTATGE. MODEL: DBL205B. MARCA: CONTROLLI.</t>
  </si>
  <si>
    <t>P-140</t>
  </si>
  <si>
    <t>EEV3C007</t>
  </si>
  <si>
    <t>SUBMINISTRAMENT i COL.LOCACIÓ DE QUADRE DE COMUNICACIONES AMB NODE DE COMUNICACIONS ETHERNET AMB XARXA FANCOILS, AMB PROCESSADOR A 32 BITS, CAPACITAT DE REGULACIÓ I CONTROL AUTÓNOMA.  MODEL: CCONTROL COMUNICACIONS. MARCA: CONTROLLI/DELTA. INCLOU PROGRAMACIÓ, ESQUEMES ELÉCTRICS, DOCUMENTACIÓ, PARTE PROPORCIONAL DE ARMARI ELECTRIC MURAL IP55 AMB PROTECCIONS, TRANSFORMADOR 220/24VCA I BORNES DE CONNEXIÓ. INCLUS ARMARI ELÉCTRIC METÁLIC,  ACCESORIS CABLEJAT I MUNTATGE.</t>
  </si>
  <si>
    <t>BEVZ2702</t>
  </si>
  <si>
    <t>QUADRE ELÈCTRIC METÀL.LIC CE222</t>
  </si>
  <si>
    <t>BEV5C801</t>
  </si>
  <si>
    <t>NODE COMUNICACIONS ENTRE XARXA ETHERNET I XARXA FAN COILS.</t>
  </si>
  <si>
    <t>P-141</t>
  </si>
  <si>
    <t>EEV3C505</t>
  </si>
  <si>
    <t>SUBMINISTRE i COL.LOCACIÓ DE CONJUNT DE REGULACIÓ PER A UNITATS TERMINALS COMPOST PER ELS SEGÜENTS ELEMENTS: DISPOSITIU DE COMANDAMENT AMB PULSADORS MARXA/PARO, VELOCITATS VENTILADOR i INDICACIÓ/MODIFICACIÓ DE  CONSIGNA AMBIENT AMB DISPLAY LCD, PER A MUNTATJE EMPOTRAT EN CAIXA BTICINO; UNITAT DE CONTROL AMB MICROPROCESSADOR AMB CAPACITAT DE REGULACIÓ i CONTROL AUTÒNOMA, ALIMENTAT A 220 VCA, AMB BUS DE COMUNICACIONS, AMB PROGRAMA D`APLICACIÓ PER A FANCOILS / CAIXES VAV; SONDA DE TEMPERATURA AMBIENT. MODEL: NR9000. MARCA:CONTROLLI/DELTA. INCLOU CAIXA ELECTRICA MURAL IP55. ACCESORIS CABLEJAT i MUNTATJE.</t>
  </si>
  <si>
    <t>BEVZ2704</t>
  </si>
  <si>
    <t>QUADRE ELÈCTRIC DE PLASTIC CE211P</t>
  </si>
  <si>
    <t>BEV3C501</t>
  </si>
  <si>
    <t>CONJUNT DE REGULACIÓ PER A FAN COIL COMPOST PELS SEGÜENTS ELEMENTS: DISPOSITIU DE COMANDAMENT AMB PULSADORS MARXA/PARO, VELOCITATS VENTILADOR I INDICACIÓ/MODIFICACIÓ CONSIGNA AMBIENT AMB DISPLAY, PER A MUNTATGE EMPOTRAT A CAIXA BTICINO; UNITAT DE CONTROL AMB MICROPROCESSADOR AMB CAPACITAT DE REGULACIÓ I CONTROL AUTÓNOMA, ALIMENTADA A 220 VCA, AMB POSSIBILITAT DE CONNEXIÓ A BUS DE COMUNICACIONS, AMB PROGRAMA D'APLICACIÓ PER FAN COILS; SONDA DE TEMPERATURA DE RETORN. MODEL: DG8001. MARCA:CONTROLLI.</t>
  </si>
  <si>
    <t>P-142</t>
  </si>
  <si>
    <t>EEV4C604</t>
  </si>
  <si>
    <t>SUBMINISTRE I COL.LOCACIO DE BUS BACnet MS/TP INSTAL.LAT. CABLE DE 2 FILS TRENAT I APANTALLAT TIPUS BELDEN 9182 O SIMILAR INSTAL.LAT SOTA TUB D'ACER EN SALES DE MÀQUINES, I SOTA TUB DE PVC CORRUGAT EN FALSOS SOSTRES. ES CONSIDERA L'APROFITAMENT DE SAFATAS EXISTENTS. TOPOLOGÍA: BUS. MODEL: BUS BACnet. MARCA: CONTROLLI. INCLÓS  ACCESSORIS, CABLEJAT I MUNTATGE. TOTALMENT INSTAL.LAT I EN FUNCIONAMENT</t>
  </si>
  <si>
    <t>BEV4C603</t>
  </si>
  <si>
    <t>BUS UNITRON INSTAL.LAT. CABLE DE 2 FILS TRENAT I APANTALLAT TIPUS BELDEN 9182 O SIMILAR INSTAL.LAT SOTA TUB D'ACER EN SALES DE MÀQUINES, I SOTA TUB DE PVC CORRUGAT EN FALSOS SOSTRES. ES CONSIDERA L'APROFITAMENT DE SAFATAS EXISTENTS. TOPOLOGÍA: BUS. MODEL: BUS UNITRON. MARCA: CONTROLLI.</t>
  </si>
  <si>
    <t>BEV4C000</t>
  </si>
  <si>
    <t>P.P. DE CABLEJAT</t>
  </si>
  <si>
    <t>P-143</t>
  </si>
  <si>
    <t>EEV4C605</t>
  </si>
  <si>
    <t>SUBMINISTRE i COL.LOCACIO DE CABLE FTP CAT 5 INSTAL.LAT. CABLE DE 8 FILS TRENAT I APANTALLAT. ES CONSIDERA L'APROFITAMENT DE SAFATAS EXISTENTS. TOPOLOGÍA: ESTRELLA. MODEL: FTP CAT 5. MARCA: CONTROLLI. INCLÓS  ACCESSORIS, CABLEJAT I MUNTATGE. TOTALMENT INSTAL.LAT I EN FUNCIONAMENT</t>
  </si>
  <si>
    <t>BEV4C605</t>
  </si>
  <si>
    <t>mt</t>
  </si>
  <si>
    <t>CABLE FTP CAT 5</t>
  </si>
  <si>
    <t>P-144</t>
  </si>
  <si>
    <t>EEV5C500</t>
  </si>
  <si>
    <t>ENGINYERIA DEL SISTEMA DE GESTIÓ TÈCNICA INCLOENT ELS SEGÜENTS CONCEPTES:
* Programació de les unitats de control.
* Posada en marxa dels controladors DDC.
* Creació de la documentació tècnica d'obra inclós esquemes elèctrics de conexionat i fulles tècniques dels equips instal.lats.
* Comprobació d'equips de camp aixi com del seu conexionat elèctric.
* Carrega de programa als controladors i asignació d'adreça a la seva Xarxa/Bus.
* Programació dels llaços de regulació dels controladors.
* Comprovació de senyals i valors per a la seva adaptació als requisits de projecte.
* Creació de pantalles d'instal.lació segons projecte.
* Creació d'un plan de alarmes per a el control automàtic i optimizat del sistema.
* Creació de gràfics dinàmics als sistema SCADA.
* Creació d'usuaris segons especificacions d'us del client.
* Creació de política de seguretat d'accés al sistema.
* Preconfiguració del sistema pel seu accés via Intranet o Internet.
* Configuració del sistema pel seu accés via TCP/IP.</t>
  </si>
  <si>
    <t>BEVWC800</t>
  </si>
  <si>
    <t>BEVWC802</t>
  </si>
  <si>
    <t>PROGRAMACION DE CONTROLADOR PARA SISTEMA DE GESTION. MODELO:HTOP MARCA: CONTROLLI.</t>
  </si>
  <si>
    <t>BEVWC801</t>
  </si>
  <si>
    <t>PROGRAMACIO DE PANTALLA PER SISTEMA DE GESTIO. MODEL:HTOP MARCA: CONTROLLI.</t>
  </si>
  <si>
    <t>P-145</t>
  </si>
  <si>
    <t>EEVC0403</t>
  </si>
  <si>
    <t>SUBMINISTRE I COL.LOCACIÓ DE TRANSMISSOR DE VELOCITAT D' AIRE EN CONDUCTE. SENSOR NTC (SISTEMA  CALORIMÈTRIC). SORTIDA  4-20 MA. RANG DE MESURA 0-8 M/S. PRECISIÓ +/- 5% FSD. TEMPS D´ ESCALFAMENT 15 SEGONS. ALIMENTACIÓ 24V CC 25 MA. MATERIAL DE LA TRANSMISSOR ALUMINI. LONGITUT 240 MM. MODEL: AV-T08. MARCA: CONTROLLI/DELTA. INCLOS ACCESSORIS, CABLEJAT I MUNTATGE. TOTALMENT INSTAL.LAT I EN FUNCIONAMENT.</t>
  </si>
  <si>
    <t>BEVC0403</t>
  </si>
  <si>
    <t>TRANSMISSOR DE VELOCITAT D' AIRE EN CONDUCTE. SENSOR NTC (SISTEMA  CALORIMÈTRIC). SORTIDA  4-20 MA. RANG DE MESURA 0-8 M/S. PRECISIÓ +/- 5% FSD. TEMPS D´ ESCALFAMENT 15 SEGONS. ALIMENTACIÓ 24V CC 25 MA. MATERIAL DE LA TRANSMISSOR ALUMINI. LONGITUT 240 MM. MODEL: AV-T08. MARCA: CONTROLLI.</t>
  </si>
  <si>
    <t>P-146</t>
  </si>
  <si>
    <t>EEVC5001</t>
  </si>
  <si>
    <t>SUBMINISTRAMENT I COL.LOCACIÓ DE QUADRE DE CONTROL BACnet AMB UNITAT DE CONTROL PROGRAMABLE PER A LA GESTIÓ DE SENYALS, AMB PROCESSADOR A 32 BITS, CAPACITAT DE REGULACIÓ I CONTROL AUTÓNOMA.  MODEL: CCONTROL CLIMATITZADORS. MARCA: CONTROLLI/DELTA. INCLOU PROGRAMACIÓ, ESQUEMES ELÉCTRICS, DOCUMENTACIÓ, PARTE PROPORCIONAL DE ARMARI ELECTRIC MURAL IP55 AMB PROTECCIONS, TRANSFORMADOR 220/24VCA I BORNES DE CONNEXIÓ. INCLUS ARMARI ELÉCTRIC METÁLIC,  ACCESORIS CABLEJAT I MUNTATGE.</t>
  </si>
  <si>
    <t>P-147</t>
  </si>
  <si>
    <t>EF01CT04</t>
  </si>
  <si>
    <t>Subm. i col. de Tub de coure classe dura, no arsenical, neteja i desengrassat per gasos medicinals, segons EN-13348 de 15 mm de diàmetre soldada amb aleació de plata A.P.F., i amb p.p. d'accessoris i elements de sustentació completament instalada, senyalitzada i provada.</t>
  </si>
  <si>
    <t>BF01CT04</t>
  </si>
  <si>
    <t>Tub de Cu. comercial en tira de 13/15 mm.</t>
  </si>
  <si>
    <t>P-148</t>
  </si>
  <si>
    <t>EF01CT08</t>
  </si>
  <si>
    <t>Subm. i col. de Tub de coure classe dura, no arsenical, neteja i desengrassat per gasos medicinals, segons EN-13348 de 12 mm de diàmetre soldada amb aleació de plata A.P.F., i amb p.p. d'accessoris i elements de sustentació completament instalada, senyalitzada i provada.</t>
  </si>
  <si>
    <t>BF01CT08</t>
  </si>
  <si>
    <t>Tub de coure comercial en tira de 20/22 mm.</t>
  </si>
  <si>
    <t>P-149</t>
  </si>
  <si>
    <t>EF01CT10</t>
  </si>
  <si>
    <t>Subm. i col. de Tub de coure classe dura, no arsenical, neteja i desengrassat per gasos medicinals, segons EN-13348 de 22 mm de diàmetre soldada amb aleació de plata A.P.F., i amb p.p. d'accessoris i elements de sustentació completament instalada, senyalitzada i provada.</t>
  </si>
  <si>
    <t>BF01CT10</t>
  </si>
  <si>
    <t>P-150</t>
  </si>
  <si>
    <t>EF01CT11</t>
  </si>
  <si>
    <t>Subm. i col. de Tub de coure classe dura, no arsenical, neteja i desengrassat per gasos medicinals, segons EN-13348 de 18 mm de diàmetre soldada amb aleació de plata A.P.F., i amb p.p. d'accessoris i elements de sustentació completament instalada, senyalitzada i provada.</t>
  </si>
  <si>
    <t>BF01CT11</t>
  </si>
  <si>
    <t>P-151</t>
  </si>
  <si>
    <t>EF01SN02</t>
  </si>
  <si>
    <t>Subm. i col. de tub d'acer negre DIN 2448 EN10216-1 de 1/2´´, pintat amb una capa d'imprimació i dos d'acabat. S'inclouen p.p. d'accesosris i suports.</t>
  </si>
  <si>
    <t>BF01SN02%U681</t>
  </si>
  <si>
    <t>ACCESSORIS I SOPORTS</t>
  </si>
  <si>
    <t>BF01%25</t>
  </si>
  <si>
    <t>PINTURA PER A CANONADES</t>
  </si>
  <si>
    <t>P-152</t>
  </si>
  <si>
    <t>EF01SN03</t>
  </si>
  <si>
    <t>Subm. i col. de tub d'acer negre DIN 2448 EN10216-1 de 3/4´´, pintat amb una capa d'imprimació i dos d'acabat. S'inclouen p.p. d'accesosris i suports.</t>
  </si>
  <si>
    <t>BF01SN03%U681</t>
  </si>
  <si>
    <t>P-153</t>
  </si>
  <si>
    <t>EF01SN04</t>
  </si>
  <si>
    <t>Subm. i col. de tub d'acer negre DIN 2448 EN10216-1 de 1´´, pintat amb una capa d'imprimació i dos d'acabat. S'inclouen p.p. d'accesosris i suports.</t>
  </si>
  <si>
    <t>BF01SN04</t>
  </si>
  <si>
    <t>C. NEGRA DIN 2448 1´´.</t>
  </si>
  <si>
    <t>BF01SN04%U681</t>
  </si>
  <si>
    <t>P-154</t>
  </si>
  <si>
    <t>EF01SN05</t>
  </si>
  <si>
    <t>Subm. i col. de tub d'acer negre DIN 2448 EN10216-1 de 1 1/4´´, pintat amb una capa d'imprimació i dos d'acabat. S'inclouen p.p. d'accesosris i suports.</t>
  </si>
  <si>
    <t>BF01SN05</t>
  </si>
  <si>
    <t>C. NEGRA DIN 2448 1 1/4´´.</t>
  </si>
  <si>
    <t>BF01SN05%U681</t>
  </si>
  <si>
    <t>P-155</t>
  </si>
  <si>
    <t>EF01SN06</t>
  </si>
  <si>
    <t>Subm. i col. de tub d'acer negre DIN 2448 EN10216-1 de 1 1/2´´, pintat amb una capa d'imprimació i dos d'acabat. S'inclouen p.p. d'accesosris i suports.</t>
  </si>
  <si>
    <t>BF01SN06</t>
  </si>
  <si>
    <t>C. NEGRA DIN 2448 1 1/2´´.</t>
  </si>
  <si>
    <t>BF01SN06%U681</t>
  </si>
  <si>
    <t>P-156</t>
  </si>
  <si>
    <t>EF01SN07</t>
  </si>
  <si>
    <t>Subm. i col. de tub d'acer negre DIN 2448 EN10216-1 de 2´´, pintat amb una capa d'imprimació i dos d'acabat. S'inclouen p.p. d'accesosris i suports.</t>
  </si>
  <si>
    <t>BF01SN07</t>
  </si>
  <si>
    <t>C. NEGRA DIN 2448 2´´.</t>
  </si>
  <si>
    <t>BF01SN07%U681</t>
  </si>
  <si>
    <t>P-157</t>
  </si>
  <si>
    <t>EF01SN08</t>
  </si>
  <si>
    <t>Subm. i col. de tub d'acer negre DIN 2448 EN10216-1 de 2 1/2´´, pintat amb una capa d'imprimació i dos d'acabat. S'inclouen p.p. d'accesosris i suports.</t>
  </si>
  <si>
    <t>BF01SN08</t>
  </si>
  <si>
    <t>C. NEGRA DIN 2448 2 1/2´´.</t>
  </si>
  <si>
    <t>BF01SN08%U681</t>
  </si>
  <si>
    <t>P-158</t>
  </si>
  <si>
    <t>EF01SN28</t>
  </si>
  <si>
    <t>Subm. i col. de tub d'acer negre sense soldadura DIN 2440 ST 33.2 de 1 1/2´´, pintat amb una capa d'imprimació i dos d'acabat, amb p.p. d'accessoris de soldadura i suports.</t>
  </si>
  <si>
    <t>BF01SN28</t>
  </si>
  <si>
    <t>Tub d'acer negre sense soldadura DIN 2440 ST 33.2 de 1 1/2´´.</t>
  </si>
  <si>
    <t>BF01SN28%U681</t>
  </si>
  <si>
    <t>P-159</t>
  </si>
  <si>
    <t>EF01SN31</t>
  </si>
  <si>
    <t>Subm. i col. de tub d'acer negre sense soldadura DIN 2440 ST 33.2 de 3´´, pintat amb una capa d'imprimació i dos d'acabat, amb p.p. d'accessoris de soldadura i suports.</t>
  </si>
  <si>
    <t>BF01SN31</t>
  </si>
  <si>
    <t>Tub d'acer negre sense soldadura DIN 2440 ST 33.2 de 3´´.</t>
  </si>
  <si>
    <t>BF01SN31%U681</t>
  </si>
  <si>
    <t>P-160</t>
  </si>
  <si>
    <t>EF03X205</t>
  </si>
  <si>
    <t>Subm. i col. d'aïllament ARMAFLEX mod. XG 25x022 de 25 mm de gruix i 22 mm de diàmetre interior màxim, amb p.p. d'adhesiu.</t>
  </si>
  <si>
    <t>BF03X205</t>
  </si>
  <si>
    <t>AILLAMENT ARMAFLEX XG 25x022.</t>
  </si>
  <si>
    <t>P-161</t>
  </si>
  <si>
    <t>EF03X206</t>
  </si>
  <si>
    <t>Subm. i col. d'aïllament ARMAFLEX mod. XG 25x028 de 25 mm de gruix i 28 mm de diàmetre interior màxim, amb p.p. d'adhesiu.</t>
  </si>
  <si>
    <t>BF03X206</t>
  </si>
  <si>
    <t>AILLAMENT ARMAFLEX XG 25x028.</t>
  </si>
  <si>
    <t>P-162</t>
  </si>
  <si>
    <t>EF03X307</t>
  </si>
  <si>
    <t>Subm. i col. d'aïllament ARMAFLEX mod. XG 32x032 de 32 mm. de gruix i 32 mm de diàmetre interior màxim, amb p.p. d'adhesiu.</t>
  </si>
  <si>
    <t>BF03X307</t>
  </si>
  <si>
    <t>AILLAMENT ARMAFLEX XG 32x032.</t>
  </si>
  <si>
    <t>P-163</t>
  </si>
  <si>
    <t>EF03X310</t>
  </si>
  <si>
    <t>Subm. i col. d'aïllament ARMAFLEX mod. XG 32x042 de 32 mm de gruix i 42 mm de diàmetre interior màxim, amb p.p. d'adhesiu.</t>
  </si>
  <si>
    <t>BF03X310</t>
  </si>
  <si>
    <t>AILLAMENT ARMAFLEX XG 32x042.</t>
  </si>
  <si>
    <t>P-164</t>
  </si>
  <si>
    <t>EF03X311</t>
  </si>
  <si>
    <t>Subm. i col. d'aïllament ARMAFLEX mod. XG 32x048 de 32 mm de gruix i 48 mm de diàmetre interior màxim, amb p.p. d'adhesiu.</t>
  </si>
  <si>
    <t>BF03X311</t>
  </si>
  <si>
    <t>AILLAMENT ARMAFLEX XG 32x048.</t>
  </si>
  <si>
    <t>P-165</t>
  </si>
  <si>
    <t>EF03X314</t>
  </si>
  <si>
    <t>Subm. i col. d'aïllament ARMAFLEX mod. XG 32x060 de 32 mm de gruix i 60 mm de diàmetre interior màxim, amb p.p. d'adhesiu.</t>
  </si>
  <si>
    <t>BF03X314</t>
  </si>
  <si>
    <t>AILLAMENT ARMAFLEX XG 32x060.</t>
  </si>
  <si>
    <t>P-166</t>
  </si>
  <si>
    <t>EF03X317</t>
  </si>
  <si>
    <t>Subm. i col. d'aïllament ARMAFLEX mod. XG 32x076 de 32 mm de gruix i 76 mm de diàmetre interior màxim, amb p.p. d'adhesiu.</t>
  </si>
  <si>
    <t>BF03X317</t>
  </si>
  <si>
    <t>AILLAMENT ARMAFLEX XG 32x076.</t>
  </si>
  <si>
    <t>P-167</t>
  </si>
  <si>
    <t>EF05BR09</t>
  </si>
  <si>
    <t>Subm. i col. d'aixeta de paret ROCA mod. BRAVA amb índex blau (ref. 5A7930C00) o índex vermell (ref. 5A7830C00).</t>
  </si>
  <si>
    <t>BF05BR09</t>
  </si>
  <si>
    <t>GRIF. ROCA BRAVA 5A7930C00/5A7830C00. PARET.</t>
  </si>
  <si>
    <t>P-168</t>
  </si>
  <si>
    <t>EF05LO04</t>
  </si>
  <si>
    <t>Subm. i col. d'aixeta gerontològica ROCA mod. INSTANT CARE ref. 5A3277C00 per a lavabo, amb airejador, empassa-cadeneta i enllaços d'alimentació flexibles.</t>
  </si>
  <si>
    <t>BF05LO04</t>
  </si>
  <si>
    <t>GRIF. ROCA INSTANT CARE 5A3277C00.LAVABO</t>
  </si>
  <si>
    <t>P-169</t>
  </si>
  <si>
    <t>EF05VN01</t>
  </si>
  <si>
    <t>Subm.i col. de griferia monocomandament amb element ceràmic ROCA mod. VICTORIA PLUS ref. 5261659B0, per a lavabo, mesclador amb airejador i enllaços d'alimentació flexibles.</t>
  </si>
  <si>
    <t>BF05VN01</t>
  </si>
  <si>
    <t>GRIF. ROCA VICTORIA PLUS 5261659B0. LAVABO.</t>
  </si>
  <si>
    <t>P-170</t>
  </si>
  <si>
    <t>EF05VN07</t>
  </si>
  <si>
    <t>Subm. y col. de griferia monocomandament amb element ceràmic ROCA mod. VICTORIA PLUS ref. 5261675B0, per a pica, mesclador, canó giratori amb airejador i enllaços d'alimentació flexibles.</t>
  </si>
  <si>
    <t>BF05VN07</t>
  </si>
  <si>
    <t>GRIF. ROCA VICTORIA PLUS 5261675B0 PICA.</t>
  </si>
  <si>
    <t>P-171</t>
  </si>
  <si>
    <t>EF06GR01</t>
  </si>
  <si>
    <t>Subm. i col. d'abocador ROCA mod. GARDA ref. A371055000 de color blanc, amb reixeta, desguàs, peça d'unió, accessoris de fixació i reixa d'acer inoxidable A526005510.</t>
  </si>
  <si>
    <t>BF06GR01</t>
  </si>
  <si>
    <t>ABOCADOR ROCA GARDA A371055000.</t>
  </si>
  <si>
    <t>BF06GR02</t>
  </si>
  <si>
    <t>REIXA ABOCADOR ROCA GARDA A526005510 INOX</t>
  </si>
  <si>
    <t>P-172</t>
  </si>
  <si>
    <t>EF06J001</t>
  </si>
  <si>
    <t>Subm. i col. de pica d'enzimera d'acer inoxidable ROCA mod. J-45 ref. 870510451 de 450x490x155 mm., d'1 cubeta. S'inclouen desguàs, sifó, claus seccionadores i tubs flexibles d'alimentació.</t>
  </si>
  <si>
    <t>BF04TB00</t>
  </si>
  <si>
    <t>Tub flexible FLEXO BATERIA amb pas de 1/2´´ i 300 mm. de longitud. Trena en acer inoxidable.</t>
  </si>
  <si>
    <t>BF06J001</t>
  </si>
  <si>
    <t>PICA ROCA J-45 870510451 450x490x155. 1C.</t>
  </si>
  <si>
    <t>BF06LR00</t>
  </si>
  <si>
    <t>CLAU REGULACIO ROCA 1/2´´ 505119400.</t>
  </si>
  <si>
    <t>BF07JI01</t>
  </si>
  <si>
    <t>Sifó senzill JIMTEN mod. S-25 corbat extensible, sortida horitzontal, vàlvula pica.</t>
  </si>
  <si>
    <t>P-173</t>
  </si>
  <si>
    <t>EF06VI17</t>
  </si>
  <si>
    <t xml:space="preserve">Subm. i col. d'inodor ROCA mod. VICTORIA ref. 342394 de color blanc, per a tanc baix. S'inclouen accessoris de fixació, seient i tapa de l'inodor, tanc amb tapa i mecanisme de descàrega amb doble polsador 3/6 litres, clau seccionadora, tub flexible d'alimentació, maniguet o colze d'unió per a evacuació i material auxiliar de muntatge. </t>
  </si>
  <si>
    <t>BF06VI15</t>
  </si>
  <si>
    <t>SEIENT+TAPA ROCA VICTORIA 801390 BLANC.</t>
  </si>
  <si>
    <t>BF07JI20</t>
  </si>
  <si>
    <t>Maniguet d'inodor JIMTEN mod. S-406 ref. 21380, en forma de colze, prolongable, 110 mm. de diàmetre, amb preses auxiliars de 50 mm. amb possibilitat de reducció a 40 mm.</t>
  </si>
  <si>
    <t>BF06VI10</t>
  </si>
  <si>
    <t>TANC COMPLERT ROCA VICTORIA 34139H BLANC.</t>
  </si>
  <si>
    <t>BF06VI17</t>
  </si>
  <si>
    <t>W.C. ROCA VICTORIA 342394 BLANC.</t>
  </si>
  <si>
    <t>P-174</t>
  </si>
  <si>
    <t>EF06VIB5</t>
  </si>
  <si>
    <t>Subm. i col. de lavabo ROCA mod. VICTORIA ref. 325394 de 520x410 mm., color blanc, amb semipedestal 336312. S'inclouen accessoris de fixació, claus seccionadores, tubs flexibles d'alimentació, desguàs i sifó.</t>
  </si>
  <si>
    <t>BF06VI06</t>
  </si>
  <si>
    <t>SEMIPEDESTAL ROCA VICTORIA 336312 BLANC.</t>
  </si>
  <si>
    <t>BF06VI05</t>
  </si>
  <si>
    <t>LAV. ROCA VICTORIA 325394 520x410 BLANC.</t>
  </si>
  <si>
    <t>BF07JI03</t>
  </si>
  <si>
    <t>Sifó IMTEN mod. S-11 per a lavabo.</t>
  </si>
  <si>
    <t>P-175</t>
  </si>
  <si>
    <t>EF37F102F</t>
  </si>
  <si>
    <t>Subm. i col. de canonada de polipropilè AQUATHERM GREEN PIPE sèrie 5 / SDR 11 S ref. 10210 de 25x2.3 mm. Material fusiolen PP-R. Segons normes DIN 8077/78, DIN EN ISO 15874, ASTM F 2389, CSA B 137.11, amb p.p. d'accessoris i suports. S'inclou aïllament ARMAFLEX mod. XG-09x025, amb p.p. d'adhesiu.</t>
  </si>
  <si>
    <t>P-176</t>
  </si>
  <si>
    <t>EF37F103F</t>
  </si>
  <si>
    <t>Subm. i col. de canonada de polipropilè AQUATHERM GREEN PIPE sèrie 5 / SDR 11 S ref. 10212 de 32x2.9 mm. Material fusiolen PP-R. Segons normes DIN 8077/78, DIN EN ISO 15874, ASTM F 2389, CSA B 137.11, amb p.p. d'accessoris i suports. S'inclou aïllament ARMAFLEX mod. XG-09x032, amb p.p. d'adhesiu.</t>
  </si>
  <si>
    <t>P-177</t>
  </si>
  <si>
    <t>EF37F201CE</t>
  </si>
  <si>
    <t>Subm. i col. de canonada de polipropilè AQUATHERM GREEN PIPE sèrie 3.2 / SDR 7.4 MF ref. 70708 de 20x2.8 mm. Material fusiolen PP-R reforçat amb fibra (FASER). Segons normes SKZ HR 3.28, ASTM F 2389, CSA B 137.11, ISO 21003, amb p.p. d'accessoris i suports. S'inclou aïllament ARMAFLEX mod. AF-6-022, amb p.p. d'adhesiu.</t>
  </si>
  <si>
    <t>P-178</t>
  </si>
  <si>
    <t>EF37F202CE</t>
  </si>
  <si>
    <t>Subm. i col. de canonada de polipropilè AQUATHERM GREEN PIPE sèrie 3.2 / SDR 7.4 MF ref. 70710 de 25x3.5 mm. Material fusiolen PP-R reforçat amb fibra (FASER). Segons normes SKZ HR 3.28, ASTM F 2389, CSA B 137.11, ISO 21003, amb p.p. d'accessoris i suports. S'inclou aïllament ARMAFLEX mod. AF-6-028, amb p.p. d'adhesiu.</t>
  </si>
  <si>
    <t>P-179</t>
  </si>
  <si>
    <t>EG01BB02</t>
  </si>
  <si>
    <t>Subm. i col. de válvula d'independització, del tipus d'accionament ràpid i tancament esfèric, desengreixades, amb unions desmontables de Ø 15, completament instal.lada. Inclou p. p. de de plaques de senyalització de vàlvules en fals sostre.</t>
  </si>
  <si>
    <t>BG01BB02</t>
  </si>
  <si>
    <t>V. BOLA D15</t>
  </si>
  <si>
    <t>P-180</t>
  </si>
  <si>
    <t>EG01BB05</t>
  </si>
  <si>
    <t>Subm. i col. de válvula d'independització, del tipus d'accionament ràpid i tancament esfèric, desengreixades, amb unions desmontables de Ø 22, completament instal.lada. Inclou p. p. de de plaques de senyalització de vàlvules en fals sostre.</t>
  </si>
  <si>
    <t>BG01BB05</t>
  </si>
  <si>
    <t>V. BOLA D22</t>
  </si>
  <si>
    <t>P-181</t>
  </si>
  <si>
    <t>EG16ME05</t>
  </si>
  <si>
    <t>Sum. i col. de quadre de Control i Alarmes de la zona per al control de 3 gassos i buit, marca CARBUROS METÁLICOS o equivalent, dissenyat segons UNE EN ISO 7396-1 i amb marcatge CE classe IIb de producte sanitari segons la directiva 93/42/CEE, realitzat en armari encastable, amb placa de muntatge per allotjar els sensors dels diferents gasos i panell frontal que inclou:
- Microcontrolador
- Pantalla tàctil en color de 4,3 ´´(DS1). Amb funció d'indicació de pressió de subministrament, avís d'alarmes i polsador de prova, segons UNE EN ISO 7396-1.
- Avisador acústic d'alarma.
- Dos borners de tres terminals cada un, per comunicació RS-485.
- Transmissors per a pressió de gasos i buit.
Amb p.p. d'elements de connexió i material auxiliar, totalment instal · lats, provats i funcionant.</t>
  </si>
  <si>
    <t>BG16ME05</t>
  </si>
  <si>
    <t>QUADRE DE CONTROL I ALARMES</t>
  </si>
  <si>
    <t>P-182</t>
  </si>
  <si>
    <t>EG16PG01</t>
  </si>
  <si>
    <t>Subm. i col. de Presa d'oxigen medicinal de CARBUROS METÁLICOS o equivalent. Norma DIN DELTA-P amb marcat CE de produte sanitari. Amb caixa d'empotrar, endoll ràpid, dispositiu de tancament i vàlvula amb acoplament selectiu d'oxígen. Inclou material auxiliar de muntatge.</t>
  </si>
  <si>
    <t>BG16PG01</t>
  </si>
  <si>
    <t>PRESA PER A OXÍGEN</t>
  </si>
  <si>
    <t>P-183</t>
  </si>
  <si>
    <t>EG16PG02</t>
  </si>
  <si>
    <t>Subm. i col. de Presa de buit medicinal de CARBUROS METÁLICOS o equivalent. Norma DIN DELTA-P amb marcat CE de produte sanitari. Amb caixa d'empotrar, endoll ràpid, dispositiu de tancament i vàlvula amb acoplament selectiu d'oxígen. Inclou material auxiliar de muntatge.</t>
  </si>
  <si>
    <t>BG16PG02</t>
  </si>
  <si>
    <t>PRESA PER A BUIT</t>
  </si>
  <si>
    <t>P-184</t>
  </si>
  <si>
    <t>EG16PG03</t>
  </si>
  <si>
    <t>Subm. i col. de Presa d'aire medicinal de CARBUROS METÁLICOS o equivalent. Norma DIN DELTA-P amb marcat CE de produte sanitari. Amb caixa d'empotrar, endoll ràpid, dispositiu de tancament i vàlvula amb acoplament selectiu d'oxígen. Inclou material auxiliar de muntatge.</t>
  </si>
  <si>
    <t>BG16PG03</t>
  </si>
  <si>
    <t>PRESA PER A  AIRE MEDICINAL</t>
  </si>
  <si>
    <t>P-185</t>
  </si>
  <si>
    <t>EG1AEN85</t>
  </si>
  <si>
    <t>Creació de xarxa de terres àrea reforma UCI PEDIATRIA FASE 1. Inclou 6 habitacions com a sales d'intervenció segons REBT ITC-BT38. Connexió equipotencial a cada sala, format per barres de connexió QUINTELA mod. PDT-5, caixes seccionadores PCT i cable de connexió equipotencial (verd-groc) amb conductor de coure de designació UNE H07V-K, unipolar de secció 1x16 mm2. S'inclourà tot el material auxiliar (cables, bornes, platines, etc.), connexió a terra antiestàtic i tot el necessari pel correcte muntatge del conjunt.</t>
  </si>
  <si>
    <t>P-186</t>
  </si>
  <si>
    <t>EHFOPP91</t>
  </si>
  <si>
    <t>Subm. i col. de xarxa de distribució interior d'aigua per a SALA TIPUS 1 (amb 1 lavabo i 1 WC) de polipropilè PN16 i PN20, de diàmetres i espessors homologats segons Reglament d' Aigües i d'acord amb planos. S' inclouen aïllament, tubs coarrugats, claus de pas, vàlvula d'equilibrat al retorn, connexió a sanitaris i griferia (vàlvules de tall incloses) p.p. de accessoris, suports i soldadura.</t>
  </si>
  <si>
    <t>P-187</t>
  </si>
  <si>
    <t>EHFOPP92</t>
  </si>
  <si>
    <t>Subm. i col. de xarxa de distribució interior d'aigua per a SALA TIPUS 2 (amb 1 aigüera) de polipropilè PN16 i PN20, de diàmetres i espessors homologats segons Reglament d' Aigües i d'acord amb planos. S' inclouen aïllament, tubs coarrugats, claus de pas, vàlvula d'equilibrat al retorn, connexió a sanitaris i griferia (vàlvules de tall incloses) p.p. de accessoris, suports i soldadura.</t>
  </si>
  <si>
    <t>P-188</t>
  </si>
  <si>
    <t>EHFOPP93</t>
  </si>
  <si>
    <t>Subm. i col. de xarxa de distribució interior d'aigua per a SALA TIPUS 3 (amb 2 aigüeres) de polipropilè PN16 i PN20, de diàmetres i espessors homologats segons Reglament d' Aigües i d'acord amb planos. S' inclouen aïllament, tubs coarrugats, claus de pas, vàlvula d'equilibrat al retorn, connexió a sanitaris i griferia (vàlvules de tall incloses) p.p. de accessoris, suports i soldadura.</t>
  </si>
  <si>
    <t>P-189</t>
  </si>
  <si>
    <t>EHFOPP94</t>
  </si>
  <si>
    <t>Subm. i col. de xarxa de distribució interior d'aigua per a SALA TIPUS 4 (amb 1 abocador) de polipropilè PN16 i PN20, de diàmetres i espessors homologats segons Reglament d' Aigües i d'acord amb planos. S' inclouen aïllament, tubs coarrugats, claus de pas, vàlvula d'equilibrat al retorn, connexió a sanitaris i griferia (vàlvules de tall incloses) p.p. de accessoris, suports i soldadura.</t>
  </si>
  <si>
    <t>P-190</t>
  </si>
  <si>
    <t>EI01NO04</t>
  </si>
  <si>
    <t>Subm. i col. de cable manguera parell trenat i apantallat, de color vermell i coure polit flexible, classe 1, de 2x1'5 mm², amb funda d'alumini/poliéster i drenatge de coure estanyat de 0'5 mm², resistent al foc, lliure d'halògens, baixa emisió de fums i baixa corrosivitat.</t>
  </si>
  <si>
    <t>BI01NO04</t>
  </si>
  <si>
    <t>CABLE BUS 2x1,5 mm2</t>
  </si>
  <si>
    <t>P-191</t>
  </si>
  <si>
    <t>EI03NO21</t>
  </si>
  <si>
    <t>Subm. i col. de sirena direccionable amb base per a detectors analògics  Marca: Honeywell. Model: SSHIBSOU-DD03. S'inclou base estàndar per a sirenes/flashes i p.p. de material auxiliar de muntatge.</t>
  </si>
  <si>
    <t>BIAUX</t>
  </si>
  <si>
    <t>MATERIAL AUXILIAR.</t>
  </si>
  <si>
    <t>BI03NO21</t>
  </si>
  <si>
    <t>SIRENA</t>
  </si>
  <si>
    <t>BI03NOA1</t>
  </si>
  <si>
    <t>BASE SIRENA</t>
  </si>
  <si>
    <t>P-192</t>
  </si>
  <si>
    <t>EI06NO20</t>
  </si>
  <si>
    <t>Subm. i col. de detector de fums òptic analógic sense aïilador, de color blanc.  Marca: Honeywell. Model: TC806ES1012. S'inclou base de color blanc B501AP i p.p. de material auxiliar de muntatge.</t>
  </si>
  <si>
    <t>BI06NO20</t>
  </si>
  <si>
    <t>DETECTOR DE FUMS</t>
  </si>
  <si>
    <t>BI16NO20</t>
  </si>
  <si>
    <t>Base de superficie NOTIFIER ref B-501</t>
  </si>
  <si>
    <t>P-193</t>
  </si>
  <si>
    <t>EI07NO01</t>
  </si>
  <si>
    <t>Subm. i col. de retenidor de paret de 850N amb caixa i polsador; per a porta tallafoc. Caixa de plàstic reforçat amb fibra i polsador de desbloqueig vermell. L'equip allibera la porta quan es deixa d'aplicar la tensió d'24Vcc. Inclou díode de protecció i polarització i placa ferromagnètica articulada. Marca Honeywell. Ref.960114.
Requereix alimentació de 24Vcc 92mA.
 Consum corrent: 92mA a 24V (2; 2W)
 Força: 850N
 Mida moll tancaportes: 3 a 7
 Grau de protecció: IP42 (Bobina IP54)
 Pes: 1Kg
 Muntatge: Paret o sòl amb suport opcional 960.129
 Dimensions: 110x85x38 mm
 Especificacions: EN1155: 1997 i EN14637: 2008
S'inclou p.p. de material auxiliar de muntatge.</t>
  </si>
  <si>
    <t>BI07NO01</t>
  </si>
  <si>
    <t>RETENIDOR</t>
  </si>
  <si>
    <t>P-194</t>
  </si>
  <si>
    <t>EI10NO13</t>
  </si>
  <si>
    <t>Subm. i col. de polsador analògic rearmable amb tapa.  Marca: Honeywell. Model: SSDHM700KAC FF/C. S'inclou caixa per a muntatge superficial SR1T i p.p. de material auxiliar de muntatge.</t>
  </si>
  <si>
    <t>BI10NO13</t>
  </si>
  <si>
    <t>POLSADOR</t>
  </si>
  <si>
    <t>BI10NOA0</t>
  </si>
  <si>
    <t>CAIXA SUPERFICIE</t>
  </si>
  <si>
    <t>P-195</t>
  </si>
  <si>
    <t>EI12CO01</t>
  </si>
  <si>
    <t>Subm. i col. d'extintor de CO2 (amb mànega i vas difusor) de 5 Kgs, eficàcia 89B amb suport instal.lat en parament vertical a una alçada màxima de 1'7 mts. sobre el sòl.</t>
  </si>
  <si>
    <t>BI12SO01</t>
  </si>
  <si>
    <t>Suport per penjar extintor de 6 kgs. de pes a la pared.</t>
  </si>
  <si>
    <t>BI12CO01</t>
  </si>
  <si>
    <t xml:space="preserve">Extintor de CO2 (amb mànega i vas difusor) ABC de 5 Kgs, eficàcia 34B. </t>
  </si>
  <si>
    <t>P-196</t>
  </si>
  <si>
    <t>EI12PO01</t>
  </si>
  <si>
    <t>Subm. i col. d'extintor portàtil ABC de pols antibrasa de 6 Kgs, eficàcia 21A-113BC, amb suport instal.lat en parament vertical a una alçada màxima de 1'7 mts. sobre el sòl.</t>
  </si>
  <si>
    <t>BI12PO01</t>
  </si>
  <si>
    <t>Extintor portàtil ABC de pols antibrasa de 6 Kgs, eficàcia 21A-113B.</t>
  </si>
  <si>
    <t>P-197</t>
  </si>
  <si>
    <t>EI17NO26</t>
  </si>
  <si>
    <t>Subm. i col. de mòdul direccionable d'una sortida.  Marca: Honeywell. Model: TC810E1032. S'inclou aïllador de curtcircuits i p.p. de material auxiliar per al seu muntatge.</t>
  </si>
  <si>
    <t>BI16NO37</t>
  </si>
  <si>
    <t>CAIXA MUNTATGE</t>
  </si>
  <si>
    <t>BI17NO26</t>
  </si>
  <si>
    <t>MODUL CONTROL</t>
  </si>
  <si>
    <t>P-198</t>
  </si>
  <si>
    <t>EI17NO27</t>
  </si>
  <si>
    <t>Subm. i col. de mòdul aïllador per la protecció en el llaç analògic. Marca: Honeywell. Model: TC811E1023. S'inclou p.p. de material auxiliar per al seu muntatge.</t>
  </si>
  <si>
    <t>BI17NO27</t>
  </si>
  <si>
    <t>MODUL AILLADOR</t>
  </si>
  <si>
    <t>P-199</t>
  </si>
  <si>
    <t>EI27RETO</t>
  </si>
  <si>
    <t>Subm. i col. de rètols indicatius per a les vies d'evacuació i senyalització de sistemes contra-incendis homologats segons normes UNE 23.033-814 i 23-034-88. S'inclou p.p. de material auxiliar de muntatge.</t>
  </si>
  <si>
    <t>BI27RETO</t>
  </si>
  <si>
    <t>Rètols indicatius per les sortides d'emergències i senyalització d'equip d'incendis homologats segons normes UNE 23.003.</t>
  </si>
  <si>
    <t>P-200</t>
  </si>
  <si>
    <t>EI35C202</t>
  </si>
  <si>
    <t>Subm. i col. de B.I.E. CHESTERFIRE sèrie 600 mod. 25/2. Característiques: 
* Armari de 600x750x260 mm. amb marc practicable amb xarneres, pintat color gris, amb xarneres i tancament.
* Debanadora d'alimentació axial, fixa amb sistema d'orientació RIL-GO.
* Vàlvula de bola amb volant desmultiplicador i vàlvula antirretorn per a manòmetre.
* Llança RYLMATIC Ø 25 mm.
* 20 mts. de mànega semirígida ALFLEX Ø 25, certificada N.
S'inclou vidre plàstic i material auxiliar de muntatge.</t>
  </si>
  <si>
    <t>BI35C202</t>
  </si>
  <si>
    <t>B.I.E. CHESTERFIRE 25/2 CH252.</t>
  </si>
  <si>
    <t>BI35CR01</t>
  </si>
  <si>
    <t>VIDRE PLASTIC CHESTERFIRE CP252 PER A BIE 25/2 Y 25/2S</t>
  </si>
  <si>
    <t>P-201</t>
  </si>
  <si>
    <t>EI35MR11</t>
  </si>
  <si>
    <t>Subm. i col. d'armari modular per a extintor CHESTERFIRE mod. MR4M. Dimensions 750x600x260 mm. amb marc per a  vidre, pintat, per ser muntat en conjunt amb una B.I.E. 25/2. Amb compartiment per a extintor i pannell per col·locació de polsadors i alarmes. S'inclou p.p. de material auxiliar de muntatge.</t>
  </si>
  <si>
    <t>BI35MR11</t>
  </si>
  <si>
    <t>ARMARI EXTINTOR/POLSADOR CHESTERFIRE MR4M PER A BIE 25/2.</t>
  </si>
  <si>
    <t>P-202</t>
  </si>
  <si>
    <t>EJ130TC1</t>
  </si>
  <si>
    <t xml:space="preserve">Codi: TC1     Conjunt de taulell compost d'un sobre de placa de DM hidròfug de 30mm, revestit amb xapa d'acer inoxidable plegada protegint el cantell del sobre de fusta i protegint els paraments verticals, frontal i laterals, en forma de sòcol de 10cm d'alçada. Amb dues picas   d'acer inoxidable i aniràn soldadas i integradas a la xapa del sobre. Es fixarà a la compartimentació vertical . En tres peces 2,42x0,6 + 2,05x0,6 + 2,12x0,6 </t>
  </si>
  <si>
    <t>BJ130TC1</t>
  </si>
  <si>
    <t>P-203</t>
  </si>
  <si>
    <t>EJ130TC2</t>
  </si>
  <si>
    <t xml:space="preserve">Codi: TC2     Conjun de taulell compost d'un sobre de placa de DM hidròfug de 30mm, revestit amb xapa d'acer inoxidable plegada protegint el cantell del sobre de fusta i protegint els paraments verticals, frontal i laterals, en forma de sòcol de 10cm d'alçada. Amb una pica   d'acer inoxidable i aniràn soldadas i integradas a la xapa del sobre. Es fixarà a la compartimentació vertical . Mides totals 4,26x 0,6  </t>
  </si>
  <si>
    <t>BJ130TC2</t>
  </si>
  <si>
    <t xml:space="preserve">Codi: TC2    Conjunt de taulell compost d'un sobre de placa de DM hidròfug de 30mm, revestit amb xapa d'acer inoxidable plegada protegint el cantell del sobre de fusta i protegint els paraments verticals, frontal i laterals, en forma de sòcol de 10cm d'alçada. Amb una pica   d'acer inoxidable i aniràn soldadas i integradas a la xapa del sobre. Es fixarà a la compartimentació vertical . Mides totals 4,26x 0,6  </t>
  </si>
  <si>
    <t>P-204</t>
  </si>
  <si>
    <t>EJ130TC3</t>
  </si>
  <si>
    <t xml:space="preserve">Codi: TC3     Conjunt de taulell compost d'un sobre de placa de DM hidròfug de 30mm, revestit amb xapa d'acer inoxidable plegada protegint el cantell del sobre de fusta i protegint els paraments verticals, frontal i laterals, en forma de sòcol de 10cm d'alçada. Amb una pica   d'acer inoxidable i aniràn soldadas i integradas a la xapa del sobre. Es fixarà a la compartimentació vertical . Mides totals 150x0,6  </t>
  </si>
  <si>
    <t>BJ130TC3</t>
  </si>
  <si>
    <t>P-205</t>
  </si>
  <si>
    <t>EJ130TC4</t>
  </si>
  <si>
    <t xml:space="preserve">Codi: TC4     Conjunt de taulell compost d'un sobre de placa de DM hidròfug de 30mm, revestit amb xapa d'acer inoxidable plegada protegint el cantell del sobre de fusta i protegint els paraments verticals, frontal i laterals, en forma de sòcol de 10cm d'alçada. Amb una pica rodona  d'acer inoxidable diàmetre 0,28  i aniran soldades i integrades a la xapa del sobre. Es fixarà a la compartimentació vertical . Mides totals 0,6x 0,4 anira tancada registrable inferiorment   </t>
  </si>
  <si>
    <t>BJ130TC4</t>
  </si>
  <si>
    <t>P-206</t>
  </si>
  <si>
    <t>EK01EX42</t>
  </si>
  <si>
    <t>Subm. i col. d'armari de terra RACK C de 19´´ EXCEL gamma ENVIRON CR800 42 UN NEGRE 542-2488-GSNF-BK o equivalent de 42 unitats, 2070x800x800 mm. (alçada x amplada x profunditat). S'inclouen panells laterals, montants, conjunt de rodes, regleta 8 endolls, passafils horitzontal i verticals amb tapes cegues, recuperació i instalació de 2 panells RJ45 de 50 presses telefòniques , recuperació i instalació de 7 panells RJ45 CAT6A presses veu i dades, 1 panell nou de distribuidor de 12 fibra optica amb connector tipus LC duplex , ventilador a la part superior amb termostat i p.p. de material auxiliar de muntatge. S'inclou fuetons per a totes les preses. Totalment connecoritzat i etiquetat segons especificacions tècniques del departament de sistemes de l'Hospital.</t>
  </si>
  <si>
    <t>BK02SY83</t>
  </si>
  <si>
    <t>PANELL SYSTIMAX PATCHMAX-GS 48 PORTS CAT-6 GIGASPEED. Instal.lat i numerat.</t>
  </si>
  <si>
    <t>BK02SY92</t>
  </si>
  <si>
    <t>PANELLS VERTICALS NEVADA WESTERN 0289971x21E</t>
  </si>
  <si>
    <t>BK02SY01</t>
  </si>
  <si>
    <t>Panell d'ordenació SYSTIMAX 19´´ amb anells verticals 1U Patchcord Management. Instal.lat.</t>
  </si>
  <si>
    <t>BK02SY03</t>
  </si>
  <si>
    <t>PANELL SYSTIMAX IPATCH 24 PORTS CAT-6 GIGASPEED IP1100GS3-24. Instal.lat</t>
  </si>
  <si>
    <t>BK02SY18</t>
  </si>
  <si>
    <t>PANELL SYSTIMAX PER A 6 ACOBLADORS DUPLEX</t>
  </si>
  <si>
    <t>BKAUX</t>
  </si>
  <si>
    <t>BK16SC03</t>
  </si>
  <si>
    <t>REGLETA 8 SCHUKOS SCHNEIDER ELECTRIC LEXCOM VDIG162731 8 ENDOLLS + INTERRUPTOR PROTEGIT</t>
  </si>
  <si>
    <t>BK01VAA3</t>
  </si>
  <si>
    <t>Conjunto de paneles laterales SCHNEIDER ELECTRIC serie CaSyS VDA mod. NSY2PLVD42U8 de 2000x800 mm.</t>
  </si>
  <si>
    <t>BK01VA03</t>
  </si>
  <si>
    <t>Rack 19´´ SCHNEIDER ELECTRIC serie CaSyS VDA mod. NSYVDAC42U88 de 2000x800x800 mm., 42U.</t>
  </si>
  <si>
    <t>BK02SY84</t>
  </si>
  <si>
    <t>BK02SY91</t>
  </si>
  <si>
    <t>PANELLS HORITZONTALS NEVADA WESTERN 0289971x21E</t>
  </si>
  <si>
    <t>BK01NS01</t>
  </si>
  <si>
    <t>RODES DE TRANSPORT SCHNEIDER ELECTRIC NSYRUFVDA.</t>
  </si>
  <si>
    <t>P-207</t>
  </si>
  <si>
    <t>EK01EX43</t>
  </si>
  <si>
    <t>Subm. i col. d'ampliació de RACK B de 19´´ existent. S'inclouen passafils horitzontal i verticals amb tapes cegues, instalació de 4 panells RJ45 CAT6A presses veu i dades, 1 panell de distribuidor de 6 fibra optica amb connector tipus LC duplex i p.p. de material auxiliar de muntatge. S'inclou fuetons per a totes les preses. Totalment connecoritzat i etiquetat segons especificacions tècniques del departament de sistemes de l'Hospital.</t>
  </si>
  <si>
    <t>P-208</t>
  </si>
  <si>
    <t>EK01EX44</t>
  </si>
  <si>
    <t>Subm. i col. d'ampliació de RACK CPD2 (PS-H) de 19´´ existent. S'inclouen passafils horitzontal i verticals amb tapes cegues, instalació de , 1 panell de distribuidor de 12 fibra optica amb connector tipus LC duplex i p.p. de material auxiliar de muntatge. S'inclou fuetons per a totes les preses. Totalment connecoritzat i etiquetat segons especificacions tècniques del departament de sistemes de l'Hospital.</t>
  </si>
  <si>
    <t>P-209</t>
  </si>
  <si>
    <t>EK04SY13</t>
  </si>
  <si>
    <t>Subm. i col. de connector SYSTIMAX GIGASPEED cat6 MGS-200 o equivalent.</t>
  </si>
  <si>
    <t>BK04SY13</t>
  </si>
  <si>
    <t>CONNECTOR SYSTIMAX CAT6 GIGASPEED MGS-200</t>
  </si>
  <si>
    <t>P-210</t>
  </si>
  <si>
    <t>EK07SY51</t>
  </si>
  <si>
    <t>Subm. i col. de cable de fibra óptica per a interiors SYSTIMAX multimode 50/125 OM3 de 12 fibres o equivalent, amb coberta antihumitat, antirosegadors i sense elements metàl·lics. S'inclou material auxiliar de muntatge.</t>
  </si>
  <si>
    <t>BK07SY10</t>
  </si>
  <si>
    <t>CABLE FIBRA SYSTIMAX LAZRSPEED 550 LSZH 12 FIBRES 760012161 INT</t>
  </si>
  <si>
    <t>P-211</t>
  </si>
  <si>
    <t>EK11SY17</t>
  </si>
  <si>
    <t>Subm. i col. de fuetó SYSTIMAX  o equivalent RJ45-RJ45 D8GC categoria 6, GigaSpeed X10D.</t>
  </si>
  <si>
    <t>BK11SY17</t>
  </si>
  <si>
    <t>FUETO SYSTIMAX RJ45-RJ45 D8GC CAT6 GIGASPEED</t>
  </si>
  <si>
    <t>P-212</t>
  </si>
  <si>
    <t>EKCEPU00</t>
  </si>
  <si>
    <t>Certificat de verificació de tots els punts de la instal·lació.</t>
  </si>
  <si>
    <t>BKCEPU00</t>
  </si>
  <si>
    <t>P-213</t>
  </si>
  <si>
    <t>EKCIE492</t>
  </si>
  <si>
    <t>Subm. i col. de caixa d'encastar a paret SIMON 500 CIMA de quatre mòduls (caixetí 5102104-039 i marc-bastidor 51010104-030). Composició:
4 Base d'endoll doble schuko 500 de color vermell. 
4 Plaques de veu i dades amb finestreta per a 1 presa RJ-45.
S'inclou marc per a mecanismes, embellidor i material auxiliar de muntatge.</t>
  </si>
  <si>
    <t>BK16S502</t>
  </si>
  <si>
    <t>BASE ENDOLL SIMON 500 CIMA DOBLE SCHUKO VERMELLA 50000472-037.</t>
  </si>
  <si>
    <t>BK14PE04</t>
  </si>
  <si>
    <t>CAIXETI SIMON 500 CIMA PARET ENCASTAR 4 MODULS 51020104-039.</t>
  </si>
  <si>
    <t>BK14PE24</t>
  </si>
  <si>
    <t>MARC I BASTIDOR SIMON 500 CIMA 4 MODULS 51010104-030.</t>
  </si>
  <si>
    <t>P-214</t>
  </si>
  <si>
    <t>EKCIS291</t>
  </si>
  <si>
    <t>Subm. i col. de caixa de paret de superficie SIMON 500 CIMA ref. 51000002-030 de dos mòduls. Composició:
1 Placa de veu i dades amb finestreta, per 4 preses RJ-45.
1 Placa de veu i dades amb finestreta, per 2 preses RJ-45.
S'inclou material auxiliar de muntatge.</t>
  </si>
  <si>
    <t>BK035002</t>
  </si>
  <si>
    <t>PLACA SIMON 500 CIMA 50015089-030 PER A 2 CONNECTORS RJ45 INFRA+ (1 MECANISME).</t>
  </si>
  <si>
    <t>BK14PS02</t>
  </si>
  <si>
    <t>CAIXA SIMON 500 CIMA PARET SUPERFICE 2 MODULS 51000002-030.</t>
  </si>
  <si>
    <t>P-215</t>
  </si>
  <si>
    <t>EKCIS399</t>
  </si>
  <si>
    <t>Subm. i col. de caixa de paret de superficie SIMON 500 CIMA ref. 51000003-030 de tres mòduls. Composició:
2 Bases d'endoll doble schuko 500 de color blanc.
1 Placa de veu i dades amb finestreta per a 2 preses RJ45.
1 Placa cega individual
S'inclou material auxiliar de muntatge.</t>
  </si>
  <si>
    <t>BK03KA25</t>
  </si>
  <si>
    <t>PLACA SIMON  K45 KA75/9 V&amp;D PER A 1 CONNECTOR RJ45 (1/2 MECANISME)</t>
  </si>
  <si>
    <t>BK16S501</t>
  </si>
  <si>
    <t>BASE ENDOLL SIMON 500 CIMA DOBLE SCHUKO BLANCA 50000472-030.</t>
  </si>
  <si>
    <t>BK14PS03</t>
  </si>
  <si>
    <t>CAIXA SIMON 500 CIMA PARET SUPERFICE 3 MODULS 51000003-030.</t>
  </si>
  <si>
    <t>BK03K116</t>
  </si>
  <si>
    <t>PLACA CEGA SIMON K45 K105/9 (1/2 MECANISME)</t>
  </si>
  <si>
    <t>BK035008</t>
  </si>
  <si>
    <t>PLACA SIMON 500 CIMA 50015085-030 PER A 1 CONNECTOR RJ45 INFRA+ (1 MECANISME).</t>
  </si>
  <si>
    <t>BK030507</t>
  </si>
  <si>
    <t>PLACA ADAPTADORA SIMON 500 CIMA 50012088-030 PER A 1 MECANISME K45.</t>
  </si>
  <si>
    <t>P-216</t>
  </si>
  <si>
    <t>EKVACA91</t>
  </si>
  <si>
    <t>Subm. i col. de instal.lació cablejat estructurat per l'alimentació de punts de treball amb caixes de derivació tipus HIMEL o equivalent o sortida de cables tipus PEMSA, tub de protecció i cablejat CAT-6a segons Normatives EIA/TIA 568, UNE-EN 50173 i ISO 11801,  des de sortida Rack de zona fins als connectors CAT-6a representats als plànols respectius. S'inclou connexió de tots els elements segons normativa EIA/TIA 568, UNE-EN 50173 i ISO 11801, certificació de test d'aprovat de tots els punts en CAT-6a i p.p. de material auxiliar de muntatge</t>
  </si>
  <si>
    <t>P-217</t>
  </si>
  <si>
    <t>EM12UG81</t>
  </si>
  <si>
    <t>Unitats d'alimentadors VO de corrent secundària per a un perfecte funcionament de tots els elements de la instal · lació. Producció alternativa de 42 i 24V transistoritzats, amb regulació automàtica per al corrent motriu i 
electrònica, controlats per l'ordinador central, totalment instal · lats.
Inclou:
* Petits materials.
* Cablejat, connexió i programació.
* Muntatge del sistema, incloent desplaçament i dieta dels muntadors.
* Transport dels materials a peu d'obra.</t>
  </si>
  <si>
    <t>BM12UG84</t>
  </si>
  <si>
    <t>Unitats d'alimentadors VO de corrent secundària per a un perfecte funcionament de tots els elements de la instal · lació. Producció alternativa de 42 i 24V transistoritzats, amb regulació automàtica per al corrent motriu i 
electrònica, controlats per l'ordinador central, totalment instal · lats.</t>
  </si>
  <si>
    <t>P-218</t>
  </si>
  <si>
    <t>EM12UG82</t>
  </si>
  <si>
    <t>Subm. i col. de conducció constituïda per tub rígid de PVC. diam. 110 mm. i pressió nominal de 45 g/cm2. Unió al màxim mitjançant maneguets, clips metàl · lics de suport amb maniguets de sustentació d'acer i altres elements i accessoris de muntatge, amb part proporcional de corbes, de radi 650 mm
Inclou:
* Petits materials.
* Cablejat, connexió i programació.
* Muntatge del sistema, incloent desplaçament i dieta dels muntadors.
* Transport dels materials a peu d'obra.</t>
  </si>
  <si>
    <t>BM12UG83</t>
  </si>
  <si>
    <t>Mts. de conducció constituïda per tub rígid de PVC. diam. 110 mm. i pressió nominal de 45 g/cm2. Unió al màxim mitjançant maneguets, clips metàl · lics de suport amb maniguets de sustentació d'acer i altres elements i accessoris de muntatge, amb part proporcional de corbes, de radi 650 mm</t>
  </si>
  <si>
    <t>P-219</t>
  </si>
  <si>
    <t>EM12UG83</t>
  </si>
  <si>
    <t>Subm. i col. de unitats d'agulla de desviació de grup, constituïdes amb frontals d'aliatge 
de plàstic modern, amb tres ramals de derivació, equip electromecànic de 
actuació rotativa, placa base de connexions amb memòria de dades i amplificació, 
protecció estàtica i elements de fixació, amb connexions i accessoris de 
muntatge
Inclou:
* Petits materials.
* Cablejat, connexió i programació.
* Muntatge del sistema, incloent desplaçament i dieta dels muntadors.
* Transport dels materials a peu d'obra.</t>
  </si>
  <si>
    <t>BM12UG82</t>
  </si>
  <si>
    <t>Unitats d'agulla de desviació de grup, constituïdes amb frontals d'aliatge 
de plàstic modern, amb tres ramals de derivació, equip electromecànic de 
actuació rotativa, placa base de connexions amb memòria de dades i amplificació, 
protecció estàtica i elements de fixació, amb connexions i accessoris de 
muntatge</t>
  </si>
  <si>
    <t>P-220</t>
  </si>
  <si>
    <t>EM12UG84</t>
  </si>
  <si>
    <t>Subm. i col. de Unitats d'estació automàtica per a enviament i recepció de cartutxos, 
totalment automàtica i programable. Constituïda per caixa metàl · lica per 
adossar a paret, amb sistema de càrrega inferior sense elements mòbils en les 
estacions tipus Lluna, i amb porta frontal translúcida automàtica en les tipus 
Saturn de pas, magatzem de càrrega i espera dels cartutxos per enviament automàtic 
del mateix. Sensors òptics de presència. Accionament del magatzem per 
motor de 24 v. cc, amb selecció rotativa i sensors estàtics de posició. 
Boca de sortida amb sistema de frenada centralitzat, amb recepció suau de 
cartutxos. Sistema d'elecció d'estació mitjançant teclat. pantalla d'
lectura digital d'avís de recepció, estació mal seleccionada o inexistent. 
Situació de la instal · lació. Polsadors especials per velocitat lenta, funció 
segueix-me, prioritats i consulta de directori. Elements de fixació, connexió 
i accessoris de muntatge .........
Inclou:
* Petits materials.
* Cablejat, connexió i programació.
* Muntatge del sistema, incloent desplaçament i dieta dels muntadors.
* Transport dels materials a peu d'obra.</t>
  </si>
  <si>
    <t>BM12UG81</t>
  </si>
  <si>
    <t>Unitats d'estació automàtica per a enviament i recepció de cartutxos, 
totalment automàtica i programable. Constituïda per caixa metàl · lica per 
adossar a paret, amb sistema de càrrega inferior sense elements mòbils en les 
estacions tipus Lluna, i amb porta frontal translúcida automàtica en les tipus 
Saturn de pas, magatzem de càrrega i espera dels cartutxos per enviament automàtic 
del mateix. Sensors òptics de presència. Accionament del magatzem per 
motor de 24 v. cc, amb selecció rotativa i sensors estàtics de posició. 
Boca de sortida amb sistema de frenada centralitzat, amb recepció suau de 
cartutxos. Sistema d'elecció d'estació mitjançant teclat. pantalla d'
lectura digital d'avís de recepció, estació mal seleccionada o inexistent. 
Situació de la instal · lació. Polsadors especials per velocitat lenta, funció 
segueix-me, prioritats i consulta de directori. Elements de fixació, connexió 
i accessoris de muntatge .........</t>
  </si>
  <si>
    <t>P-221</t>
  </si>
  <si>
    <t>EM12UG85</t>
  </si>
  <si>
    <t>Subm. i col. de Instal · lació elèctrica d'interconnexió entre unitats del sistema, per al control, comandament i subministrament d'energia elèctrica, constituïda per 5 conductors de cable electrolític amb aïllament i coberta de PVC, tres d'ells amb protecció antiparasitària. Inclou connexió amb el sistema actual.
Inclou:
* Petits materials.
* Cablejat, connexió i programació.
* Muntatge del sistema, incloent desplaçament i dieta dels muntadors.
* Transport dels materials a peu d'obra.</t>
  </si>
  <si>
    <t>BM12UG85</t>
  </si>
  <si>
    <t>Instal · lació elèctrica d'interconnexió entre unitats del sistema, per al control, comandament i subministrament d'energia elèctrica, constituïda per 5 conductors de cable electrolític amb aïllament i coberta de PVC, tres d'ells amb protecció antiparasitària. Inclou connexió amb el sistema actual.</t>
  </si>
  <si>
    <t>P-222</t>
  </si>
  <si>
    <t>EN71C501</t>
  </si>
  <si>
    <t>SUBMINISTRE I COL.LOCACIÓ DE VÀLVULA DE SEIENT 3 VIES AMB SERVOMOTOR PROPORCIONAL 0-10V. ROSCA MASCLE G1/2´´, PN16 . COS DE LLAUTÓ, TIJA EN ACER INOXIDABLE AISI 303 , OBTURADOR EN RILSAN. PREMSAESTOPES: 2 JUNTES TORIQES EN BUNA-N. TEMP AIGUA 2.95ºC (MÀXIM 50% DE GLICOL). CARACTERISTICA ISOPERCENTUAL A VIA DIRECTA, LINEAL A BYPASS KVS=1,6 M3/H. CAPACITAT DE REGULACIÓ (KVS/KVM) &gt;50. FUGA &lt; 0,03% DEL KVS. CURSA 5,5 MM. SERVOMOTOR : 24V 0,5 VA. SEÑAL DE COMANDAMENT: 0-10V CC (RANG SELECCIONABLE). TEMPS DE RECORREGUT 165 SEG. FI DE CURSA PER EMBRAGATGE MAGNÈTIC. DP MAX 350 KPA. MODEL: VMXT13+MVT56. MARCA: CONTROLLI/DELTA. INCLOS ACCESSORIS, CABLEJAT I MUNTATGE. TOTALMENT INSTAL.LAT I EN FUNCIONAMENT.</t>
  </si>
  <si>
    <t>BN71C501</t>
  </si>
  <si>
    <t>VÀLVULA DE SEIENT 3 VIES AMB SERVOMOTOR PROPORCIONAL 0-10V. ROSCA MASCLE G1/2´´, PN16 . COS DE LLAUTÓ, TIJA EN ACER INOXIDABLE AISI 303 , OBTURADOR EN RILSAN. PREMSAESTOPES: 2 JUNTES TORIQES EN BUNA-N. TEMP AIGUA 2.95ºC (MÀXIM 50% DE GLICOL). CARACTERISTICA ISOPERCENTUAL A VIA DIRECTA, LINEAL A BYPASS KVS=1,6 M3/H. CAPACITAT DE REGULACIÓ (KVS/KVM) &gt;50. FUGA &lt; 0,03% DEL KVS. CURSA 5,5 MM. SERVOMOTOR : 24V 0,5 VA. SEÑAL DE COMANDAMENT: 0-10V CC (RANG SELECCIONABLE). TEMPS DE RECORREGUT 165 SEG. FI DE CURSA PER EMBRAGATGE MAGNÈTIC. DP MAX 350 KPA. MODEL: VMT13MVT5. MARCA: CONTROLLI.</t>
  </si>
  <si>
    <t>P-223</t>
  </si>
  <si>
    <t>EN71C503</t>
  </si>
  <si>
    <t>SUBMINISTRE I COL.LOCACIÓ DE VÀLVULA DE SEIENT 3 VIES AMB SERVOMOTOR PROPORCIONAL 0-10V. ROSCA MASCLE G3/4´´, PN16 . COS DE LLAUTÓ, TIJA EN ACER INOXIDABLE AISI 303 , OBTURADOR EN RILSAN. PREMSAESTOPES: 2 JUNTES TORIQES EN BUNA-N. TEMP AIGUA 2.95ºC (MÀXIM 50% DE GLICOL). CARACTERISTICA ISOPERCENTUAL A VIA DIRECTA, LINEAL A BYPASS KVS=4 M3/H. CAPACITAT DE REGULACIÓ (KVS/KVM) &gt;50. FUGA &lt; 0,03% DEL KVS. CURSA 5,5 MM. SERVOMOTOR : 24V 0,5 VA. SEÑAL DE COMANDAMENT: 0-10V CC (RANG SELECCIONABLE). TEMPS DE RECORREGUT 165 SEG. FI DE CURSA PER EMBRAGATGE MAGNÈTIC. DP MAX 250 KPA. MODEL: VMXT24+MVT56. MARCA: CONTROLLI/DELTA. INCLOS ACCESSORIS, CABLEJAT I MUNTATGE. TOTALMENT INSTAL.LAT I EN FUNCIONAMENT.</t>
  </si>
  <si>
    <t>BN71C503</t>
  </si>
  <si>
    <t>VÀLVULA DE SEIENT 3 VIES AMB SERVOMOTOR PROPORCIONAL 0-10V. ROSCA MASCLE G3/4´´, PN16 . COS DE LLAUTÓ, TIJA EN ACER INOXIDABLE AISI 303 , OBTURADOR EN RILSAN. PREMSAESTOPES: 2 JUNTES TORIQES EN BUNA-N. TEMP AIGUA 2.95ºC (MÀXIM 50% DE GLICOL). CARACTERISTICA ISOPERCENTUAL A VIA DIRECTA, LINEAL A BYPASS KVS=4 M3/H. CAPACITAT DE REGULACIÓ (KVS/KVM) &gt;50. FUGA &lt; 0,03% DEL KVS. CURSA 5,5 MM. SERVOMOTOR : 24V 0,5 VA. SEÑAL DE COMANDAMENT: 0-10V CC (RANG SELECCIONABLE). TEMPS DE RECORREGUT 165 SEG. FI DE CURSA PER EMBRAGATGE MAGNÈTIC. DP MAX 250 KPA. MODEL: VMT2MVT5. MARCA: CONTROLLI.</t>
  </si>
  <si>
    <t>P-224</t>
  </si>
  <si>
    <t>EN71C505</t>
  </si>
  <si>
    <t>SUBMINISTRE I COL.LOCACIÓ DE VÀLVULA SEIENT 3 VIES AMB  SERVOMOTOR PROPORCIONAL 0-10V. ROSCA FEMELLA 1´´ PN16. COS DE FOSA G25, OBTURADOR DE LLAUTÓ, TIJA ACER NICR. PREMSAESTOPES: 2 JUNTES TÓRIQUES BUNA-N I ARANDELA TEFLÓ GRAFITAT. TEMP AIGUA -10 A 120ºC. MAX 50% DE GLICOL. CARACTERÍSTICA VIA DIRECTA: ISOPERCENTUAL, BYPASS LINEAL. KVS 8 M3/H. CAPACITAT DE REGULACIÓ (KVS/KVM) &gt;50. FUGA &lt;0,03% DEL KVS. CURSA 16,5 MM. SERVOMOTOR 24 VCA  5VA. COMANDAMENT 0-10V (RANG SELECCIONABLE V O 4-20 MA). TEMPS RECORREGUT 65 SEG. FI DE CURSA PER EMBRAGATGE MAGNÈTIC. SORTIDA 0 -10 V PER INDICACIÓ DE POSICIÓ. COMANDAMENT MANUAL. DP MÀXIMA 200KPA. MODEL: VMB4+MVB56. MARCA: CONTROLLI/DELTA. INCLOS ACCESSORIS, CABLEJAT I MUNTATGE. TOTALMENT INSTAL.LAT I EN FUNCIONAMENT.</t>
  </si>
  <si>
    <t>BN71C505</t>
  </si>
  <si>
    <t>VÀLVULA SEIENT 3 VIES AMB  SERVOMOTOR PROPORCIONAL 0..10V. ROSCA FEMELLA 1´´ PN16. COS EN FOSA G25, OBTURADOR DE LLAUTÓ, TIJA ACER NICR. PREMSAESTOPES: 2 JUNTES TÓRIQUES BUNA-N I ARANDELA TEFLÓ GRAFITAT. TEMP AIGUA -10 A 120ºC. MAX 50% DE GLICOL. CARACTERÍSTICA VIA DIRECTA: ISOPERCENTUAL, BYPASS LINEAL. KVS 10 M3/H. CAPACITAT DE REGULACIÓ (KVS/KVM) &gt;50. FUGA &lt;0,03% DEL KVS. CURSA 6,5 MM. SERVOMOTOR 24 VCA 0,5 VA. TEMPS RECORREGUT 160 SEG. DP MÀXIMA 100KPA. MODEL: VMBT4MVT5. MARCA: CONTROLLI.</t>
  </si>
  <si>
    <t>P-225</t>
  </si>
  <si>
    <t>EN71C506</t>
  </si>
  <si>
    <t>SUBMINISTRE I COL.LOCACIÓ DE SUBMINISTRE I COL.LOCACIÓ DE VÀLVULA SEIENT 3 VIES AMB  SERVOMOTOR PROPORCIONAL 0-10V. ROSCA FEMELLA 1 1/4´´ PN16. COS EN FOSA G25, OBTURADOR DE LLAUTÓ, TIJA ACER NICR. PREMSAESTOPES: 2 JUNTES TÓRIQUES BUNA-N I ARANDELA TEFLÓ GRAFITAT. TEMP AIGUA -10 A 120ºC. MAX 50% DE GLICOL. CARACTERÍSTICA VIA DIRECTA: ISOPERCENTUAL, BYPASS LINEAL. KVS 16 M3/H. CAPACITAT DE REGULACIÓ (KVS/KVM) &gt;50. FUGA &lt;0,03% DEL KVS. CURSA 16,5 MM. SERVOMOTOR 24 VCA  5VA. COMANDAMENT 0-10V (RANG SELECCIONABLE V O 4-20 MA). TEMPS RECORREGUT 65 SEG. F FI DE CURSA PER EMBRAGATGE MAGNÈTIC. SORTIDA 0 -10 V PER INDICACIÓ DE POSICIÓ. COMANDAMENT MANUAL. DP MÀXIMA 200KPA. MODEL: VMB5+MVB56. MARCA: CONTROLLI/DELTA. INCLOS ACCESSORIS, CABLEJAT I MUNTATGE. TOTALMENT INSTAL.LAT I EN FUNCIONAMENT.</t>
  </si>
  <si>
    <t>BN71C506</t>
  </si>
  <si>
    <t>VÀLVULA SEIENT 3 VIES AMB  SERVOMOTOR PROPORCIONAL 0-10V. ROSCA FEMELLA 1 1/4´´ PN16. COS EN FOSA G25, OBTURADOR DE LLAUTÓ, TIJA ACER NICR. PREMSAESTOPES: 2 JUNTES TÓRIQUES BUNA-N I ARANDELA TEFLÓ GRAFITAT. TEMP AIGUA -10 A 120ºC. MAX 50% DE GLICOL. CARACTERÍSTICA VIA DIRECTA: ISOPERCENTUAL, BYPASS LINEAL. KVS 16 M3/H. CAPACITAT DE REGULACIÓ (KVS/KVM) &gt;50. FUGA &lt;0,03% DEL KVS. CURSA 16,5 MM. SERVOMOTOR 24 VCA  5VA. COMANDAMENT 0-10V (RANG SELECCIONABLE V O 4-20 MA). TEMPS RECORREGUT 65 SEG. F FI DE CURSA PER EMBRAGATGE MAGNÈTIC. SORTIDA 0 -10 V PER INDICACIÓ DE POSICIÓ. COMANDAMENT MANUAL. DP MÀXIMA 200KPA. MODEL: VMB5MVB56. MARCA: CONTROLLI.</t>
  </si>
  <si>
    <t>P-226</t>
  </si>
  <si>
    <t>EP15AU21</t>
  </si>
  <si>
    <t>Subm. i col. de kit d'audio analògic AUTA COMPACT de 1 línia format per:
- 1 Placa analògica COMPACT T S3 101 AUTA LLAVE amb mòdul audio analògic. PE602001
- 1 Polsador i dimensions S3 (236X130mm).
- 1 Caixa d'encastar S3 (248x130x60).
- 1 Alimentador ATF-12
- 1 Telèfon COMPACT blanc analògic.
- 35m Mànega blanca de 12 fils CAB001012 y tub protector de diàmetre 20mm.
- 1 Obrepotes 45 AD FLEX automàtic amb desbloqueig i ajust ex. PE910403
- 1 Disposicó del servei. MAD01
S'inclouen material auxiliar de muntatge.</t>
  </si>
  <si>
    <t>BPAUX</t>
  </si>
  <si>
    <t>BP15AU21</t>
  </si>
  <si>
    <t>KIT AUDIO ANALÒGIC  AUTA COMPACT 1 LINIA LLAVE PE602001.</t>
  </si>
  <si>
    <t>P-227</t>
  </si>
  <si>
    <t>EP15AU22</t>
  </si>
  <si>
    <t>Subm. i col. de kit d'audio analògic AUTA COMPACT de 1 línia format per:
- 1 Placa analògica COMPACT T S1 101 AUTA LLAVE amb mòdul audio analògic ACC950292.
- 1 Polsador i dimensions S1 (145x130mm)
- 1 Caixa d'encastar S1 (132x122x40)
- 1 Alimentador ATF-12
- 10 m Mànega blanca de 8 fils i tub protector diàmetre 20mm.
- 1 Obrepotes 45 AD FLEX automàtic amb desbloqueig i ajust ex.
- 1 Disposicó del servei.
S'inclouen material auxiliar de muntatge.</t>
  </si>
  <si>
    <t>BP15AU22</t>
  </si>
  <si>
    <t>KIT TECLAT  AUTA  LLAVE COMPACT S1 ACC950929.</t>
  </si>
  <si>
    <t>P-228</t>
  </si>
  <si>
    <t>EP30AT91</t>
  </si>
  <si>
    <t>Subm. i col. de Sistema de comunicació Pacient-Infermera ACKERMANN o equivalent format per:
- 1.1 Mec. de trucada amb 1 Puls.(NC)+1presa 7P (NC) format per 6 unitats:
	*1 polsador de trucada (vermell
	*1 LED vermell tranquilitzant
	*1 Presa multipolar de 7 pols per a 1 polsador (NC)
	Codis ACKERMANN 73075A; 88881L3 i 88914A3
-1.2 Polsador de Pera amb clavilla de 7 Pols (NC) format per 6 unitats:
	*1 Polsador de trucada amb pictograma
	*1 Làmpada tranquilitzant
	Codi ACKERMANN 74141B1
-1.3 Mòdul electrònic EM31 sense Bus Llit (Blanc) format per 8 unitats:
	*Mòdul electrònic d'habitació amb indicació òptica integrada. Incorpora 4 amps lluminosos amb tecnologia LED.
	Codis ACKERMANN 72572N2 i 7257Z2
-1.4 Bloc de trucada WC (NC) format per 2 unitats:
	*Mecanisme per a trucada de Bany/WC amb 2mts. de cordill vermell, empunyadura i KLED tranquilitzant
	Codis ACKERMANN 88880A3; 88914A3; 70045A3
-1.5 Bloc Anul·lació / Presència format per 8 unitats:
	*1 Polsador de anul·lació verd
	*1 LED indicador verd
	*1 Zumbador per recepció acústica de trucades
	Codis ACKERMANN 73642C; 88881H3 i 88914A3
-1.6 Indicador Passadís Extraplà 4 camps LED (Blanc) format per 1 unitat:
	*Indicador  de passadís extraplà de 4 camps lluminosos amb tecnologia LED.
	Codi ACKERMANN 72556D2
-1.7 Terminal habitació ZT99I amb display format per 1 unitat:
	*Per a la gestió de les funcions a l'habitació
	Codi ACKERMANN 76921B1
-1.8 Base Connexionat ZT99 (Envà buit) format per 1 unitat:
	*Per el connexionat i muntatge del terminal d'habitació Zt99
	Codi ACKERMANN 76919C1
-1.9 Final de Bus Pasiu (NC)
	*Per finalitzar el bus passiu amb la impedància adequada format per 1 unitat:
	Codis ACKERMANN 72639A; 88910A3 i 88914A3
-1.10 Font d'alimentació 10A format per 1 unitat:
	*Per el subministrament d'energia al sistema
	Codi ACKERMANN 89954R2
-1.11 Posada en marxa
	*Inclu desplazament al centre per la posada en marxa, configuració i programació del sistema.
	Codi ACKERMANN 111111
S'inclou material auxiliar de muntatge.</t>
  </si>
  <si>
    <t>P-229</t>
  </si>
  <si>
    <t>EU24CA01</t>
  </si>
  <si>
    <t xml:space="preserve">Subm. i col. de cablejat i canalitzacions secundàries de control necessari per a tot el control centralitzat format per:
* Cable de 2x1 mm2. per les entrades i sortides digitals.
* Cable de 3x1 apantallat per les entrades i sortides anal.lògiques.
* Cable de 3x1 ó 2x2 trenat i apantallat per a bus N2.
* Cable RG58 per a bus N1.
* bus bacnet. cable de 2 fils trenat i apantallat tipus belden 9182 o similar  topología: bus. model: bus bacnet. marca: controlli  o equivalent. 
Instal.lat sota tub d'acer en sales de màquines, i sota tub de pvc corrugat en falsos sostres. es considera l'aprofitament de safates existents.
S' inclou p.p. de material auxiliar de muntatge, caixes de derivació, tub de protecció blindat i tot el material necessàri per el seu correcte funcionament. </t>
  </si>
  <si>
    <t>P-230</t>
  </si>
  <si>
    <t>EV09CA11</t>
  </si>
  <si>
    <t>Subm. i col. de caixa de ventilació estanca SOLER&amp;PALAU sèrie CAB-PLUS mod. CAB-PLUS 250. Fabricada en xapa d'acer galvanitzat amb aïlament acústic ininflamable (M0) de 25 mm de gruix, tancament estanc. Característiques:
Motor monofàsic 230 V 50/60 Hz, de 2 velocitats.
IP44 classe B.
Velocitat: 1.300 rpm.
Potència màxima absorvida a velocitat alta/baixa. 270/115 W.
Cabal màxim a velocitat alta/baixa: 1.100/590 m3/h.
Pressió sonora a velocitat alta/baixa: 50/45 dBA.
Pes: 20 kg.
Condicions de treball:
- Cabal. m3/h.
- Pressió. mm.c.a.
S'inclouen suports antivibradors, interruptor de seguretat parada-marxa en compliment de la Norma UNE-EN 60204-1, unions elàstiques i material auxiliar de muntatge.</t>
  </si>
  <si>
    <t>BV10IN01</t>
  </si>
  <si>
    <t>INTERRUPTOR SODECA INT-KG 20/3CA 25 A. 7'5 KW 1007087</t>
  </si>
  <si>
    <t>BV09CA11</t>
  </si>
  <si>
    <t>C+VENTIL. S&amp;P CAB-PLUS 250 5113218100.</t>
  </si>
  <si>
    <t>BV03KS01</t>
  </si>
  <si>
    <t>SUPORT ELASTIC ANTIVIBRATORI S&amp;P KSE-45 (4 u.) 5130861700</t>
  </si>
  <si>
    <t>BV03AC07</t>
  </si>
  <si>
    <t>UNIO ELAST. S&amp;P ACOPEL F400-250/160 N 5138920700.</t>
  </si>
  <si>
    <t>BVAUX</t>
  </si>
  <si>
    <t>P-231</t>
  </si>
  <si>
    <t>FA09TA0002</t>
  </si>
  <si>
    <t>Sum . i col. de recuperador de calor, amb bescanvi de fluxes creuats, certificat per EUROVENT, muntats en caixes d'acer galvanitzat plastificat de color blanc, de doble paret amb aïllament interior termoacústic ininflamable (M0) de fibra de vidre de 25 mm de gruix, boques d'entrada i de sortida configurables, instal·lació en horitzontal, embocadura amb junta estanca, filtre F7 amb baixa pèrdua de càrrega, fabricat en polipropileno, per a l'aportació i l'extracció d'aire. Marca S&amp;P model CADB-N-D 08 CH F7 amb filtres segons IDA2 , per a un cabal màxim de 2400 m3 / h.
Alimentació elèctrica : 230 V / 1-50 Hz Consum : 2x0,55 KW i una intensitat màxima de 2x4,44 A
Qualitat de filtració F7 a la zona d'aire nou i F7 per a la zona d'extracció .
Dimensions generals de l'equip : alt ( mm ) x ample ( mm ) x llarg ( mm ) : 530 x 1300 x 1300
Pes de la unitat : 202 Kg
S'inclouen connexions elèctriques , suports tipus silenblock segons UNE 100153 , posada en funcionament , proves ITE 06 i pp de material auxiliar per al seu muntatge.</t>
  </si>
  <si>
    <t>BV11IN09</t>
  </si>
  <si>
    <t>INTERRUPTOR SODECA INT-GA10/6CA 20 A. 5'5 KW.</t>
  </si>
  <si>
    <t>ATRANSP</t>
  </si>
  <si>
    <t>SERVEI DE TRANSPORT.</t>
  </si>
  <si>
    <t>BA03PL01</t>
  </si>
  <si>
    <t>Conducte rectangular de planxa galvanitzada de 0'8 mm. de gruix, amb junta transversal tipus METU. Percentatge de figures no superior al 35%.</t>
  </si>
  <si>
    <t>BA09SI11</t>
  </si>
  <si>
    <t>Silenblock de 20 a 50 kgs.</t>
  </si>
  <si>
    <t>CA09TA02</t>
  </si>
  <si>
    <t>RECUPERADOR S&amp;P CADB-N-D 23 CH F7</t>
  </si>
  <si>
    <t>BA11SU01</t>
  </si>
  <si>
    <t>JUNTA ELASTICA SUPERESC 70x100x70.</t>
  </si>
  <si>
    <t>BA99BANC</t>
  </si>
  <si>
    <t>BANCADA METAL·LICA PER MAQUINARIA.</t>
  </si>
  <si>
    <t>P-232</t>
  </si>
  <si>
    <t>FA09TA0003</t>
  </si>
  <si>
    <t>Subministrament i col·locació de climatitzador AIRLAN sèrie FMA model FMA 078 o similar amb panell sàndwich de 50 mm fixats mitjançant compressió mecànica per perfil perimetral d’alumini que confereix al tancament una gran resistència mecànica, excel·lent estanqueïtat i atractiu disseny, exempta de cargolaria exterior i composada per xapa exterior lacada en blanc amb pintura en PVC de 20 micres d’espessor, no decolorable, poliuretà interior de 43 kg/m3 polimeritzat en absència de CHFCs, galvanitzat zincat interior, safates de condensats d’alumini, tren de ventilació muntat sobre suports antivibratoris específicament calculats tenint en compte el desplaçament del centre de gravetat originat pel motor i els esforços generats per la pressió de treball i la orientació de la descàrrega, pre bancada pròpia, portes amb frontisses i manilles d’obertura ràpida en zones de depressió, filtres amb bastidors metàl·lics fixats i segellats perimetralment a la estructura interior amb extracció posterior per eliminar el bypass, superfície frontal íntegrament coberta per cel·les filtrants per maximitzar la superfície eficaç de filtrat, reduir les pèrdues de càrrega, els consums associats i espaiar els manteniments. Fitxes tècniques generades mitjançant software de selecció testat que contempla els efectes que sobre les prestacions de cada component exerceixen els canvis de direcció i velocitat que pateix l’aire al passar per dins de la UTA, les distàncies entre els components, l’efecte de la caixa (distància a les parets), les politges, el tipus de descàrrega, etc. Amb la següent classificació segons la EN1886: Resistència mecànica: D1; Fuites d’aire (-400 Pa): L1; Fuites d’aire (+700Pa): L1; Bypass de filtres: F9; Transmissivitat tèrmica: T2; Pont tèrmic: TB3 i la següent atenuació acústica del panell per banda d’octava: 11/12/13/13/15/33/38.
Característiques tècniques:
- Execució: 2 pisos, interior
- Dimensions. 1.772 x 1.536 x 3.382 mm. (alt x ample x llarg)
- Pes. 1.179 kg
- Classificació Energètica del climatitzador: Classe A
- Compliment total amb la normativa EU 1253/2014 amb exigències ErP 2018
- Panells interiors: Acer zincat
- Panells exteriors: Prepintats RAL 9002
- Guies interiors: Acer zincat
- Aïllament: Poliuretà (43 kg/m3)
## CORRENT D’IMPULSIÓ
# SECCIÓ D’ENTRADA D’AIRE EXTERIOR
- Ubicació comporta: Frontal
- Dimensions comporta: 1.425 x 710 mm
- Velocitat de pas: 1,67 m/s
# FILTRE D’ENTRADA D’AIRE EXTERIOR
- Filtre classe F7 (98 mm de profunditat i superfície total de 22,00 m2) amb una eficiència del 85% a la aportació de l’aire exterior
- Pèrdua de càrrega inicial del filtre: 91 Pa
# RECUPERADOR ROTATIU DE SORCIÓ
- Model: TE AL 14 N v11 C 1 K TR AR
- Cabal d’aire exterior: 6.090 m3/h
- Rendiment a l’hivern: 76,78%
- Condicions entrada aire exterior a l’hivern: 0,00 ºC 80,0% Hr
- Condicions entrada aire retorn a l’hivern: 21,00 ºC 50,0% Hr
- Condicions sortida aire a l’hivern: 16,12 ºC 58,0% Hr
- Pèrdua de càrrega a l’hivern: 134 Pa
- Potència recuperada total / sensible / latent a l’hivern: 51,38 kW / 33,30 kW / 18,08 kW
- Rendiment a l’estiu: 75,24%
- Condicions entrada aire exterior a l’estiu: 31,00 ºC 68,0% Hr
- Condicions entrada aire retorn a l’estiu: 24,00 ºC 50,0% Hr
- Condicions sortida aire a l’estiu: 25,70 ºC 56,6% Hr
- Pèrdua de càrrega a l’estiu: 150 Pa
- Potència recuperada total / sensible / latent a l’estiu: 50,58 kW / 10,98 kW / 39,6 kW
# BATERIA DE FRED
- Tipus: Aigua
- Cabal: 6.090 m3/h
- Velocitat de pas: 2,50 m/s
- Potència total: 38,60 kW
- Potència sensible: 24,30 kW
- Files: 6
- Condicions entrada aire: 25,70 ºC 56,6% Hr
- Condicions sortida aire: 14,0 ºC 89,4% Hr
- Temperatures entrada / sortida aigua: 7 / 12  ºC
- Cabal d’aigua: 1,8400 l/s
- Pèrdua càrrega: 22,37 kPa.
# BATERIA DE CALOR
- Tipus: Aigua
- Cabal: 6.090 m3/h
- Velocitat de pas: 2,47 m/s
- Potència total: 28,71 kW
- Files: 3
- Condicions entrada aire: 16,12 ºC 5% Hr
- Condicions sortida aire: 30,0 ºC 25,1% Hr
- Temperatures entrada / sortida aigua: 50 / 40  ºC
- Cabal d’aigua: 0,6 l/s
- Pèrdua càrrega: 12,10 kPa.
# VENTILADOR D’IMPULSIÓ:
- Cabal d'aire total: 6.090 m³/h.
- Tipus: Plug fan Ziehl Abegg amb motor EC 
- Model: GR45C-ZID.GG.CR
- Pressió estàtica disponible: 200 Pa
- Pressió estàtica total: 941 Pa
- Potència absorbida pel sistema: 2,53 kW
- Rendiment del sistema de ventilador (incloent motor): 62,9%
- Revolucions del ventilador: 2.006 rpm
- Potència sonora: 87,3 dB(A)
- Classe motor: IE4
- Potència instal·lada: 3,60 kW
# FILTRE FINAL
- Filtre classe F9 plissé (Bosses rígides de 292 mm de profunditat i superfície total de 36,00 m2) amb una eficiència del 95%
- Pèrdua de càrrega inicial del filtre: 107 Pa
- Inclou secció d’inspecció anterior al filtre amb porta d’inspecció de 480 x 715 mm
## CORRENT DE RETORN
# FILTRE EN RETORN
- Filtre classe F7 (98 mm de profunditat i superfície total de 22,00 m2) amb una eficiència del 85% a la aportació de l’aire exterior
- Pèrdua de càrrega inicial del filtre: 91 Pa
# VENTILADOR DE RETORN:
- Cabal d'aire total: 6.090 m³/h.
- Tipus: Plug fan Ziehl Abegg amb motor EC 
- Model: GR45C-ZID.GG.CR
- Pressió estàtica disponible: 200 Pa
- Pressió estàtica total: 566 Pa
- Potència absorbida pel sistema: 1,49 kW
- Rendiment del sistema de ventilador (incloent motor): 64,3%
- Revolucions del ventilador: 1.679 rpm
- Potència sonora: 83,0 dB(A)
- Classe motor: IE4
- Potència instal·lada: 3,60 kW
# RECUPERADOR ROTATIU DE SORCIÓ
# SECCIÓ D’EXPULSIÓ D’AIRE
- Ubicació comporta: Frontal
- Dimensions comporta: 1.425 x 710 mm
- Velocitat de pas: 1,67 m/s
S'inclou grúa, plènums d'impulsió i retorn, conducte de 500x500 des de presa d'aire de sortida fins a connectar a climatitzador, safata de condensats en alumini, juntes flexibles per a connexió a conductes, connexions elèctriques, connexions de canonades, connexions i desguas de dimensions segons RITE, bancada i suports tipus silenblock segons UNE 100153, posada en funcionament, proves segons RITE i p.p. de material auxiliar de muntatge. (CL-02)</t>
  </si>
  <si>
    <t>CA09TA03</t>
  </si>
  <si>
    <t>CLIMATITZADOR AIRLAN FMA 078</t>
  </si>
  <si>
    <t>P-233</t>
  </si>
  <si>
    <t>FA09TA0004</t>
  </si>
  <si>
    <t>Subministrament i col·locació de climatitzador AIRLAN sèrie FMA model FMA 078 o similar amb panell sàndwich de 50 mm fixats mitjançant compressió mecànica per perfil perimetral d’alumini que confereix al tancament una gran resistència mecànica, excel·lent estanqueïtat i atractiu disseny, exempta de cargolaria exterior i composada per xapa exterior lacada en blanc amb pintura en PVC de 20 micres d’espessor, no decolorable, poliuretà interior de 43 kg/m3 polimeritzat en absència de CHFCs, galvanitzat zincat interior, safates de condensats d’alumini, tren de ventilació muntat sobre suports antivibratoris específicament calculats tenint en compte el desplaçament del centre de gravetat originat pel motor i els esforços generats per la pressió de treball i la orientació de la descàrrega, pre bancada pròpia, portes amb frontisses i manilles d’obertura ràpida en zones de depressió, filtres amb bastidors metàl·lics fixats i segellats perimetralment a la estructura interior amb extracció posterior per eliminar el bypass, superfície frontal íntegrament coberta per cel·les filtrants per maximitzar la superfície eficaç de filtrat, reduir les pèrdues de càrrega, els consums associats i espaiar els manteniments. Fitxes tècniques generades mitjançant software de selecció testat que contempla els efectes que sobre les prestacions de cada component exerceixen els canvis de direcció i velocitat que pateix l’aire al passar per dins de la UTA, les distàncies entre els components, l’efecte de la caixa (distància a les parets), les politges, el tipus de descàrrega, etc. Amb la següent classificació segons la EN1886: Resistència mecànica: D1; Fuites d’aire (-400 Pa): L1; Fuites d’aire (+700Pa): L1; Bypass de filtres: F9; Transmissivitat tèrmica: T2; Pont tèrmic: TB3 i la següent atenuació acústica del panell per banda d’octava: 11/12/13/13/15/33/38.
Característiques tècniques:
- Execució: 2 pisos, interior
- Dimensions. 1.772 x 1.336 x 3.782 mm. (alt x ample x llarg)
- Pes. 1.153 kg
- Classificació Energètica del climatitzador: Classe A+
- Compliment total amb la normativa EU 1253/2014 amb exigències ErP 2018
- Panells interiors: Acer zincat
- Panells exteriors: Prepintats RAL 9002
- Guies interiors: Acer zincat
- Aïllament: Poliuretà (43 kg/m3)
## CORRENT D’IMPULSIÓ
# SECCIÓ D’ENTRADA D’AIRE EXTERIOR
- Ubicació comporta: Frontal
- Dimensions comporta: 1.225 x 710 mm
- Velocitat de pas: 1,47 m/s
# FILTRE D’ENTRADA D’AIRE EXTERIOR
- Filtre classe F7 (98 mm de profunditat i superfície total de 22,00 m2) amb una eficiència del 85% a la aportació de l’aire exterior
- Pèrdua de càrrega inicial del filtre: 88 Pa
# RECUPERADOR ROTATIU DE SORCIÓ
- Model: TE AL 07 N v11 M 1 K TR AR
- Cabal d’aire exterior: 1.275 m3/h
- Rendiment a l’hivern: 73,41%
- Condicions entrada aire exterior a l’hivern: 0,00 ºC 80,0% Hr
- Condicions entrada aire retorn a l’hivern: 21,00 ºC 50,0% Hr
- Condicions sortida aire a l’hivern: 15,42 ºC 59,0% Hr
- Pèrdua de càrrega a l’hivern: 101 Pa
- Potència recuperada total / sensible / latent a l’hivern: 10,31 kW / 6,66 kW / 3,65 kW
- Rendiment a l’estiu: 72,44%
- Condicions entrada aire exterior a l’estiu: 31,00 ºC 68,0% Hr
- Condicions entrada aire retorn a l’estiu: 24,00 ºC 50,0% Hr
- Condicions sortida aire a l’estiu: 25,90 ºC 59,3% Hr
- Pèrdua de càrrega a l’estiu: 113 Pa
- Potència recuperada total / sensible / latent a l’estiu: 9,74 kW / 2,22 kW / 7,52 kW
# COMPORTES A LA SECCIÓ DEL RECUPERADOR
- Comporta de recirculació d’aire dimensionada pel 100% de cabal de 1.145 x 310 mm preparada per motoritzar
- Comportes de bypass a sobre i a sota del recuperador per fer free cooling del 100% de 1.145 x 210 mm preparades per motoritzar
# BATERIA DE FRED
- Tipus: Aigua
- Cabal: 5.895 m3/h
- Velocitat de pas: 2,42 m/s
- Potència total: 28.86 kW
- Potència sensible: 20,90 kW
- Files: 5
- Condicions entrada aire: 24,40 ºC 54,2% Hr
- Condicions sortida aire: 14,0 ºC 87,7% Hr
- Temperatures entrada / sortida aigua: 7 / 12  ºC
- Cabal d’aigua: 1,3760 l/s
- Pèrdua càrrega: 12,75 kPa.
# BATERIA DE CALOR
- Tipus: Aigua
- Cabal: 5.895 m3/h
- Velocitat de pas: 2,37 m/s
- Potència total: 20,45 kW
- Files: 2
- Condicions entrada aire: 19,80 ºC 51,9% Hr
- Condicions sortida aire: 30,0 ºC 28,3% Hr
- Temperatures entrada / sortida aigua: 50 / 40  ºC
- Cabal d’aigua: 0,4940 l/s
- Pèrdua càrrega: 14,34 kPa.
# VENTILADOR D’IMPULSIÓ:
- Cabal d'aire total: 5.895 m³/h.
- Tipus: Plug fan Ziehl Abegg amb motor EC 
- Model: GR45C-ZID.GG.CR
- Pressió estàtica disponible: 500 Pa
- Pressió estàtica total: 1.143 Pa
- Potència absorbida pel sistema: 3,10 kW
- Rendiment del sistema de ventilador (incloent motor): 60,5%
- Revolucions del ventilador: 2.157 rpm
- Potència sonora: 89,1 dB(A)
- Classe motor: IE4
- Potència instal·lada: 5,20 kW
# FILTRE FINAL
- Filtre classe F9 plissé (Bosses rígides de 292 mm de profunditat i superfície total de 36,00 m2) amb una eficiència del 95%
- Pèrdua de càrrega inicial del filtre: 102 Pa
- Inclou secció d’inspecció anterior al filtre amb porta d’inspecció de 480 x 715 mm
## CORRENT DE RETORN
# FILTRE EN RETORN
- Filtre classe F7 (98 mm de profunditat i superfície total de 22,00 m2) amb una eficiència del 85% a la aportació de l’aire exterior
- Pèrdua de càrrega inicial del filtre: 88 Pa
# VENTILADOR DE RETORN:
- Cabal d'aire total: 5.895 m³/h.
- Tipus: Plug fan Ziehl Abegg amb motor EC 
- Model: GR45C-ZID.GG.CR
- Pressió estàtica disponible: 200 Pa
- Pressió estàtica total: 523 Pa
- Potència absorbida pel sistema: 1,34 kW
- Rendiment del sistema de ventilador (incloent motor): 63,9%
- Revolucions del ventilador: 1.620 rpm
- Potència sonora: 81,8 dB(A)
- Classe motor: IE4
- Potència instal·lada: 3,60 kW
# RECUPERADOR ROTATIU DE SORCIÓ
# SECCIÓ D’EXPULSIÓ D’AIRE
- Ubicació comporta: Frontal
- Dimensions comporta: 1.225 x 710 mm
- Velocitat de pas: 1,47 m/s
S'inclou grúa, plènums d'impulsió i retorn, conducte de 500x450 des de presa d'aire de sortida fins a connectar a free-cooling, safata de condensats en alumini, juntes flexibles per a connexió a conductes, connexions elèctriques, connexions de canonades, connexions i desguas de dimensions segons RITE, bancada i suports tipus silenblock segons UNE 100153, posada en funcionament, proves segons RITE i p.p. de material auxiliar de muntatge. (CL-01)</t>
  </si>
  <si>
    <t>CA09TA04</t>
  </si>
  <si>
    <t>P-234</t>
  </si>
  <si>
    <t>K216AA01</t>
  </si>
  <si>
    <t>Enderroc de paredó de ceràmica amb aplacat amb gres10 a 15  cm de gruix, inclou l'arrencada d'enrajolat en parament vertical, amb mitjans manuals i càrrega manual de runa sobre camió o contenidor.
Nota inclou l'enderroc per la realització de forats per portes i finestres.</t>
  </si>
  <si>
    <t>P-235</t>
  </si>
  <si>
    <t>K216AA02</t>
  </si>
  <si>
    <t>Enderroc de paredó de ceràmica amb aplacat amb gres  de 5 a 10 cm de gruix, inclou l'arrencada d'enrajolat en parament vertical, amb mitjans manuals i càrrega manual de runa sobre camió o contenidor.</t>
  </si>
  <si>
    <t>P-236</t>
  </si>
  <si>
    <t>K2182231</t>
  </si>
  <si>
    <t>Repicat d'arrebossat de morter de ciment, amb mitjans manuals i càrrega manual de runa sobre camió o contenidor</t>
  </si>
  <si>
    <t>P-237</t>
  </si>
  <si>
    <t>K2183501</t>
  </si>
  <si>
    <t>Arrencada d'enrajolat en parament vertical, amb mitjans manuals i càrrega manual de runa sobre camió o contenidor</t>
  </si>
  <si>
    <t>P-238</t>
  </si>
  <si>
    <t>K218AA01</t>
  </si>
  <si>
    <t>Arrencada de cel ras d'escaiola registrable amb guies vistes, inclou arrancada de la estructura de suport, tijes verticals, estructura de sujecció, els calaixos per amagar instalacions, de manera que quedi el soport net i preparat per revestir, amb mitjans manuals i càrrega manual de runa sobre camió o contenidor</t>
  </si>
  <si>
    <t>P-239</t>
  </si>
  <si>
    <t>K218AA21</t>
  </si>
  <si>
    <t>Desmuntatge de revestiment de fusta o aplacat de HPL, inclòs rastrellat, amb mitjans manuals i càrrega manual de runa sobre camió o contenidor</t>
  </si>
  <si>
    <t>P-240</t>
  </si>
  <si>
    <t>K21978Z1</t>
  </si>
  <si>
    <t>Arrencada de sòcol ceràmic o de pedra, amb mitjans manuals i càrrega manual de runa sobre camió o contenidor</t>
  </si>
  <si>
    <t>P-241</t>
  </si>
  <si>
    <t>K219AA21</t>
  </si>
  <si>
    <t>Arrencada de paviment de terratzo, inclou la retirada de la junta de dilatació de material elàstic, xapas metàl.liques i element metàl·lic collat en paviment, pasta de sujecció i/o morter de col.locació, deixant el suport net i preparat per pavimentar, amb mitjans manuals i càrrega manual de runa sobre camió o contenidor.</t>
  </si>
  <si>
    <t>P-242</t>
  </si>
  <si>
    <t>K21AAAZ0</t>
  </si>
  <si>
    <t>Arrencada de conjunt de mampares, portes d'una o mes fulles i elements practicables, inclou desmuntatge dels bastiment, fulles, elements fixes, vidres i ferratges, amb mitjans manuals i càrrega manual sobre camió o contenidor</t>
  </si>
  <si>
    <t>P-243</t>
  </si>
  <si>
    <t>K21AUZ20</t>
  </si>
  <si>
    <t>Desmuntatge de conjunt de fusteria, amb mitjans manuals i càrrega manual sobre camió o contenidor</t>
  </si>
  <si>
    <t>P-244</t>
  </si>
  <si>
    <t>K612BR1V</t>
  </si>
  <si>
    <t>Paret divisòria recolzada de gruix 14 cm, de maó calat, HD, de 290x140x100 mm, per a revestir, categoria I, segons la norma UNE-EN 771-1, col·locat amb morter per a ram de paleta industrialitzat M 5 (5 N/mm2 ) de designació (G) segons norma UNE-EN 998-2</t>
  </si>
  <si>
    <t>C1704100</t>
  </si>
  <si>
    <t>Mesclador continu amb sitja per a morter preparat a granel</t>
  </si>
  <si>
    <t>B0F1D2A1</t>
  </si>
  <si>
    <t>Maó calat, de 290x140x100 mm, per a revestir, categoria I, HD, segons la norma UNE-EN 771-1</t>
  </si>
  <si>
    <t>B0710250</t>
  </si>
  <si>
    <t>Morter per a ram de paleta, classe M 5 (5 N/mm2), a granel, de designació (G) segons norma UNE-EN 998-2</t>
  </si>
  <si>
    <t>P-245</t>
  </si>
  <si>
    <t>K6ZABBRD</t>
  </si>
  <si>
    <t>Reforç per guies de portes correderes formada per tres llistons de fusta horitzontals de secció 40x40mm i 2 dos llistons verticals de 40x40mm fixats mecanicament a sostre, per a fixar planxes d'HPL i guies de portes correderes.</t>
  </si>
  <si>
    <t>BAZZAA40</t>
  </si>
  <si>
    <t>Llistó de fusta de pi, de 40x40 mm</t>
  </si>
  <si>
    <t>P-246</t>
  </si>
  <si>
    <t>K8122112</t>
  </si>
  <si>
    <t>Enguixat reglejat sobre parament vertical interior, a 3,00 m d'alçària, com a màxim, amb guix B1, acabat lliscat amb guix C6 segons la norma UNE-EN 13279-1</t>
  </si>
  <si>
    <t>A0129000</t>
  </si>
  <si>
    <t>Oficial 1a guixaire</t>
  </si>
  <si>
    <t>P-247</t>
  </si>
  <si>
    <t>K81ZAA01</t>
  </si>
  <si>
    <t>Repassos de guix en envàns on es realitzen actuación d'arrencades de revestiments (enrrajolats, aplacats, etc..), i/o retirades de portes, finestres i elements divisoris, i que despres han de quedar vistos. Enguixat reglejat  amb Guix de designació C6/20/2, segons la norma UNE-EN 13279-1 i Guix de designació B1/20/2, segons la norma UNE-EN 13279-1. Enguixat de parets i/o sostres en punts de reapració, acabat reglejat i preparat per pintar o revestir</t>
  </si>
  <si>
    <t>P-248</t>
  </si>
  <si>
    <t>K825123Z</t>
  </si>
  <si>
    <t>Enrajolat de parament vertical interior a una alçària &lt;=3 m, amb rajola de ceràmica esmaltada mat, preu alt, peces de 10x40cm de AZUL-ACOCSA o equivalent, de 16 a 25 peces/m2, col.locades amb morter adhesiu C1 (UNE-EN 12004) i rejuntat amb beurada CG1 (UNE-EN 13888)</t>
  </si>
  <si>
    <t>B0711010</t>
  </si>
  <si>
    <t>Adhesiu cimentós tipus C1 segons norma UNE-EN 12004</t>
  </si>
  <si>
    <t>B0FH3172</t>
  </si>
  <si>
    <t>Rajola de ceràmica premsada esmaltada mat, rajola de valència, de forma rectangular o quadrada, de 16 a 25 peces/m2, preu alt, grup BIII (UNE-EN 14411)</t>
  </si>
  <si>
    <t>B05A2102</t>
  </si>
  <si>
    <t>Material per a rejuntat de rajoles ceràmiques CG1 segons norma UNE-EN 13888, blanca</t>
  </si>
  <si>
    <t>P-249</t>
  </si>
  <si>
    <t>K83ED3ZA</t>
  </si>
  <si>
    <t>Extradossat directe de plaques de guix laminat fixades mecànicament al parament vertical mitjançant mestres de perfileria de planxa d'acer galvanitzat col·locades cada 400 mm amb 1 placa tipus estàndard (A) de 12,5 mm de gruix, per assolir planimetria.</t>
  </si>
  <si>
    <t>B6B12111</t>
  </si>
  <si>
    <t>Canal de planxa d'acer galvanitzat, en paraments horitzontals amb perfils 36 mm d'amplària</t>
  </si>
  <si>
    <t>B6B11111</t>
  </si>
  <si>
    <t>Muntant de planxa d'acer galvanitzat, en paraments verticals amb perfils 36 mm d'amplària</t>
  </si>
  <si>
    <t>P-250</t>
  </si>
  <si>
    <t>K841AA50</t>
  </si>
  <si>
    <t>Reposició de cel ras de plaques d'escaiola per a revestir, de 600x600 mm amb estructura acer galvanitzat (igual o similar a la existent, per anar vista i/o oculta) format per perfils principals en forma de T de 24 mm de base fixats al sostre mitjançant vareta de suspensió amb perfil secundaris col·locats formant retícula. S'utilitzaran tacs de paraigües, balancí o resort, tacs de niló d'obertura amb vora, tipus ´´Fischer KD´´ o ´´Hilti EKD HM6´´ en els casos en que es trobi el revoltó buit, o tipus ´´Hilti HKD´´ o ´´Spit Laton´´ en els casos en que es trobi el formigó massís, les tiges seran amb vareta d'acer galvanitzat de 4mm de diàmetre com a mínim col.locades cada 1,2 m, per a una alçària de cel ras de 4 m com a màxim.</t>
  </si>
  <si>
    <t>B8411C50</t>
  </si>
  <si>
    <t>Placa d'escaiola per a revestir , de 600x1200 mm, per a cel ras fix, i reacció al foc A2-s1, d0</t>
  </si>
  <si>
    <t>B0A62D90</t>
  </si>
  <si>
    <t>Tac d'acer de d 6 mm, amb cargol, volandera i femella</t>
  </si>
  <si>
    <t>P-251</t>
  </si>
  <si>
    <t>K873CCX1</t>
  </si>
  <si>
    <t>Suministrament i col.locació de xapa d'acer inox tipus IX-1 per a cantonera de protecció d'envàns amb acer inox ASISI 316 de desenvolupament de 16cm amb 5 plecs, segons detall del planell de fusetries 04.01.2.dwg, cantonera d'alçada 250cm. Inclou sistema de fixació mecànica mitjançant cargols autorroscants d'acer inox.</t>
  </si>
  <si>
    <t>BQ73CCX1</t>
  </si>
  <si>
    <t>xapa d'acer inox tipus IX-1 per a cantonera de protecció d'envàns amb acer inox ASISI 316 de desenvolupament de 16cm amb 5 plecs, segons detall del planell de fusetries 04.01.2.dwg, cantonera d'alçada 250cm. Inclou sistema de fixació mecànica mitjançant cargols autorroscants d'acer inox.</t>
  </si>
  <si>
    <t>P-252</t>
  </si>
  <si>
    <t>K873CCX6</t>
  </si>
  <si>
    <t>Suministrament i col.locació de xapa doplegada IX-6 de 1.5mm de gruix d'acer inox AISI 316 per a remat de protecció d'envàn de desenvolupament des de 130mm fins a 230mm amb 3 plecs, segons detall del planell de fusetries 04.01.2.dwg, cantonera d'alçada 250cm. Inclou sistema de fixació encolat a tauler de fusta de DM hidrofug de 19mm el tauler es subjectarà a la estructura d'acer galvanitzat.</t>
  </si>
  <si>
    <t>BQ73EE06</t>
  </si>
  <si>
    <t>Xapa doplegada IX-6 de 1.5mm de gruix d'acer inox AISI 316 per a remat de protecció d'envàn de desenvolupament des de  130mm fins a 230mm amb 3 plecs, segons detall del planell de fusetries 04.01.2.dwg, cantonera d'alçada 250cm. Inclou sistema de fixació encolat a tauler de fusta de DM hidrofug de 19mm el tauler es subjectarà a la estructura d'acer galvanitzat.</t>
  </si>
  <si>
    <t>P-253</t>
  </si>
  <si>
    <t>K873XX04</t>
  </si>
  <si>
    <t>Suministrament i col.locació de xapa doplegada IX-8 de 1.5mm de gruix d'acer inox AISI 316 per a remat de protecció d'envàn de desenvolupament des de 130mm fins a 230mm amb 3 plecs, segons detall del planell de fusetries 04.01.2.dwg, cantonera d'alçada 250cm. Inclou sistema de fixació encolat a tauler de fusta de DM hidrofug de 19mm el tauler es subjectarà a la estructura d'acer galvanitzat.</t>
  </si>
  <si>
    <t>P-254</t>
  </si>
  <si>
    <t>K9DCU26Z</t>
  </si>
  <si>
    <t>Paviment interior de ART+ Technic de Ceranco o equivalent, de rajola de gres porcellànic esmaltat 10x10cm grau antilliscant 3 i 20x20cm grau antilliscant 2, premsat de forma rectangular, de 46 a 75 peces/m2, col.locat a l´estesa amb morter adhesiu C1 (UNE-EN 12004) i rejuntat amb beurada CG1 (UNE-EN 13888)</t>
  </si>
  <si>
    <t>B0FHU260</t>
  </si>
  <si>
    <t xml:space="preserve">Rajola de gres porcellànic premsat antilliscant clase 3 según CTE DB-SU. sense esmaltar de forma rectangular, de 46 a 75 peces/m2, preu alt. </t>
  </si>
  <si>
    <t>B05A2103</t>
  </si>
  <si>
    <t>Material per a rejuntat de rajoles ceràmiques CG1 segons norma UNE-EN 13888, de color</t>
  </si>
  <si>
    <t>P-255</t>
  </si>
  <si>
    <t>K9Z2A300</t>
  </si>
  <si>
    <t>Reparació parcial del paviment de terratzo equivalent a l'existent.</t>
  </si>
  <si>
    <t>A0128000</t>
  </si>
  <si>
    <t>Oficial 1a polidor</t>
  </si>
  <si>
    <t>C2009000</t>
  </si>
  <si>
    <t>Abrillantadora</t>
  </si>
  <si>
    <t>C2007000</t>
  </si>
  <si>
    <t>Polidora</t>
  </si>
  <si>
    <t>P-256</t>
  </si>
  <si>
    <t>K9Z2AA00</t>
  </si>
  <si>
    <t>Rebaixat, polit i abrillantat del paviment de terratzo o pedra.
Nota: s'ha de garantitzar el coeficient antilliscament clase 1 i 2 on corresponguin.</t>
  </si>
  <si>
    <t>P-257</t>
  </si>
  <si>
    <t>KCZRAA01</t>
  </si>
  <si>
    <t>Revestiment vinilic traslúcid per a vidres amb disseny i mides segons plànols de detall de fustería interior 4.01.2.F3.dwg. Totalment col.locat.</t>
  </si>
  <si>
    <t>B0901000</t>
  </si>
  <si>
    <t>Adhesiu en dispersió aquosa</t>
  </si>
  <si>
    <t>B867AA01</t>
  </si>
  <si>
    <t>Vinil traslucid</t>
  </si>
  <si>
    <t>P-258</t>
  </si>
  <si>
    <t>KCZRAAJ1</t>
  </si>
  <si>
    <t>Pa de subministre i col·locació de revestiment vinilic amb dissenys infantils, realitzada per dissenyador gràfic</t>
  </si>
  <si>
    <t>P-259</t>
  </si>
  <si>
    <t>KQ73AA02</t>
  </si>
  <si>
    <t>Moble taulell  356x90cmcompost per estructura oculta de fusta massisa amb acabat frotal , laterals i sobre amb hpl 8mm i acabat interior amb aglomerat de 16 mm amb hpl 1mm , perfils tubulars o xapa plegada a les cantoneres i extrems</t>
  </si>
  <si>
    <t>P-260</t>
  </si>
  <si>
    <t>KQ73MM01</t>
  </si>
  <si>
    <t xml:space="preserve">Moble  cuina 1  Conjunt d'armari compost per  moduls baixos i alts  amb portes ,amb aglomerat de 16 mm acabats amb hpl 1mm , interiors de melamina  taullell de hpl 13 mm.un modul amb calaixos , amb pica  40x40 x20 de inox per integrar . mides totals 2,60x 2,40  </t>
  </si>
  <si>
    <t>BQ73MM01</t>
  </si>
  <si>
    <t>P-261</t>
  </si>
  <si>
    <t>KQ73MM02</t>
  </si>
  <si>
    <t xml:space="preserve">Moble  cuina 2  Conjunt d'armari compost per  mòduls baixos i alts  amb portes ,amb aglomerat de 16 mm acabats amb hpl 1mm , interiors de melamina  taullell de hpl 13 mm., amb pica  rodona diàmetre  28 cm de inox per integrar . mides totals 1,20x2,20x0,35   </t>
  </si>
  <si>
    <t>BQ73MM02</t>
  </si>
  <si>
    <t>P-262</t>
  </si>
  <si>
    <t>KQ73MM03</t>
  </si>
  <si>
    <t xml:space="preserve">Moble  baix A1  Conjunt d'armari compost per  mòduls baixos amb portes ,amb aglomerat de 16 mm acabats amb hpl 1mm , interiors de melamina, amb dues  moduls  amb calaixos , mides total tres cossos 2,42x0,6 + 2,05x0,6+ 2,12x0,6   </t>
  </si>
  <si>
    <t>BQ73MM03</t>
  </si>
  <si>
    <t>P-263</t>
  </si>
  <si>
    <t>KQ73MM04</t>
  </si>
  <si>
    <t xml:space="preserve">Moble  baix A2  Conjunt d'armari compost per  mòduls baixos amb portes ,amb aglomerat de 16 mm acabats amb hpl 1mm , interiors de melamina, amb un modul amb calaixos   mides totals 4,62 ml    </t>
  </si>
  <si>
    <t>BQ73MM04</t>
  </si>
  <si>
    <t>P-264</t>
  </si>
  <si>
    <t>KQ73MM05</t>
  </si>
  <si>
    <t xml:space="preserve">Moble  baix A3  Conjunt d'armari compost per  mòduls baixos amb portes ,amb aglomerat de 16 mm acabats amb hpl 1mm , interiors de melamina . mides totals </t>
  </si>
  <si>
    <t>BQ73MM05</t>
  </si>
  <si>
    <t>P-265</t>
  </si>
  <si>
    <t>KQ73MM06</t>
  </si>
  <si>
    <t xml:space="preserve">Taula de treball , amb sobre de hpl 13mm sobre base  de aglomerat de 22mm acabat en hpl1mm  , mides totals 1,46 x 0,6 m   </t>
  </si>
  <si>
    <t>BQ73MM06</t>
  </si>
  <si>
    <t>P-266</t>
  </si>
  <si>
    <t>KQ73MM07</t>
  </si>
  <si>
    <t xml:space="preserve">MOBLE DE GUIXETES   compost per 18 guixetes de 0,3 x 0,7 x 0,6  construïdes amb aglometat de 16mm aplacat amb melamina i portes DE HPL 13mm  amb tanca amb clau </t>
  </si>
  <si>
    <t>BQ73MM07</t>
  </si>
  <si>
    <t>P-267</t>
  </si>
  <si>
    <t>PA09SCX4</t>
  </si>
  <si>
    <t xml:space="preserve">Subm. i col. d’unitat de fan coil AIRLAN model VED 541 o similar a 4 tubs amb certificació Eurovent construït en xapa zincada de 0,7 mm d’espessor amb bateria d’intercanvi tèrmic realitzada en tub de coure i aleta continua fixada per expansió mecànica dels tubs, dissenyada per a una pèrdua de càrrega en el costat d’aigua no superior als 20 kPa per a condicions nominals. Col·lectors roscats femella fixats al marc per evitar trencadisses mitjançant la connexió a la xarxa de distribució, vàlvula de purgat i drenatge. Tren de ventilació amb ventiladors centrífugs de doble aspiració amb rodet termoplàstic de pales cap endavant per obtenir un molt bon baix nivell sonor. Motor elèctric de 5 velocitats amb condensador permanent, protegit contra sobrecàrregues, acoblat directament al ventilador i muntat sobre suports elàstics, filtre d’aire de marc metàl·lic i safata de condensats de material termoplàstic, de les següents característiques:
- Cabal aire a velocitat 4: 1.360 m3/h
- Pressió disponible: 51 Pa
- Potència frigorífica total a velocitat mitja: 7,407 kW
- Potència frigorífica sensible a velocitat mitja: 5,479 kW 
- Condicions d’entrada d’aire: 25 ºC 50% Hr
- Temperatures entrada / sortida aigua: 7 / 12 ºC
- Cabal d'aigua: 0,3538 l/s
- Pèrdua de càrrega: 20,5 kPa
- Potència calorífica a velocitat 4: 4,859 kW
- Condicions d’entrada d’aire: 20 ºC 50% Hr
- Temperatures entrada / sortida aigua: 50 / 40 ºC
- Cabal d'aigua: 0,1172
- Pèrdua de càrrega: 10,8 kPa
- Potència sonora a velocitat 4: 60,4 dB(A)
- Potència màx. motor: 300 W
- Intensitat màx. 1,4 A.
- Tensió d'alimentació: 220-230 V/1N/50 Hz.
- Dimensions: 300 x 1.158 x 737 mm (alçada x amplada x profunditat)
- Pes: 47,0 kg
S'inclouen plènums d'impulsió i retorn, juntes flexibles per a connexió a conductes, connexions elèctriques, connexions de canonades, de desguas de dimensions segons I.T.E. 02.8.3 fins a baixant de sanejament més proper, bancada i suports tipus silenblock segons UNE 100153, posta en funcionament, proves ITE 06 i p.p. de material auxiliar pel seu muntatge. </t>
  </si>
  <si>
    <t>BA09SI15</t>
  </si>
  <si>
    <t>Silenblock de goma per sostre TVA 40 de 8 a 25 kg. de càrrega.</t>
  </si>
  <si>
    <t>CA09CHX4</t>
  </si>
  <si>
    <t>FAN-COIL AIRLAN VED 541</t>
  </si>
  <si>
    <t>P-268</t>
  </si>
  <si>
    <t>PASA001</t>
  </si>
  <si>
    <t>Subm. i col. de xarxa interior d'evacuació d'aigües de SALA TIPUS 1 (amb 1 lavabo i 1 WC), amb canonada de P.V.C. serie B según norma UNE-EN 1329-1, de Ø homologats segons planos. S'inclouen connexions a sanitaris i griferia, sifons, registres, ventilacions terminals i p.p. de material auxiliar de muntatge.</t>
  </si>
  <si>
    <t>P-269</t>
  </si>
  <si>
    <t>PASA002</t>
  </si>
  <si>
    <t>Subm. i col. de xarxa interior d'evacuació d'aigües de SALA TIPUS 2 (amb 1 aigüera), amb canonada de P.V.C. serie B según norma UNE-EN 1329-1, de Ø homologats segons planos. S'inclouen connexions a sanitaris i griferia, sifons, registres, ventilacions terminals i p.p. de material auxiliar de muntatge.</t>
  </si>
  <si>
    <t>P-270</t>
  </si>
  <si>
    <t>PASA003</t>
  </si>
  <si>
    <t>Subm. i col. de xarxa interior d'evacuació d'aigües de SALA TIPUS 3 (amb 2 aigüeres), amb canonada de P.V.C. serie B según norma UNE-EN 1329-1, de Ø homologats segons planos. S'inclouen connexions a sanitaris i griferia, sifons, registres, ventilacions terminals i p.p. de material auxiliar de muntatge.</t>
  </si>
  <si>
    <t>P-271</t>
  </si>
  <si>
    <t>PASA004</t>
  </si>
  <si>
    <t>Subm. i col. de xarxa interior d'evacuació d'aigües de SALA TIPUS 4 (amb 1 abocador), amb canonada de P.V.C. serie B según norma UNE-EN 1329-1, de Ø homologats segons planos. S'inclouen connexions a sanitaris i griferia, sifons, registres, ventilacions terminals i p.p. de material auxiliar de muntatge.</t>
  </si>
  <si>
    <t>P-272</t>
  </si>
  <si>
    <t>PASA011</t>
  </si>
  <si>
    <t>Subm. i col. de xarxa interior d'evacuació d'aigües de la RECOLLIDA DE CONDENSATS, amb canonada de P.V.C. serie B según norma UNE-EN 1329-1, de Ø homologats segons planos. S'inclouen connexions a fan-coils i climatizadors, sifons, registres, ventilacions terminals i p.p. de material auxiliar de muntatge.</t>
  </si>
  <si>
    <t>P-273</t>
  </si>
  <si>
    <t>PPA000SS</t>
  </si>
  <si>
    <t>Partida alçada a justificar per la seguretat i salut a l'obra, en base a l'estudi i el pla de Seguretat i Salut</t>
  </si>
  <si>
    <t>P-274</t>
  </si>
  <si>
    <t>PPAU00GR</t>
  </si>
  <si>
    <t>Partida alçada a justificar en concepte de Gestió de Residus segons fitxa de projecte</t>
  </si>
  <si>
    <t>P-275</t>
  </si>
  <si>
    <t>PPAUAA01</t>
  </si>
  <si>
    <t>Partida alçada de abonament íntegre en concepte de arrencada de equips sanitaris, d'aigüera inodro, bide, banyera, dutxa, abocador, safareix, suport, aixetes, sifó, barres fixes i mobils,  equipacio de banys, desguassos i desconnexió de les xarxes d'aigua i d'evacuació, amb mitjans manuals i càrrega manual de runa sobre camió o contenidor</t>
  </si>
  <si>
    <t>P-276</t>
  </si>
  <si>
    <t>PPAUAA30</t>
  </si>
  <si>
    <t>Partida alçada de abonament íntegre en concepte de retirada de elements de fusta i metalls com mobles, armaris, cadires, petit mobiliari, etc. amb mitjans manuals i càrrega manual de runa sobre camió o contenidor</t>
  </si>
  <si>
    <t>'01.00.01.001</t>
  </si>
  <si>
    <t>Arrencada de conjunt de portes d'una o mes fulles i elements practicables, inclou desmuntatge dels bastiment, fulles, elements fixes, vidres i ferratges, amb mitjans manuals i càrrega manual sobre camió o contenidor</t>
  </si>
  <si>
    <t>Z. Dilatacio</t>
  </si>
  <si>
    <t>Z.  Rea_posta part</t>
  </si>
  <si>
    <t>Pixis</t>
  </si>
  <si>
    <t>Sustitucio sala parts</t>
  </si>
  <si>
    <t>Varis passadis</t>
  </si>
  <si>
    <t>'01.00.01.003</t>
  </si>
  <si>
    <t>Arrencada de paviment de terratzo o porcelanic, inclou la retirada de la junta de dilatació de material elàstic, xapas metàl.liques i element metàl·lic collat en paviment, pasta de sujecció i/o morter de col.locació, deixant el suport net i preparat per pavimentar, amb mitjans manuals i càrrega manual de runa sobre camió o contenidor.</t>
  </si>
  <si>
    <t>Banys</t>
  </si>
  <si>
    <t>Z. futur control</t>
  </si>
  <si>
    <t>'01.00.01.004</t>
  </si>
  <si>
    <t xml:space="preserve">Passadis transversal acces </t>
  </si>
  <si>
    <t>Passadis longitudinal  central</t>
  </si>
  <si>
    <t>Passadis longitudinal  Rea</t>
  </si>
  <si>
    <t>Sala pixis</t>
  </si>
  <si>
    <t xml:space="preserve">Sala tecnica post part </t>
  </si>
  <si>
    <t>Dilatacio</t>
  </si>
  <si>
    <t>Rea</t>
  </si>
  <si>
    <t>Post part</t>
  </si>
  <si>
    <t>Dilatacio aillats</t>
  </si>
  <si>
    <t xml:space="preserve">Varis actuacions puntuals </t>
  </si>
  <si>
    <t>'01.00.01.005</t>
  </si>
  <si>
    <t>Dilatacio1</t>
  </si>
  <si>
    <t>Dilatacio 2,3,4,5</t>
  </si>
  <si>
    <t>control</t>
  </si>
  <si>
    <t>Descans</t>
  </si>
  <si>
    <t>Dilat 6,7+rea</t>
  </si>
  <si>
    <t>Montacarreges</t>
  </si>
  <si>
    <t xml:space="preserve">Varis parets, </t>
  </si>
  <si>
    <t>'01.00.01.006</t>
  </si>
  <si>
    <t>Enderroc de paredó de ceràmica o carto guix trasdosat  amb aplacat amb gres o pl de 5 a 10 cm de gruix, inclou l'arrencada d'enrajolat en parament vertical, amb mitjans manuals i càrrega manual de runa sobre camió o contenidor.</t>
  </si>
  <si>
    <t>Varis pilars , parets</t>
  </si>
  <si>
    <t>'01.00.01.012</t>
  </si>
  <si>
    <t>Desmuntatge de paviment de resines inclou socol</t>
  </si>
  <si>
    <t>Z. dilatacio</t>
  </si>
  <si>
    <t>Desmuntatge de paviment de PVC , inclou socol</t>
  </si>
  <si>
    <t>Z. post part</t>
  </si>
  <si>
    <t>Z.Rea</t>
  </si>
  <si>
    <t>Varis</t>
  </si>
  <si>
    <t>'01.03.01.001</t>
  </si>
  <si>
    <t>TRASDOSSAT PLACA GUIX LAMINAT (48+15+15) I AÏLLAMENT LLANA DE ROCA trasdossat autoportant de placa de guix laminat comprenent, perfileria de planxa d'acer galvanitzat amb perfils de muntants d'amplària entre 46 i 55 mm, col.locats cada 45 cm i canals d'amplària entre 46 i 55 mm, fixats mecànicament, inclús dues plaques de guix laminat de 15 mm de gruix cada una col.locada sobre perfileria d'acer galvanitzat amb fixacions mecàniques, formant trasdossat fent un conjunt de (48+15+15)</t>
  </si>
  <si>
    <t>Façana exterior</t>
  </si>
  <si>
    <t>Dilatacio 9</t>
  </si>
  <si>
    <t>Dilatacio 6</t>
  </si>
  <si>
    <t>Dilatacio 1</t>
  </si>
  <si>
    <t>'01.03.01.002</t>
  </si>
  <si>
    <t xml:space="preserve">TRASDOSSAT DIRECTE  (15+15 ) +15 Tradossat directe de plaques de guix laminat fixades mecànicament al parament vertical mitjançant mestres de perfileria de planxa d'acer galvanitzat  15mm </t>
  </si>
  <si>
    <t>Façana magatzems</t>
  </si>
  <si>
    <t>Dilatacio 7</t>
  </si>
  <si>
    <t>varis, pilars</t>
  </si>
  <si>
    <t>'01.03.01.003</t>
  </si>
  <si>
    <t>ENVÀ PLACA GUIX LAMINAT (15+15)+48+(15+15) I AÏLLAMENT LLANA DE ROCA . Envà de plaques de guix laminat comprenent, perfileria de planxa d'acer galvanitzat amb perfils de doble muntant d'amplària entre 46 i 55 mm, col.locats cada 45 cm i canals d'amplària entre 46 i 55 mm, fixats mecànicament, inclús plaques de guix laminat de 15 mm de gruix col.locades sobre perfileria d'acer galvanitzat amb fixacions mecàniques,</t>
  </si>
  <si>
    <t>Dilatacio 2</t>
  </si>
  <si>
    <t>Dilatacio 3</t>
  </si>
  <si>
    <t>Dilatacio4</t>
  </si>
  <si>
    <t>Dilatacio 5</t>
  </si>
  <si>
    <t>Descans personal</t>
  </si>
  <si>
    <t>Dilatacio7-8</t>
  </si>
  <si>
    <t>vestuaris</t>
  </si>
  <si>
    <t>varis, enmarcat portes</t>
  </si>
  <si>
    <t>ENVÀ AMB DOBLE ESTRUCTURA , PLACA GUIX LAMINAT (15+15)+48+48(15+15) I AÏLLAMENT LLANA DE ROCA . Envà de plaques de guix laminat comprenent, perfileria de planxa d'acer galvanitzat amb perfils de doble muntant d'amplària entre 46 i 55 mm, col.locats cada 45 cm i canals d'amplària entre 46 i 55 mm</t>
  </si>
  <si>
    <t>Dilatacio2-3</t>
  </si>
  <si>
    <t>Dilatacio 3-4</t>
  </si>
  <si>
    <t>Dilatacio 6-7</t>
  </si>
  <si>
    <t>Dilatacio 8-rea</t>
  </si>
  <si>
    <t>'01.03.01.004</t>
  </si>
  <si>
    <t>Parets banys i abocador</t>
  </si>
  <si>
    <t>Sostre banys i abocador</t>
  </si>
  <si>
    <t>PLACA ANTI FOC  EXTRA   per sustitucio per 1 placa  a de guix laminat de resistent antihumitat  i gruix 15 mm, col·locada sobre perfileria d'acer galvanitzat amb fixacions mecàniques . En pareds banys i falç sostre banys</t>
  </si>
  <si>
    <t>RF passadis quirofans</t>
  </si>
  <si>
    <t>'01.03.01.007</t>
  </si>
  <si>
    <t>varis</t>
  </si>
  <si>
    <t>Paredó recolzat divisori de 9 cm de gruix, de totxana de 240x115x90 mm, tancamnt portes  LD, categoria I, segons la norma UNE-EN 771-1, per a revestir, col·locat amb morter mixt 1:2:10</t>
  </si>
  <si>
    <t>'01.03.01.009</t>
  </si>
  <si>
    <t>varis tancamnt portes</t>
  </si>
  <si>
    <t>'01.03.01.010</t>
  </si>
  <si>
    <t xml:space="preserve">Finestres </t>
  </si>
  <si>
    <t>Acer S275JR segons UNE-EN 10025-2, per a pilars i jasseras  formats per peça simple, en perfils laminats en calent sèrie IPN, IPE, HEB, HEA, HEM i UPN, ancoratges  treballat a taller i pintura d'imprimació antioxidant, col·locat a l'obra amb soldadura , inclu meds auxiliars.</t>
  </si>
  <si>
    <t>'01.03.01.011</t>
  </si>
  <si>
    <t xml:space="preserve">Reforç lampara exploracio </t>
  </si>
  <si>
    <t>Estintolamens</t>
  </si>
  <si>
    <t>Varis sopor portes o dintells IPE160</t>
  </si>
  <si>
    <t>'01.03.02.001</t>
  </si>
  <si>
    <t>D1</t>
  </si>
  <si>
    <t>D2</t>
  </si>
  <si>
    <t xml:space="preserve">D3+D4+D5 </t>
  </si>
  <si>
    <t>D6+D7+D8+D9</t>
  </si>
  <si>
    <t>WC 1+2</t>
  </si>
  <si>
    <t>Cel ràs mineral de la casa  Medicare 60*60*1,5 cm, de color blanc amb calsificació contra el foc B-s1, d0. De mides 600x600x15mm de gruix, perfileria model Trulok o equivalent per anar vista Inclou el mecanitzat dels forats per encastar llums de sostre. Classificat M=(NFP 92-510), compost d'un substracte mineral de baixa biopersistència i no nociu per a la salut segons la directiva 97/69/CE</t>
  </si>
  <si>
    <t>'01.03.02.002</t>
  </si>
  <si>
    <t>Dilatacio 1+2+3+4+5</t>
  </si>
  <si>
    <t>Franja en Dilatacio6 a9 +REA</t>
  </si>
  <si>
    <t>descans</t>
  </si>
  <si>
    <t>Passadis central dintre servei</t>
  </si>
  <si>
    <t>Passadis rea dintre servei</t>
  </si>
  <si>
    <t>'01.03.02.003</t>
  </si>
  <si>
    <t>Previsio</t>
  </si>
  <si>
    <t xml:space="preserve">Franja de Cel ras continu per emarcar  cel ras de plaques registrables  o en passadis  de menys de 60cm , de plaques de guix laminat tipus estàndard (A), per a revestir, de 12,5 mm de gruix i vora afinada (BA), amb entramat estructura senzilla d'acer galvanitzat format per perfils col·locats cada 600 mm fixats al sostre. </t>
  </si>
  <si>
    <t>'01.03.02.004</t>
  </si>
  <si>
    <t xml:space="preserve">Diatacio 1-5 </t>
  </si>
  <si>
    <t>Control infermeria</t>
  </si>
  <si>
    <t xml:space="preserve">acces </t>
  </si>
  <si>
    <t>'01.03.02.005</t>
  </si>
  <si>
    <t>Cel ràs mineral   de la casa ORBIT   o equivalent, de color blanc amb calsificació contra el foc B-s1, d0. De mides 600x600x15mm de gruix, perfileria model Trulok o equivalent per anar vista Inclou el mecanitzat dels forats per encastar llums de sostre.</t>
  </si>
  <si>
    <t>Passadissos fora del servei</t>
  </si>
  <si>
    <t>'01.03.03.001</t>
  </si>
  <si>
    <t>abocador</t>
  </si>
  <si>
    <t>'01.03.03.002</t>
  </si>
  <si>
    <t>Sales de dilatacio</t>
  </si>
  <si>
    <t>'01.03.03.003</t>
  </si>
  <si>
    <t xml:space="preserve">Banys </t>
  </si>
  <si>
    <t>'01.03.03.004</t>
  </si>
  <si>
    <t>quiofans</t>
  </si>
  <si>
    <t>'01.03.03.005</t>
  </si>
  <si>
    <t>passadis quirofans</t>
  </si>
  <si>
    <t xml:space="preserve">SA-1  Porta automàtica corredisses telescòpica  model “Slim 90” de Manusa  o equivalen  amb Operador VISIO +TEL 230V SQ-000 2 Motors trifàsic  CA , Bateria emergència, valida via evacuació Midas 1,60 per 2,10  alçada , . Vidre laminat 5+5 , full telescòpica lenta,  Perfil Al, instal•lació inclosa , sensor seguretat , detector proximitat, selector OPTIMA (vision /activa/interface)  Slim 90 o equivalent  de dues fulles. </t>
  </si>
  <si>
    <t>'01.03.03.006</t>
  </si>
  <si>
    <t xml:space="preserve">Acces restringida quirofan </t>
  </si>
  <si>
    <t xml:space="preserve">Acces restringida rea </t>
  </si>
  <si>
    <t>'01.03.03.007</t>
  </si>
  <si>
    <t>control+ Rea</t>
  </si>
  <si>
    <t>'01.03.04.001</t>
  </si>
  <si>
    <t>pilars control</t>
  </si>
  <si>
    <t>Capçals  D1</t>
  </si>
  <si>
    <t>Capçal D2</t>
  </si>
  <si>
    <t>Capçal D3,D4,D5</t>
  </si>
  <si>
    <t>Capçal D6,D7,D8,D9</t>
  </si>
  <si>
    <t xml:space="preserve">Subministre i col·locació de revestiment de parets  amb policarbonat Protectwal (o equivalent) amb panell de 1,7mm de gruix, lleugerament granulat i tintat en massa. Certificació al foc B-s1, d0, deixant junta de 2mm entre panells i segellats amb silicona de la mateixa casa. </t>
  </si>
  <si>
    <t>'01.03.04.003</t>
  </si>
  <si>
    <t xml:space="preserve">D 3,4,5 </t>
  </si>
  <si>
    <t>D 6,7,8,9</t>
  </si>
  <si>
    <t>'01.03.04.006</t>
  </si>
  <si>
    <t xml:space="preserve">varis </t>
  </si>
  <si>
    <t>Enrajolat de parament vertical interior a una alçària &lt;=3 m, amb rajola porcelanica  U 298 BRANCO NEVE MATE  CASA Grespor  o equivalente de 40x40 color a decidir direccio facultativa  amb cimen cola adient per porcelanic i soport inclos cantoneras i peces especials</t>
  </si>
  <si>
    <t>'01.03.04.007</t>
  </si>
  <si>
    <t>Wc</t>
  </si>
  <si>
    <t xml:space="preserve">Arrebossat reglejat sobre parament vertical exterior , a  de 3,00 m d'alçària </t>
  </si>
  <si>
    <t>'01.03.04.008</t>
  </si>
  <si>
    <t xml:space="preserve">Tancament finestres </t>
  </si>
  <si>
    <t>Pintat de parament vertical i horitzontal de carto guix,  amb pintura plàstica  base aquosa amb acabat llis, amb una capa segelladora i dues d'acabat</t>
  </si>
  <si>
    <t>'01.03.04.011</t>
  </si>
  <si>
    <t>Sostres</t>
  </si>
  <si>
    <t>Pintat franges</t>
  </si>
  <si>
    <t xml:space="preserve">Vertical Dilatacio 1 </t>
  </si>
  <si>
    <t xml:space="preserve">V. D2 </t>
  </si>
  <si>
    <t xml:space="preserve">V. D3 </t>
  </si>
  <si>
    <t>V.D4+D5</t>
  </si>
  <si>
    <t>V. D6+7+8+9</t>
  </si>
  <si>
    <t>PV1c  Subministrament i instal·lació de paviment de Vinil de la marca. Tarquet   CONDUCTIU  '' o equivalent, de 2 mm. de gruix., Ref: a triar. D'acord amb la normativa europea: Comportament al foc: A 1350-1 Classificació reacció fuegoc: CFL-s1. Juntes bisellades i soldades, encolat amb cola de dispersió aquosa:
Subministrament i instal·lació de Coure,</t>
  </si>
  <si>
    <t>'01.03.05.001</t>
  </si>
  <si>
    <t>Conductiu REA</t>
  </si>
  <si>
    <t>Remonta 10 cm REA</t>
  </si>
  <si>
    <t>PV1  Subministrament i instal·lació de paviment de Vinil  NO  CONDUCTIU , disipativo  la marca. Tarquet (o equivalent) no conductive, de 2 mm. de gruix.,</t>
  </si>
  <si>
    <t>D3+D4+D5</t>
  </si>
  <si>
    <t>Remonta 10cm</t>
  </si>
  <si>
    <t>PV2 Subministrament i instal·lació de paviment de Vinil   NO CONDUCTIU  ANTILLISCANT   perr Banys  la marca. Tarquet no conductive, de 2 mm. de gruix.</t>
  </si>
  <si>
    <t>bany  T1</t>
  </si>
  <si>
    <t>bany  T2</t>
  </si>
  <si>
    <t>Remonta 10cm+</t>
  </si>
  <si>
    <t xml:space="preserve"> Anivellament del suport, amb pasta allisadora de  2mm de mitjana de ciment segons UNE-EN 13813, aplicada manualment.</t>
  </si>
  <si>
    <t>'01.03.05.002</t>
  </si>
  <si>
    <t>conductiu</t>
  </si>
  <si>
    <t>No conductiu</t>
  </si>
  <si>
    <t>No conductiu banys</t>
  </si>
  <si>
    <t>'01.03.05.008</t>
  </si>
  <si>
    <t>Suministrament i col.locació de xapa doplegada IX-2 de 1.5mm de gruix d'acer inox AISI 316 per a remat de protecció d'envàn de desenvolupament des de 130mm fins a 230mm amb 3 plecs, segons detall del planell de fusetries 04.01.2.dwg, cantonera d'alçada 250cm. Inclou sistema de fixació encolat a tauler de fusta de DM hidrofug de 19mm el tauler es subjectarà a la estructura d'acer galvanitzat.</t>
  </si>
  <si>
    <t>'01.03.05.009</t>
  </si>
  <si>
    <t>Portes vidre</t>
  </si>
  <si>
    <t>'01.03.05.012</t>
  </si>
  <si>
    <t>RESUM DE PRESSUPOST</t>
  </si>
  <si>
    <t>PRESSUPOST DESGLOSSAT PER CAPÍTOLS</t>
  </si>
  <si>
    <t>A. OBRA CIVIL</t>
  </si>
  <si>
    <t>Enderroc</t>
  </si>
  <si>
    <t>Estructura i paleta</t>
  </si>
  <si>
    <t>Particions interiors</t>
  </si>
  <si>
    <t>Fusteria interior</t>
  </si>
  <si>
    <t>Revestiments interiors</t>
  </si>
  <si>
    <t>Paviments</t>
  </si>
  <si>
    <t>Mobiliari</t>
  </si>
  <si>
    <t>Aixetes i sanitaris</t>
  </si>
  <si>
    <t>10</t>
  </si>
  <si>
    <t>Altres treballs</t>
  </si>
  <si>
    <t>B. INSTAL·LACIONS</t>
  </si>
  <si>
    <t>Instal·lació de protecció contra incendis</t>
  </si>
  <si>
    <t>Electricitat</t>
  </si>
  <si>
    <t>Enllumenat</t>
  </si>
  <si>
    <t>Veu i dades - xarxa</t>
  </si>
  <si>
    <t>Climatització ventilació</t>
  </si>
  <si>
    <t>Fontaneria</t>
  </si>
  <si>
    <t>Sanejament</t>
  </si>
  <si>
    <t>Gasos medicinals</t>
  </si>
  <si>
    <t>Capçals llits i trafos REA</t>
  </si>
  <si>
    <t>SS. SEGURETAT I SALUT</t>
  </si>
  <si>
    <t>TOTAL PRESSUPOST D'EXECUCIÓ MATERIAL (PEM)</t>
  </si>
  <si>
    <t>PRESSUPOST D'EXECUCIÓ PER CONTRACTE</t>
  </si>
  <si>
    <t>PRESSUPOST D'EXECUCIÓ MATERIAL</t>
  </si>
  <si>
    <t>Despeses generals sobre:</t>
  </si>
  <si>
    <t>Benefici industrial sobre:</t>
  </si>
  <si>
    <t>Subtotal</t>
  </si>
  <si>
    <t>IVA sobre:</t>
  </si>
  <si>
    <t>TOTAL PRESSUPOST PER CONTRACTE</t>
  </si>
  <si>
    <t>Barcelona, 5 de febrer  de 2025</t>
  </si>
  <si>
    <t>L'arquitecte,</t>
  </si>
  <si>
    <t>INSTAL·LACIÓ DE PROTECCIÓ CONTRA INCENDIS</t>
  </si>
  <si>
    <t>11</t>
  </si>
  <si>
    <t>P44JM-CUKU</t>
  </si>
  <si>
    <t>Arrencada de boca d'incendi equipada anulació d'aigua, desconnexió de les xarxes de subministrament, amb mitjans manuals i mecànics i càrrega manual i mecànica sobre camió o contenidor</t>
  </si>
  <si>
    <t>12</t>
  </si>
  <si>
    <t>PM20-DG7E</t>
  </si>
  <si>
    <t>PM11-H7KS</t>
  </si>
  <si>
    <t>Central de detecció d'incendis, de tipus individual, de dos llaços, amb capacitat per a 100 detectors analògics i 100 mòduls digitals, amb indicador de zona, d'avaria, de connexió de zona, de prova d'alarma, de doble alimentació, muntada a la paret, degudament instal·lada i en funcionament.</t>
  </si>
  <si>
    <t>PM17-386O</t>
  </si>
  <si>
    <t>Polsador d'alarma per a instal·lació contra incendis convencional, accionament manual per canvi posició d'element fràgil (rearmable), segons norma UNE-EN 54-11, muntat superficialment, degudament instal·lat i en funcionament.</t>
  </si>
  <si>
    <t>PM18-385X</t>
  </si>
  <si>
    <t>Sirena electrònica per a instal·lació analògica, nivell de potència acústica 102 dB, alimentada des del llaç, so multitò, grau de protecció IP-66, fabricada segons la norma UNE-EN 54-3, col·locada a l'exterior o interior, degudament instal·lada i en funcionament.</t>
  </si>
  <si>
    <t>PMS0-6Z0D</t>
  </si>
  <si>
    <t>Rètol senyalització instal·lació de protecció contra incendis, quadrat, de 210x210 mm2 de làmina polièster autoadhesiva, col·locat adherit sobre parament vertical</t>
  </si>
  <si>
    <t>PMS0-6Z0B</t>
  </si>
  <si>
    <t>Rètol senyalització recorregut d'evacuació a sortida habitual, rectangular, de 402x105 mm2 de làmina polièster autoadhesiva, col·locat adherit sobre parament vertical</t>
  </si>
  <si>
    <t>PMS0-6Z0A</t>
  </si>
  <si>
    <t>Rètol senyalització sortida habitual, rectangular, de 297x105 mm2 de làmina polièster autoadhesiva, col·locat adherit sobre parament vertical</t>
  </si>
  <si>
    <t>PC-IPCI01</t>
  </si>
  <si>
    <t>Manega resistent al foc (AS+) apantallada de 2x1,5 mm2 de Cu., apta instal·lacions de protecció contra incendis.degudament instal·lada per sobre de safata.</t>
  </si>
  <si>
    <t>PM-IPCI02</t>
  </si>
  <si>
    <t>Implementaó de la nova instal·lació de protecció contra incendis al sistema de control existent a l'hospital, proves, posada en funcionament programació, etc.</t>
  </si>
  <si>
    <t>PM32-DZ3K</t>
  </si>
  <si>
    <t>Extintor manual de pols seca polivalent, de càrrega 6 kg, amb pressió incorporada, pintat, amb armari muntat superficialment</t>
  </si>
  <si>
    <t>Extintor manual de diòxid de carboni, de càrrega 5 kg, amb pressió incorporada, pintat, amb armari muntat superficialment</t>
  </si>
  <si>
    <t>ELECTRICITAT</t>
  </si>
  <si>
    <t>21</t>
  </si>
  <si>
    <t>P124-H9AF</t>
  </si>
  <si>
    <t>Anul·lació d'instal·lació interior elèctrica, a la sortida dels quadres elèctrics o de l'escomesa, per a subministrament a baixa tensió 200 kVA, com a màxim</t>
  </si>
  <si>
    <t>22</t>
  </si>
  <si>
    <t>INSELECT001U</t>
  </si>
  <si>
    <t>Línea general d'alimentació del quadre electric principal del bolc obstetric desde SQ distribución fins als SQ bloc obstetric, para una potencia comprendida entre 30 y 50 kW, longitud aproximada 80 ml.degudament instal·lada i en funcionament.</t>
  </si>
  <si>
    <t>PG10-H839</t>
  </si>
  <si>
    <t>Armari metàl·lic per a quadres de comandament i protecció, amb línia per a aparells de capçalera i 250 moduls mes, totalment equipat, muntat</t>
  </si>
  <si>
    <t>PG10-H83A</t>
  </si>
  <si>
    <t>Armari metàl·lic, en xapa electrozincada, reforçat, per a quadre de distribució, en muntatge superficial, per a 2 fileres de fins a 48 passos de 9 mm per filera, amb cuba, xassís, suport de carrils, marc frontal amb targes perforades, sistema d'etiquetat, obturadors i col·lector terra/neutre, amb porta transparent, pany i clau, de dimensions 550x450x175 mm, col·locat</t>
  </si>
  <si>
    <t>PG47-ENQ2</t>
  </si>
  <si>
    <t>Interruptor automàtic magnetotèrmic de 125 A d'intensitat nominal, tipus PIA corba C, tetrapolar (4P), de 25 kA de poder de tall segons UNE-EN 60947-2, de 6 mòduls DIN de 18 mm d'amplària, muntat en perfil DIN</t>
  </si>
  <si>
    <t>PG4B-DX3G</t>
  </si>
  <si>
    <t>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t>
  </si>
  <si>
    <t>PG47-ENLD</t>
  </si>
  <si>
    <t>Interruptor automàtic magnetotèrmic de 10 A d'intensitat nominal, tipus PIA corba C, bipolar (2P), de 10000 A de poder de tall segons UNE-EN 60898 i de 15 kA de poder de tall segons UNE-EN 60947-2, de 2 mòduls DIN de 18 mm d'amplària, muntat en perfil DIN</t>
  </si>
  <si>
    <t>PG2I-HATC</t>
  </si>
  <si>
    <t>Safata metàl·lica de reixeta d'acer inoxidable AISI 304, de secció 200x60 mm2, muntada superficialment</t>
  </si>
  <si>
    <t>INSELEC</t>
  </si>
  <si>
    <t>Punt de treball format per caixa per 6 mecanismes en superficie en paret, inclou 2 preses de corrent (2P+T), 2 preses de corrent (2P+T) SAI i espai per 2 presa de veu + dades. Marca/model: SIMON/ CIMA PRO o equivalent. Totalment instal·lat i en funcionament</t>
  </si>
  <si>
    <t>INSELEC002</t>
  </si>
  <si>
    <t>Presa de corrent simple de tipus schuko, bipolar amb presa de terra lateral (2P+T), 16 A 250 V, amb caixetí de superficie i marc embellidor. Marca/model: SIMON 27 o equivalent. Totalment instal·lada.</t>
  </si>
  <si>
    <t>PG2N-EUJK</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</si>
  <si>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</si>
  <si>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PG35-I0U0</t>
  </si>
  <si>
    <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 col·locat en tub</t>
  </si>
  <si>
    <t>PG35-I1HI</t>
  </si>
  <si>
    <t>Cable amb conductor de coure de tensió assignada inferior o igual a 450/750 V, de designació H07Z1-K (AS) Type 2, construcció segons norma UNE-EN 50525-3-31, unipolar, de secció 1x1,5 mm2, amb aïllament de poliolefines, classe de reacció al foc Cca-s1b, d1, a1 segons la norma UNE-EN 50575, amb baixa emissió fums, col·locat en tub</t>
  </si>
  <si>
    <t>INICI PRESSUPOST INSTAL·LACIONS</t>
  </si>
  <si>
    <t>00</t>
  </si>
  <si>
    <t>NOTES PREVIES</t>
  </si>
  <si>
    <t>TRB-JMO</t>
  </si>
  <si>
    <t>Totes les partides indicades en aquest pressupost inclouen el subministrament i la instal·lació dels materials i components indicats, en el seu correcte estat de funcionament.
També queda inclòs el transport, la descàrrega i la distribució del material al lloc de la seva instal·lació.
Tots els materials instal·lats hauran d'estar homologats i disposar de les corresponents certificacions, les quals s'hauran d'entregar al director d'execució de l'obra o direcció facultativa, abans de realitzar les comandes.
També caldrà entregar, al director d'execució de l'obra o direcció facultativa, i a la propietat els manuals d'instruccions, ús i manteniment, de cada maquina i/o aparell.
Queden incloses les proves necessàries de la instal·lació i la seva posada en funcionament.
La neteja de la zona de treball i la enretirada de proteccions també queda inclosa. 
Queden incloses, en cadascun dels capítols, les ajudes necessàries del ram de paleteria, o qualsevol altre que sigui necessari, per executar les partides indicades.
Abans de la compra dels components; lluminàries, difusors, reixes, vàlvules, elements de protecció contra incendis, i qualsevol altre, caldrà replantejar-ne en obra el número d'unitats, i comunicar-ho a la direcció.
La mesura dels conductes es realitza per metre lineal sobre plànols, no es tenen en compte les mermes degudes a la fabricació de figures.</t>
  </si>
  <si>
    <t>PREVS IPCI</t>
  </si>
  <si>
    <t>P36GA-JM34</t>
  </si>
  <si>
    <t xml:space="preserve">Enderroc de compoents de la instal·lació de protecció contra incendis, detectors, extintors, senyals, polsadors, sirena - alarma, etc. </t>
  </si>
  <si>
    <t>INSTAL·LACIÓ PCI</t>
  </si>
  <si>
    <t>Conjunt de BIE-25 + Extintor + Polsador + Sirena, en armari acer inox., porta amb inox+vidre. Boca d'incendis equipada de 25 mm de diàmetre, BIE-25, formada per armari d'acer inoxidable i porta amb marc d'acer inoxidable i visor de vidre, inclosa BIE (debanadora d'alimentació axial abatible,mànega de 20 m i llança ), per a col·locar encastada, inclòs part proporcional d' accessoris i tot el petit material auxiliar de connexió i muntatge + Armario extintor + mod. técnico alarma. + Polsador configuració vertical o horitzontal, A- B.. Conjunto formado por 2 cuerpos independientes. Cajón empotramiento y frontal extraíble con marco plano. Con departamento para extintor y registro módulo técnico. Acabado del marco: Acero Inoxidable Brillo. AISI 304. Puertas encastradas “CIEGAS” conformado “MULTIPLIEGUE”. Acabado puertas: Acero Inoxidable Grafilado. AISI 304. Troquelado de módulo técnico según los elementos de detección. Cajón de empotramiento en chapa de acero galvanizado sin pintar. Cerradura de imanes. Guía telescópica para acceso a devanadera en montaje y mantenimiento. Carrete fijo Eacisystem con alimentación axial. Devanadera en termoplástico copolímero según ISO 4892-2 (*). Lanza Triplex de triple efecto. Rosca hembra 1” (Ø 10 mm.). Sistema Guiman para orientación y deslizamiento de manguera. 20 m. manguera semirrígida Ø 25 mm. EN-694. Pipeta-codo para sustitución rápida de manguera. Válvula de bola 1” en latón cromado. Desmultiplicador para accionamiento de válvula, con arrastre metálico. Manómetro escala 0 - 16 kg./cm2. Rosca 1/4”. Válvula de corte en latón cromado para manómetro. Rosca 1/4”.</t>
  </si>
  <si>
    <t>PM15-H8A3</t>
  </si>
  <si>
    <t>Detector de CO i gas compacte, muntat superficialment</t>
  </si>
  <si>
    <t>PM32-DZ5K</t>
  </si>
  <si>
    <t>PREVIS ELECTRICITAT</t>
  </si>
  <si>
    <t>TRSELCQXAR</t>
  </si>
  <si>
    <t>Trasllat i reconnexió de linies eléctriques existents. Conquetament s'haura de traslladar les proteccions i reconnectar les linies d'enllumenat de la Sala ingressos, lampara d'ingressos, paritoris 1 i 2 i quirofans 13 i 14, incloses les linies de llums d'emergencia. En quan als endolls caldrà traslladar la linia d'endolls dels paritoris 1 i 2, les portes dels quirofans, ens endolls de Rayos, i la porta i atrgeter del passadis. També caldra traslladar l'alimetació de l'autocla matacana.</t>
  </si>
  <si>
    <t>INSTAL·LACIÓ ELECTRICITAT</t>
  </si>
  <si>
    <t>PG47-EMER</t>
  </si>
  <si>
    <t>Interruptor automàtic magnetotèrmic de 6 A d'intensitat nominal, tipus PIA corba C, bipolar (2P), de 6000 A de poder de tall segons UNE-EN 60898 i de 10 kA de poder de tall segons UNE-EN 60947-2, de 2 mòduls DIN de 18 mm d'amplària, muntat en perfil DIN</t>
  </si>
  <si>
    <t>PG33-E4ZL</t>
  </si>
  <si>
    <t>Cable amb conductor de coure de tensió assignada0,6/1 kV, de designació RZ1-K (AS+), construcció segons norma UNE 211025, tripolar, de secció 3x1,5 mm2, amb coberta del cable de poliolefines, classe de reacció al foc Cca-s1b, d1, a1 segons la norma UNE-EN 50575 amb baixa emissió fums, col·locat en canal o safata</t>
  </si>
  <si>
    <t>PG33-E4ZM</t>
  </si>
  <si>
    <t>Cable amb conductor de coure de tensió assignada0,6/1 kV, de designació RZ1-K (AS+), construcció segons norma UNE 211025, tripolar, de secció 3x2,5 mm2, amb coberta del cable de poliolefines, classe de reacció al foc Cca-s1b, d1, a1 segons la norma UNE-EN 50575 amb baixa emissió fums, col·locat en canal o safata</t>
  </si>
  <si>
    <t xml:space="preserve">IMPORT TOTAL DEL PRESSUPOST INSTAL·LACIONS: </t>
  </si>
  <si>
    <t>10.03</t>
  </si>
  <si>
    <t>PJ567-87JM34</t>
  </si>
  <si>
    <t>Reaprofitament i reinstal·lació de dues rentacunyes existents</t>
  </si>
  <si>
    <t>PJ56-88JM34</t>
  </si>
  <si>
    <t>Lavacuñas empotrado SIMEX.  Lavacuñas empotrado fabricado en acero inoxidable AISI 304 acabado satinado.  Sus dimensiones son 692x456x172 mm (156 mm encastrados).  Diámetro de entrada de agua 1/2´´. Diámetro de desagüe 105 mm. Instalacions incluida
Temporizador/ grifería agua fría y caliente.</t>
  </si>
  <si>
    <t>Aquest pressupost d'execució per contracte puja a set cents setanta-vuit mil quaranta-tres euros amb cinquanta-vuit cèntims.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</si>
</sst>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0.00"/>
    <numFmt numFmtId="166" formatCode="###,###,##0.000"/>
    <numFmt numFmtId="167" formatCode="###,###,##0.00000"/>
    <numFmt numFmtId="168" formatCode="#,##0.00\ _€"/>
    <numFmt numFmtId="169" formatCode="_-* #,##0.00\ [$EUR]_-;\-* #,##0.00\ [$EUR]_-;_-* &quot;-&quot;??\ [$EUR]_-;_-@_-"/>
  </numFmts>
  <fonts count="21"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name val="Calibri"/>
      <family val="2"/>
    </font>
    <font>
      <b/>
      <sz val="12"/>
      <name val="Calibri"/>
      <family val="2"/>
    </font>
    <font>
      <sz val="11"/>
      <name val="Calibri"/>
      <family val="2"/>
    </font>
    <font>
      <b/>
      <sz val="14"/>
      <name val="Calibri"/>
      <family val="2"/>
      <scheme val="minor"/>
    </font>
    <font>
      <b/>
      <sz val="14"/>
      <name val="Calibri"/>
      <family val="2"/>
    </font>
    <font>
      <sz val="12"/>
      <name val="Calibri"/>
      <family val="2"/>
      <scheme val="minor"/>
    </font>
    <font>
      <sz val="12"/>
      <name val="Calibri"/>
      <family val="2"/>
    </font>
    <font>
      <b/>
      <sz val="12"/>
      <name val="Calibri"/>
      <family val="2"/>
      <scheme val="minor"/>
    </font>
    <font>
      <sz val="10"/>
      <name val="Calibri"/>
      <family val="2"/>
      <scheme val="minor"/>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theme="4" tint="0.79998168889431442"/>
        <bgColor indexed="64"/>
      </patternFill>
    </fill>
    <fill>
      <patternFill patternType="solid">
        <fgColor theme="3" tint="0.59999389629810485"/>
        <bgColor indexed="64"/>
      </patternFill>
    </fill>
  </fills>
  <borders count="6">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rgb="FF000000"/>
      </bottom>
      <diagonal/>
    </border>
    <border>
      <left/>
      <right/>
      <top style="thin">
        <color indexed="64"/>
      </top>
      <bottom/>
      <diagonal/>
    </border>
  </borders>
  <cellStyleXfs count="2">
    <xf numFmtId="0" fontId="0" fillId="0" borderId="0" applyNumberFormat="0" applyBorder="0" applyAlignment="0"/>
    <xf numFmtId="164" fontId="7" fillId="0" borderId="0" applyFont="0" applyFill="0" applyBorder="0" applyAlignment="0" applyProtection="0"/>
  </cellStyleXfs>
  <cellXfs count="138">
    <xf numFmtId="0" fontId="0" fillId="0" borderId="0" xfId="0"/>
    <xf numFmtId="0" fontId="0" fillId="0" borderId="0" xfId="0" applyAlignment="1">
      <alignment vertical="top"/>
    </xf>
    <xf numFmtId="0" fontId="2" fillId="2" borderId="0" xfId="0" applyFont="1" applyFill="1" applyAlignment="1">
      <alignment horizontal="center"/>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5" fontId="1" fillId="4" borderId="0" xfId="0" applyNumberFormat="1" applyFont="1" applyFill="1" applyProtection="1">
      <protection locked="0"/>
    </xf>
    <xf numFmtId="166" fontId="1" fillId="4" borderId="0" xfId="0" applyNumberFormat="1" applyFont="1" applyFill="1" applyProtection="1">
      <protection locked="0"/>
    </xf>
    <xf numFmtId="165" fontId="1" fillId="0" borderId="0" xfId="0" applyNumberFormat="1" applyFont="1"/>
    <xf numFmtId="165" fontId="3" fillId="0" borderId="0" xfId="0" applyNumberFormat="1" applyFont="1"/>
    <xf numFmtId="0" fontId="4" fillId="0" borderId="0" xfId="0"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166" fontId="4" fillId="0" borderId="0" xfId="0" applyNumberFormat="1" applyFont="1" applyAlignment="1">
      <alignment horizontal="center" vertical="top"/>
    </xf>
    <xf numFmtId="165" fontId="4" fillId="4" borderId="0" xfId="0" applyNumberFormat="1" applyFont="1" applyFill="1" applyAlignment="1" applyProtection="1">
      <alignment vertical="top"/>
      <protection locked="0"/>
    </xf>
    <xf numFmtId="166" fontId="0" fillId="4" borderId="0" xfId="0" applyNumberFormat="1" applyFill="1" applyProtection="1">
      <protection locked="0"/>
    </xf>
    <xf numFmtId="167" fontId="0" fillId="4" borderId="0" xfId="0" applyNumberFormat="1" applyFill="1" applyProtection="1">
      <protection locked="0"/>
    </xf>
    <xf numFmtId="167" fontId="0" fillId="0" borderId="0" xfId="0" applyNumberFormat="1"/>
    <xf numFmtId="0" fontId="0" fillId="4" borderId="0" xfId="0" applyFill="1" applyProtection="1">
      <protection locked="0"/>
    </xf>
    <xf numFmtId="0" fontId="0" fillId="0" borderId="0" xfId="0" applyAlignment="1">
      <alignment horizontal="right"/>
    </xf>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6" fontId="11" fillId="4" borderId="0" xfId="0" applyNumberFormat="1" applyFont="1" applyFill="1" applyAlignment="1" applyProtection="1">
      <alignment vertical="top"/>
      <protection locked="0"/>
    </xf>
    <xf numFmtId="166" fontId="7" fillId="4" borderId="0" xfId="0" applyNumberFormat="1" applyFont="1" applyFill="1" applyProtection="1">
      <protection locked="0"/>
    </xf>
    <xf numFmtId="166" fontId="7" fillId="4" borderId="2" xfId="0" applyNumberFormat="1" applyFont="1" applyFill="1" applyBorder="1" applyProtection="1">
      <protection locked="0"/>
    </xf>
    <xf numFmtId="0" fontId="12" fillId="0" borderId="0" xfId="0" applyFont="1"/>
    <xf numFmtId="0" fontId="12" fillId="0" borderId="0" xfId="0" applyFont="1" applyAlignment="1">
      <alignment wrapText="1"/>
    </xf>
    <xf numFmtId="2" fontId="12" fillId="0" borderId="0" xfId="0" applyNumberFormat="1" applyFont="1" applyAlignment="1">
      <alignment horizontal="right" wrapText="1"/>
    </xf>
    <xf numFmtId="0" fontId="12" fillId="0" borderId="0" xfId="0" applyFont="1" applyAlignment="1">
      <alignment horizontal="right" wrapText="1"/>
    </xf>
    <xf numFmtId="168" fontId="12" fillId="0" borderId="0" xfId="1" applyNumberFormat="1" applyFont="1" applyFill="1" applyAlignment="1" applyProtection="1">
      <alignment horizontal="right" wrapText="1"/>
    </xf>
    <xf numFmtId="0" fontId="13" fillId="5" borderId="3" xfId="0" applyFont="1" applyFill="1" applyBorder="1" applyAlignment="1">
      <alignment vertical="center"/>
    </xf>
    <xf numFmtId="0" fontId="13" fillId="5" borderId="3" xfId="0" applyFont="1" applyFill="1" applyBorder="1" applyAlignment="1">
      <alignment vertical="center" wrapText="1"/>
    </xf>
    <xf numFmtId="168" fontId="13" fillId="5" borderId="3" xfId="0" applyNumberFormat="1" applyFont="1" applyFill="1" applyBorder="1" applyAlignment="1">
      <alignment vertical="center" wrapText="1"/>
    </xf>
    <xf numFmtId="49" fontId="12" fillId="0" borderId="0" xfId="0" quotePrefix="1" applyNumberFormat="1" applyFont="1" applyAlignment="1">
      <alignment vertical="top"/>
    </xf>
    <xf numFmtId="49" fontId="12" fillId="0" borderId="0" xfId="0" applyNumberFormat="1" applyFont="1" applyAlignment="1">
      <alignment vertical="top" wrapText="1"/>
    </xf>
    <xf numFmtId="0" fontId="12" fillId="0" borderId="0" xfId="0" applyFont="1" applyAlignment="1">
      <alignment vertical="top" wrapText="1"/>
    </xf>
    <xf numFmtId="2" fontId="12" fillId="0" borderId="0" xfId="0" applyNumberFormat="1" applyFont="1" applyAlignment="1">
      <alignment vertical="top" wrapText="1"/>
    </xf>
    <xf numFmtId="165" fontId="12" fillId="4" borderId="0" xfId="0" applyNumberFormat="1" applyFont="1" applyFill="1" applyAlignment="1" applyProtection="1">
      <alignment vertical="top" wrapText="1"/>
      <protection locked="0"/>
    </xf>
    <xf numFmtId="168" fontId="12" fillId="0" borderId="0" xfId="1" applyNumberFormat="1" applyFont="1" applyFill="1" applyAlignment="1" applyProtection="1">
      <alignment horizontal="right" vertical="top" wrapText="1"/>
    </xf>
    <xf numFmtId="49" fontId="13" fillId="0" borderId="3" xfId="0" applyNumberFormat="1" applyFont="1" applyBorder="1" applyAlignment="1">
      <alignment vertical="top"/>
    </xf>
    <xf numFmtId="0" fontId="13" fillId="0" borderId="3" xfId="0" applyFont="1" applyBorder="1" applyAlignment="1">
      <alignment vertical="top" wrapText="1"/>
    </xf>
    <xf numFmtId="2" fontId="13" fillId="0" borderId="3" xfId="0" applyNumberFormat="1" applyFont="1" applyBorder="1" applyAlignment="1">
      <alignment vertical="top" wrapText="1"/>
    </xf>
    <xf numFmtId="168" fontId="13" fillId="0" borderId="3" xfId="1" applyNumberFormat="1" applyFont="1" applyFill="1" applyBorder="1" applyAlignment="1" applyProtection="1">
      <alignment horizontal="right" vertical="top" wrapText="1"/>
    </xf>
    <xf numFmtId="49" fontId="12" fillId="0" borderId="0" xfId="0" applyNumberFormat="1" applyFont="1" applyAlignment="1">
      <alignment vertical="top"/>
    </xf>
    <xf numFmtId="168" fontId="12" fillId="0" borderId="0" xfId="1" applyNumberFormat="1" applyFont="1" applyFill="1" applyBorder="1" applyAlignment="1" applyProtection="1">
      <alignment horizontal="right" vertical="top" wrapText="1"/>
    </xf>
    <xf numFmtId="168" fontId="13" fillId="5" borderId="3" xfId="0" applyNumberFormat="1" applyFont="1" applyFill="1" applyBorder="1" applyAlignment="1">
      <alignment vertical="center"/>
    </xf>
    <xf numFmtId="49" fontId="13" fillId="0" borderId="0" xfId="0" applyNumberFormat="1" applyFont="1" applyAlignment="1">
      <alignment vertical="top"/>
    </xf>
    <xf numFmtId="0" fontId="13" fillId="0" borderId="0" xfId="0" applyFont="1" applyAlignment="1">
      <alignment vertical="top" wrapText="1"/>
    </xf>
    <xf numFmtId="2" fontId="13" fillId="0" borderId="0" xfId="0" applyNumberFormat="1" applyFont="1" applyAlignment="1">
      <alignment vertical="top" wrapText="1"/>
    </xf>
    <xf numFmtId="168" fontId="13" fillId="0" borderId="0" xfId="1" applyNumberFormat="1" applyFont="1" applyFill="1" applyBorder="1" applyAlignment="1" applyProtection="1">
      <alignment horizontal="right" vertical="top" wrapText="1"/>
    </xf>
    <xf numFmtId="49" fontId="13" fillId="0" borderId="0" xfId="0" applyNumberFormat="1" applyFont="1" applyBorder="1" applyAlignment="1">
      <alignment vertical="top"/>
    </xf>
    <xf numFmtId="0" fontId="13" fillId="0" borderId="0" xfId="0" applyFont="1" applyBorder="1" applyAlignment="1">
      <alignment vertical="top" wrapText="1"/>
    </xf>
    <xf numFmtId="2" fontId="13" fillId="0" borderId="0" xfId="0" applyNumberFormat="1" applyFont="1" applyBorder="1" applyAlignment="1">
      <alignment vertical="top" wrapText="1"/>
    </xf>
    <xf numFmtId="0" fontId="12" fillId="0" borderId="0" xfId="0" quotePrefix="1" applyFont="1" applyAlignment="1">
      <alignment vertical="center"/>
    </xf>
    <xf numFmtId="0" fontId="14" fillId="0" borderId="0" xfId="0" applyFont="1" applyAlignment="1">
      <alignment vertical="center" wrapText="1"/>
    </xf>
    <xf numFmtId="168" fontId="14" fillId="0" borderId="0" xfId="0" applyNumberFormat="1" applyFont="1" applyAlignment="1">
      <alignment vertical="center" wrapText="1"/>
    </xf>
    <xf numFmtId="0" fontId="13" fillId="0" borderId="3" xfId="0" applyFont="1" applyBorder="1" applyAlignment="1">
      <alignment vertical="center"/>
    </xf>
    <xf numFmtId="0" fontId="13" fillId="0" borderId="3" xfId="0" applyFont="1" applyBorder="1" applyAlignment="1">
      <alignment vertical="center" wrapText="1"/>
    </xf>
    <xf numFmtId="168" fontId="13" fillId="0" borderId="3" xfId="0" applyNumberFormat="1" applyFont="1" applyBorder="1" applyAlignment="1">
      <alignment horizontal="right" vertical="center" wrapText="1"/>
    </xf>
    <xf numFmtId="0" fontId="13" fillId="0" borderId="0" xfId="0" applyFont="1" applyBorder="1" applyAlignment="1">
      <alignment vertical="center"/>
    </xf>
    <xf numFmtId="0" fontId="13" fillId="0" borderId="0" xfId="0" applyFont="1" applyBorder="1" applyAlignment="1">
      <alignment vertical="center" wrapText="1"/>
    </xf>
    <xf numFmtId="168" fontId="13" fillId="0" borderId="0" xfId="0" applyNumberFormat="1" applyFont="1" applyBorder="1" applyAlignment="1">
      <alignment horizontal="right" vertical="center" wrapText="1"/>
    </xf>
    <xf numFmtId="0" fontId="0" fillId="4" borderId="1" xfId="0" applyFill="1" applyBorder="1" applyProtection="1">
      <protection locked="0"/>
    </xf>
    <xf numFmtId="0" fontId="0" fillId="0" borderId="0" xfId="0" applyAlignment="1">
      <alignment wrapText="1"/>
    </xf>
    <xf numFmtId="49" fontId="4" fillId="0" borderId="0" xfId="0" applyNumberFormat="1" applyFont="1" applyAlignment="1">
      <alignment vertical="top"/>
    </xf>
    <xf numFmtId="166" fontId="4" fillId="0" borderId="0" xfId="0" applyNumberFormat="1" applyFont="1" applyAlignment="1">
      <alignment vertical="top"/>
    </xf>
    <xf numFmtId="166" fontId="0" fillId="0" borderId="0" xfId="0" applyNumberFormat="1"/>
    <xf numFmtId="166" fontId="7" fillId="0" borderId="0" xfId="0" applyNumberFormat="1" applyFont="1"/>
    <xf numFmtId="166" fontId="7" fillId="0" borderId="2" xfId="0" applyNumberFormat="1" applyFont="1" applyBorder="1"/>
    <xf numFmtId="166" fontId="0" fillId="0" borderId="2" xfId="0" applyNumberFormat="1" applyBorder="1"/>
    <xf numFmtId="166" fontId="7" fillId="0" borderId="0" xfId="0" applyNumberFormat="1" applyFont="1" applyBorder="1"/>
    <xf numFmtId="166" fontId="7" fillId="0" borderId="4" xfId="0" applyNumberFormat="1" applyFont="1" applyBorder="1"/>
    <xf numFmtId="0" fontId="17" fillId="0" borderId="0" xfId="0" applyFont="1" applyBorder="1" applyAlignment="1">
      <alignment vertical="top" wrapText="1"/>
    </xf>
    <xf numFmtId="0" fontId="18" fillId="0" borderId="0" xfId="0" applyFont="1" applyBorder="1" applyAlignment="1">
      <alignment vertical="top" wrapText="1"/>
    </xf>
    <xf numFmtId="168" fontId="18" fillId="0" borderId="0" xfId="1" applyNumberFormat="1" applyFont="1" applyFill="1" applyBorder="1" applyAlignment="1" applyProtection="1">
      <alignment vertical="top" wrapText="1"/>
    </xf>
    <xf numFmtId="168" fontId="18" fillId="0" borderId="0" xfId="0" applyNumberFormat="1" applyFont="1" applyBorder="1" applyAlignment="1">
      <alignment vertical="top" wrapText="1"/>
    </xf>
    <xf numFmtId="0" fontId="19" fillId="0" borderId="3" xfId="0" applyFont="1" applyBorder="1" applyAlignment="1">
      <alignment vertical="top"/>
    </xf>
    <xf numFmtId="0" fontId="13" fillId="0" borderId="3" xfId="0" applyFont="1" applyBorder="1" applyAlignment="1">
      <alignment vertical="top"/>
    </xf>
    <xf numFmtId="168" fontId="18" fillId="0" borderId="3" xfId="1" applyNumberFormat="1" applyFont="1" applyFill="1" applyBorder="1" applyAlignment="1" applyProtection="1">
      <alignment vertical="top" wrapText="1"/>
    </xf>
    <xf numFmtId="168" fontId="18" fillId="0" borderId="3" xfId="0" applyNumberFormat="1" applyFont="1" applyBorder="1" applyAlignment="1">
      <alignment vertical="top" wrapText="1"/>
    </xf>
    <xf numFmtId="0" fontId="19" fillId="0" borderId="0" xfId="0" applyFont="1" applyBorder="1" applyAlignment="1">
      <alignment vertical="top" wrapText="1"/>
    </xf>
    <xf numFmtId="168" fontId="13" fillId="0" borderId="0" xfId="1" applyNumberFormat="1" applyFont="1" applyFill="1" applyBorder="1" applyAlignment="1" applyProtection="1">
      <alignment vertical="top" wrapText="1"/>
    </xf>
    <xf numFmtId="168" fontId="13"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49" fontId="18" fillId="0" borderId="0" xfId="0" applyNumberFormat="1" applyFont="1" applyBorder="1" applyAlignment="1">
      <alignment vertical="top" wrapText="1"/>
    </xf>
    <xf numFmtId="168" fontId="13" fillId="0" borderId="3" xfId="0" applyNumberFormat="1" applyFont="1" applyBorder="1" applyAlignment="1">
      <alignment vertical="center" wrapText="1"/>
    </xf>
    <xf numFmtId="0" fontId="20" fillId="0" borderId="0" xfId="0" applyFont="1" applyBorder="1" applyAlignment="1">
      <alignment vertical="top" wrapText="1"/>
    </xf>
    <xf numFmtId="168" fontId="20" fillId="0" borderId="0" xfId="1" applyNumberFormat="1" applyFont="1" applyFill="1" applyBorder="1" applyAlignment="1" applyProtection="1">
      <alignment vertical="top" wrapText="1"/>
    </xf>
    <xf numFmtId="168" fontId="20" fillId="0" borderId="0" xfId="0" applyNumberFormat="1" applyFont="1" applyBorder="1" applyAlignment="1">
      <alignment vertical="top" wrapText="1"/>
    </xf>
    <xf numFmtId="169" fontId="18" fillId="0" borderId="0" xfId="0" applyNumberFormat="1" applyFont="1" applyBorder="1" applyAlignment="1">
      <alignment vertical="top" wrapText="1"/>
    </xf>
    <xf numFmtId="168" fontId="18" fillId="0" borderId="5" xfId="1" applyNumberFormat="1" applyFont="1" applyFill="1" applyBorder="1" applyAlignment="1" applyProtection="1">
      <alignment vertical="top" wrapText="1"/>
    </xf>
    <xf numFmtId="169" fontId="18" fillId="0" borderId="5" xfId="0" applyNumberFormat="1" applyFont="1" applyBorder="1" applyAlignment="1">
      <alignment vertical="top" wrapText="1"/>
    </xf>
    <xf numFmtId="9" fontId="17" fillId="0" borderId="0" xfId="0" applyNumberFormat="1" applyFont="1" applyBorder="1" applyAlignment="1">
      <alignment vertical="top"/>
    </xf>
    <xf numFmtId="0" fontId="17" fillId="0" borderId="0" xfId="0" applyFont="1" applyBorder="1" applyAlignment="1">
      <alignment vertical="top"/>
    </xf>
    <xf numFmtId="168" fontId="18" fillId="0" borderId="0" xfId="1" applyNumberFormat="1" applyFont="1" applyFill="1" applyBorder="1" applyAlignment="1" applyProtection="1">
      <alignment horizontal="left" vertical="top" wrapText="1"/>
    </xf>
    <xf numFmtId="9" fontId="17" fillId="0" borderId="0" xfId="0" applyNumberFormat="1" applyFont="1" applyBorder="1" applyAlignment="1">
      <alignment vertical="top" wrapText="1"/>
    </xf>
    <xf numFmtId="169" fontId="13" fillId="0" borderId="3" xfId="0" applyNumberFormat="1" applyFont="1" applyBorder="1" applyAlignment="1">
      <alignment vertical="center" wrapText="1"/>
    </xf>
    <xf numFmtId="0" fontId="0" fillId="0" borderId="0" xfId="0" applyAlignment="1">
      <alignment vertical="top" wrapText="1"/>
    </xf>
    <xf numFmtId="168" fontId="0" fillId="0" borderId="0" xfId="1" applyNumberFormat="1" applyFont="1" applyFill="1" applyAlignment="1" applyProtection="1">
      <alignment vertical="top" wrapText="1"/>
    </xf>
    <xf numFmtId="0" fontId="13" fillId="0" borderId="3" xfId="0" applyFont="1" applyBorder="1" applyAlignment="1">
      <alignment horizontal="left" vertical="top" wrapText="1"/>
    </xf>
    <xf numFmtId="0" fontId="13" fillId="0" borderId="3" xfId="0" applyFont="1" applyBorder="1" applyAlignment="1">
      <alignment horizontal="left" vertical="center" wrapText="1"/>
    </xf>
    <xf numFmtId="49" fontId="13" fillId="6" borderId="3" xfId="0" applyNumberFormat="1" applyFont="1" applyFill="1" applyBorder="1" applyAlignment="1">
      <alignment vertical="top"/>
    </xf>
    <xf numFmtId="0" fontId="13" fillId="6" borderId="3" xfId="0" applyFont="1" applyFill="1" applyBorder="1" applyAlignment="1">
      <alignment horizontal="left" vertical="top" wrapText="1"/>
    </xf>
    <xf numFmtId="0" fontId="13" fillId="6" borderId="3" xfId="0" applyFont="1" applyFill="1" applyBorder="1" applyAlignment="1">
      <alignment vertical="top" wrapText="1"/>
    </xf>
    <xf numFmtId="2" fontId="13" fillId="6" borderId="3" xfId="0" applyNumberFormat="1" applyFont="1" applyFill="1" applyBorder="1" applyAlignment="1">
      <alignment vertical="top" wrapText="1"/>
    </xf>
    <xf numFmtId="168" fontId="13" fillId="6" borderId="3" xfId="1" applyNumberFormat="1" applyFont="1" applyFill="1" applyBorder="1" applyAlignment="1" applyProtection="1">
      <alignment horizontal="right" vertical="top" wrapText="1"/>
    </xf>
    <xf numFmtId="0" fontId="2" fillId="0" borderId="0" xfId="0" applyFont="1"/>
    <xf numFmtId="0" fontId="0" fillId="0" borderId="0" xfId="0" applyFill="1" applyAlignment="1" applyProtection="1">
      <alignment vertical="top" wrapText="1"/>
    </xf>
    <xf numFmtId="0" fontId="17" fillId="0" borderId="0" xfId="0" applyFont="1" applyFill="1" applyBorder="1" applyAlignment="1" applyProtection="1">
      <alignment vertical="top" wrapText="1"/>
    </xf>
    <xf numFmtId="0" fontId="0" fillId="0" borderId="0" xfId="0" applyAlignment="1">
      <alignment horizontal="justify" vertical="top" wrapText="1"/>
    </xf>
    <xf numFmtId="0" fontId="0" fillId="0" borderId="0" xfId="0" applyAlignment="1">
      <alignment vertical="top"/>
    </xf>
    <xf numFmtId="166"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xf numFmtId="0" fontId="2" fillId="2" borderId="0" xfId="0" applyFont="1" applyFill="1" applyAlignment="1">
      <alignment horizontal="center"/>
    </xf>
    <xf numFmtId="0" fontId="11" fillId="0" borderId="0" xfId="0" applyFont="1" applyAlignment="1">
      <alignment horizontal="justify" vertical="top" wrapText="1"/>
    </xf>
    <xf numFmtId="0" fontId="4" fillId="0" borderId="0" xfId="0" applyFont="1" applyAlignment="1">
      <alignment horizontal="justify" vertical="top" wrapText="1"/>
    </xf>
    <xf numFmtId="0" fontId="8" fillId="0" borderId="0" xfId="0" applyFont="1"/>
    <xf numFmtId="0" fontId="9" fillId="2" borderId="0" xfId="0" applyFont="1" applyFill="1" applyAlignment="1">
      <alignment horizontal="center"/>
    </xf>
    <xf numFmtId="0" fontId="4" fillId="0" borderId="4" xfId="0" applyFont="1" applyBorder="1" applyAlignment="1">
      <alignment horizontal="justify" vertical="top" wrapText="1"/>
    </xf>
    <xf numFmtId="0" fontId="15" fillId="5" borderId="0"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9" fillId="0" borderId="0" xfId="0" applyFont="1" applyBorder="1" applyAlignment="1">
      <alignment vertical="top" wrapText="1"/>
    </xf>
    <xf numFmtId="0" fontId="13" fillId="0" borderId="0" xfId="0" applyFont="1" applyBorder="1" applyAlignment="1">
      <alignment vertical="top" wrapText="1"/>
    </xf>
    <xf numFmtId="0" fontId="19" fillId="0" borderId="3" xfId="0" applyFont="1" applyBorder="1" applyAlignment="1">
      <alignment horizontal="left" vertical="center" wrapText="1"/>
    </xf>
    <xf numFmtId="0" fontId="17" fillId="0" borderId="0" xfId="0" applyFont="1" applyBorder="1" applyAlignment="1">
      <alignment vertical="top" wrapText="1"/>
    </xf>
    <xf numFmtId="0" fontId="17" fillId="0" borderId="5" xfId="0" applyFont="1" applyBorder="1" applyAlignment="1">
      <alignment vertical="top" wrapText="1"/>
    </xf>
    <xf numFmtId="0" fontId="18" fillId="0" borderId="5" xfId="0" applyFont="1" applyBorder="1" applyAlignment="1">
      <alignment vertical="top" wrapText="1"/>
    </xf>
    <xf numFmtId="0" fontId="18" fillId="0" borderId="5" xfId="0" applyFont="1" applyFill="1" applyBorder="1" applyAlignment="1" applyProtection="1">
      <alignment vertical="top" wrapText="1"/>
    </xf>
    <xf numFmtId="0" fontId="0" fillId="0" borderId="5" xfId="0" applyFill="1" applyBorder="1" applyAlignment="1" applyProtection="1">
      <alignment vertical="top" wrapText="1"/>
    </xf>
    <xf numFmtId="0" fontId="0" fillId="0" borderId="0" xfId="0" applyAlignment="1">
      <alignment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4647\Downloads\20250115_PRESUP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ERTA x ENTREGA"/>
      <sheetName val="RESUM_OK"/>
      <sheetName val="RESUM"/>
      <sheetName val="ÚLTIM FULL"/>
    </sheetNames>
    <sheetDataSet>
      <sheetData sheetId="0">
        <row r="193">
          <cell r="G193">
            <v>9866.7999999999993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5"/>
  <sheetViews>
    <sheetView zoomScale="85" zoomScaleNormal="85" workbookViewId="0">
      <pane ySplit="6" topLeftCell="A82" activePane="bottomLeft" state="frozenSplit"/>
      <selection pane="bottomLeft" activeCell="F86" sqref="F86"/>
    </sheetView>
  </sheetViews>
  <sheetFormatPr baseColWidth="10" defaultColWidth="8.88671875" defaultRowHeight="14.4" x14ac:dyDescent="0.3"/>
  <cols>
    <col min="1" max="1" width="13.6640625" customWidth="1"/>
    <col min="2" max="2" width="5.33203125" customWidth="1"/>
    <col min="3" max="3" width="49.44140625" customWidth="1"/>
    <col min="4" max="5" width="12.6640625" customWidth="1"/>
    <col min="6" max="6" width="20.109375" customWidth="1"/>
    <col min="10" max="10" width="39.88671875" customWidth="1"/>
  </cols>
  <sheetData>
    <row r="1" spans="1:6" ht="18" x14ac:dyDescent="0.35">
      <c r="A1" s="113" t="s">
        <v>595</v>
      </c>
      <c r="B1" s="6"/>
      <c r="C1" s="6"/>
      <c r="D1" s="6"/>
    </row>
    <row r="2" spans="1:6" ht="8.25" customHeight="1" x14ac:dyDescent="0.3"/>
    <row r="3" spans="1:6" ht="18" x14ac:dyDescent="0.35">
      <c r="A3" s="4"/>
      <c r="B3" s="4"/>
      <c r="C3" s="2" t="s">
        <v>1</v>
      </c>
      <c r="D3" s="4"/>
      <c r="E3" s="4"/>
      <c r="F3" s="4"/>
    </row>
    <row r="6" spans="1:6" x14ac:dyDescent="0.3">
      <c r="D6" s="5" t="s">
        <v>2</v>
      </c>
      <c r="E6" s="5" t="s">
        <v>3</v>
      </c>
      <c r="F6" s="5" t="s">
        <v>4</v>
      </c>
    </row>
    <row r="8" spans="1:6" x14ac:dyDescent="0.3">
      <c r="A8" s="32" t="s">
        <v>8</v>
      </c>
      <c r="B8" s="33"/>
      <c r="C8" s="33" t="s">
        <v>209</v>
      </c>
      <c r="D8" s="34" t="s">
        <v>3</v>
      </c>
      <c r="E8" s="35" t="s">
        <v>2</v>
      </c>
      <c r="F8" s="36" t="s">
        <v>4</v>
      </c>
    </row>
    <row r="9" spans="1:6" ht="15.6" x14ac:dyDescent="0.3">
      <c r="A9" s="37" t="s">
        <v>596</v>
      </c>
      <c r="B9" s="38"/>
      <c r="C9" s="38"/>
      <c r="D9" s="38"/>
      <c r="E9" s="38"/>
      <c r="F9" s="39"/>
    </row>
    <row r="10" spans="1:6" ht="41.4" x14ac:dyDescent="0.3">
      <c r="A10" s="40" t="s">
        <v>597</v>
      </c>
      <c r="B10" s="41" t="s">
        <v>598</v>
      </c>
      <c r="C10" s="42" t="s">
        <v>599</v>
      </c>
      <c r="D10" s="43">
        <v>27</v>
      </c>
      <c r="E10" s="44">
        <v>20</v>
      </c>
      <c r="F10" s="45">
        <f t="shared" ref="F10:F25" si="0">D10*E10</f>
        <v>540</v>
      </c>
    </row>
    <row r="11" spans="1:6" ht="82.8" x14ac:dyDescent="0.3">
      <c r="A11" s="40" t="s">
        <v>600</v>
      </c>
      <c r="B11" s="41" t="s">
        <v>601</v>
      </c>
      <c r="C11" s="42" t="s">
        <v>602</v>
      </c>
      <c r="D11" s="43">
        <v>1</v>
      </c>
      <c r="E11" s="44">
        <v>980</v>
      </c>
      <c r="F11" s="45">
        <f t="shared" si="0"/>
        <v>980</v>
      </c>
    </row>
    <row r="12" spans="1:6" ht="27.6" x14ac:dyDescent="0.3">
      <c r="A12" s="40" t="s">
        <v>603</v>
      </c>
      <c r="B12" s="41" t="s">
        <v>13</v>
      </c>
      <c r="C12" s="42" t="s">
        <v>604</v>
      </c>
      <c r="D12" s="43">
        <v>68</v>
      </c>
      <c r="E12" s="44">
        <v>22</v>
      </c>
      <c r="F12" s="45">
        <f t="shared" si="0"/>
        <v>1496</v>
      </c>
    </row>
    <row r="13" spans="1:6" ht="69" x14ac:dyDescent="0.3">
      <c r="A13" s="40" t="s">
        <v>605</v>
      </c>
      <c r="B13" s="41" t="s">
        <v>598</v>
      </c>
      <c r="C13" s="42" t="s">
        <v>606</v>
      </c>
      <c r="D13" s="43">
        <v>62</v>
      </c>
      <c r="E13" s="44">
        <v>11.76</v>
      </c>
      <c r="F13" s="45">
        <f t="shared" si="0"/>
        <v>729.12</v>
      </c>
    </row>
    <row r="14" spans="1:6" ht="55.2" x14ac:dyDescent="0.3">
      <c r="A14" s="40" t="s">
        <v>607</v>
      </c>
      <c r="B14" s="41" t="s">
        <v>608</v>
      </c>
      <c r="C14" s="42" t="s">
        <v>609</v>
      </c>
      <c r="D14" s="43">
        <v>11</v>
      </c>
      <c r="E14" s="44">
        <v>27</v>
      </c>
      <c r="F14" s="45">
        <f t="shared" si="0"/>
        <v>297</v>
      </c>
    </row>
    <row r="15" spans="1:6" ht="82.8" x14ac:dyDescent="0.3">
      <c r="A15" s="40" t="s">
        <v>610</v>
      </c>
      <c r="B15" s="41" t="s">
        <v>13</v>
      </c>
      <c r="C15" s="42" t="s">
        <v>611</v>
      </c>
      <c r="D15" s="43">
        <v>91.2</v>
      </c>
      <c r="E15" s="44">
        <v>12</v>
      </c>
      <c r="F15" s="45">
        <f t="shared" si="0"/>
        <v>1094.4000000000001</v>
      </c>
    </row>
    <row r="16" spans="1:6" ht="69" x14ac:dyDescent="0.3">
      <c r="A16" s="40" t="s">
        <v>612</v>
      </c>
      <c r="B16" s="41" t="s">
        <v>13</v>
      </c>
      <c r="C16" s="42" t="s">
        <v>613</v>
      </c>
      <c r="D16" s="43">
        <v>138</v>
      </c>
      <c r="E16" s="44">
        <v>10</v>
      </c>
      <c r="F16" s="45">
        <f t="shared" si="0"/>
        <v>1380</v>
      </c>
    </row>
    <row r="17" spans="1:6" ht="82.8" x14ac:dyDescent="0.3">
      <c r="A17" s="40" t="s">
        <v>614</v>
      </c>
      <c r="B17" s="41" t="s">
        <v>13</v>
      </c>
      <c r="C17" s="42" t="s">
        <v>615</v>
      </c>
      <c r="D17" s="43">
        <v>216</v>
      </c>
      <c r="E17" s="44">
        <v>8</v>
      </c>
      <c r="F17" s="45">
        <f t="shared" si="0"/>
        <v>1728</v>
      </c>
    </row>
    <row r="18" spans="1:6" ht="69" x14ac:dyDescent="0.3">
      <c r="A18" s="40" t="s">
        <v>194</v>
      </c>
      <c r="B18" s="41" t="s">
        <v>13</v>
      </c>
      <c r="C18" s="42" t="s">
        <v>616</v>
      </c>
      <c r="D18" s="43">
        <v>302</v>
      </c>
      <c r="E18" s="44">
        <v>4.7</v>
      </c>
      <c r="F18" s="45">
        <f t="shared" si="0"/>
        <v>1419.4</v>
      </c>
    </row>
    <row r="19" spans="1:6" ht="96.6" x14ac:dyDescent="0.3">
      <c r="A19" s="40" t="s">
        <v>617</v>
      </c>
      <c r="B19" s="41" t="s">
        <v>13</v>
      </c>
      <c r="C19" s="42" t="s">
        <v>618</v>
      </c>
      <c r="D19" s="43">
        <v>318</v>
      </c>
      <c r="E19" s="44">
        <v>4.7</v>
      </c>
      <c r="F19" s="45">
        <f t="shared" si="0"/>
        <v>1494.6000000000001</v>
      </c>
    </row>
    <row r="20" spans="1:6" ht="82.8" x14ac:dyDescent="0.3">
      <c r="A20" s="40" t="s">
        <v>619</v>
      </c>
      <c r="B20" s="41" t="s">
        <v>13</v>
      </c>
      <c r="C20" s="42" t="s">
        <v>620</v>
      </c>
      <c r="D20" s="43">
        <v>268.39999999999998</v>
      </c>
      <c r="E20" s="44">
        <v>10.58</v>
      </c>
      <c r="F20" s="45">
        <f t="shared" si="0"/>
        <v>2839.6719999999996</v>
      </c>
    </row>
    <row r="21" spans="1:6" ht="82.8" x14ac:dyDescent="0.3">
      <c r="A21" s="40" t="s">
        <v>621</v>
      </c>
      <c r="B21" s="41" t="s">
        <v>13</v>
      </c>
      <c r="C21" s="42" t="s">
        <v>622</v>
      </c>
      <c r="D21" s="43">
        <v>45.75</v>
      </c>
      <c r="E21" s="44">
        <v>11.76</v>
      </c>
      <c r="F21" s="45">
        <f t="shared" si="0"/>
        <v>538.02</v>
      </c>
    </row>
    <row r="22" spans="1:6" ht="82.8" x14ac:dyDescent="0.3">
      <c r="A22" s="40" t="s">
        <v>623</v>
      </c>
      <c r="B22" s="41" t="s">
        <v>601</v>
      </c>
      <c r="C22" s="42" t="s">
        <v>624</v>
      </c>
      <c r="D22" s="43">
        <v>1</v>
      </c>
      <c r="E22" s="44">
        <v>784</v>
      </c>
      <c r="F22" s="45">
        <f t="shared" si="0"/>
        <v>784</v>
      </c>
    </row>
    <row r="23" spans="1:6" ht="55.2" x14ac:dyDescent="0.3">
      <c r="A23" s="40" t="s">
        <v>625</v>
      </c>
      <c r="B23" s="41" t="s">
        <v>601</v>
      </c>
      <c r="C23" s="42" t="s">
        <v>626</v>
      </c>
      <c r="D23" s="43">
        <v>1</v>
      </c>
      <c r="E23" s="44">
        <v>784</v>
      </c>
      <c r="F23" s="45">
        <f t="shared" si="0"/>
        <v>784</v>
      </c>
    </row>
    <row r="24" spans="1:6" ht="41.4" x14ac:dyDescent="0.3">
      <c r="A24" s="40" t="s">
        <v>627</v>
      </c>
      <c r="B24" s="41" t="s">
        <v>601</v>
      </c>
      <c r="C24" s="42" t="s">
        <v>628</v>
      </c>
      <c r="D24" s="43">
        <v>1</v>
      </c>
      <c r="E24" s="44">
        <v>340</v>
      </c>
      <c r="F24" s="45">
        <f t="shared" si="0"/>
        <v>340</v>
      </c>
    </row>
    <row r="25" spans="1:6" x14ac:dyDescent="0.3">
      <c r="A25" s="40" t="s">
        <v>629</v>
      </c>
      <c r="B25" s="41" t="s">
        <v>630</v>
      </c>
      <c r="C25" s="42" t="s">
        <v>631</v>
      </c>
      <c r="D25" s="43">
        <v>1</v>
      </c>
      <c r="E25" s="44">
        <v>4340</v>
      </c>
      <c r="F25" s="45">
        <f t="shared" si="0"/>
        <v>4340</v>
      </c>
    </row>
    <row r="26" spans="1:6" ht="15.6" x14ac:dyDescent="0.3">
      <c r="A26" s="46" t="s">
        <v>632</v>
      </c>
      <c r="B26" s="47"/>
      <c r="C26" s="47"/>
      <c r="D26" s="48"/>
      <c r="E26" s="48"/>
      <c r="F26" s="49">
        <f>SUM(F10:F25)</f>
        <v>20784.212</v>
      </c>
    </row>
    <row r="27" spans="1:6" x14ac:dyDescent="0.3">
      <c r="A27" s="50"/>
      <c r="B27" s="41"/>
      <c r="C27" s="42"/>
      <c r="D27" s="43"/>
      <c r="E27" s="43"/>
      <c r="F27" s="51"/>
    </row>
    <row r="28" spans="1:6" x14ac:dyDescent="0.3">
      <c r="A28" s="32" t="s">
        <v>8</v>
      </c>
      <c r="B28" s="33"/>
      <c r="C28" s="33" t="s">
        <v>209</v>
      </c>
      <c r="D28" s="34" t="s">
        <v>3</v>
      </c>
      <c r="E28" s="35"/>
      <c r="F28" s="36" t="s">
        <v>4</v>
      </c>
    </row>
    <row r="29" spans="1:6" ht="15.6" x14ac:dyDescent="0.3">
      <c r="A29" s="37" t="s">
        <v>633</v>
      </c>
      <c r="B29" s="37"/>
      <c r="C29" s="37"/>
      <c r="D29" s="37"/>
      <c r="E29" s="37"/>
      <c r="F29" s="52"/>
    </row>
    <row r="30" spans="1:6" ht="69" x14ac:dyDescent="0.3">
      <c r="A30" s="40" t="s">
        <v>634</v>
      </c>
      <c r="B30" s="41" t="s">
        <v>598</v>
      </c>
      <c r="C30" s="42" t="s">
        <v>635</v>
      </c>
      <c r="D30" s="43">
        <v>1</v>
      </c>
      <c r="E30" s="44">
        <v>620</v>
      </c>
      <c r="F30" s="45">
        <f t="shared" ref="F30:F34" si="1">D30*E30</f>
        <v>620</v>
      </c>
    </row>
    <row r="31" spans="1:6" ht="55.2" x14ac:dyDescent="0.3">
      <c r="A31" s="40" t="s">
        <v>636</v>
      </c>
      <c r="B31" s="41" t="s">
        <v>637</v>
      </c>
      <c r="C31" s="42" t="s">
        <v>638</v>
      </c>
      <c r="D31" s="43">
        <v>1</v>
      </c>
      <c r="E31" s="44">
        <v>450</v>
      </c>
      <c r="F31" s="45">
        <f t="shared" si="1"/>
        <v>450</v>
      </c>
    </row>
    <row r="32" spans="1:6" ht="96.6" x14ac:dyDescent="0.3">
      <c r="A32" s="40" t="s">
        <v>639</v>
      </c>
      <c r="B32" s="41" t="s">
        <v>640</v>
      </c>
      <c r="C32" s="42" t="s">
        <v>641</v>
      </c>
      <c r="D32" s="43">
        <v>639</v>
      </c>
      <c r="E32" s="44">
        <v>4.5</v>
      </c>
      <c r="F32" s="45">
        <f t="shared" si="1"/>
        <v>2875.5</v>
      </c>
    </row>
    <row r="33" spans="1:6" ht="55.2" x14ac:dyDescent="0.3">
      <c r="A33" s="40" t="s">
        <v>642</v>
      </c>
      <c r="B33" s="41" t="s">
        <v>13</v>
      </c>
      <c r="C33" s="42" t="s">
        <v>643</v>
      </c>
      <c r="D33" s="43">
        <v>14</v>
      </c>
      <c r="E33" s="44">
        <v>27.05</v>
      </c>
      <c r="F33" s="45">
        <f t="shared" si="1"/>
        <v>378.7</v>
      </c>
    </row>
    <row r="34" spans="1:6" ht="69" x14ac:dyDescent="0.3">
      <c r="A34" s="40" t="s">
        <v>644</v>
      </c>
      <c r="B34" s="41" t="s">
        <v>13</v>
      </c>
      <c r="C34" s="42" t="s">
        <v>645</v>
      </c>
      <c r="D34" s="43">
        <v>36</v>
      </c>
      <c r="E34" s="44">
        <v>36</v>
      </c>
      <c r="F34" s="45">
        <f t="shared" si="1"/>
        <v>1296</v>
      </c>
    </row>
    <row r="35" spans="1:6" ht="15.6" x14ac:dyDescent="0.3">
      <c r="A35" s="46" t="s">
        <v>646</v>
      </c>
      <c r="B35" s="47"/>
      <c r="C35" s="47"/>
      <c r="D35" s="48"/>
      <c r="E35" s="48"/>
      <c r="F35" s="49">
        <f>SUM(F30:F34)</f>
        <v>5620.2</v>
      </c>
    </row>
    <row r="36" spans="1:6" ht="15.6" x14ac:dyDescent="0.3">
      <c r="A36" s="53"/>
      <c r="B36" s="54"/>
      <c r="C36" s="54"/>
      <c r="D36" s="55"/>
      <c r="E36" s="55"/>
      <c r="F36" s="56"/>
    </row>
    <row r="37" spans="1:6" x14ac:dyDescent="0.3">
      <c r="A37" s="32" t="s">
        <v>8</v>
      </c>
      <c r="B37" s="33"/>
      <c r="C37" s="33" t="s">
        <v>209</v>
      </c>
      <c r="D37" s="34" t="s">
        <v>3</v>
      </c>
      <c r="E37" s="35"/>
      <c r="F37" s="36" t="s">
        <v>4</v>
      </c>
    </row>
    <row r="38" spans="1:6" ht="15.6" x14ac:dyDescent="0.3">
      <c r="A38" s="37" t="s">
        <v>647</v>
      </c>
      <c r="B38" s="37"/>
      <c r="C38" s="37"/>
      <c r="D38" s="37"/>
      <c r="E38" s="37"/>
      <c r="F38" s="52"/>
    </row>
    <row r="39" spans="1:6" ht="207" x14ac:dyDescent="0.3">
      <c r="A39" s="40" t="s">
        <v>648</v>
      </c>
      <c r="B39" s="41" t="s">
        <v>13</v>
      </c>
      <c r="C39" s="42" t="s">
        <v>649</v>
      </c>
      <c r="D39" s="43">
        <v>192.32</v>
      </c>
      <c r="E39" s="44">
        <v>43.57</v>
      </c>
      <c r="F39" s="45">
        <f t="shared" ref="F39:F46" si="2">D39*E39</f>
        <v>8379.3824000000004</v>
      </c>
    </row>
    <row r="40" spans="1:6" ht="82.8" x14ac:dyDescent="0.3">
      <c r="A40" s="40" t="s">
        <v>650</v>
      </c>
      <c r="B40" s="41" t="s">
        <v>13</v>
      </c>
      <c r="C40" s="42" t="s">
        <v>651</v>
      </c>
      <c r="D40" s="43">
        <v>140.12</v>
      </c>
      <c r="E40" s="44">
        <v>29.69</v>
      </c>
      <c r="F40" s="45">
        <f t="shared" si="2"/>
        <v>4160.1628000000001</v>
      </c>
    </row>
    <row r="41" spans="1:6" ht="220.8" x14ac:dyDescent="0.3">
      <c r="A41" s="40" t="s">
        <v>652</v>
      </c>
      <c r="B41" s="41" t="s">
        <v>13</v>
      </c>
      <c r="C41" s="42" t="s">
        <v>653</v>
      </c>
      <c r="D41" s="43">
        <v>276.52</v>
      </c>
      <c r="E41" s="44">
        <v>64.62</v>
      </c>
      <c r="F41" s="45">
        <f t="shared" si="2"/>
        <v>17868.722399999999</v>
      </c>
    </row>
    <row r="42" spans="1:6" ht="234.6" x14ac:dyDescent="0.3">
      <c r="A42" s="40" t="s">
        <v>654</v>
      </c>
      <c r="B42" s="41" t="s">
        <v>13</v>
      </c>
      <c r="C42" s="42" t="s">
        <v>655</v>
      </c>
      <c r="D42" s="43">
        <v>49.6</v>
      </c>
      <c r="E42" s="44">
        <v>70.2</v>
      </c>
      <c r="F42" s="45">
        <f t="shared" si="2"/>
        <v>3481.92</v>
      </c>
    </row>
    <row r="43" spans="1:6" ht="220.8" x14ac:dyDescent="0.3">
      <c r="A43" s="40" t="s">
        <v>656</v>
      </c>
      <c r="B43" s="41" t="s">
        <v>13</v>
      </c>
      <c r="C43" s="42" t="s">
        <v>657</v>
      </c>
      <c r="D43" s="43">
        <v>23.6</v>
      </c>
      <c r="E43" s="44">
        <v>69.849999999999994</v>
      </c>
      <c r="F43" s="45">
        <f t="shared" si="2"/>
        <v>1648.46</v>
      </c>
    </row>
    <row r="44" spans="1:6" ht="55.2" x14ac:dyDescent="0.3">
      <c r="A44" s="40" t="s">
        <v>658</v>
      </c>
      <c r="B44" s="41" t="s">
        <v>13</v>
      </c>
      <c r="C44" s="42" t="s">
        <v>659</v>
      </c>
      <c r="D44" s="43">
        <v>277.8</v>
      </c>
      <c r="E44" s="44">
        <v>4.12</v>
      </c>
      <c r="F44" s="45">
        <f t="shared" si="2"/>
        <v>1144.5360000000001</v>
      </c>
    </row>
    <row r="45" spans="1:6" ht="55.2" x14ac:dyDescent="0.3">
      <c r="A45" s="40" t="s">
        <v>660</v>
      </c>
      <c r="B45" s="41" t="s">
        <v>13</v>
      </c>
      <c r="C45" s="42" t="s">
        <v>661</v>
      </c>
      <c r="D45" s="43">
        <v>8</v>
      </c>
      <c r="E45" s="44">
        <v>4.41</v>
      </c>
      <c r="F45" s="45">
        <f t="shared" si="2"/>
        <v>35.28</v>
      </c>
    </row>
    <row r="46" spans="1:6" ht="55.2" x14ac:dyDescent="0.3">
      <c r="A46" s="40" t="s">
        <v>662</v>
      </c>
      <c r="B46" s="41" t="s">
        <v>637</v>
      </c>
      <c r="C46" s="42" t="s">
        <v>663</v>
      </c>
      <c r="D46" s="43">
        <v>45</v>
      </c>
      <c r="E46" s="44">
        <v>18</v>
      </c>
      <c r="F46" s="45">
        <f t="shared" si="2"/>
        <v>810</v>
      </c>
    </row>
    <row r="47" spans="1:6" ht="15.6" x14ac:dyDescent="0.3">
      <c r="A47" s="46" t="s">
        <v>664</v>
      </c>
      <c r="B47" s="47"/>
      <c r="C47" s="47"/>
      <c r="D47" s="48"/>
      <c r="E47" s="48"/>
      <c r="F47" s="49">
        <f>SUM(F39:F46)</f>
        <v>37528.463599999995</v>
      </c>
    </row>
    <row r="48" spans="1:6" ht="15.6" x14ac:dyDescent="0.3">
      <c r="A48" s="57"/>
      <c r="B48" s="58"/>
      <c r="C48" s="58"/>
      <c r="D48" s="59"/>
      <c r="E48" s="59"/>
      <c r="F48" s="56"/>
    </row>
    <row r="49" spans="1:6" x14ac:dyDescent="0.3">
      <c r="A49" s="32" t="s">
        <v>8</v>
      </c>
      <c r="B49" s="33"/>
      <c r="C49" s="33" t="s">
        <v>209</v>
      </c>
      <c r="D49" s="34" t="s">
        <v>3</v>
      </c>
      <c r="E49" s="35"/>
      <c r="F49" s="36" t="s">
        <v>4</v>
      </c>
    </row>
    <row r="50" spans="1:6" ht="15.6" x14ac:dyDescent="0.3">
      <c r="A50" s="37" t="s">
        <v>665</v>
      </c>
      <c r="B50" s="37"/>
      <c r="C50" s="37"/>
      <c r="D50" s="37"/>
      <c r="E50" s="37"/>
      <c r="F50" s="52"/>
    </row>
    <row r="51" spans="1:6" ht="138" x14ac:dyDescent="0.3">
      <c r="A51" s="40" t="s">
        <v>666</v>
      </c>
      <c r="B51" s="41" t="s">
        <v>667</v>
      </c>
      <c r="C51" s="42" t="s">
        <v>668</v>
      </c>
      <c r="D51" s="43">
        <v>55</v>
      </c>
      <c r="E51" s="44">
        <v>29.2</v>
      </c>
      <c r="F51" s="45">
        <f>D51*E51</f>
        <v>1606</v>
      </c>
    </row>
    <row r="52" spans="1:6" ht="138" x14ac:dyDescent="0.3">
      <c r="A52" s="40" t="s">
        <v>669</v>
      </c>
      <c r="B52" s="41" t="s">
        <v>667</v>
      </c>
      <c r="C52" s="42" t="s">
        <v>670</v>
      </c>
      <c r="D52" s="43">
        <v>39.4</v>
      </c>
      <c r="E52" s="44">
        <v>31.75</v>
      </c>
      <c r="F52" s="45">
        <f t="shared" ref="F52:F60" si="3">D52*E52</f>
        <v>1250.95</v>
      </c>
    </row>
    <row r="53" spans="1:6" ht="179.4" x14ac:dyDescent="0.3">
      <c r="A53" s="40" t="s">
        <v>671</v>
      </c>
      <c r="B53" s="41" t="s">
        <v>13</v>
      </c>
      <c r="C53" s="42" t="s">
        <v>672</v>
      </c>
      <c r="D53" s="43">
        <v>254.7</v>
      </c>
      <c r="E53" s="44">
        <v>31.99</v>
      </c>
      <c r="F53" s="45">
        <f t="shared" si="3"/>
        <v>8147.8529999999992</v>
      </c>
    </row>
    <row r="54" spans="1:6" ht="55.2" x14ac:dyDescent="0.3">
      <c r="A54" s="40" t="s">
        <v>673</v>
      </c>
      <c r="B54" s="41" t="s">
        <v>16</v>
      </c>
      <c r="C54" s="42" t="s">
        <v>674</v>
      </c>
      <c r="D54" s="43">
        <v>2</v>
      </c>
      <c r="E54" s="44">
        <v>71.150000000000006</v>
      </c>
      <c r="F54" s="45">
        <f t="shared" si="3"/>
        <v>142.30000000000001</v>
      </c>
    </row>
    <row r="55" spans="1:6" ht="55.2" x14ac:dyDescent="0.3">
      <c r="A55" s="40" t="s">
        <v>675</v>
      </c>
      <c r="B55" s="41" t="s">
        <v>16</v>
      </c>
      <c r="C55" s="42" t="s">
        <v>676</v>
      </c>
      <c r="D55" s="43">
        <v>4</v>
      </c>
      <c r="E55" s="44">
        <v>57.04</v>
      </c>
      <c r="F55" s="45">
        <f t="shared" si="3"/>
        <v>228.16</v>
      </c>
    </row>
    <row r="56" spans="1:6" ht="55.2" x14ac:dyDescent="0.3">
      <c r="A56" s="40" t="s">
        <v>677</v>
      </c>
      <c r="B56" s="41" t="s">
        <v>16</v>
      </c>
      <c r="C56" s="42" t="s">
        <v>678</v>
      </c>
      <c r="D56" s="43">
        <v>4</v>
      </c>
      <c r="E56" s="44">
        <v>78.2</v>
      </c>
      <c r="F56" s="45">
        <f t="shared" si="3"/>
        <v>312.8</v>
      </c>
    </row>
    <row r="57" spans="1:6" ht="55.2" x14ac:dyDescent="0.3">
      <c r="A57" s="40" t="s">
        <v>679</v>
      </c>
      <c r="B57" s="41" t="s">
        <v>16</v>
      </c>
      <c r="C57" s="42" t="s">
        <v>680</v>
      </c>
      <c r="D57" s="43">
        <v>2</v>
      </c>
      <c r="E57" s="44">
        <v>94.67</v>
      </c>
      <c r="F57" s="45">
        <f t="shared" si="3"/>
        <v>189.34</v>
      </c>
    </row>
    <row r="58" spans="1:6" ht="207" x14ac:dyDescent="0.3">
      <c r="A58" s="40" t="s">
        <v>681</v>
      </c>
      <c r="B58" s="41" t="s">
        <v>13</v>
      </c>
      <c r="C58" s="42" t="s">
        <v>682</v>
      </c>
      <c r="D58" s="43">
        <v>254.5</v>
      </c>
      <c r="E58" s="44">
        <v>44.4</v>
      </c>
      <c r="F58" s="45">
        <f t="shared" si="3"/>
        <v>11299.8</v>
      </c>
    </row>
    <row r="59" spans="1:6" ht="207" x14ac:dyDescent="0.3">
      <c r="A59" s="40" t="s">
        <v>683</v>
      </c>
      <c r="B59" s="41" t="s">
        <v>13</v>
      </c>
      <c r="C59" s="42" t="s">
        <v>684</v>
      </c>
      <c r="D59" s="43">
        <v>101</v>
      </c>
      <c r="E59" s="44">
        <v>32.6</v>
      </c>
      <c r="F59" s="45">
        <f t="shared" si="3"/>
        <v>3292.6000000000004</v>
      </c>
    </row>
    <row r="60" spans="1:6" ht="41.4" x14ac:dyDescent="0.3">
      <c r="A60" s="40" t="s">
        <v>683</v>
      </c>
      <c r="B60" s="41" t="s">
        <v>13</v>
      </c>
      <c r="C60" s="42" t="s">
        <v>685</v>
      </c>
      <c r="D60" s="43">
        <v>12</v>
      </c>
      <c r="E60" s="44">
        <v>25</v>
      </c>
      <c r="F60" s="45">
        <f t="shared" si="3"/>
        <v>300</v>
      </c>
    </row>
    <row r="61" spans="1:6" ht="15.6" x14ac:dyDescent="0.3">
      <c r="A61" s="46" t="s">
        <v>686</v>
      </c>
      <c r="B61" s="47"/>
      <c r="C61" s="47"/>
      <c r="D61" s="48"/>
      <c r="E61" s="48"/>
      <c r="F61" s="49">
        <f>SUM(F51:F60)</f>
        <v>26769.803</v>
      </c>
    </row>
    <row r="62" spans="1:6" ht="15.6" x14ac:dyDescent="0.3">
      <c r="A62" s="57"/>
      <c r="B62" s="58"/>
      <c r="C62" s="58"/>
      <c r="D62" s="59"/>
      <c r="E62" s="59"/>
      <c r="F62" s="56"/>
    </row>
    <row r="63" spans="1:6" x14ac:dyDescent="0.3">
      <c r="A63" s="32" t="s">
        <v>8</v>
      </c>
      <c r="B63" s="33"/>
      <c r="C63" s="33" t="s">
        <v>209</v>
      </c>
      <c r="D63" s="34" t="s">
        <v>3</v>
      </c>
      <c r="E63" s="35"/>
      <c r="F63" s="36" t="s">
        <v>4</v>
      </c>
    </row>
    <row r="64" spans="1:6" ht="15.6" x14ac:dyDescent="0.3">
      <c r="A64" s="37" t="s">
        <v>687</v>
      </c>
      <c r="B64" s="37"/>
      <c r="C64" s="37"/>
      <c r="D64" s="37"/>
      <c r="E64" s="37"/>
      <c r="F64" s="52"/>
    </row>
    <row r="65" spans="1:10" ht="151.80000000000001" x14ac:dyDescent="0.3">
      <c r="A65" s="40" t="s">
        <v>688</v>
      </c>
      <c r="B65" s="41" t="s">
        <v>15</v>
      </c>
      <c r="C65" s="42" t="s">
        <v>689</v>
      </c>
      <c r="D65" s="43">
        <v>1</v>
      </c>
      <c r="E65" s="44">
        <v>843.19</v>
      </c>
      <c r="F65" s="45">
        <f t="shared" ref="F65:F71" si="4">D65*E65</f>
        <v>843.19</v>
      </c>
    </row>
    <row r="66" spans="1:10" ht="151.80000000000001" x14ac:dyDescent="0.3">
      <c r="A66" s="40" t="s">
        <v>690</v>
      </c>
      <c r="B66" s="41" t="s">
        <v>15</v>
      </c>
      <c r="C66" s="42" t="s">
        <v>691</v>
      </c>
      <c r="D66" s="43">
        <v>9</v>
      </c>
      <c r="E66" s="44">
        <v>1195.99</v>
      </c>
      <c r="F66" s="45">
        <f t="shared" si="4"/>
        <v>10763.91</v>
      </c>
    </row>
    <row r="67" spans="1:10" ht="124.2" x14ac:dyDescent="0.3">
      <c r="A67" s="40" t="s">
        <v>692</v>
      </c>
      <c r="B67" s="41" t="s">
        <v>15</v>
      </c>
      <c r="C67" s="42" t="s">
        <v>693</v>
      </c>
      <c r="D67" s="43">
        <v>12</v>
      </c>
      <c r="E67" s="44">
        <v>993</v>
      </c>
      <c r="F67" s="45">
        <f t="shared" si="4"/>
        <v>11916</v>
      </c>
    </row>
    <row r="68" spans="1:10" ht="138" x14ac:dyDescent="0.3">
      <c r="A68" s="40" t="s">
        <v>694</v>
      </c>
      <c r="B68" s="41" t="s">
        <v>15</v>
      </c>
      <c r="C68" s="42" t="s">
        <v>695</v>
      </c>
      <c r="D68" s="43">
        <v>3</v>
      </c>
      <c r="E68" s="44">
        <v>5478.87</v>
      </c>
      <c r="F68" s="45">
        <f t="shared" si="4"/>
        <v>16436.61</v>
      </c>
    </row>
    <row r="69" spans="1:10" ht="96.6" x14ac:dyDescent="0.3">
      <c r="A69" s="40" t="s">
        <v>696</v>
      </c>
      <c r="B69" s="41" t="s">
        <v>15</v>
      </c>
      <c r="C69" s="42" t="s">
        <v>697</v>
      </c>
      <c r="D69" s="43">
        <v>1</v>
      </c>
      <c r="E69" s="44">
        <v>2316.8000000000002</v>
      </c>
      <c r="F69" s="45">
        <f t="shared" si="4"/>
        <v>2316.8000000000002</v>
      </c>
    </row>
    <row r="70" spans="1:10" ht="110.4" x14ac:dyDescent="0.3">
      <c r="A70" s="40" t="s">
        <v>698</v>
      </c>
      <c r="B70" s="41" t="s">
        <v>15</v>
      </c>
      <c r="C70" s="42" t="s">
        <v>699</v>
      </c>
      <c r="D70" s="43">
        <v>2</v>
      </c>
      <c r="E70" s="44">
        <v>3980</v>
      </c>
      <c r="F70" s="45">
        <f t="shared" si="4"/>
        <v>7960</v>
      </c>
    </row>
    <row r="71" spans="1:10" ht="41.4" x14ac:dyDescent="0.3">
      <c r="A71" s="40" t="s">
        <v>700</v>
      </c>
      <c r="B71" s="41" t="s">
        <v>15</v>
      </c>
      <c r="C71" s="42" t="s">
        <v>701</v>
      </c>
      <c r="D71" s="43">
        <v>2</v>
      </c>
      <c r="E71" s="44">
        <v>745</v>
      </c>
      <c r="F71" s="45">
        <f t="shared" si="4"/>
        <v>1490</v>
      </c>
    </row>
    <row r="72" spans="1:10" x14ac:dyDescent="0.3">
      <c r="A72" s="40"/>
      <c r="B72" s="41"/>
      <c r="C72" s="42"/>
      <c r="D72" s="43"/>
      <c r="E72" s="44"/>
      <c r="F72" s="45"/>
    </row>
    <row r="73" spans="1:10" ht="15.6" x14ac:dyDescent="0.3">
      <c r="A73" s="46" t="s">
        <v>702</v>
      </c>
      <c r="B73" s="47"/>
      <c r="C73" s="47"/>
      <c r="D73" s="48"/>
      <c r="E73" s="48"/>
      <c r="F73" s="49">
        <f>SUM(F65:F71)</f>
        <v>51726.51</v>
      </c>
    </row>
    <row r="74" spans="1:10" ht="15.6" x14ac:dyDescent="0.3">
      <c r="A74" s="57"/>
      <c r="B74" s="58"/>
      <c r="C74" s="58"/>
      <c r="D74" s="59"/>
      <c r="E74" s="59"/>
      <c r="F74" s="56"/>
    </row>
    <row r="75" spans="1:10" x14ac:dyDescent="0.3">
      <c r="A75" s="32" t="s">
        <v>8</v>
      </c>
      <c r="B75" s="33"/>
      <c r="C75" s="33" t="s">
        <v>209</v>
      </c>
      <c r="D75" s="34" t="s">
        <v>3</v>
      </c>
      <c r="E75" s="35"/>
      <c r="F75" s="36" t="s">
        <v>4</v>
      </c>
    </row>
    <row r="76" spans="1:10" ht="15.6" x14ac:dyDescent="0.3">
      <c r="A76" s="37" t="s">
        <v>703</v>
      </c>
      <c r="B76" s="37"/>
      <c r="C76" s="37"/>
      <c r="D76" s="37"/>
      <c r="E76" s="37"/>
      <c r="F76" s="52"/>
    </row>
    <row r="77" spans="1:10" ht="69" x14ac:dyDescent="0.3">
      <c r="A77" s="40" t="s">
        <v>704</v>
      </c>
      <c r="B77" s="41" t="s">
        <v>13</v>
      </c>
      <c r="C77" s="42" t="s">
        <v>705</v>
      </c>
      <c r="D77" s="43">
        <v>588.1</v>
      </c>
      <c r="E77" s="44">
        <v>9.8000000000000007</v>
      </c>
      <c r="F77" s="45">
        <f t="shared" ref="F77:F84" si="5">D77*E77</f>
        <v>5763.380000000001</v>
      </c>
      <c r="J77">
        <v>5763.38</v>
      </c>
    </row>
    <row r="78" spans="1:10" ht="69" x14ac:dyDescent="0.3">
      <c r="A78" s="40" t="s">
        <v>706</v>
      </c>
      <c r="B78" s="41" t="s">
        <v>13</v>
      </c>
      <c r="C78" s="42" t="s">
        <v>707</v>
      </c>
      <c r="D78" s="43">
        <v>567.5</v>
      </c>
      <c r="E78" s="44">
        <v>6.2</v>
      </c>
      <c r="F78" s="45">
        <f t="shared" si="5"/>
        <v>3518.5</v>
      </c>
      <c r="J78">
        <v>3518.5</v>
      </c>
    </row>
    <row r="79" spans="1:10" ht="220.8" x14ac:dyDescent="0.3">
      <c r="A79" s="40" t="s">
        <v>708</v>
      </c>
      <c r="B79" s="41" t="s">
        <v>13</v>
      </c>
      <c r="C79" s="42" t="s">
        <v>709</v>
      </c>
      <c r="D79" s="43">
        <v>78.64</v>
      </c>
      <c r="E79" s="44">
        <v>112.6</v>
      </c>
      <c r="F79" s="45">
        <f>D79*E79</f>
        <v>8854.8639999999996</v>
      </c>
      <c r="J79">
        <v>8854.86</v>
      </c>
    </row>
    <row r="80" spans="1:10" ht="138" x14ac:dyDescent="0.3">
      <c r="A80" s="40" t="s">
        <v>710</v>
      </c>
      <c r="B80" s="41" t="s">
        <v>13</v>
      </c>
      <c r="C80" s="42" t="s">
        <v>711</v>
      </c>
      <c r="D80" s="43">
        <v>255.41</v>
      </c>
      <c r="E80" s="44">
        <v>51.74</v>
      </c>
      <c r="F80" s="45">
        <f t="shared" si="5"/>
        <v>13214.913399999999</v>
      </c>
      <c r="J80">
        <v>13214.91</v>
      </c>
    </row>
    <row r="81" spans="1:10" ht="82.8" x14ac:dyDescent="0.3">
      <c r="A81" s="40" t="s">
        <v>712</v>
      </c>
      <c r="B81" s="41" t="s">
        <v>13</v>
      </c>
      <c r="C81" s="42" t="s">
        <v>713</v>
      </c>
      <c r="D81" s="43">
        <v>228</v>
      </c>
      <c r="E81" s="44">
        <v>42.34</v>
      </c>
      <c r="F81" s="45">
        <f t="shared" si="5"/>
        <v>9653.52</v>
      </c>
      <c r="J81">
        <v>9653.52</v>
      </c>
    </row>
    <row r="82" spans="1:10" ht="69" x14ac:dyDescent="0.3">
      <c r="A82" s="40" t="s">
        <v>714</v>
      </c>
      <c r="B82" s="41" t="s">
        <v>13</v>
      </c>
      <c r="C82" s="42" t="s">
        <v>715</v>
      </c>
      <c r="D82" s="43">
        <v>50.32</v>
      </c>
      <c r="E82" s="44">
        <v>24.7</v>
      </c>
      <c r="F82" s="45">
        <f t="shared" si="5"/>
        <v>1242.904</v>
      </c>
      <c r="J82">
        <v>1242.9000000000001</v>
      </c>
    </row>
    <row r="83" spans="1:10" ht="27.6" x14ac:dyDescent="0.3">
      <c r="A83" s="40" t="s">
        <v>716</v>
      </c>
      <c r="B83" s="41" t="s">
        <v>13</v>
      </c>
      <c r="C83" s="42" t="s">
        <v>717</v>
      </c>
      <c r="D83" s="43">
        <v>20</v>
      </c>
      <c r="E83" s="44">
        <v>19.399999999999999</v>
      </c>
      <c r="F83" s="45">
        <f t="shared" si="5"/>
        <v>388</v>
      </c>
      <c r="J83">
        <v>388</v>
      </c>
    </row>
    <row r="84" spans="1:10" ht="27.6" x14ac:dyDescent="0.3">
      <c r="A84" s="40" t="s">
        <v>718</v>
      </c>
      <c r="B84" s="41" t="s">
        <v>601</v>
      </c>
      <c r="C84" s="42" t="s">
        <v>719</v>
      </c>
      <c r="D84" s="43">
        <v>1</v>
      </c>
      <c r="E84" s="44">
        <v>750</v>
      </c>
      <c r="F84" s="45">
        <f t="shared" si="5"/>
        <v>750</v>
      </c>
      <c r="J84">
        <v>750</v>
      </c>
    </row>
    <row r="85" spans="1:10" ht="15.6" x14ac:dyDescent="0.3">
      <c r="A85" s="46" t="s">
        <v>720</v>
      </c>
      <c r="B85" s="47"/>
      <c r="C85" s="47"/>
      <c r="D85" s="48"/>
      <c r="E85" s="48"/>
      <c r="F85" s="49">
        <f>SUM(F77:F84)-0.01</f>
        <v>43386.071400000001</v>
      </c>
      <c r="J85">
        <f>SUM(J77:J84)</f>
        <v>43386.07</v>
      </c>
    </row>
    <row r="86" spans="1:10" ht="15.6" x14ac:dyDescent="0.3">
      <c r="A86" s="57"/>
      <c r="B86" s="58"/>
      <c r="C86" s="58"/>
      <c r="D86" s="59"/>
      <c r="E86" s="59"/>
      <c r="F86" s="56"/>
    </row>
    <row r="87" spans="1:10" x14ac:dyDescent="0.3">
      <c r="A87" s="32" t="s">
        <v>8</v>
      </c>
      <c r="B87" s="33"/>
      <c r="C87" s="33" t="s">
        <v>209</v>
      </c>
      <c r="D87" s="34" t="s">
        <v>3</v>
      </c>
      <c r="E87" s="35"/>
      <c r="F87" s="36" t="s">
        <v>4</v>
      </c>
    </row>
    <row r="88" spans="1:10" ht="15.6" x14ac:dyDescent="0.3">
      <c r="A88" s="37" t="s">
        <v>721</v>
      </c>
      <c r="B88" s="37"/>
      <c r="C88" s="37"/>
      <c r="D88" s="37"/>
      <c r="E88" s="37"/>
      <c r="F88" s="52"/>
    </row>
    <row r="89" spans="1:10" ht="207" x14ac:dyDescent="0.3">
      <c r="A89" s="40" t="s">
        <v>722</v>
      </c>
      <c r="B89" s="41" t="s">
        <v>13</v>
      </c>
      <c r="C89" s="42" t="s">
        <v>723</v>
      </c>
      <c r="D89" s="43">
        <v>43.8</v>
      </c>
      <c r="E89" s="44">
        <v>52.33</v>
      </c>
      <c r="F89" s="45">
        <f t="shared" ref="F89:F102" si="6">D89*E89</f>
        <v>2292.0539999999996</v>
      </c>
    </row>
    <row r="90" spans="1:10" ht="165.6" x14ac:dyDescent="0.3">
      <c r="A90" s="40" t="s">
        <v>724</v>
      </c>
      <c r="B90" s="41" t="s">
        <v>13</v>
      </c>
      <c r="C90" s="42" t="s">
        <v>725</v>
      </c>
      <c r="D90" s="43">
        <v>214.38</v>
      </c>
      <c r="E90" s="44">
        <v>44.69</v>
      </c>
      <c r="F90" s="45">
        <f t="shared" si="6"/>
        <v>9580.6421999999984</v>
      </c>
    </row>
    <row r="91" spans="1:10" ht="151.80000000000001" x14ac:dyDescent="0.3">
      <c r="A91" s="40" t="s">
        <v>726</v>
      </c>
      <c r="B91" s="41" t="s">
        <v>13</v>
      </c>
      <c r="C91" s="42" t="s">
        <v>727</v>
      </c>
      <c r="D91" s="43">
        <v>56.1</v>
      </c>
      <c r="E91" s="44">
        <v>44.69</v>
      </c>
      <c r="F91" s="45">
        <f t="shared" si="6"/>
        <v>2507.1089999999999</v>
      </c>
    </row>
    <row r="92" spans="1:10" ht="110.4" x14ac:dyDescent="0.3">
      <c r="A92" s="40" t="s">
        <v>728</v>
      </c>
      <c r="B92" s="41" t="s">
        <v>13</v>
      </c>
      <c r="C92" s="42" t="s">
        <v>729</v>
      </c>
      <c r="D92" s="43">
        <v>242.3</v>
      </c>
      <c r="E92" s="44">
        <v>8.82</v>
      </c>
      <c r="F92" s="45">
        <f t="shared" si="6"/>
        <v>2137.0860000000002</v>
      </c>
    </row>
    <row r="93" spans="1:10" ht="55.2" x14ac:dyDescent="0.3">
      <c r="A93" s="40" t="s">
        <v>730</v>
      </c>
      <c r="B93" s="41" t="s">
        <v>16</v>
      </c>
      <c r="C93" s="42" t="s">
        <v>731</v>
      </c>
      <c r="D93" s="43">
        <v>30</v>
      </c>
      <c r="E93" s="44">
        <v>9.4</v>
      </c>
      <c r="F93" s="45">
        <f t="shared" si="6"/>
        <v>282</v>
      </c>
    </row>
    <row r="94" spans="1:10" ht="69" x14ac:dyDescent="0.3">
      <c r="A94" s="40" t="s">
        <v>732</v>
      </c>
      <c r="B94" s="41"/>
      <c r="C94" s="42" t="s">
        <v>733</v>
      </c>
      <c r="D94" s="43">
        <v>35</v>
      </c>
      <c r="E94" s="44">
        <v>40.6</v>
      </c>
      <c r="F94" s="45">
        <f t="shared" si="6"/>
        <v>1421</v>
      </c>
    </row>
    <row r="95" spans="1:10" x14ac:dyDescent="0.3">
      <c r="A95" s="40" t="s">
        <v>734</v>
      </c>
      <c r="B95" s="41" t="s">
        <v>16</v>
      </c>
      <c r="C95" s="42" t="s">
        <v>735</v>
      </c>
      <c r="D95" s="43">
        <v>24</v>
      </c>
      <c r="E95" s="44">
        <v>9.4</v>
      </c>
      <c r="F95" s="45">
        <f t="shared" si="6"/>
        <v>225.60000000000002</v>
      </c>
    </row>
    <row r="96" spans="1:10" ht="55.2" x14ac:dyDescent="0.3">
      <c r="A96" s="40" t="s">
        <v>736</v>
      </c>
      <c r="B96" s="41" t="s">
        <v>13</v>
      </c>
      <c r="C96" s="42" t="s">
        <v>737</v>
      </c>
      <c r="D96" s="43">
        <v>35</v>
      </c>
      <c r="E96" s="44">
        <v>13</v>
      </c>
      <c r="F96" s="45">
        <f t="shared" si="6"/>
        <v>455</v>
      </c>
    </row>
    <row r="97" spans="1:6" x14ac:dyDescent="0.3">
      <c r="A97" s="40"/>
      <c r="B97" s="41"/>
      <c r="C97" s="42"/>
      <c r="D97" s="43"/>
      <c r="E97" s="44"/>
      <c r="F97" s="45">
        <f t="shared" si="6"/>
        <v>0</v>
      </c>
    </row>
    <row r="98" spans="1:6" ht="27.6" x14ac:dyDescent="0.3">
      <c r="A98" s="40" t="s">
        <v>738</v>
      </c>
      <c r="B98" s="41" t="s">
        <v>13</v>
      </c>
      <c r="C98" s="42" t="s">
        <v>739</v>
      </c>
      <c r="D98" s="43">
        <v>51</v>
      </c>
      <c r="E98" s="44">
        <v>18</v>
      </c>
      <c r="F98" s="45">
        <f t="shared" si="6"/>
        <v>918</v>
      </c>
    </row>
    <row r="99" spans="1:6" ht="41.4" x14ac:dyDescent="0.3">
      <c r="A99" s="40" t="s">
        <v>740</v>
      </c>
      <c r="B99" s="41" t="s">
        <v>741</v>
      </c>
      <c r="C99" s="42" t="s">
        <v>742</v>
      </c>
      <c r="D99" s="43">
        <v>12</v>
      </c>
      <c r="E99" s="44">
        <v>235</v>
      </c>
      <c r="F99" s="45">
        <f t="shared" si="6"/>
        <v>2820</v>
      </c>
    </row>
    <row r="100" spans="1:6" ht="82.8" x14ac:dyDescent="0.3">
      <c r="A100" s="40" t="s">
        <v>743</v>
      </c>
      <c r="B100" s="41" t="s">
        <v>637</v>
      </c>
      <c r="C100" s="42" t="s">
        <v>744</v>
      </c>
      <c r="D100" s="43">
        <v>30</v>
      </c>
      <c r="E100" s="44">
        <v>22</v>
      </c>
      <c r="F100" s="45">
        <f t="shared" si="6"/>
        <v>660</v>
      </c>
    </row>
    <row r="101" spans="1:6" ht="110.4" x14ac:dyDescent="0.3">
      <c r="A101" s="40" t="s">
        <v>745</v>
      </c>
      <c r="B101" s="41" t="s">
        <v>637</v>
      </c>
      <c r="C101" s="42" t="s">
        <v>746</v>
      </c>
      <c r="D101" s="43">
        <v>10</v>
      </c>
      <c r="E101" s="44">
        <v>30.2</v>
      </c>
      <c r="F101" s="45">
        <f t="shared" si="6"/>
        <v>302</v>
      </c>
    </row>
    <row r="102" spans="1:6" ht="27.6" x14ac:dyDescent="0.3">
      <c r="A102" s="40" t="s">
        <v>747</v>
      </c>
      <c r="B102" s="41" t="s">
        <v>16</v>
      </c>
      <c r="C102" s="42" t="s">
        <v>748</v>
      </c>
      <c r="D102" s="43">
        <v>11</v>
      </c>
      <c r="E102" s="44">
        <v>18</v>
      </c>
      <c r="F102" s="45">
        <f t="shared" si="6"/>
        <v>198</v>
      </c>
    </row>
    <row r="103" spans="1:6" ht="15.6" x14ac:dyDescent="0.3">
      <c r="A103" s="46" t="s">
        <v>749</v>
      </c>
      <c r="B103" s="47"/>
      <c r="C103" s="47"/>
      <c r="D103" s="48"/>
      <c r="E103" s="48"/>
      <c r="F103" s="49">
        <f>SUM(F89:F102)</f>
        <v>23798.491199999997</v>
      </c>
    </row>
    <row r="104" spans="1:6" ht="15.6" x14ac:dyDescent="0.3">
      <c r="A104" s="57"/>
      <c r="B104" s="58"/>
      <c r="C104" s="58"/>
      <c r="D104" s="59"/>
      <c r="E104" s="59"/>
      <c r="F104" s="56"/>
    </row>
    <row r="105" spans="1:6" x14ac:dyDescent="0.3">
      <c r="A105" s="32" t="s">
        <v>8</v>
      </c>
      <c r="B105" s="33"/>
      <c r="C105" s="33" t="s">
        <v>209</v>
      </c>
      <c r="D105" s="34" t="s">
        <v>3</v>
      </c>
      <c r="E105" s="35"/>
      <c r="F105" s="36" t="s">
        <v>4</v>
      </c>
    </row>
    <row r="106" spans="1:6" ht="15.6" x14ac:dyDescent="0.3">
      <c r="A106" s="37" t="s">
        <v>750</v>
      </c>
      <c r="B106" s="37"/>
      <c r="C106" s="37"/>
      <c r="D106" s="37"/>
      <c r="E106" s="37"/>
      <c r="F106" s="52"/>
    </row>
    <row r="107" spans="1:6" ht="124.2" x14ac:dyDescent="0.3">
      <c r="A107" s="40" t="s">
        <v>751</v>
      </c>
      <c r="B107" s="41" t="s">
        <v>15</v>
      </c>
      <c r="C107" s="42" t="s">
        <v>752</v>
      </c>
      <c r="D107" s="43">
        <v>9</v>
      </c>
      <c r="E107" s="44">
        <v>2142</v>
      </c>
      <c r="F107" s="45">
        <f t="shared" ref="F107:F111" si="7">D107*E107</f>
        <v>19278</v>
      </c>
    </row>
    <row r="108" spans="1:6" ht="96.6" x14ac:dyDescent="0.3">
      <c r="A108" s="40" t="s">
        <v>753</v>
      </c>
      <c r="B108" s="41" t="s">
        <v>72</v>
      </c>
      <c r="C108" s="42" t="s">
        <v>754</v>
      </c>
      <c r="D108" s="43">
        <v>1</v>
      </c>
      <c r="E108" s="44">
        <v>1580</v>
      </c>
      <c r="F108" s="45">
        <f t="shared" si="7"/>
        <v>1580</v>
      </c>
    </row>
    <row r="109" spans="1:6" ht="96.6" x14ac:dyDescent="0.3">
      <c r="A109" s="40" t="s">
        <v>753</v>
      </c>
      <c r="B109" s="41" t="s">
        <v>72</v>
      </c>
      <c r="C109" s="42" t="s">
        <v>755</v>
      </c>
      <c r="D109" s="43">
        <v>1</v>
      </c>
      <c r="E109" s="44">
        <v>1550</v>
      </c>
      <c r="F109" s="45">
        <f t="shared" si="7"/>
        <v>1550</v>
      </c>
    </row>
    <row r="110" spans="1:6" ht="138" x14ac:dyDescent="0.3">
      <c r="A110" s="40" t="s">
        <v>753</v>
      </c>
      <c r="B110" s="41" t="s">
        <v>72</v>
      </c>
      <c r="C110" s="42" t="s">
        <v>756</v>
      </c>
      <c r="D110" s="43">
        <v>1</v>
      </c>
      <c r="E110" s="44">
        <v>11460</v>
      </c>
      <c r="F110" s="45">
        <f t="shared" si="7"/>
        <v>11460</v>
      </c>
    </row>
    <row r="111" spans="1:6" ht="82.8" x14ac:dyDescent="0.3">
      <c r="A111" s="40" t="s">
        <v>757</v>
      </c>
      <c r="B111" s="41" t="s">
        <v>15</v>
      </c>
      <c r="C111" s="42" t="s">
        <v>758</v>
      </c>
      <c r="D111" s="43">
        <v>1</v>
      </c>
      <c r="E111" s="44">
        <v>2361</v>
      </c>
      <c r="F111" s="45">
        <f t="shared" si="7"/>
        <v>2361</v>
      </c>
    </row>
    <row r="112" spans="1:6" x14ac:dyDescent="0.3">
      <c r="A112" s="50"/>
      <c r="B112" s="41"/>
      <c r="C112" s="42"/>
      <c r="D112" s="43"/>
      <c r="E112" s="44"/>
      <c r="F112" s="45"/>
    </row>
    <row r="113" spans="1:6" ht="15.6" x14ac:dyDescent="0.3">
      <c r="A113" s="46" t="s">
        <v>759</v>
      </c>
      <c r="B113" s="47"/>
      <c r="C113" s="47"/>
      <c r="D113" s="48"/>
      <c r="E113" s="48"/>
      <c r="F113" s="49">
        <f>SUM(F107:F112)</f>
        <v>36229</v>
      </c>
    </row>
    <row r="114" spans="1:6" ht="15.6" x14ac:dyDescent="0.3">
      <c r="A114" s="57"/>
      <c r="B114" s="58"/>
      <c r="C114" s="58"/>
      <c r="D114" s="59"/>
      <c r="E114" s="59"/>
      <c r="F114" s="56"/>
    </row>
    <row r="115" spans="1:6" x14ac:dyDescent="0.3">
      <c r="A115" s="32" t="s">
        <v>8</v>
      </c>
      <c r="B115" s="33"/>
      <c r="C115" s="33" t="s">
        <v>209</v>
      </c>
      <c r="D115" s="34" t="s">
        <v>3</v>
      </c>
      <c r="E115" s="35"/>
      <c r="F115" s="36" t="s">
        <v>4</v>
      </c>
    </row>
    <row r="116" spans="1:6" ht="15.6" x14ac:dyDescent="0.3">
      <c r="A116" s="37" t="s">
        <v>760</v>
      </c>
      <c r="B116" s="37"/>
      <c r="C116" s="37"/>
      <c r="D116" s="37"/>
      <c r="E116" s="37"/>
      <c r="F116" s="52"/>
    </row>
    <row r="117" spans="1:6" ht="27.6" x14ac:dyDescent="0.3">
      <c r="A117" s="40" t="s">
        <v>761</v>
      </c>
      <c r="B117" s="41" t="s">
        <v>15</v>
      </c>
      <c r="C117" s="42" t="s">
        <v>762</v>
      </c>
      <c r="D117" s="43">
        <v>14</v>
      </c>
      <c r="E117" s="44">
        <v>264</v>
      </c>
      <c r="F117" s="45">
        <f t="shared" ref="F117:F129" si="8">D117*E117</f>
        <v>3696</v>
      </c>
    </row>
    <row r="118" spans="1:6" ht="41.4" x14ac:dyDescent="0.3">
      <c r="A118" s="40" t="s">
        <v>763</v>
      </c>
      <c r="B118" s="41" t="s">
        <v>15</v>
      </c>
      <c r="C118" s="42" t="s">
        <v>764</v>
      </c>
      <c r="D118" s="43">
        <v>1</v>
      </c>
      <c r="E118" s="44">
        <v>886</v>
      </c>
      <c r="F118" s="45">
        <f t="shared" si="8"/>
        <v>886</v>
      </c>
    </row>
    <row r="119" spans="1:6" x14ac:dyDescent="0.3">
      <c r="A119" s="40" t="s">
        <v>765</v>
      </c>
      <c r="B119" s="41" t="s">
        <v>15</v>
      </c>
      <c r="C119" s="42" t="s">
        <v>766</v>
      </c>
      <c r="D119" s="43">
        <v>1</v>
      </c>
      <c r="E119" s="44">
        <v>99</v>
      </c>
      <c r="F119" s="45">
        <f t="shared" si="8"/>
        <v>99</v>
      </c>
    </row>
    <row r="120" spans="1:6" ht="27.6" x14ac:dyDescent="0.3">
      <c r="A120" s="40" t="s">
        <v>767</v>
      </c>
      <c r="B120" s="41" t="s">
        <v>72</v>
      </c>
      <c r="C120" s="42" t="s">
        <v>768</v>
      </c>
      <c r="D120" s="43">
        <v>1</v>
      </c>
      <c r="E120" s="44">
        <v>517</v>
      </c>
      <c r="F120" s="45">
        <f t="shared" si="8"/>
        <v>517</v>
      </c>
    </row>
    <row r="121" spans="1:6" ht="41.4" x14ac:dyDescent="0.3">
      <c r="A121" s="40" t="s">
        <v>769</v>
      </c>
      <c r="B121" s="41" t="s">
        <v>72</v>
      </c>
      <c r="C121" s="42" t="s">
        <v>770</v>
      </c>
      <c r="D121" s="43">
        <v>12</v>
      </c>
      <c r="E121" s="44">
        <v>319</v>
      </c>
      <c r="F121" s="45">
        <f t="shared" si="8"/>
        <v>3828</v>
      </c>
    </row>
    <row r="122" spans="1:6" ht="27.6" x14ac:dyDescent="0.3">
      <c r="A122" s="40" t="s">
        <v>771</v>
      </c>
      <c r="B122" s="41" t="s">
        <v>72</v>
      </c>
      <c r="C122" s="42" t="s">
        <v>772</v>
      </c>
      <c r="D122" s="43">
        <v>12</v>
      </c>
      <c r="E122" s="44">
        <v>44</v>
      </c>
      <c r="F122" s="45">
        <f t="shared" si="8"/>
        <v>528</v>
      </c>
    </row>
    <row r="123" spans="1:6" ht="27.6" x14ac:dyDescent="0.3">
      <c r="A123" s="40" t="s">
        <v>773</v>
      </c>
      <c r="B123" s="41" t="s">
        <v>72</v>
      </c>
      <c r="C123" s="42" t="s">
        <v>774</v>
      </c>
      <c r="D123" s="43">
        <v>11</v>
      </c>
      <c r="E123" s="44">
        <v>248</v>
      </c>
      <c r="F123" s="45">
        <f t="shared" si="8"/>
        <v>2728</v>
      </c>
    </row>
    <row r="124" spans="1:6" ht="27.6" x14ac:dyDescent="0.3">
      <c r="A124" s="40" t="s">
        <v>775</v>
      </c>
      <c r="B124" s="41" t="s">
        <v>72</v>
      </c>
      <c r="C124" s="42" t="s">
        <v>776</v>
      </c>
      <c r="D124" s="43">
        <v>1</v>
      </c>
      <c r="E124" s="44">
        <v>64</v>
      </c>
      <c r="F124" s="45">
        <f t="shared" si="8"/>
        <v>64</v>
      </c>
    </row>
    <row r="125" spans="1:6" ht="27.6" x14ac:dyDescent="0.3">
      <c r="A125" s="40" t="s">
        <v>777</v>
      </c>
      <c r="B125" s="41" t="s">
        <v>72</v>
      </c>
      <c r="C125" s="42" t="s">
        <v>778</v>
      </c>
      <c r="D125" s="43">
        <v>10</v>
      </c>
      <c r="E125" s="44">
        <v>89</v>
      </c>
      <c r="F125" s="45">
        <f t="shared" si="8"/>
        <v>890</v>
      </c>
    </row>
    <row r="126" spans="1:6" x14ac:dyDescent="0.3">
      <c r="A126" s="40" t="s">
        <v>779</v>
      </c>
      <c r="B126" s="41" t="s">
        <v>13</v>
      </c>
      <c r="C126" s="42" t="s">
        <v>780</v>
      </c>
      <c r="D126" s="43">
        <v>12</v>
      </c>
      <c r="E126" s="44">
        <v>93.5</v>
      </c>
      <c r="F126" s="45">
        <f t="shared" si="8"/>
        <v>1122</v>
      </c>
    </row>
    <row r="127" spans="1:6" ht="27.6" x14ac:dyDescent="0.3">
      <c r="A127" s="40" t="s">
        <v>781</v>
      </c>
      <c r="B127" s="41" t="s">
        <v>13</v>
      </c>
      <c r="C127" s="42" t="s">
        <v>782</v>
      </c>
      <c r="D127" s="43">
        <v>12</v>
      </c>
      <c r="E127" s="44">
        <v>56</v>
      </c>
      <c r="F127" s="45">
        <f t="shared" si="8"/>
        <v>672</v>
      </c>
    </row>
    <row r="128" spans="1:6" ht="27.6" x14ac:dyDescent="0.3">
      <c r="A128" s="40" t="s">
        <v>783</v>
      </c>
      <c r="B128" s="41" t="s">
        <v>13</v>
      </c>
      <c r="C128" s="42" t="s">
        <v>784</v>
      </c>
      <c r="D128" s="43">
        <v>12</v>
      </c>
      <c r="E128" s="44">
        <v>107</v>
      </c>
      <c r="F128" s="45">
        <f t="shared" si="8"/>
        <v>1284</v>
      </c>
    </row>
    <row r="129" spans="1:6" ht="41.4" x14ac:dyDescent="0.3">
      <c r="A129" s="40" t="s">
        <v>785</v>
      </c>
      <c r="B129" s="41" t="s">
        <v>13</v>
      </c>
      <c r="C129" s="42" t="s">
        <v>786</v>
      </c>
      <c r="D129" s="43">
        <v>12</v>
      </c>
      <c r="E129" s="44">
        <v>135</v>
      </c>
      <c r="F129" s="45">
        <f t="shared" si="8"/>
        <v>1620</v>
      </c>
    </row>
    <row r="130" spans="1:6" ht="15.6" x14ac:dyDescent="0.3">
      <c r="A130" s="46" t="s">
        <v>787</v>
      </c>
      <c r="B130" s="47"/>
      <c r="C130" s="47"/>
      <c r="D130" s="48"/>
      <c r="E130" s="48"/>
      <c r="F130" s="49">
        <f>SUM(F117:F129)</f>
        <v>17934</v>
      </c>
    </row>
    <row r="131" spans="1:6" ht="15.6" x14ac:dyDescent="0.3">
      <c r="A131" s="57"/>
      <c r="B131" s="58"/>
      <c r="C131" s="58"/>
      <c r="D131" s="59"/>
      <c r="E131" s="59"/>
      <c r="F131" s="56"/>
    </row>
    <row r="132" spans="1:6" x14ac:dyDescent="0.3">
      <c r="A132" s="32" t="s">
        <v>8</v>
      </c>
      <c r="B132" s="33"/>
      <c r="C132" s="33" t="s">
        <v>209</v>
      </c>
      <c r="D132" s="34" t="s">
        <v>3</v>
      </c>
      <c r="E132" s="35" t="s">
        <v>2</v>
      </c>
      <c r="F132" s="36" t="s">
        <v>4</v>
      </c>
    </row>
    <row r="133" spans="1:6" ht="15.6" x14ac:dyDescent="0.3">
      <c r="A133" s="37" t="s">
        <v>788</v>
      </c>
      <c r="B133" s="38"/>
      <c r="C133" s="38"/>
      <c r="D133" s="38"/>
      <c r="E133" s="38"/>
      <c r="F133" s="39"/>
    </row>
    <row r="134" spans="1:6" ht="28.8" x14ac:dyDescent="0.3">
      <c r="A134" s="60" t="s">
        <v>789</v>
      </c>
      <c r="B134" s="61" t="s">
        <v>13</v>
      </c>
      <c r="C134" s="61" t="s">
        <v>790</v>
      </c>
      <c r="D134" s="43">
        <v>213</v>
      </c>
      <c r="E134" s="44">
        <v>28.18</v>
      </c>
      <c r="F134" s="45">
        <f>D134*E134</f>
        <v>6002.34</v>
      </c>
    </row>
    <row r="135" spans="1:6" ht="72" x14ac:dyDescent="0.3">
      <c r="A135" s="60" t="s">
        <v>791</v>
      </c>
      <c r="B135" s="61" t="s">
        <v>598</v>
      </c>
      <c r="C135" s="61" t="s">
        <v>792</v>
      </c>
      <c r="D135" s="43">
        <v>1</v>
      </c>
      <c r="E135" s="44">
        <v>4000</v>
      </c>
      <c r="F135" s="45">
        <f t="shared" ref="F135:F136" si="9">D135*E135</f>
        <v>4000</v>
      </c>
    </row>
    <row r="136" spans="1:6" ht="57.6" x14ac:dyDescent="0.3">
      <c r="A136" s="60" t="s">
        <v>2760</v>
      </c>
      <c r="B136" s="61" t="s">
        <v>13</v>
      </c>
      <c r="C136" s="61" t="s">
        <v>793</v>
      </c>
      <c r="D136" s="43">
        <v>20</v>
      </c>
      <c r="E136" s="44">
        <v>42</v>
      </c>
      <c r="F136" s="45">
        <f t="shared" si="9"/>
        <v>840</v>
      </c>
    </row>
    <row r="137" spans="1:6" x14ac:dyDescent="0.3">
      <c r="A137" s="60"/>
      <c r="B137" s="61"/>
      <c r="C137" s="61"/>
      <c r="D137" s="43"/>
      <c r="E137" s="44"/>
      <c r="F137" s="62"/>
    </row>
    <row r="138" spans="1:6" ht="15.6" x14ac:dyDescent="0.3">
      <c r="A138" s="46" t="s">
        <v>794</v>
      </c>
      <c r="B138" s="106"/>
      <c r="C138" s="47"/>
      <c r="D138" s="48"/>
      <c r="E138" s="48"/>
      <c r="F138" s="49">
        <f>SUM(F134:F136)</f>
        <v>10842.34</v>
      </c>
    </row>
    <row r="139" spans="1:6" ht="15.6" x14ac:dyDescent="0.3">
      <c r="A139" s="57"/>
      <c r="B139" s="58"/>
      <c r="C139" s="58"/>
      <c r="D139" s="59"/>
      <c r="E139" s="59"/>
      <c r="F139" s="56"/>
    </row>
    <row r="140" spans="1:6" ht="15.6" x14ac:dyDescent="0.3">
      <c r="A140" s="53"/>
      <c r="B140" s="54"/>
      <c r="C140" s="54"/>
      <c r="D140" s="55"/>
      <c r="E140" s="55"/>
      <c r="F140" s="56"/>
    </row>
    <row r="141" spans="1:6" ht="15.6" x14ac:dyDescent="0.3">
      <c r="A141" s="63" t="s">
        <v>795</v>
      </c>
      <c r="B141" s="107"/>
      <c r="C141" s="64"/>
      <c r="D141" s="64"/>
      <c r="E141" s="64"/>
      <c r="F141" s="65">
        <f>F113+F103+F85+F73+F61+F47+F35+F26+F130+F138</f>
        <v>274619.09120000008</v>
      </c>
    </row>
    <row r="142" spans="1:6" ht="15.6" x14ac:dyDescent="0.3">
      <c r="A142" s="66"/>
      <c r="B142" s="67"/>
      <c r="C142" s="67"/>
      <c r="D142" s="67"/>
      <c r="E142" s="67"/>
      <c r="F142" s="68"/>
    </row>
    <row r="143" spans="1:6" ht="15.6" x14ac:dyDescent="0.3">
      <c r="A143" s="66"/>
      <c r="B143" s="67"/>
      <c r="C143" s="67"/>
      <c r="D143" s="67"/>
      <c r="E143" s="67"/>
      <c r="F143" s="68"/>
    </row>
    <row r="144" spans="1:6" ht="15.6" x14ac:dyDescent="0.3">
      <c r="A144" s="108" t="s">
        <v>2736</v>
      </c>
      <c r="B144" s="109"/>
      <c r="C144" s="110"/>
      <c r="D144" s="111"/>
      <c r="E144" s="111"/>
      <c r="F144" s="112"/>
    </row>
    <row r="145" spans="1:6" ht="15.6" x14ac:dyDescent="0.3">
      <c r="A145" s="66"/>
      <c r="B145" s="67"/>
      <c r="C145" s="67"/>
      <c r="D145" s="67"/>
      <c r="E145" s="67"/>
      <c r="F145" s="68"/>
    </row>
    <row r="146" spans="1:6" x14ac:dyDescent="0.3">
      <c r="A146" s="6" t="s">
        <v>5</v>
      </c>
      <c r="B146" s="7" t="s">
        <v>6</v>
      </c>
      <c r="C146" s="6" t="s">
        <v>7</v>
      </c>
    </row>
    <row r="147" spans="1:6" x14ac:dyDescent="0.3">
      <c r="A147" s="6" t="s">
        <v>8</v>
      </c>
      <c r="B147" s="7" t="s">
        <v>2737</v>
      </c>
      <c r="C147" s="6" t="s">
        <v>2738</v>
      </c>
    </row>
    <row r="149" spans="1:6" ht="235.8" x14ac:dyDescent="0.3">
      <c r="A149" s="3" t="s">
        <v>2739</v>
      </c>
      <c r="B149" s="8" t="s">
        <v>9</v>
      </c>
      <c r="C149" s="9" t="s">
        <v>2740</v>
      </c>
      <c r="D149" s="10">
        <v>0</v>
      </c>
      <c r="E149" s="11">
        <v>1</v>
      </c>
      <c r="F149" s="12">
        <f>ROUND(ROUND(D149,2)*ROUND(E149,3),2)</f>
        <v>0</v>
      </c>
    </row>
    <row r="150" spans="1:6" x14ac:dyDescent="0.3">
      <c r="C150" s="6" t="s">
        <v>10</v>
      </c>
      <c r="D150" s="6"/>
      <c r="E150" s="6"/>
      <c r="F150" s="13">
        <f>SUM(F149:F149)</f>
        <v>0</v>
      </c>
    </row>
    <row r="152" spans="1:6" x14ac:dyDescent="0.3">
      <c r="A152" s="6" t="s">
        <v>5</v>
      </c>
      <c r="B152" s="7" t="s">
        <v>6</v>
      </c>
      <c r="C152" s="6" t="s">
        <v>7</v>
      </c>
    </row>
    <row r="153" spans="1:6" x14ac:dyDescent="0.3">
      <c r="A153" s="6" t="s">
        <v>8</v>
      </c>
      <c r="B153" s="7" t="s">
        <v>6</v>
      </c>
      <c r="C153" s="6" t="s">
        <v>2682</v>
      </c>
    </row>
    <row r="154" spans="1:6" x14ac:dyDescent="0.3">
      <c r="A154" s="6" t="s">
        <v>11</v>
      </c>
      <c r="B154" s="7" t="s">
        <v>2683</v>
      </c>
      <c r="C154" s="6" t="s">
        <v>2741</v>
      </c>
    </row>
    <row r="156" spans="1:6" x14ac:dyDescent="0.3">
      <c r="A156" s="3" t="s">
        <v>12</v>
      </c>
      <c r="B156" s="8" t="s">
        <v>13</v>
      </c>
      <c r="C156" s="3" t="s">
        <v>14</v>
      </c>
      <c r="D156" s="10">
        <v>5.33</v>
      </c>
      <c r="E156" s="11">
        <v>4</v>
      </c>
      <c r="F156" s="12">
        <f>ROUND(ROUND(D156,2)*ROUND(E156,3),2)</f>
        <v>21.32</v>
      </c>
    </row>
    <row r="157" spans="1:6" x14ac:dyDescent="0.3">
      <c r="A157" s="3" t="s">
        <v>2684</v>
      </c>
      <c r="B157" s="8" t="s">
        <v>15</v>
      </c>
      <c r="C157" s="3" t="s">
        <v>2685</v>
      </c>
      <c r="D157" s="10">
        <v>60.17</v>
      </c>
      <c r="E157" s="11">
        <v>2</v>
      </c>
      <c r="F157" s="12">
        <f>ROUND(ROUND(D157,2)*ROUND(E157,3),2)</f>
        <v>120.34</v>
      </c>
    </row>
    <row r="158" spans="1:6" x14ac:dyDescent="0.3">
      <c r="A158" s="3" t="s">
        <v>2742</v>
      </c>
      <c r="B158" s="8" t="s">
        <v>13</v>
      </c>
      <c r="C158" s="3" t="s">
        <v>2743</v>
      </c>
      <c r="D158" s="10">
        <v>1.28</v>
      </c>
      <c r="E158" s="11">
        <v>450</v>
      </c>
      <c r="F158" s="12">
        <f>ROUND(ROUND(D158,2)*ROUND(E158,3),2)</f>
        <v>576</v>
      </c>
    </row>
    <row r="159" spans="1:6" ht="15.6" x14ac:dyDescent="0.3">
      <c r="A159" s="46"/>
      <c r="B159" s="106"/>
      <c r="C159" s="47" t="s">
        <v>10</v>
      </c>
      <c r="D159" s="48"/>
      <c r="E159" s="48"/>
      <c r="F159" s="49">
        <f>SUM(F156:F158)</f>
        <v>717.66</v>
      </c>
    </row>
    <row r="161" spans="1:6" x14ac:dyDescent="0.3">
      <c r="A161" s="6" t="s">
        <v>5</v>
      </c>
      <c r="B161" s="7" t="s">
        <v>6</v>
      </c>
      <c r="C161" s="6" t="s">
        <v>7</v>
      </c>
    </row>
    <row r="162" spans="1:6" x14ac:dyDescent="0.3">
      <c r="A162" s="6" t="s">
        <v>8</v>
      </c>
      <c r="B162" s="7" t="s">
        <v>6</v>
      </c>
      <c r="C162" s="6" t="s">
        <v>2682</v>
      </c>
    </row>
    <row r="163" spans="1:6" x14ac:dyDescent="0.3">
      <c r="A163" s="6" t="s">
        <v>11</v>
      </c>
      <c r="B163" s="7" t="s">
        <v>2686</v>
      </c>
      <c r="C163" s="6" t="s">
        <v>2744</v>
      </c>
    </row>
    <row r="165" spans="1:6" x14ac:dyDescent="0.3">
      <c r="A165" s="3" t="s">
        <v>2687</v>
      </c>
      <c r="B165" s="8" t="s">
        <v>15</v>
      </c>
      <c r="C165" s="3" t="s">
        <v>2745</v>
      </c>
      <c r="D165" s="10">
        <v>729.88</v>
      </c>
      <c r="E165" s="11">
        <v>2</v>
      </c>
      <c r="F165" s="12">
        <f t="shared" ref="F165:F176" si="10">ROUND(ROUND(D165,2)*ROUND(E165,3),2)</f>
        <v>1459.76</v>
      </c>
    </row>
    <row r="166" spans="1:6" x14ac:dyDescent="0.3">
      <c r="A166" s="3" t="s">
        <v>2688</v>
      </c>
      <c r="B166" s="8" t="s">
        <v>15</v>
      </c>
      <c r="C166" s="3" t="s">
        <v>2689</v>
      </c>
      <c r="D166" s="10">
        <v>3081.25</v>
      </c>
      <c r="E166" s="11">
        <v>1</v>
      </c>
      <c r="F166" s="12">
        <f t="shared" si="10"/>
        <v>3081.25</v>
      </c>
    </row>
    <row r="167" spans="1:6" x14ac:dyDescent="0.3">
      <c r="A167" s="3" t="s">
        <v>2690</v>
      </c>
      <c r="B167" s="8" t="s">
        <v>15</v>
      </c>
      <c r="C167" s="3" t="s">
        <v>2691</v>
      </c>
      <c r="D167" s="10">
        <v>162.1</v>
      </c>
      <c r="E167" s="11">
        <v>7</v>
      </c>
      <c r="F167" s="12">
        <f t="shared" si="10"/>
        <v>1134.7</v>
      </c>
    </row>
    <row r="168" spans="1:6" x14ac:dyDescent="0.3">
      <c r="A168" s="3" t="s">
        <v>2692</v>
      </c>
      <c r="B168" s="8" t="s">
        <v>15</v>
      </c>
      <c r="C168" s="3" t="s">
        <v>2693</v>
      </c>
      <c r="D168" s="10">
        <v>162.52000000000001</v>
      </c>
      <c r="E168" s="11">
        <v>2</v>
      </c>
      <c r="F168" s="12">
        <f t="shared" si="10"/>
        <v>325.04000000000002</v>
      </c>
    </row>
    <row r="169" spans="1:6" x14ac:dyDescent="0.3">
      <c r="A169" s="3" t="s">
        <v>2694</v>
      </c>
      <c r="B169" s="8" t="s">
        <v>15</v>
      </c>
      <c r="C169" s="3" t="s">
        <v>2695</v>
      </c>
      <c r="D169" s="10">
        <v>7.14</v>
      </c>
      <c r="E169" s="11">
        <v>18</v>
      </c>
      <c r="F169" s="12">
        <f t="shared" si="10"/>
        <v>128.52000000000001</v>
      </c>
    </row>
    <row r="170" spans="1:6" x14ac:dyDescent="0.3">
      <c r="A170" s="3" t="s">
        <v>2696</v>
      </c>
      <c r="B170" s="8" t="s">
        <v>15</v>
      </c>
      <c r="C170" s="3" t="s">
        <v>2697</v>
      </c>
      <c r="D170" s="10">
        <v>7.23</v>
      </c>
      <c r="E170" s="11">
        <v>10</v>
      </c>
      <c r="F170" s="12">
        <f t="shared" si="10"/>
        <v>72.3</v>
      </c>
    </row>
    <row r="171" spans="1:6" x14ac:dyDescent="0.3">
      <c r="A171" s="3" t="s">
        <v>2698</v>
      </c>
      <c r="B171" s="8" t="s">
        <v>15</v>
      </c>
      <c r="C171" s="3" t="s">
        <v>2699</v>
      </c>
      <c r="D171" s="10">
        <v>6.03</v>
      </c>
      <c r="E171" s="11">
        <v>20</v>
      </c>
      <c r="F171" s="12">
        <f t="shared" si="10"/>
        <v>120.6</v>
      </c>
    </row>
    <row r="172" spans="1:6" x14ac:dyDescent="0.3">
      <c r="A172" s="3" t="s">
        <v>2700</v>
      </c>
      <c r="B172" s="8" t="s">
        <v>16</v>
      </c>
      <c r="C172" s="3" t="s">
        <v>2701</v>
      </c>
      <c r="D172" s="10">
        <v>9.1999999999999993</v>
      </c>
      <c r="E172" s="11">
        <v>400</v>
      </c>
      <c r="F172" s="12">
        <f t="shared" si="10"/>
        <v>3680</v>
      </c>
    </row>
    <row r="173" spans="1:6" x14ac:dyDescent="0.3">
      <c r="A173" s="3" t="s">
        <v>2702</v>
      </c>
      <c r="B173" s="8" t="s">
        <v>15</v>
      </c>
      <c r="C173" s="3" t="s">
        <v>2703</v>
      </c>
      <c r="D173" s="10">
        <v>2560.48</v>
      </c>
      <c r="E173" s="11">
        <v>1</v>
      </c>
      <c r="F173" s="12">
        <f t="shared" si="10"/>
        <v>2560.48</v>
      </c>
    </row>
    <row r="174" spans="1:6" x14ac:dyDescent="0.3">
      <c r="A174" s="3" t="s">
        <v>2704</v>
      </c>
      <c r="B174" s="8" t="s">
        <v>15</v>
      </c>
      <c r="C174" s="3" t="s">
        <v>2705</v>
      </c>
      <c r="D174" s="10">
        <v>98.71</v>
      </c>
      <c r="E174" s="11">
        <v>5</v>
      </c>
      <c r="F174" s="12">
        <f t="shared" si="10"/>
        <v>493.55</v>
      </c>
    </row>
    <row r="175" spans="1:6" x14ac:dyDescent="0.3">
      <c r="A175" s="3" t="s">
        <v>2746</v>
      </c>
      <c r="B175" s="8" t="s">
        <v>15</v>
      </c>
      <c r="C175" s="3" t="s">
        <v>2747</v>
      </c>
      <c r="D175" s="10">
        <v>52.73</v>
      </c>
      <c r="E175" s="11">
        <v>26</v>
      </c>
      <c r="F175" s="12">
        <f t="shared" si="10"/>
        <v>1370.98</v>
      </c>
    </row>
    <row r="176" spans="1:6" x14ac:dyDescent="0.3">
      <c r="A176" s="3" t="s">
        <v>2748</v>
      </c>
      <c r="B176" s="8" t="s">
        <v>15</v>
      </c>
      <c r="C176" s="3" t="s">
        <v>2706</v>
      </c>
      <c r="D176" s="10">
        <v>144.94999999999999</v>
      </c>
      <c r="E176" s="11">
        <v>2</v>
      </c>
      <c r="F176" s="12">
        <f t="shared" si="10"/>
        <v>289.89999999999998</v>
      </c>
    </row>
    <row r="177" spans="1:6" ht="15.6" x14ac:dyDescent="0.3">
      <c r="A177" s="46"/>
      <c r="B177" s="106"/>
      <c r="C177" s="47" t="s">
        <v>10</v>
      </c>
      <c r="D177" s="48"/>
      <c r="E177" s="48"/>
      <c r="F177" s="49">
        <f>SUM(F165:F176)</f>
        <v>14717.08</v>
      </c>
    </row>
    <row r="179" spans="1:6" x14ac:dyDescent="0.3">
      <c r="A179" s="6" t="s">
        <v>5</v>
      </c>
      <c r="B179" s="7" t="s">
        <v>6</v>
      </c>
      <c r="C179" s="6" t="s">
        <v>7</v>
      </c>
    </row>
    <row r="180" spans="1:6" x14ac:dyDescent="0.3">
      <c r="A180" s="6" t="s">
        <v>8</v>
      </c>
      <c r="B180" s="7" t="s">
        <v>17</v>
      </c>
      <c r="C180" s="6" t="s">
        <v>2707</v>
      </c>
    </row>
    <row r="181" spans="1:6" x14ac:dyDescent="0.3">
      <c r="A181" s="6" t="s">
        <v>11</v>
      </c>
      <c r="B181" s="7" t="s">
        <v>2708</v>
      </c>
      <c r="C181" s="6" t="s">
        <v>2749</v>
      </c>
    </row>
    <row r="183" spans="1:6" x14ac:dyDescent="0.3">
      <c r="A183" s="3" t="s">
        <v>12</v>
      </c>
      <c r="B183" s="8" t="s">
        <v>13</v>
      </c>
      <c r="C183" s="3" t="s">
        <v>14</v>
      </c>
      <c r="D183" s="10">
        <v>5.33</v>
      </c>
      <c r="E183" s="11">
        <v>8</v>
      </c>
      <c r="F183" s="12">
        <f>ROUND(ROUND(D183,2)*ROUND(E183,3),2)</f>
        <v>42.64</v>
      </c>
    </row>
    <row r="184" spans="1:6" x14ac:dyDescent="0.3">
      <c r="A184" s="3" t="s">
        <v>2709</v>
      </c>
      <c r="B184" s="8" t="s">
        <v>15</v>
      </c>
      <c r="C184" s="3" t="s">
        <v>2710</v>
      </c>
      <c r="D184" s="10">
        <v>431.85</v>
      </c>
      <c r="E184" s="11">
        <v>1</v>
      </c>
      <c r="F184" s="12">
        <f>ROUND(ROUND(D184,2)*ROUND(E184,3),2)</f>
        <v>431.85</v>
      </c>
    </row>
    <row r="185" spans="1:6" x14ac:dyDescent="0.3">
      <c r="A185" s="3" t="s">
        <v>2750</v>
      </c>
      <c r="B185" s="8" t="s">
        <v>15</v>
      </c>
      <c r="C185" s="3" t="s">
        <v>2751</v>
      </c>
      <c r="D185" s="10">
        <v>1950.14</v>
      </c>
      <c r="E185" s="11">
        <v>1</v>
      </c>
      <c r="F185" s="12">
        <f>ROUND(ROUND(D185,2)*ROUND(E185,3),2)</f>
        <v>1950.14</v>
      </c>
    </row>
    <row r="186" spans="1:6" ht="15.6" x14ac:dyDescent="0.3">
      <c r="A186" s="46"/>
      <c r="B186" s="106"/>
      <c r="C186" s="47" t="s">
        <v>10</v>
      </c>
      <c r="D186" s="48"/>
      <c r="E186" s="48"/>
      <c r="F186" s="49">
        <f>SUM(F183:F185)</f>
        <v>2424.63</v>
      </c>
    </row>
    <row r="188" spans="1:6" x14ac:dyDescent="0.3">
      <c r="A188" s="6" t="s">
        <v>5</v>
      </c>
      <c r="B188" s="7" t="s">
        <v>6</v>
      </c>
      <c r="C188" s="6" t="s">
        <v>7</v>
      </c>
    </row>
    <row r="189" spans="1:6" x14ac:dyDescent="0.3">
      <c r="A189" s="6" t="s">
        <v>8</v>
      </c>
      <c r="B189" s="7" t="s">
        <v>17</v>
      </c>
      <c r="C189" s="6" t="s">
        <v>2707</v>
      </c>
    </row>
    <row r="190" spans="1:6" x14ac:dyDescent="0.3">
      <c r="A190" s="6" t="s">
        <v>11</v>
      </c>
      <c r="B190" s="7" t="s">
        <v>2711</v>
      </c>
      <c r="C190" s="6" t="s">
        <v>2752</v>
      </c>
    </row>
    <row r="192" spans="1:6" x14ac:dyDescent="0.3">
      <c r="A192" s="3" t="s">
        <v>2712</v>
      </c>
      <c r="B192" s="8" t="s">
        <v>16</v>
      </c>
      <c r="C192" s="3" t="s">
        <v>2713</v>
      </c>
      <c r="D192" s="10">
        <v>54.85</v>
      </c>
      <c r="E192" s="11">
        <v>80</v>
      </c>
      <c r="F192" s="12">
        <f t="shared" ref="F192:F211" si="11">ROUND(ROUND(D192,2)*ROUND(E192,3),2)</f>
        <v>4388</v>
      </c>
    </row>
    <row r="193" spans="1:6" x14ac:dyDescent="0.3">
      <c r="A193" s="3" t="s">
        <v>2714</v>
      </c>
      <c r="B193" s="8" t="s">
        <v>15</v>
      </c>
      <c r="C193" s="3" t="s">
        <v>2715</v>
      </c>
      <c r="D193" s="10">
        <v>941.21</v>
      </c>
      <c r="E193" s="11">
        <v>1</v>
      </c>
      <c r="F193" s="12">
        <f t="shared" si="11"/>
        <v>941.21</v>
      </c>
    </row>
    <row r="194" spans="1:6" x14ac:dyDescent="0.3">
      <c r="A194" s="3" t="s">
        <v>2716</v>
      </c>
      <c r="B194" s="8" t="s">
        <v>15</v>
      </c>
      <c r="C194" s="3" t="s">
        <v>2717</v>
      </c>
      <c r="D194" s="10">
        <v>403.64</v>
      </c>
      <c r="E194" s="11">
        <v>14</v>
      </c>
      <c r="F194" s="12">
        <f t="shared" si="11"/>
        <v>5650.96</v>
      </c>
    </row>
    <row r="195" spans="1:6" x14ac:dyDescent="0.3">
      <c r="A195" s="3" t="s">
        <v>2718</v>
      </c>
      <c r="B195" s="8" t="s">
        <v>15</v>
      </c>
      <c r="C195" s="3" t="s">
        <v>2719</v>
      </c>
      <c r="D195" s="10">
        <v>245.88</v>
      </c>
      <c r="E195" s="11">
        <v>2</v>
      </c>
      <c r="F195" s="12">
        <f t="shared" si="11"/>
        <v>491.76</v>
      </c>
    </row>
    <row r="196" spans="1:6" x14ac:dyDescent="0.3">
      <c r="A196" s="3" t="s">
        <v>2720</v>
      </c>
      <c r="B196" s="8" t="s">
        <v>15</v>
      </c>
      <c r="C196" s="3" t="s">
        <v>2721</v>
      </c>
      <c r="D196" s="10">
        <v>171.7</v>
      </c>
      <c r="E196" s="11">
        <v>4</v>
      </c>
      <c r="F196" s="12">
        <f t="shared" si="11"/>
        <v>686.8</v>
      </c>
    </row>
    <row r="197" spans="1:6" x14ac:dyDescent="0.3">
      <c r="A197" s="3" t="s">
        <v>2722</v>
      </c>
      <c r="B197" s="8" t="s">
        <v>15</v>
      </c>
      <c r="C197" s="3" t="s">
        <v>2723</v>
      </c>
      <c r="D197" s="10">
        <v>40.79</v>
      </c>
      <c r="E197" s="11">
        <v>13</v>
      </c>
      <c r="F197" s="12">
        <f t="shared" si="11"/>
        <v>530.27</v>
      </c>
    </row>
    <row r="198" spans="1:6" x14ac:dyDescent="0.3">
      <c r="A198" s="3" t="s">
        <v>2753</v>
      </c>
      <c r="B198" s="8" t="s">
        <v>15</v>
      </c>
      <c r="C198" s="3" t="s">
        <v>2754</v>
      </c>
      <c r="D198" s="10">
        <v>43.13</v>
      </c>
      <c r="E198" s="11">
        <v>11</v>
      </c>
      <c r="F198" s="12">
        <f t="shared" si="11"/>
        <v>474.43</v>
      </c>
    </row>
    <row r="199" spans="1:6" x14ac:dyDescent="0.3">
      <c r="A199" s="3" t="s">
        <v>2724</v>
      </c>
      <c r="B199" s="8" t="s">
        <v>16</v>
      </c>
      <c r="C199" s="3" t="s">
        <v>2725</v>
      </c>
      <c r="D199" s="10">
        <v>53.7</v>
      </c>
      <c r="E199" s="11">
        <v>155</v>
      </c>
      <c r="F199" s="12">
        <f t="shared" si="11"/>
        <v>8323.5</v>
      </c>
    </row>
    <row r="200" spans="1:6" x14ac:dyDescent="0.3">
      <c r="A200" s="3" t="s">
        <v>2726</v>
      </c>
      <c r="B200" s="8" t="s">
        <v>15</v>
      </c>
      <c r="C200" s="3" t="s">
        <v>2727</v>
      </c>
      <c r="D200" s="10">
        <v>151.19999999999999</v>
      </c>
      <c r="E200" s="11">
        <v>6</v>
      </c>
      <c r="F200" s="12">
        <f t="shared" si="11"/>
        <v>907.2</v>
      </c>
    </row>
    <row r="201" spans="1:6" x14ac:dyDescent="0.3">
      <c r="A201" s="3" t="s">
        <v>2728</v>
      </c>
      <c r="B201" s="8" t="s">
        <v>15</v>
      </c>
      <c r="C201" s="3" t="s">
        <v>2729</v>
      </c>
      <c r="D201" s="10">
        <v>29.6</v>
      </c>
      <c r="E201" s="11">
        <v>168</v>
      </c>
      <c r="F201" s="12">
        <f t="shared" si="11"/>
        <v>4972.8</v>
      </c>
    </row>
    <row r="202" spans="1:6" x14ac:dyDescent="0.3">
      <c r="A202" s="3" t="s">
        <v>2730</v>
      </c>
      <c r="B202" s="8" t="s">
        <v>16</v>
      </c>
      <c r="C202" s="3" t="s">
        <v>2731</v>
      </c>
      <c r="D202" s="10">
        <v>1.84</v>
      </c>
      <c r="E202" s="11">
        <v>1020</v>
      </c>
      <c r="F202" s="12">
        <f t="shared" si="11"/>
        <v>1876.8</v>
      </c>
    </row>
    <row r="203" spans="1:6" x14ac:dyDescent="0.3">
      <c r="A203" s="3" t="s">
        <v>2732</v>
      </c>
      <c r="B203" s="8" t="s">
        <v>16</v>
      </c>
      <c r="C203" s="3" t="s">
        <v>2733</v>
      </c>
      <c r="D203" s="10">
        <v>1.19</v>
      </c>
      <c r="E203" s="11">
        <v>1890</v>
      </c>
      <c r="F203" s="12">
        <f t="shared" si="11"/>
        <v>2249.1</v>
      </c>
    </row>
    <row r="204" spans="1:6" x14ac:dyDescent="0.3">
      <c r="A204" s="3" t="s">
        <v>2734</v>
      </c>
      <c r="B204" s="8" t="s">
        <v>16</v>
      </c>
      <c r="C204" s="3" t="s">
        <v>2735</v>
      </c>
      <c r="D204" s="10">
        <v>1.01</v>
      </c>
      <c r="E204" s="11">
        <v>2511</v>
      </c>
      <c r="F204" s="12">
        <f t="shared" si="11"/>
        <v>2536.11</v>
      </c>
    </row>
    <row r="205" spans="1:6" x14ac:dyDescent="0.3">
      <c r="A205" s="3" t="s">
        <v>18</v>
      </c>
      <c r="B205" s="8" t="s">
        <v>15</v>
      </c>
      <c r="C205" s="3" t="s">
        <v>19</v>
      </c>
      <c r="D205" s="10">
        <v>41.3</v>
      </c>
      <c r="E205" s="11">
        <v>56</v>
      </c>
      <c r="F205" s="12">
        <f t="shared" si="11"/>
        <v>2312.8000000000002</v>
      </c>
    </row>
    <row r="206" spans="1:6" x14ac:dyDescent="0.3">
      <c r="A206" s="3" t="s">
        <v>20</v>
      </c>
      <c r="B206" s="8" t="s">
        <v>15</v>
      </c>
      <c r="C206" s="3" t="s">
        <v>21</v>
      </c>
      <c r="D206" s="10">
        <v>76.319999999999993</v>
      </c>
      <c r="E206" s="11">
        <v>1</v>
      </c>
      <c r="F206" s="12">
        <f t="shared" si="11"/>
        <v>76.319999999999993</v>
      </c>
    </row>
    <row r="207" spans="1:6" x14ac:dyDescent="0.3">
      <c r="A207" s="3" t="s">
        <v>22</v>
      </c>
      <c r="B207" s="8" t="s">
        <v>15</v>
      </c>
      <c r="C207" s="3" t="s">
        <v>23</v>
      </c>
      <c r="D207" s="10">
        <v>73.099999999999994</v>
      </c>
      <c r="E207" s="11">
        <v>4</v>
      </c>
      <c r="F207" s="12">
        <f t="shared" si="11"/>
        <v>292.39999999999998</v>
      </c>
    </row>
    <row r="208" spans="1:6" x14ac:dyDescent="0.3">
      <c r="A208" s="3" t="s">
        <v>24</v>
      </c>
      <c r="B208" s="8" t="s">
        <v>15</v>
      </c>
      <c r="C208" s="3" t="s">
        <v>25</v>
      </c>
      <c r="D208" s="10">
        <v>106.58</v>
      </c>
      <c r="E208" s="11">
        <v>30</v>
      </c>
      <c r="F208" s="12">
        <f t="shared" si="11"/>
        <v>3197.4</v>
      </c>
    </row>
    <row r="209" spans="1:6" x14ac:dyDescent="0.3">
      <c r="A209" s="3" t="s">
        <v>26</v>
      </c>
      <c r="B209" s="8" t="s">
        <v>16</v>
      </c>
      <c r="C209" s="3" t="s">
        <v>27</v>
      </c>
      <c r="D209" s="10">
        <v>3.88</v>
      </c>
      <c r="E209" s="11">
        <v>695</v>
      </c>
      <c r="F209" s="12">
        <f t="shared" si="11"/>
        <v>2696.6</v>
      </c>
    </row>
    <row r="210" spans="1:6" x14ac:dyDescent="0.3">
      <c r="A210" s="3" t="s">
        <v>2755</v>
      </c>
      <c r="B210" s="8" t="s">
        <v>16</v>
      </c>
      <c r="C210" s="3" t="s">
        <v>2756</v>
      </c>
      <c r="D210" s="10">
        <v>2.56</v>
      </c>
      <c r="E210" s="11">
        <v>400</v>
      </c>
      <c r="F210" s="12">
        <f t="shared" si="11"/>
        <v>1024</v>
      </c>
    </row>
    <row r="211" spans="1:6" x14ac:dyDescent="0.3">
      <c r="A211" s="3" t="s">
        <v>2757</v>
      </c>
      <c r="B211" s="8" t="s">
        <v>16</v>
      </c>
      <c r="C211" s="3" t="s">
        <v>2758</v>
      </c>
      <c r="D211" s="10">
        <v>3.06</v>
      </c>
      <c r="E211" s="11">
        <v>400</v>
      </c>
      <c r="F211" s="12">
        <f t="shared" si="11"/>
        <v>1224</v>
      </c>
    </row>
    <row r="212" spans="1:6" ht="15.6" x14ac:dyDescent="0.3">
      <c r="A212" s="46"/>
      <c r="B212" s="106"/>
      <c r="C212" s="47" t="s">
        <v>10</v>
      </c>
      <c r="D212" s="48"/>
      <c r="E212" s="48"/>
      <c r="F212" s="49">
        <f>SUM(F192:F211)</f>
        <v>44852.46</v>
      </c>
    </row>
    <row r="214" spans="1:6" x14ac:dyDescent="0.3">
      <c r="A214" s="6" t="s">
        <v>5</v>
      </c>
      <c r="B214" s="7" t="s">
        <v>6</v>
      </c>
      <c r="C214" s="6" t="s">
        <v>7</v>
      </c>
    </row>
    <row r="215" spans="1:6" x14ac:dyDescent="0.3">
      <c r="A215" s="6" t="s">
        <v>8</v>
      </c>
      <c r="B215" s="7" t="s">
        <v>28</v>
      </c>
      <c r="C215" s="6" t="s">
        <v>29</v>
      </c>
    </row>
    <row r="216" spans="1:6" x14ac:dyDescent="0.3">
      <c r="A216" s="6" t="s">
        <v>11</v>
      </c>
      <c r="B216" s="7" t="s">
        <v>30</v>
      </c>
      <c r="C216" s="6" t="s">
        <v>31</v>
      </c>
    </row>
    <row r="218" spans="1:6" x14ac:dyDescent="0.3">
      <c r="A218" s="3" t="s">
        <v>32</v>
      </c>
      <c r="B218" s="8" t="s">
        <v>15</v>
      </c>
      <c r="C218" s="3" t="s">
        <v>33</v>
      </c>
      <c r="D218" s="10">
        <v>85.42</v>
      </c>
      <c r="E218" s="11">
        <v>27</v>
      </c>
      <c r="F218" s="12">
        <f t="shared" ref="F218:F223" si="12">ROUND(ROUND(D218,2)*ROUND(E218,3),2)</f>
        <v>2306.34</v>
      </c>
    </row>
    <row r="219" spans="1:6" x14ac:dyDescent="0.3">
      <c r="A219" s="3" t="s">
        <v>34</v>
      </c>
      <c r="B219" s="8" t="s">
        <v>15</v>
      </c>
      <c r="C219" s="3" t="s">
        <v>35</v>
      </c>
      <c r="D219" s="10">
        <v>176.73</v>
      </c>
      <c r="E219" s="11">
        <v>80</v>
      </c>
      <c r="F219" s="12">
        <f t="shared" si="12"/>
        <v>14138.4</v>
      </c>
    </row>
    <row r="220" spans="1:6" x14ac:dyDescent="0.3">
      <c r="A220" s="3" t="s">
        <v>36</v>
      </c>
      <c r="B220" s="8" t="s">
        <v>16</v>
      </c>
      <c r="C220" s="3" t="s">
        <v>37</v>
      </c>
      <c r="D220" s="10">
        <v>16.670000000000002</v>
      </c>
      <c r="E220" s="11">
        <v>38</v>
      </c>
      <c r="F220" s="12">
        <f t="shared" si="12"/>
        <v>633.46</v>
      </c>
    </row>
    <row r="221" spans="1:6" x14ac:dyDescent="0.3">
      <c r="A221" s="3" t="s">
        <v>38</v>
      </c>
      <c r="B221" s="8" t="s">
        <v>15</v>
      </c>
      <c r="C221" s="3" t="s">
        <v>39</v>
      </c>
      <c r="D221" s="10">
        <v>114.07</v>
      </c>
      <c r="E221" s="11">
        <v>41</v>
      </c>
      <c r="F221" s="12">
        <f t="shared" si="12"/>
        <v>4676.87</v>
      </c>
    </row>
    <row r="222" spans="1:6" x14ac:dyDescent="0.3">
      <c r="A222" s="3" t="s">
        <v>40</v>
      </c>
      <c r="B222" s="8" t="s">
        <v>15</v>
      </c>
      <c r="C222" s="3" t="s">
        <v>41</v>
      </c>
      <c r="D222" s="10">
        <v>83.92</v>
      </c>
      <c r="E222" s="11">
        <v>23</v>
      </c>
      <c r="F222" s="12">
        <f t="shared" si="12"/>
        <v>1930.16</v>
      </c>
    </row>
    <row r="223" spans="1:6" x14ac:dyDescent="0.3">
      <c r="A223" s="3" t="s">
        <v>42</v>
      </c>
      <c r="B223" s="8" t="s">
        <v>15</v>
      </c>
      <c r="C223" s="3" t="s">
        <v>43</v>
      </c>
      <c r="D223" s="10">
        <v>82.29</v>
      </c>
      <c r="E223" s="11">
        <v>13</v>
      </c>
      <c r="F223" s="12">
        <f t="shared" si="12"/>
        <v>1069.77</v>
      </c>
    </row>
    <row r="224" spans="1:6" ht="15.6" x14ac:dyDescent="0.3">
      <c r="A224" s="46"/>
      <c r="B224" s="106"/>
      <c r="C224" s="47" t="s">
        <v>10</v>
      </c>
      <c r="D224" s="48"/>
      <c r="E224" s="48"/>
      <c r="F224" s="49">
        <f>SUM(F218:F223)</f>
        <v>24754.999999999996</v>
      </c>
    </row>
    <row r="226" spans="1:6" x14ac:dyDescent="0.3">
      <c r="A226" s="6" t="s">
        <v>5</v>
      </c>
      <c r="B226" s="7" t="s">
        <v>6</v>
      </c>
      <c r="C226" s="6" t="s">
        <v>7</v>
      </c>
    </row>
    <row r="227" spans="1:6" x14ac:dyDescent="0.3">
      <c r="A227" s="6" t="s">
        <v>8</v>
      </c>
      <c r="B227" s="7" t="s">
        <v>44</v>
      </c>
      <c r="C227" s="6" t="s">
        <v>45</v>
      </c>
    </row>
    <row r="228" spans="1:6" x14ac:dyDescent="0.3">
      <c r="A228" s="6" t="s">
        <v>11</v>
      </c>
      <c r="B228" s="7" t="s">
        <v>46</v>
      </c>
      <c r="C228" s="6" t="s">
        <v>47</v>
      </c>
    </row>
    <row r="230" spans="1:6" ht="93" x14ac:dyDescent="0.3">
      <c r="A230" s="3" t="s">
        <v>48</v>
      </c>
      <c r="B230" s="8" t="s">
        <v>15</v>
      </c>
      <c r="C230" s="9" t="s">
        <v>431</v>
      </c>
      <c r="D230" s="10">
        <v>16</v>
      </c>
      <c r="E230" s="11">
        <v>262</v>
      </c>
      <c r="F230" s="12">
        <f t="shared" ref="F230:F240" si="13">ROUND(ROUND(D230,2)*ROUND(E230,3),2)</f>
        <v>4192</v>
      </c>
    </row>
    <row r="231" spans="1:6" x14ac:dyDescent="0.3">
      <c r="A231" s="3" t="s">
        <v>49</v>
      </c>
      <c r="B231" s="8" t="s">
        <v>16</v>
      </c>
      <c r="C231" s="3" t="s">
        <v>50</v>
      </c>
      <c r="D231" s="10">
        <v>66.44</v>
      </c>
      <c r="E231" s="11">
        <v>106</v>
      </c>
      <c r="F231" s="12">
        <f t="shared" si="13"/>
        <v>7042.64</v>
      </c>
    </row>
    <row r="232" spans="1:6" x14ac:dyDescent="0.3">
      <c r="A232" s="3" t="s">
        <v>51</v>
      </c>
      <c r="B232" s="8" t="s">
        <v>15</v>
      </c>
      <c r="C232" s="3" t="s">
        <v>52</v>
      </c>
      <c r="D232" s="10">
        <v>3420.67</v>
      </c>
      <c r="E232" s="11">
        <v>1</v>
      </c>
      <c r="F232" s="12">
        <f t="shared" si="13"/>
        <v>3420.67</v>
      </c>
    </row>
    <row r="233" spans="1:6" x14ac:dyDescent="0.3">
      <c r="A233" s="3" t="s">
        <v>53</v>
      </c>
      <c r="B233" s="8" t="s">
        <v>15</v>
      </c>
      <c r="C233" s="3" t="s">
        <v>54</v>
      </c>
      <c r="D233" s="10">
        <v>215.87</v>
      </c>
      <c r="E233" s="11">
        <v>6</v>
      </c>
      <c r="F233" s="12">
        <f t="shared" si="13"/>
        <v>1295.22</v>
      </c>
    </row>
    <row r="234" spans="1:6" x14ac:dyDescent="0.3">
      <c r="A234" s="3" t="s">
        <v>55</v>
      </c>
      <c r="B234" s="8" t="s">
        <v>16</v>
      </c>
      <c r="C234" s="3" t="s">
        <v>56</v>
      </c>
      <c r="D234" s="10">
        <v>3.26</v>
      </c>
      <c r="E234" s="11">
        <v>3884</v>
      </c>
      <c r="F234" s="12">
        <f t="shared" si="13"/>
        <v>12661.84</v>
      </c>
    </row>
    <row r="235" spans="1:6" x14ac:dyDescent="0.3">
      <c r="A235" s="3" t="s">
        <v>57</v>
      </c>
      <c r="B235" s="8" t="s">
        <v>15</v>
      </c>
      <c r="C235" s="3" t="s">
        <v>58</v>
      </c>
      <c r="D235" s="10">
        <v>7.24</v>
      </c>
      <c r="E235" s="11">
        <v>95</v>
      </c>
      <c r="F235" s="12">
        <f t="shared" si="13"/>
        <v>687.8</v>
      </c>
    </row>
    <row r="236" spans="1:6" x14ac:dyDescent="0.3">
      <c r="A236" s="3" t="s">
        <v>59</v>
      </c>
      <c r="B236" s="8" t="s">
        <v>16</v>
      </c>
      <c r="C236" s="3" t="s">
        <v>60</v>
      </c>
      <c r="D236" s="10">
        <v>4.84</v>
      </c>
      <c r="E236" s="11">
        <v>1000</v>
      </c>
      <c r="F236" s="12">
        <f t="shared" si="13"/>
        <v>4840</v>
      </c>
    </row>
    <row r="237" spans="1:6" x14ac:dyDescent="0.3">
      <c r="A237" s="3" t="s">
        <v>61</v>
      </c>
      <c r="B237" s="8" t="s">
        <v>15</v>
      </c>
      <c r="C237" s="3" t="s">
        <v>62</v>
      </c>
      <c r="D237" s="10">
        <v>2.65</v>
      </c>
      <c r="E237" s="11">
        <v>190</v>
      </c>
      <c r="F237" s="12">
        <f t="shared" si="13"/>
        <v>503.5</v>
      </c>
    </row>
    <row r="238" spans="1:6" x14ac:dyDescent="0.3">
      <c r="A238" s="3" t="s">
        <v>63</v>
      </c>
      <c r="B238" s="8" t="s">
        <v>15</v>
      </c>
      <c r="C238" s="3" t="s">
        <v>64</v>
      </c>
      <c r="D238" s="10">
        <v>23.9</v>
      </c>
      <c r="E238" s="11">
        <v>95</v>
      </c>
      <c r="F238" s="12">
        <f t="shared" si="13"/>
        <v>2270.5</v>
      </c>
    </row>
    <row r="239" spans="1:6" x14ac:dyDescent="0.3">
      <c r="A239" s="3" t="s">
        <v>65</v>
      </c>
      <c r="B239" s="8" t="s">
        <v>15</v>
      </c>
      <c r="C239" s="3" t="s">
        <v>66</v>
      </c>
      <c r="D239" s="10">
        <v>68.88</v>
      </c>
      <c r="E239" s="11">
        <v>10</v>
      </c>
      <c r="F239" s="12">
        <f t="shared" si="13"/>
        <v>688.8</v>
      </c>
    </row>
    <row r="240" spans="1:6" x14ac:dyDescent="0.3">
      <c r="A240" s="3" t="s">
        <v>67</v>
      </c>
      <c r="B240" s="8" t="s">
        <v>15</v>
      </c>
      <c r="C240" s="3" t="s">
        <v>68</v>
      </c>
      <c r="D240" s="10">
        <v>1866.51</v>
      </c>
      <c r="E240" s="11">
        <v>1</v>
      </c>
      <c r="F240" s="12">
        <f t="shared" si="13"/>
        <v>1866.51</v>
      </c>
    </row>
    <row r="241" spans="1:6" ht="15.6" x14ac:dyDescent="0.3">
      <c r="A241" s="46"/>
      <c r="B241" s="106"/>
      <c r="C241" s="47" t="s">
        <v>10</v>
      </c>
      <c r="D241" s="48"/>
      <c r="E241" s="48"/>
      <c r="F241" s="49">
        <f>SUM(F230:F240)</f>
        <v>39469.480000000003</v>
      </c>
    </row>
    <row r="243" spans="1:6" x14ac:dyDescent="0.3">
      <c r="A243" s="6" t="s">
        <v>5</v>
      </c>
      <c r="B243" s="7" t="s">
        <v>6</v>
      </c>
      <c r="C243" s="6" t="s">
        <v>7</v>
      </c>
    </row>
    <row r="244" spans="1:6" x14ac:dyDescent="0.3">
      <c r="A244" s="6" t="s">
        <v>8</v>
      </c>
      <c r="B244" s="7" t="s">
        <v>44</v>
      </c>
      <c r="C244" s="6" t="s">
        <v>45</v>
      </c>
    </row>
    <row r="245" spans="1:6" x14ac:dyDescent="0.3">
      <c r="A245" s="6" t="s">
        <v>11</v>
      </c>
      <c r="B245" s="7" t="s">
        <v>69</v>
      </c>
      <c r="C245" s="6" t="s">
        <v>70</v>
      </c>
    </row>
    <row r="247" spans="1:6" x14ac:dyDescent="0.3">
      <c r="A247" s="3" t="s">
        <v>71</v>
      </c>
      <c r="B247" s="8" t="s">
        <v>72</v>
      </c>
      <c r="C247" s="3" t="s">
        <v>73</v>
      </c>
      <c r="D247" s="10">
        <v>2720</v>
      </c>
      <c r="E247" s="11">
        <v>1</v>
      </c>
      <c r="F247" s="12">
        <f t="shared" ref="F247:F253" si="14">ROUND(ROUND(D247,2)*ROUND(E247,3),2)</f>
        <v>2720</v>
      </c>
    </row>
    <row r="248" spans="1:6" x14ac:dyDescent="0.3">
      <c r="A248" s="3" t="s">
        <v>74</v>
      </c>
      <c r="B248" s="8" t="s">
        <v>72</v>
      </c>
      <c r="C248" s="3" t="s">
        <v>75</v>
      </c>
      <c r="D248" s="10">
        <v>250</v>
      </c>
      <c r="E248" s="11">
        <v>1</v>
      </c>
      <c r="F248" s="12">
        <f t="shared" si="14"/>
        <v>250</v>
      </c>
    </row>
    <row r="249" spans="1:6" x14ac:dyDescent="0.3">
      <c r="A249" s="3" t="s">
        <v>76</v>
      </c>
      <c r="B249" s="8" t="s">
        <v>72</v>
      </c>
      <c r="C249" s="3" t="s">
        <v>77</v>
      </c>
      <c r="D249" s="10">
        <v>185</v>
      </c>
      <c r="E249" s="11">
        <v>1</v>
      </c>
      <c r="F249" s="12">
        <f t="shared" si="14"/>
        <v>185</v>
      </c>
    </row>
    <row r="250" spans="1:6" x14ac:dyDescent="0.3">
      <c r="A250" s="3" t="s">
        <v>78</v>
      </c>
      <c r="B250" s="8" t="s">
        <v>72</v>
      </c>
      <c r="C250" s="3" t="s">
        <v>79</v>
      </c>
      <c r="D250" s="10">
        <v>68</v>
      </c>
      <c r="E250" s="11">
        <v>25</v>
      </c>
      <c r="F250" s="12">
        <f t="shared" si="14"/>
        <v>1700</v>
      </c>
    </row>
    <row r="251" spans="1:6" x14ac:dyDescent="0.3">
      <c r="A251" s="3" t="s">
        <v>80</v>
      </c>
      <c r="B251" s="8" t="s">
        <v>72</v>
      </c>
      <c r="C251" s="3" t="s">
        <v>81</v>
      </c>
      <c r="D251" s="10">
        <v>89.7</v>
      </c>
      <c r="E251" s="11">
        <v>2</v>
      </c>
      <c r="F251" s="12">
        <f t="shared" si="14"/>
        <v>179.4</v>
      </c>
    </row>
    <row r="252" spans="1:6" x14ac:dyDescent="0.3">
      <c r="A252" s="3" t="s">
        <v>82</v>
      </c>
      <c r="B252" s="8" t="s">
        <v>72</v>
      </c>
      <c r="C252" s="3" t="s">
        <v>83</v>
      </c>
      <c r="D252" s="10">
        <v>1330</v>
      </c>
      <c r="E252" s="11">
        <v>1</v>
      </c>
      <c r="F252" s="12">
        <f t="shared" si="14"/>
        <v>1330</v>
      </c>
    </row>
    <row r="253" spans="1:6" x14ac:dyDescent="0.3">
      <c r="A253" s="3" t="s">
        <v>84</v>
      </c>
      <c r="B253" s="8" t="s">
        <v>72</v>
      </c>
      <c r="C253" s="3" t="s">
        <v>85</v>
      </c>
      <c r="D253" s="10">
        <v>137.19999999999999</v>
      </c>
      <c r="E253" s="11">
        <v>9</v>
      </c>
      <c r="F253" s="12">
        <f t="shared" si="14"/>
        <v>1234.8</v>
      </c>
    </row>
    <row r="254" spans="1:6" ht="15.6" x14ac:dyDescent="0.3">
      <c r="A254" s="46"/>
      <c r="B254" s="106"/>
      <c r="C254" s="47" t="s">
        <v>10</v>
      </c>
      <c r="D254" s="48"/>
      <c r="E254" s="48"/>
      <c r="F254" s="49">
        <f>SUM(F247:F253)</f>
        <v>7599.2</v>
      </c>
    </row>
    <row r="256" spans="1:6" x14ac:dyDescent="0.3">
      <c r="A256" s="6" t="s">
        <v>5</v>
      </c>
      <c r="B256" s="7" t="s">
        <v>6</v>
      </c>
      <c r="C256" s="6" t="s">
        <v>7</v>
      </c>
    </row>
    <row r="257" spans="1:6" x14ac:dyDescent="0.3">
      <c r="A257" s="6" t="s">
        <v>8</v>
      </c>
      <c r="B257" s="7" t="s">
        <v>86</v>
      </c>
      <c r="C257" s="6" t="s">
        <v>87</v>
      </c>
    </row>
    <row r="258" spans="1:6" x14ac:dyDescent="0.3">
      <c r="A258" s="6" t="s">
        <v>11</v>
      </c>
      <c r="B258" s="7" t="s">
        <v>88</v>
      </c>
      <c r="C258" s="6" t="s">
        <v>89</v>
      </c>
    </row>
    <row r="260" spans="1:6" x14ac:dyDescent="0.3">
      <c r="A260" s="3" t="s">
        <v>12</v>
      </c>
      <c r="B260" s="8" t="s">
        <v>13</v>
      </c>
      <c r="C260" s="3" t="s">
        <v>14</v>
      </c>
      <c r="D260" s="10">
        <v>5.33</v>
      </c>
      <c r="E260" s="11">
        <v>8</v>
      </c>
      <c r="F260" s="12">
        <f>ROUND(ROUND(D260,2)*ROUND(E260,3),2)</f>
        <v>42.64</v>
      </c>
    </row>
    <row r="261" spans="1:6" x14ac:dyDescent="0.3">
      <c r="A261" s="3" t="s">
        <v>90</v>
      </c>
      <c r="B261" s="8" t="s">
        <v>15</v>
      </c>
      <c r="C261" s="3" t="s">
        <v>91</v>
      </c>
      <c r="D261" s="10">
        <v>575.48</v>
      </c>
      <c r="E261" s="11">
        <v>4</v>
      </c>
      <c r="F261" s="12">
        <f>ROUND(ROUND(D261,2)*ROUND(E261,3),2)</f>
        <v>2301.92</v>
      </c>
    </row>
    <row r="262" spans="1:6" ht="15.6" x14ac:dyDescent="0.3">
      <c r="A262" s="46"/>
      <c r="B262" s="106"/>
      <c r="C262" s="47" t="s">
        <v>10</v>
      </c>
      <c r="D262" s="48"/>
      <c r="E262" s="48"/>
      <c r="F262" s="49">
        <f>SUM(F260:F261)</f>
        <v>2344.56</v>
      </c>
    </row>
    <row r="264" spans="1:6" x14ac:dyDescent="0.3">
      <c r="A264" s="6" t="s">
        <v>5</v>
      </c>
      <c r="B264" s="7" t="s">
        <v>6</v>
      </c>
      <c r="C264" s="6" t="s">
        <v>7</v>
      </c>
    </row>
    <row r="265" spans="1:6" x14ac:dyDescent="0.3">
      <c r="A265" s="6" t="s">
        <v>8</v>
      </c>
      <c r="B265" s="7" t="s">
        <v>86</v>
      </c>
      <c r="C265" s="6" t="s">
        <v>87</v>
      </c>
    </row>
    <row r="266" spans="1:6" x14ac:dyDescent="0.3">
      <c r="A266" s="6" t="s">
        <v>11</v>
      </c>
      <c r="B266" s="7" t="s">
        <v>92</v>
      </c>
      <c r="C266" s="6" t="s">
        <v>93</v>
      </c>
    </row>
    <row r="268" spans="1:6" x14ac:dyDescent="0.3">
      <c r="A268" s="3" t="s">
        <v>94</v>
      </c>
      <c r="B268" s="8" t="s">
        <v>9</v>
      </c>
      <c r="C268" s="3" t="s">
        <v>95</v>
      </c>
      <c r="D268" s="10">
        <v>3640</v>
      </c>
      <c r="E268" s="11">
        <v>1</v>
      </c>
      <c r="F268" s="12">
        <f t="shared" ref="F268:F279" si="15">ROUND(ROUND(D268,2)*ROUND(E268,3),2)</f>
        <v>3640</v>
      </c>
    </row>
    <row r="269" spans="1:6" x14ac:dyDescent="0.3">
      <c r="A269" s="3" t="s">
        <v>96</v>
      </c>
      <c r="B269" s="8" t="s">
        <v>13</v>
      </c>
      <c r="C269" s="3" t="s">
        <v>97</v>
      </c>
      <c r="D269" s="10">
        <v>37.659999999999997</v>
      </c>
      <c r="E269" s="11">
        <v>198.95</v>
      </c>
      <c r="F269" s="12">
        <f t="shared" si="15"/>
        <v>7492.46</v>
      </c>
    </row>
    <row r="270" spans="1:6" x14ac:dyDescent="0.3">
      <c r="A270" s="3" t="s">
        <v>98</v>
      </c>
      <c r="B270" s="8" t="s">
        <v>13</v>
      </c>
      <c r="C270" s="3" t="s">
        <v>99</v>
      </c>
      <c r="D270" s="10">
        <v>34.46</v>
      </c>
      <c r="E270" s="11">
        <v>119</v>
      </c>
      <c r="F270" s="12">
        <f t="shared" si="15"/>
        <v>4100.74</v>
      </c>
    </row>
    <row r="271" spans="1:6" x14ac:dyDescent="0.3">
      <c r="A271" s="3" t="s">
        <v>100</v>
      </c>
      <c r="B271" s="8" t="s">
        <v>15</v>
      </c>
      <c r="C271" s="3" t="s">
        <v>101</v>
      </c>
      <c r="D271" s="10">
        <v>38.159999999999997</v>
      </c>
      <c r="E271" s="11">
        <v>18</v>
      </c>
      <c r="F271" s="12">
        <f t="shared" si="15"/>
        <v>686.88</v>
      </c>
    </row>
    <row r="272" spans="1:6" x14ac:dyDescent="0.3">
      <c r="A272" s="3" t="s">
        <v>102</v>
      </c>
      <c r="B272" s="8" t="s">
        <v>15</v>
      </c>
      <c r="C272" s="3" t="s">
        <v>103</v>
      </c>
      <c r="D272" s="10">
        <v>142.94999999999999</v>
      </c>
      <c r="E272" s="11">
        <v>25</v>
      </c>
      <c r="F272" s="12">
        <f t="shared" si="15"/>
        <v>3573.75</v>
      </c>
    </row>
    <row r="273" spans="1:6" x14ac:dyDescent="0.3">
      <c r="A273" s="3" t="s">
        <v>104</v>
      </c>
      <c r="B273" s="8" t="s">
        <v>15</v>
      </c>
      <c r="C273" s="3" t="s">
        <v>105</v>
      </c>
      <c r="D273" s="10">
        <v>101.36</v>
      </c>
      <c r="E273" s="11">
        <v>12</v>
      </c>
      <c r="F273" s="12">
        <f t="shared" si="15"/>
        <v>1216.32</v>
      </c>
    </row>
    <row r="274" spans="1:6" x14ac:dyDescent="0.3">
      <c r="A274" s="3" t="s">
        <v>106</v>
      </c>
      <c r="B274" s="8" t="s">
        <v>15</v>
      </c>
      <c r="C274" s="3" t="s">
        <v>107</v>
      </c>
      <c r="D274" s="10">
        <v>35.619999999999997</v>
      </c>
      <c r="E274" s="11">
        <v>12</v>
      </c>
      <c r="F274" s="12">
        <f t="shared" si="15"/>
        <v>427.44</v>
      </c>
    </row>
    <row r="275" spans="1:6" x14ac:dyDescent="0.3">
      <c r="A275" s="3" t="s">
        <v>108</v>
      </c>
      <c r="B275" s="8" t="s">
        <v>15</v>
      </c>
      <c r="C275" s="3" t="s">
        <v>109</v>
      </c>
      <c r="D275" s="10">
        <v>1511.21</v>
      </c>
      <c r="E275" s="11">
        <v>1</v>
      </c>
      <c r="F275" s="12">
        <f t="shared" si="15"/>
        <v>1511.21</v>
      </c>
    </row>
    <row r="276" spans="1:6" x14ac:dyDescent="0.3">
      <c r="A276" s="3" t="s">
        <v>110</v>
      </c>
      <c r="B276" s="8" t="s">
        <v>16</v>
      </c>
      <c r="C276" s="3" t="s">
        <v>111</v>
      </c>
      <c r="D276" s="10">
        <v>16.920000000000002</v>
      </c>
      <c r="E276" s="11">
        <v>72</v>
      </c>
      <c r="F276" s="12">
        <f t="shared" si="15"/>
        <v>1218.24</v>
      </c>
    </row>
    <row r="277" spans="1:6" x14ac:dyDescent="0.3">
      <c r="A277" s="3" t="s">
        <v>112</v>
      </c>
      <c r="B277" s="8" t="s">
        <v>15</v>
      </c>
      <c r="C277" s="3" t="s">
        <v>113</v>
      </c>
      <c r="D277" s="10">
        <v>112.47</v>
      </c>
      <c r="E277" s="11">
        <v>25</v>
      </c>
      <c r="F277" s="12">
        <f t="shared" si="15"/>
        <v>2811.75</v>
      </c>
    </row>
    <row r="278" spans="1:6" x14ac:dyDescent="0.3">
      <c r="A278" s="3" t="s">
        <v>114</v>
      </c>
      <c r="B278" s="8" t="s">
        <v>15</v>
      </c>
      <c r="C278" s="3" t="s">
        <v>115</v>
      </c>
      <c r="D278" s="10">
        <v>109.7</v>
      </c>
      <c r="E278" s="11">
        <v>12</v>
      </c>
      <c r="F278" s="12">
        <f t="shared" si="15"/>
        <v>1316.4</v>
      </c>
    </row>
    <row r="279" spans="1:6" x14ac:dyDescent="0.3">
      <c r="A279" s="3" t="s">
        <v>116</v>
      </c>
      <c r="B279" s="8" t="s">
        <v>15</v>
      </c>
      <c r="C279" s="3" t="s">
        <v>117</v>
      </c>
      <c r="D279" s="10">
        <v>30.93</v>
      </c>
      <c r="E279" s="11">
        <v>12</v>
      </c>
      <c r="F279" s="12">
        <f t="shared" si="15"/>
        <v>371.16</v>
      </c>
    </row>
    <row r="280" spans="1:6" ht="15.6" x14ac:dyDescent="0.3">
      <c r="A280" s="46"/>
      <c r="B280" s="106"/>
      <c r="C280" s="47" t="s">
        <v>10</v>
      </c>
      <c r="D280" s="48"/>
      <c r="E280" s="48"/>
      <c r="F280" s="49">
        <f>SUM(F268:F279)</f>
        <v>28366.35</v>
      </c>
    </row>
    <row r="282" spans="1:6" x14ac:dyDescent="0.3">
      <c r="A282" s="6" t="s">
        <v>5</v>
      </c>
      <c r="B282" s="7" t="s">
        <v>6</v>
      </c>
      <c r="C282" s="6" t="s">
        <v>7</v>
      </c>
    </row>
    <row r="283" spans="1:6" x14ac:dyDescent="0.3">
      <c r="A283" s="6" t="s">
        <v>8</v>
      </c>
      <c r="B283" s="7" t="s">
        <v>118</v>
      </c>
      <c r="C283" s="6" t="s">
        <v>119</v>
      </c>
    </row>
    <row r="284" spans="1:6" x14ac:dyDescent="0.3">
      <c r="A284" s="6" t="s">
        <v>11</v>
      </c>
      <c r="B284" s="7" t="s">
        <v>120</v>
      </c>
      <c r="C284" s="6" t="s">
        <v>121</v>
      </c>
    </row>
    <row r="286" spans="1:6" x14ac:dyDescent="0.3">
      <c r="A286" s="3" t="s">
        <v>122</v>
      </c>
      <c r="B286" s="8" t="s">
        <v>15</v>
      </c>
      <c r="C286" s="3" t="s">
        <v>123</v>
      </c>
      <c r="D286" s="10">
        <v>53.98</v>
      </c>
      <c r="E286" s="11">
        <v>7</v>
      </c>
      <c r="F286" s="12">
        <f>ROUND(ROUND(D286,2)*ROUND(E286,3),2)</f>
        <v>377.86</v>
      </c>
    </row>
    <row r="287" spans="1:6" x14ac:dyDescent="0.3">
      <c r="A287" s="3" t="s">
        <v>12</v>
      </c>
      <c r="B287" s="8" t="s">
        <v>13</v>
      </c>
      <c r="C287" s="3" t="s">
        <v>14</v>
      </c>
      <c r="D287" s="10">
        <v>5.33</v>
      </c>
      <c r="E287" s="11">
        <v>8</v>
      </c>
      <c r="F287" s="12">
        <f>ROUND(ROUND(D287,2)*ROUND(E287,3),2)</f>
        <v>42.64</v>
      </c>
    </row>
    <row r="288" spans="1:6" ht="15.6" x14ac:dyDescent="0.3">
      <c r="A288" s="46"/>
      <c r="B288" s="106"/>
      <c r="C288" s="47" t="s">
        <v>10</v>
      </c>
      <c r="D288" s="48"/>
      <c r="E288" s="48"/>
      <c r="F288" s="49">
        <f>SUM(F286:F287)</f>
        <v>420.5</v>
      </c>
    </row>
    <row r="290" spans="1:6" x14ac:dyDescent="0.3">
      <c r="A290" s="6" t="s">
        <v>5</v>
      </c>
      <c r="B290" s="7" t="s">
        <v>6</v>
      </c>
      <c r="C290" s="6" t="s">
        <v>7</v>
      </c>
    </row>
    <row r="291" spans="1:6" x14ac:dyDescent="0.3">
      <c r="A291" s="6" t="s">
        <v>8</v>
      </c>
      <c r="B291" s="7" t="s">
        <v>118</v>
      </c>
      <c r="C291" s="6" t="s">
        <v>119</v>
      </c>
    </row>
    <row r="292" spans="1:6" x14ac:dyDescent="0.3">
      <c r="A292" s="6" t="s">
        <v>11</v>
      </c>
      <c r="B292" s="7" t="s">
        <v>124</v>
      </c>
      <c r="C292" s="6" t="s">
        <v>125</v>
      </c>
    </row>
    <row r="294" spans="1:6" x14ac:dyDescent="0.3">
      <c r="A294" s="3" t="s">
        <v>126</v>
      </c>
      <c r="B294" s="8" t="s">
        <v>16</v>
      </c>
      <c r="C294" s="3" t="s">
        <v>127</v>
      </c>
      <c r="D294" s="10">
        <v>24.52</v>
      </c>
      <c r="E294" s="11">
        <v>121</v>
      </c>
      <c r="F294" s="12">
        <f t="shared" ref="F294:F313" si="16">ROUND(ROUND(D294,2)*ROUND(E294,3),2)</f>
        <v>2966.92</v>
      </c>
    </row>
    <row r="295" spans="1:6" x14ac:dyDescent="0.3">
      <c r="A295" s="3" t="s">
        <v>128</v>
      </c>
      <c r="B295" s="8" t="s">
        <v>16</v>
      </c>
      <c r="C295" s="3" t="s">
        <v>129</v>
      </c>
      <c r="D295" s="10">
        <v>18.27</v>
      </c>
      <c r="E295" s="11">
        <v>201</v>
      </c>
      <c r="F295" s="12">
        <f t="shared" si="16"/>
        <v>3672.27</v>
      </c>
    </row>
    <row r="296" spans="1:6" x14ac:dyDescent="0.3">
      <c r="A296" s="3" t="s">
        <v>130</v>
      </c>
      <c r="B296" s="8" t="s">
        <v>16</v>
      </c>
      <c r="C296" s="3" t="s">
        <v>131</v>
      </c>
      <c r="D296" s="10">
        <v>13.8</v>
      </c>
      <c r="E296" s="11">
        <v>69</v>
      </c>
      <c r="F296" s="12">
        <f t="shared" si="16"/>
        <v>952.2</v>
      </c>
    </row>
    <row r="297" spans="1:6" x14ac:dyDescent="0.3">
      <c r="A297" s="3" t="s">
        <v>132</v>
      </c>
      <c r="B297" s="8" t="s">
        <v>16</v>
      </c>
      <c r="C297" s="3" t="s">
        <v>133</v>
      </c>
      <c r="D297" s="10">
        <v>9.89</v>
      </c>
      <c r="E297" s="11">
        <v>165</v>
      </c>
      <c r="F297" s="12">
        <f t="shared" si="16"/>
        <v>1631.85</v>
      </c>
    </row>
    <row r="298" spans="1:6" x14ac:dyDescent="0.3">
      <c r="A298" s="3" t="s">
        <v>134</v>
      </c>
      <c r="B298" s="8" t="s">
        <v>16</v>
      </c>
      <c r="C298" s="3" t="s">
        <v>135</v>
      </c>
      <c r="D298" s="10">
        <v>9.59</v>
      </c>
      <c r="E298" s="11">
        <v>108</v>
      </c>
      <c r="F298" s="12">
        <f t="shared" si="16"/>
        <v>1035.72</v>
      </c>
    </row>
    <row r="299" spans="1:6" x14ac:dyDescent="0.3">
      <c r="A299" s="3" t="s">
        <v>136</v>
      </c>
      <c r="B299" s="8" t="s">
        <v>16</v>
      </c>
      <c r="C299" s="3" t="s">
        <v>137</v>
      </c>
      <c r="D299" s="10">
        <v>7.08</v>
      </c>
      <c r="E299" s="11">
        <v>396</v>
      </c>
      <c r="F299" s="12">
        <f t="shared" si="16"/>
        <v>2803.68</v>
      </c>
    </row>
    <row r="300" spans="1:6" x14ac:dyDescent="0.3">
      <c r="A300" s="3" t="s">
        <v>138</v>
      </c>
      <c r="B300" s="8" t="s">
        <v>16</v>
      </c>
      <c r="C300" s="3" t="s">
        <v>139</v>
      </c>
      <c r="D300" s="10">
        <v>16.600000000000001</v>
      </c>
      <c r="E300" s="11">
        <v>121</v>
      </c>
      <c r="F300" s="12">
        <f t="shared" si="16"/>
        <v>2008.6</v>
      </c>
    </row>
    <row r="301" spans="1:6" x14ac:dyDescent="0.3">
      <c r="A301" s="3" t="s">
        <v>140</v>
      </c>
      <c r="B301" s="8" t="s">
        <v>16</v>
      </c>
      <c r="C301" s="3" t="s">
        <v>141</v>
      </c>
      <c r="D301" s="10">
        <v>14.69</v>
      </c>
      <c r="E301" s="11">
        <v>129</v>
      </c>
      <c r="F301" s="12">
        <f t="shared" si="16"/>
        <v>1895.01</v>
      </c>
    </row>
    <row r="302" spans="1:6" x14ac:dyDescent="0.3">
      <c r="A302" s="3" t="s">
        <v>142</v>
      </c>
      <c r="B302" s="8" t="s">
        <v>16</v>
      </c>
      <c r="C302" s="3" t="s">
        <v>143</v>
      </c>
      <c r="D302" s="10">
        <v>14.5</v>
      </c>
      <c r="E302" s="11">
        <v>69</v>
      </c>
      <c r="F302" s="12">
        <f t="shared" si="16"/>
        <v>1000.5</v>
      </c>
    </row>
    <row r="303" spans="1:6" x14ac:dyDescent="0.3">
      <c r="A303" s="3" t="s">
        <v>144</v>
      </c>
      <c r="B303" s="8" t="s">
        <v>16</v>
      </c>
      <c r="C303" s="3" t="s">
        <v>145</v>
      </c>
      <c r="D303" s="10">
        <v>13.19</v>
      </c>
      <c r="E303" s="11">
        <v>165</v>
      </c>
      <c r="F303" s="12">
        <f t="shared" si="16"/>
        <v>2176.35</v>
      </c>
    </row>
    <row r="304" spans="1:6" x14ac:dyDescent="0.3">
      <c r="A304" s="3" t="s">
        <v>146</v>
      </c>
      <c r="B304" s="8" t="s">
        <v>15</v>
      </c>
      <c r="C304" s="3" t="s">
        <v>147</v>
      </c>
      <c r="D304" s="10">
        <v>114.74</v>
      </c>
      <c r="E304" s="11">
        <v>13</v>
      </c>
      <c r="F304" s="12">
        <f t="shared" si="16"/>
        <v>1491.62</v>
      </c>
    </row>
    <row r="305" spans="1:6" x14ac:dyDescent="0.3">
      <c r="A305" s="3" t="s">
        <v>148</v>
      </c>
      <c r="B305" s="8" t="s">
        <v>15</v>
      </c>
      <c r="C305" s="3" t="s">
        <v>149</v>
      </c>
      <c r="D305" s="10">
        <v>46.46</v>
      </c>
      <c r="E305" s="11">
        <v>7</v>
      </c>
      <c r="F305" s="12">
        <f t="shared" si="16"/>
        <v>325.22000000000003</v>
      </c>
    </row>
    <row r="306" spans="1:6" x14ac:dyDescent="0.3">
      <c r="A306" s="3" t="s">
        <v>150</v>
      </c>
      <c r="B306" s="8" t="s">
        <v>15</v>
      </c>
      <c r="C306" s="3" t="s">
        <v>151</v>
      </c>
      <c r="D306" s="10">
        <v>33.5</v>
      </c>
      <c r="E306" s="11">
        <v>19</v>
      </c>
      <c r="F306" s="12">
        <f t="shared" si="16"/>
        <v>636.5</v>
      </c>
    </row>
    <row r="307" spans="1:6" x14ac:dyDescent="0.3">
      <c r="A307" s="3" t="s">
        <v>152</v>
      </c>
      <c r="B307" s="8" t="s">
        <v>15</v>
      </c>
      <c r="C307" s="3" t="s">
        <v>153</v>
      </c>
      <c r="D307" s="10">
        <v>21.26</v>
      </c>
      <c r="E307" s="11">
        <v>3</v>
      </c>
      <c r="F307" s="12">
        <f t="shared" si="16"/>
        <v>63.78</v>
      </c>
    </row>
    <row r="308" spans="1:6" x14ac:dyDescent="0.3">
      <c r="A308" s="3" t="s">
        <v>154</v>
      </c>
      <c r="B308" s="8" t="s">
        <v>15</v>
      </c>
      <c r="C308" s="3" t="s">
        <v>155</v>
      </c>
      <c r="D308" s="10">
        <v>19.649999999999999</v>
      </c>
      <c r="E308" s="11">
        <v>39</v>
      </c>
      <c r="F308" s="12">
        <f t="shared" si="16"/>
        <v>766.35</v>
      </c>
    </row>
    <row r="309" spans="1:6" x14ac:dyDescent="0.3">
      <c r="A309" s="3" t="s">
        <v>156</v>
      </c>
      <c r="B309" s="8" t="s">
        <v>15</v>
      </c>
      <c r="C309" s="3" t="s">
        <v>157</v>
      </c>
      <c r="D309" s="10">
        <v>16.920000000000002</v>
      </c>
      <c r="E309" s="11">
        <v>3</v>
      </c>
      <c r="F309" s="12">
        <f t="shared" si="16"/>
        <v>50.76</v>
      </c>
    </row>
    <row r="310" spans="1:6" x14ac:dyDescent="0.3">
      <c r="A310" s="3" t="s">
        <v>158</v>
      </c>
      <c r="B310" s="8" t="s">
        <v>15</v>
      </c>
      <c r="C310" s="3" t="s">
        <v>159</v>
      </c>
      <c r="D310" s="10">
        <v>49.75</v>
      </c>
      <c r="E310" s="11">
        <v>38</v>
      </c>
      <c r="F310" s="12">
        <f t="shared" si="16"/>
        <v>1890.5</v>
      </c>
    </row>
    <row r="311" spans="1:6" x14ac:dyDescent="0.3">
      <c r="A311" s="3" t="s">
        <v>160</v>
      </c>
      <c r="B311" s="8" t="s">
        <v>15</v>
      </c>
      <c r="C311" s="3" t="s">
        <v>161</v>
      </c>
      <c r="D311" s="10">
        <v>9.5399999999999991</v>
      </c>
      <c r="E311" s="11">
        <v>23</v>
      </c>
      <c r="F311" s="12">
        <f t="shared" si="16"/>
        <v>219.42</v>
      </c>
    </row>
    <row r="312" spans="1:6" x14ac:dyDescent="0.3">
      <c r="A312" s="3" t="s">
        <v>2761</v>
      </c>
      <c r="B312" s="8" t="s">
        <v>15</v>
      </c>
      <c r="C312" s="3" t="s">
        <v>2762</v>
      </c>
      <c r="D312" s="10">
        <v>350</v>
      </c>
      <c r="E312" s="11">
        <v>2</v>
      </c>
      <c r="F312" s="12">
        <f t="shared" si="16"/>
        <v>700</v>
      </c>
    </row>
    <row r="313" spans="1:6" ht="52.2" x14ac:dyDescent="0.3">
      <c r="A313" s="3" t="s">
        <v>2763</v>
      </c>
      <c r="B313" s="8" t="s">
        <v>15</v>
      </c>
      <c r="C313" s="9" t="s">
        <v>2764</v>
      </c>
      <c r="D313" s="10">
        <v>1531.97</v>
      </c>
      <c r="E313" s="11">
        <v>1</v>
      </c>
      <c r="F313" s="12">
        <f t="shared" si="16"/>
        <v>1531.97</v>
      </c>
    </row>
    <row r="314" spans="1:6" ht="15.6" x14ac:dyDescent="0.3">
      <c r="A314" s="46"/>
      <c r="B314" s="106"/>
      <c r="C314" s="47" t="s">
        <v>10</v>
      </c>
      <c r="D314" s="48"/>
      <c r="E314" s="48"/>
      <c r="F314" s="49">
        <f>SUM(F294:F313)</f>
        <v>27819.219999999994</v>
      </c>
    </row>
    <row r="316" spans="1:6" x14ac:dyDescent="0.3">
      <c r="A316" s="6" t="s">
        <v>5</v>
      </c>
      <c r="B316" s="7" t="s">
        <v>6</v>
      </c>
      <c r="C316" s="6" t="s">
        <v>7</v>
      </c>
    </row>
    <row r="317" spans="1:6" x14ac:dyDescent="0.3">
      <c r="A317" s="6" t="s">
        <v>8</v>
      </c>
      <c r="B317" s="7" t="s">
        <v>162</v>
      </c>
      <c r="C317" s="6" t="s">
        <v>163</v>
      </c>
    </row>
    <row r="318" spans="1:6" x14ac:dyDescent="0.3">
      <c r="A318" s="6" t="s">
        <v>11</v>
      </c>
      <c r="B318" s="7" t="s">
        <v>164</v>
      </c>
      <c r="C318" s="6" t="s">
        <v>165</v>
      </c>
    </row>
    <row r="320" spans="1:6" x14ac:dyDescent="0.3">
      <c r="A320" s="3" t="s">
        <v>166</v>
      </c>
      <c r="B320" s="8" t="s">
        <v>16</v>
      </c>
      <c r="C320" s="3" t="s">
        <v>167</v>
      </c>
      <c r="D320" s="10">
        <v>31.81</v>
      </c>
      <c r="E320" s="11">
        <v>120</v>
      </c>
      <c r="F320" s="12">
        <f>ROUND(ROUND(D320,2)*ROUND(E320,3),2)</f>
        <v>3817.2</v>
      </c>
    </row>
    <row r="321" spans="1:6" x14ac:dyDescent="0.3">
      <c r="A321" s="3" t="s">
        <v>168</v>
      </c>
      <c r="B321" s="8" t="s">
        <v>16</v>
      </c>
      <c r="C321" s="3" t="s">
        <v>169</v>
      </c>
      <c r="D321" s="10">
        <v>98.75</v>
      </c>
      <c r="E321" s="11">
        <v>49.3</v>
      </c>
      <c r="F321" s="12">
        <f>ROUND(ROUND(D321,2)*ROUND(E321,3),2)</f>
        <v>4868.38</v>
      </c>
    </row>
    <row r="322" spans="1:6" x14ac:dyDescent="0.3">
      <c r="A322" s="3" t="s">
        <v>170</v>
      </c>
      <c r="B322" s="8" t="s">
        <v>15</v>
      </c>
      <c r="C322" s="3" t="s">
        <v>171</v>
      </c>
      <c r="D322" s="10">
        <v>27.19</v>
      </c>
      <c r="E322" s="11">
        <v>22</v>
      </c>
      <c r="F322" s="12">
        <f>ROUND(ROUND(D322,2)*ROUND(E322,3),2)</f>
        <v>598.17999999999995</v>
      </c>
    </row>
    <row r="323" spans="1:6" x14ac:dyDescent="0.3">
      <c r="A323" s="3" t="s">
        <v>172</v>
      </c>
      <c r="B323" s="8" t="s">
        <v>15</v>
      </c>
      <c r="C323" s="3" t="s">
        <v>173</v>
      </c>
      <c r="D323" s="10">
        <v>19.190000000000001</v>
      </c>
      <c r="E323" s="11">
        <v>22</v>
      </c>
      <c r="F323" s="12">
        <f>ROUND(ROUND(D323,2)*ROUND(E323,3),2)</f>
        <v>422.18</v>
      </c>
    </row>
    <row r="324" spans="1:6" ht="15.6" x14ac:dyDescent="0.3">
      <c r="A324" s="46"/>
      <c r="B324" s="106"/>
      <c r="C324" s="47" t="s">
        <v>10</v>
      </c>
      <c r="D324" s="48"/>
      <c r="E324" s="48"/>
      <c r="F324" s="49">
        <f>SUM(F320:F323)</f>
        <v>9705.94</v>
      </c>
    </row>
    <row r="326" spans="1:6" x14ac:dyDescent="0.3">
      <c r="A326" s="6" t="s">
        <v>5</v>
      </c>
      <c r="B326" s="7" t="s">
        <v>6</v>
      </c>
      <c r="C326" s="6" t="s">
        <v>7</v>
      </c>
    </row>
    <row r="327" spans="1:6" x14ac:dyDescent="0.3">
      <c r="A327" s="6" t="s">
        <v>8</v>
      </c>
      <c r="B327" s="7" t="s">
        <v>174</v>
      </c>
      <c r="C327" s="6" t="s">
        <v>175</v>
      </c>
    </row>
    <row r="328" spans="1:6" x14ac:dyDescent="0.3">
      <c r="A328" s="6" t="s">
        <v>11</v>
      </c>
      <c r="B328" s="7" t="s">
        <v>176</v>
      </c>
      <c r="C328" s="6" t="s">
        <v>177</v>
      </c>
    </row>
    <row r="330" spans="1:6" x14ac:dyDescent="0.3">
      <c r="A330" s="3" t="s">
        <v>12</v>
      </c>
      <c r="B330" s="8" t="s">
        <v>13</v>
      </c>
      <c r="C330" s="3" t="s">
        <v>14</v>
      </c>
      <c r="D330" s="10">
        <v>5.33</v>
      </c>
      <c r="E330" s="11">
        <v>8</v>
      </c>
      <c r="F330" s="12">
        <f>ROUND(ROUND(D330,2)*ROUND(E330,3),2)</f>
        <v>42.64</v>
      </c>
    </row>
    <row r="331" spans="1:6" x14ac:dyDescent="0.3">
      <c r="A331" s="3" t="s">
        <v>178</v>
      </c>
      <c r="B331" s="8" t="s">
        <v>15</v>
      </c>
      <c r="C331" s="3" t="s">
        <v>179</v>
      </c>
      <c r="D331" s="10">
        <v>215.92</v>
      </c>
      <c r="E331" s="11">
        <v>2</v>
      </c>
      <c r="F331" s="12">
        <f>ROUND(ROUND(D331,2)*ROUND(E331,3),2)</f>
        <v>431.84</v>
      </c>
    </row>
    <row r="332" spans="1:6" x14ac:dyDescent="0.3">
      <c r="A332" s="3" t="s">
        <v>180</v>
      </c>
      <c r="B332" s="8" t="s">
        <v>16</v>
      </c>
      <c r="C332" s="3" t="s">
        <v>181</v>
      </c>
      <c r="D332" s="10">
        <v>24.61</v>
      </c>
      <c r="E332" s="11">
        <v>180</v>
      </c>
      <c r="F332" s="12">
        <f>ROUND(ROUND(D332,2)*ROUND(E332,3),2)</f>
        <v>4429.8</v>
      </c>
    </row>
    <row r="333" spans="1:6" ht="15.6" x14ac:dyDescent="0.3">
      <c r="A333" s="46"/>
      <c r="B333" s="106"/>
      <c r="C333" s="47" t="s">
        <v>10</v>
      </c>
      <c r="D333" s="48"/>
      <c r="E333" s="48"/>
      <c r="F333" s="49">
        <f>SUM(F330:F332)</f>
        <v>4904.28</v>
      </c>
    </row>
    <row r="335" spans="1:6" x14ac:dyDescent="0.3">
      <c r="A335" s="6" t="s">
        <v>5</v>
      </c>
      <c r="B335" s="7" t="s">
        <v>6</v>
      </c>
      <c r="C335" s="6" t="s">
        <v>7</v>
      </c>
    </row>
    <row r="336" spans="1:6" x14ac:dyDescent="0.3">
      <c r="A336" s="6" t="s">
        <v>8</v>
      </c>
      <c r="B336" s="7" t="s">
        <v>174</v>
      </c>
      <c r="C336" s="6" t="s">
        <v>175</v>
      </c>
    </row>
    <row r="337" spans="1:6" x14ac:dyDescent="0.3">
      <c r="A337" s="6" t="s">
        <v>11</v>
      </c>
      <c r="B337" s="7" t="s">
        <v>182</v>
      </c>
      <c r="C337" s="6" t="s">
        <v>183</v>
      </c>
    </row>
    <row r="339" spans="1:6" x14ac:dyDescent="0.3">
      <c r="A339" s="3" t="s">
        <v>184</v>
      </c>
      <c r="B339" s="8" t="s">
        <v>15</v>
      </c>
      <c r="C339" s="3" t="s">
        <v>185</v>
      </c>
      <c r="D339" s="10">
        <v>40.15</v>
      </c>
      <c r="E339" s="11">
        <v>39</v>
      </c>
      <c r="F339" s="12">
        <f>ROUND(ROUND(D339,2)*ROUND(E339,3),2)</f>
        <v>1565.85</v>
      </c>
    </row>
    <row r="340" spans="1:6" x14ac:dyDescent="0.3">
      <c r="A340" s="3" t="s">
        <v>186</v>
      </c>
      <c r="B340" s="8" t="s">
        <v>16</v>
      </c>
      <c r="C340" s="3" t="s">
        <v>187</v>
      </c>
      <c r="D340" s="10">
        <v>16.239999999999998</v>
      </c>
      <c r="E340" s="11">
        <v>287</v>
      </c>
      <c r="F340" s="12">
        <f>ROUND(ROUND(D340,2)*ROUND(E340,3),2)</f>
        <v>4660.88</v>
      </c>
    </row>
    <row r="341" spans="1:6" x14ac:dyDescent="0.3">
      <c r="A341" s="3" t="s">
        <v>188</v>
      </c>
      <c r="B341" s="8" t="s">
        <v>16</v>
      </c>
      <c r="C341" s="3" t="s">
        <v>189</v>
      </c>
      <c r="D341" s="10">
        <v>22.86</v>
      </c>
      <c r="E341" s="11">
        <v>143.5</v>
      </c>
      <c r="F341" s="12">
        <f>ROUND(ROUND(D341,2)*ROUND(E341,3),2)</f>
        <v>3280.41</v>
      </c>
    </row>
    <row r="342" spans="1:6" x14ac:dyDescent="0.3">
      <c r="A342" s="3" t="s">
        <v>190</v>
      </c>
      <c r="B342" s="8" t="s">
        <v>15</v>
      </c>
      <c r="C342" s="3" t="s">
        <v>191</v>
      </c>
      <c r="D342" s="10">
        <v>730.44</v>
      </c>
      <c r="E342" s="11">
        <v>1</v>
      </c>
      <c r="F342" s="12">
        <f>ROUND(ROUND(D342,2)*ROUND(E342,3),2)</f>
        <v>730.44</v>
      </c>
    </row>
    <row r="343" spans="1:6" ht="15.6" x14ac:dyDescent="0.3">
      <c r="A343" s="46"/>
      <c r="B343" s="106"/>
      <c r="C343" s="47" t="s">
        <v>10</v>
      </c>
      <c r="D343" s="48"/>
      <c r="E343" s="48"/>
      <c r="F343" s="49">
        <f>SUM(F339:F342)</f>
        <v>10237.58</v>
      </c>
    </row>
    <row r="345" spans="1:6" x14ac:dyDescent="0.3">
      <c r="A345" s="6" t="s">
        <v>5</v>
      </c>
      <c r="B345" s="7" t="s">
        <v>6</v>
      </c>
      <c r="C345" s="6" t="s">
        <v>7</v>
      </c>
    </row>
    <row r="346" spans="1:6" x14ac:dyDescent="0.3">
      <c r="A346" s="6" t="s">
        <v>8</v>
      </c>
      <c r="B346" s="7" t="s">
        <v>192</v>
      </c>
      <c r="C346" s="6" t="s">
        <v>193</v>
      </c>
    </row>
    <row r="348" spans="1:6" ht="154.19999999999999" x14ac:dyDescent="0.3">
      <c r="A348" s="3" t="s">
        <v>195</v>
      </c>
      <c r="B348" s="8" t="s">
        <v>15</v>
      </c>
      <c r="C348" s="9" t="s">
        <v>196</v>
      </c>
      <c r="D348" s="10">
        <v>2296.9499999999998</v>
      </c>
      <c r="E348" s="11">
        <v>9</v>
      </c>
      <c r="F348" s="12">
        <f>ROUND(ROUND(D348,2)*ROUND(E348,3),2)</f>
        <v>20672.55</v>
      </c>
    </row>
    <row r="349" spans="1:6" ht="113.4" x14ac:dyDescent="0.3">
      <c r="A349" s="3" t="s">
        <v>197</v>
      </c>
      <c r="B349" s="8" t="s">
        <v>15</v>
      </c>
      <c r="C349" s="9" t="s">
        <v>198</v>
      </c>
      <c r="D349" s="10">
        <v>6625</v>
      </c>
      <c r="E349" s="11">
        <v>1</v>
      </c>
      <c r="F349" s="12">
        <f>ROUND(ROUND(D349,2)*ROUND(E349,3),2)</f>
        <v>6625</v>
      </c>
    </row>
    <row r="350" spans="1:6" ht="246" x14ac:dyDescent="0.3">
      <c r="A350" s="3" t="s">
        <v>199</v>
      </c>
      <c r="B350" s="8" t="s">
        <v>15</v>
      </c>
      <c r="C350" s="9" t="s">
        <v>200</v>
      </c>
      <c r="D350" s="10">
        <v>8865.9</v>
      </c>
      <c r="E350" s="11">
        <v>1</v>
      </c>
      <c r="F350" s="12">
        <f>ROUND(ROUND(D350,2)*ROUND(E350,3),2)</f>
        <v>8865.9</v>
      </c>
    </row>
    <row r="351" spans="1:6" ht="103.2" x14ac:dyDescent="0.3">
      <c r="A351" s="3" t="s">
        <v>201</v>
      </c>
      <c r="B351" s="8" t="s">
        <v>15</v>
      </c>
      <c r="C351" s="9" t="s">
        <v>202</v>
      </c>
      <c r="D351" s="10">
        <v>601.29999999999995</v>
      </c>
      <c r="E351" s="11">
        <v>1</v>
      </c>
      <c r="F351" s="12">
        <f>ROUND(ROUND(D351,2)*ROUND(E351,3),2)</f>
        <v>601.29999999999995</v>
      </c>
    </row>
    <row r="352" spans="1:6" ht="93" x14ac:dyDescent="0.3">
      <c r="A352" s="3" t="s">
        <v>203</v>
      </c>
      <c r="B352" s="8" t="s">
        <v>15</v>
      </c>
      <c r="C352" s="9" t="s">
        <v>204</v>
      </c>
      <c r="D352" s="10">
        <v>152.19999999999999</v>
      </c>
      <c r="E352" s="11">
        <v>5</v>
      </c>
      <c r="F352" s="12">
        <f>ROUND(ROUND(D352,2)*ROUND(E352,3),2)</f>
        <v>761</v>
      </c>
    </row>
    <row r="353" spans="1:6" ht="15.6" x14ac:dyDescent="0.3">
      <c r="A353" s="46"/>
      <c r="B353" s="106"/>
      <c r="C353" s="47" t="s">
        <v>10</v>
      </c>
      <c r="D353" s="48"/>
      <c r="E353" s="48"/>
      <c r="F353" s="49">
        <f>SUM(F348:F352)</f>
        <v>37525.75</v>
      </c>
    </row>
    <row r="355" spans="1:6" ht="15.6" x14ac:dyDescent="0.3">
      <c r="A355" s="46"/>
      <c r="B355" s="106"/>
      <c r="C355" s="47" t="s">
        <v>2759</v>
      </c>
      <c r="D355" s="48"/>
      <c r="E355" s="48"/>
      <c r="F355" s="49">
        <f>SUM(F145:F354)/2</f>
        <v>255859.68999999992</v>
      </c>
    </row>
  </sheetData>
  <pageMargins left="0.75" right="0.75" top="0.75" bottom="0.5" header="0.5" footer="0.7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07"/>
  <sheetViews>
    <sheetView workbookViewId="0">
      <pane ySplit="8" topLeftCell="A9" activePane="bottomLeft" state="frozenSplit"/>
      <selection pane="bottomLeft" activeCell="P27" sqref="P27"/>
    </sheetView>
  </sheetViews>
  <sheetFormatPr baseColWidth="10" defaultColWidth="8.88671875" defaultRowHeight="14.4" x14ac:dyDescent="0.3"/>
  <cols>
    <col min="1" max="1" width="6.6640625" customWidth="1"/>
    <col min="2" max="2" width="14.6640625" customWidth="1"/>
    <col min="3" max="3" width="6.109375" customWidth="1"/>
    <col min="4" max="4" width="30.6640625" customWidth="1"/>
    <col min="5" max="5" width="10.6640625" customWidth="1"/>
    <col min="6" max="6" width="3" customWidth="1"/>
    <col min="7" max="7" width="2.109375" customWidth="1"/>
    <col min="8" max="8" width="10.6640625" customWidth="1"/>
    <col min="9" max="9" width="2.109375" customWidth="1"/>
    <col min="10" max="11" width="10.6640625" customWidth="1"/>
  </cols>
  <sheetData>
    <row r="1" spans="1:27" x14ac:dyDescent="0.3">
      <c r="A1" s="120" t="s">
        <v>0</v>
      </c>
      <c r="B1" s="120" t="s">
        <v>0</v>
      </c>
      <c r="C1" s="120" t="s">
        <v>0</v>
      </c>
      <c r="D1" s="120" t="s">
        <v>0</v>
      </c>
      <c r="E1" s="120" t="s">
        <v>0</v>
      </c>
      <c r="F1" s="120" t="s">
        <v>0</v>
      </c>
      <c r="G1" s="120" t="s">
        <v>0</v>
      </c>
      <c r="H1" s="120" t="s">
        <v>0</v>
      </c>
      <c r="I1" s="120" t="s">
        <v>0</v>
      </c>
      <c r="J1" s="120" t="s">
        <v>0</v>
      </c>
      <c r="K1" s="120" t="s">
        <v>0</v>
      </c>
    </row>
    <row r="2" spans="1:27" x14ac:dyDescent="0.3">
      <c r="A2" s="120"/>
      <c r="B2" s="120"/>
      <c r="C2" s="120"/>
      <c r="D2" s="120"/>
      <c r="E2" s="120"/>
      <c r="F2" s="120"/>
      <c r="G2" s="120"/>
      <c r="H2" s="120"/>
      <c r="I2" s="120"/>
      <c r="J2" s="120"/>
      <c r="K2" s="120"/>
    </row>
    <row r="3" spans="1:27" x14ac:dyDescent="0.3">
      <c r="A3" s="120"/>
      <c r="B3" s="120"/>
      <c r="C3" s="120"/>
      <c r="D3" s="120"/>
      <c r="E3" s="120"/>
      <c r="F3" s="120"/>
      <c r="G3" s="120"/>
      <c r="H3" s="120"/>
      <c r="I3" s="120"/>
      <c r="J3" s="120"/>
      <c r="K3" s="120"/>
    </row>
    <row r="4" spans="1:27" x14ac:dyDescent="0.3">
      <c r="A4" s="120"/>
      <c r="B4" s="120"/>
      <c r="C4" s="120"/>
      <c r="D4" s="120"/>
      <c r="E4" s="120"/>
      <c r="F4" s="120"/>
      <c r="G4" s="120"/>
      <c r="H4" s="120"/>
      <c r="I4" s="120"/>
      <c r="J4" s="120"/>
      <c r="K4" s="120"/>
    </row>
    <row r="6" spans="1:27" ht="18" x14ac:dyDescent="0.35">
      <c r="A6" s="121" t="s">
        <v>205</v>
      </c>
      <c r="B6" s="121" t="s">
        <v>205</v>
      </c>
      <c r="C6" s="121" t="s">
        <v>205</v>
      </c>
      <c r="D6" s="121" t="s">
        <v>205</v>
      </c>
      <c r="E6" s="121" t="s">
        <v>205</v>
      </c>
      <c r="F6" s="121" t="s">
        <v>205</v>
      </c>
      <c r="G6" s="121" t="s">
        <v>205</v>
      </c>
      <c r="H6" s="121" t="s">
        <v>205</v>
      </c>
      <c r="I6" s="121" t="s">
        <v>205</v>
      </c>
      <c r="J6" s="121" t="s">
        <v>205</v>
      </c>
      <c r="K6" s="121" t="s">
        <v>205</v>
      </c>
    </row>
    <row r="8" spans="1:27" x14ac:dyDescent="0.3">
      <c r="A8" s="16" t="s">
        <v>206</v>
      </c>
      <c r="B8" s="16" t="s">
        <v>207</v>
      </c>
      <c r="C8" s="16" t="s">
        <v>208</v>
      </c>
      <c r="D8" s="16" t="s">
        <v>209</v>
      </c>
      <c r="E8" s="16"/>
      <c r="F8" s="16"/>
      <c r="G8" s="16"/>
      <c r="H8" s="16"/>
      <c r="I8" s="16"/>
      <c r="J8" s="16"/>
      <c r="K8" s="16" t="s">
        <v>2</v>
      </c>
    </row>
    <row r="10" spans="1:27" x14ac:dyDescent="0.3">
      <c r="A10" s="15" t="s">
        <v>210</v>
      </c>
      <c r="B10" s="15"/>
    </row>
    <row r="11" spans="1:27" x14ac:dyDescent="0.3">
      <c r="A11" s="17"/>
      <c r="B11" s="17" t="s">
        <v>796</v>
      </c>
      <c r="C11" s="1" t="s">
        <v>211</v>
      </c>
      <c r="D11" s="116" t="s">
        <v>797</v>
      </c>
      <c r="E11" s="117"/>
      <c r="F11" s="117"/>
      <c r="G11" s="1"/>
      <c r="H11" s="18" t="s">
        <v>212</v>
      </c>
      <c r="I11" s="118">
        <v>1</v>
      </c>
      <c r="J11" s="119"/>
      <c r="K11" s="19">
        <f>ROUND(K25,2)</f>
        <v>81.040000000000006</v>
      </c>
    </row>
    <row r="12" spans="1:27" x14ac:dyDescent="0.3">
      <c r="B12" s="14" t="s">
        <v>213</v>
      </c>
    </row>
    <row r="13" spans="1:27" ht="45" customHeight="1" x14ac:dyDescent="0.3">
      <c r="B13" t="s">
        <v>798</v>
      </c>
      <c r="C13" t="s">
        <v>214</v>
      </c>
      <c r="D13" t="s">
        <v>215</v>
      </c>
      <c r="E13" s="20">
        <v>1</v>
      </c>
      <c r="F13" t="s">
        <v>216</v>
      </c>
      <c r="G13" t="s">
        <v>217</v>
      </c>
      <c r="H13" s="21">
        <v>20.64</v>
      </c>
      <c r="I13" t="s">
        <v>218</v>
      </c>
      <c r="J13" s="22">
        <f>ROUND(E13/I11* H13,5)</f>
        <v>20.64</v>
      </c>
      <c r="K13" s="23"/>
      <c r="L13" s="1"/>
      <c r="M13" s="1"/>
      <c r="N13" s="1"/>
      <c r="O13" s="1"/>
      <c r="P13" s="1"/>
      <c r="Q13" s="1"/>
      <c r="R13" s="1"/>
      <c r="S13" s="1"/>
      <c r="T13" s="1"/>
      <c r="U13" s="1"/>
      <c r="V13" s="1"/>
      <c r="W13" s="1"/>
      <c r="X13" s="1"/>
      <c r="Y13" s="1"/>
      <c r="Z13" s="1"/>
      <c r="AA13" s="1"/>
    </row>
    <row r="14" spans="1:27" x14ac:dyDescent="0.3">
      <c r="D14" s="24" t="s">
        <v>219</v>
      </c>
      <c r="E14" s="23"/>
      <c r="H14" s="23"/>
      <c r="K14" s="21">
        <f>SUM(J13:J13)</f>
        <v>20.64</v>
      </c>
    </row>
    <row r="15" spans="1:27" x14ac:dyDescent="0.3">
      <c r="B15" s="14" t="s">
        <v>220</v>
      </c>
      <c r="E15" s="23"/>
      <c r="H15" s="23"/>
      <c r="K15" s="23"/>
    </row>
    <row r="16" spans="1:27" x14ac:dyDescent="0.3">
      <c r="B16" t="s">
        <v>799</v>
      </c>
      <c r="C16" t="s">
        <v>214</v>
      </c>
      <c r="D16" t="s">
        <v>221</v>
      </c>
      <c r="E16" s="20">
        <v>0.7</v>
      </c>
      <c r="F16" t="s">
        <v>216</v>
      </c>
      <c r="G16" t="s">
        <v>217</v>
      </c>
      <c r="H16" s="21">
        <v>1.94</v>
      </c>
      <c r="I16" t="s">
        <v>218</v>
      </c>
      <c r="J16" s="22">
        <f>ROUND(E16/I11* H16,5)</f>
        <v>1.3580000000000001</v>
      </c>
      <c r="K16" s="23"/>
    </row>
    <row r="17" spans="1:27" x14ac:dyDescent="0.3">
      <c r="D17" s="24" t="s">
        <v>222</v>
      </c>
      <c r="E17" s="23"/>
      <c r="H17" s="23"/>
      <c r="K17" s="21">
        <f>SUM(J16:J16)</f>
        <v>1.3580000000000001</v>
      </c>
    </row>
    <row r="18" spans="1:27" x14ac:dyDescent="0.3">
      <c r="B18" s="14" t="s">
        <v>223</v>
      </c>
      <c r="E18" s="23"/>
      <c r="H18" s="23"/>
      <c r="K18" s="23"/>
    </row>
    <row r="19" spans="1:27" x14ac:dyDescent="0.3">
      <c r="B19" t="s">
        <v>800</v>
      </c>
      <c r="C19" t="s">
        <v>225</v>
      </c>
      <c r="D19" t="s">
        <v>227</v>
      </c>
      <c r="E19" s="20">
        <v>0.2</v>
      </c>
      <c r="G19" t="s">
        <v>217</v>
      </c>
      <c r="H19" s="21">
        <v>116.11</v>
      </c>
      <c r="I19" t="s">
        <v>218</v>
      </c>
      <c r="J19" s="22">
        <f>ROUND(E19* H19,5)</f>
        <v>23.222000000000001</v>
      </c>
      <c r="K19" s="23"/>
    </row>
    <row r="20" spans="1:27" x14ac:dyDescent="0.3">
      <c r="B20" t="s">
        <v>801</v>
      </c>
      <c r="C20" t="s">
        <v>225</v>
      </c>
      <c r="D20" t="s">
        <v>226</v>
      </c>
      <c r="E20" s="20">
        <v>1.74</v>
      </c>
      <c r="G20" t="s">
        <v>217</v>
      </c>
      <c r="H20" s="21">
        <v>20.25</v>
      </c>
      <c r="I20" t="s">
        <v>218</v>
      </c>
      <c r="J20" s="22">
        <f>ROUND(E20* H20,5)</f>
        <v>35.234999999999999</v>
      </c>
      <c r="K20" s="23"/>
    </row>
    <row r="21" spans="1:27" x14ac:dyDescent="0.3">
      <c r="B21" t="s">
        <v>802</v>
      </c>
      <c r="C21" t="s">
        <v>211</v>
      </c>
      <c r="D21" t="s">
        <v>224</v>
      </c>
      <c r="E21" s="20">
        <v>0.2</v>
      </c>
      <c r="G21" t="s">
        <v>217</v>
      </c>
      <c r="H21" s="21">
        <v>1.88</v>
      </c>
      <c r="I21" t="s">
        <v>218</v>
      </c>
      <c r="J21" s="22">
        <f>ROUND(E21* H21,5)</f>
        <v>0.376</v>
      </c>
      <c r="K21" s="23"/>
    </row>
    <row r="22" spans="1:27" x14ac:dyDescent="0.3">
      <c r="D22" s="24" t="s">
        <v>228</v>
      </c>
      <c r="E22" s="23"/>
      <c r="H22" s="23"/>
      <c r="K22" s="21">
        <f>SUM(J19:J21)</f>
        <v>58.832999999999998</v>
      </c>
    </row>
    <row r="23" spans="1:27" x14ac:dyDescent="0.3">
      <c r="D23" s="24" t="s">
        <v>229</v>
      </c>
      <c r="E23" s="23"/>
      <c r="H23" s="23"/>
      <c r="K23" s="69">
        <f>SUM(J12:J22)</f>
        <v>80.831000000000003</v>
      </c>
    </row>
    <row r="24" spans="1:27" x14ac:dyDescent="0.3">
      <c r="D24" s="24" t="s">
        <v>230</v>
      </c>
      <c r="E24" s="23"/>
      <c r="H24" s="23">
        <v>1</v>
      </c>
      <c r="I24" t="s">
        <v>231</v>
      </c>
      <c r="K24" s="23">
        <f>ROUND(H24/100*K14,5)</f>
        <v>0.2064</v>
      </c>
    </row>
    <row r="25" spans="1:27" x14ac:dyDescent="0.3">
      <c r="D25" s="24" t="s">
        <v>232</v>
      </c>
      <c r="E25" s="23"/>
      <c r="H25" s="23"/>
      <c r="K25" s="69">
        <f>SUM(K23:K24)</f>
        <v>81.037400000000005</v>
      </c>
    </row>
    <row r="27" spans="1:27" x14ac:dyDescent="0.3">
      <c r="A27" s="17"/>
      <c r="B27" s="17" t="s">
        <v>803</v>
      </c>
      <c r="C27" s="1" t="s">
        <v>211</v>
      </c>
      <c r="D27" s="116" t="s">
        <v>804</v>
      </c>
      <c r="E27" s="117"/>
      <c r="F27" s="117"/>
      <c r="G27" s="1"/>
      <c r="H27" s="18" t="s">
        <v>212</v>
      </c>
      <c r="I27" s="118">
        <v>1</v>
      </c>
      <c r="J27" s="119"/>
      <c r="K27" s="19">
        <f>ROUND(K41,2)</f>
        <v>97.48</v>
      </c>
    </row>
    <row r="28" spans="1:27" x14ac:dyDescent="0.3">
      <c r="B28" s="14" t="s">
        <v>213</v>
      </c>
    </row>
    <row r="29" spans="1:27" x14ac:dyDescent="0.3">
      <c r="B29" t="s">
        <v>798</v>
      </c>
      <c r="C29" t="s">
        <v>214</v>
      </c>
      <c r="D29" t="s">
        <v>215</v>
      </c>
      <c r="E29" s="20">
        <v>1</v>
      </c>
      <c r="F29" t="s">
        <v>216</v>
      </c>
      <c r="G29" t="s">
        <v>217</v>
      </c>
      <c r="H29" s="21">
        <v>20.64</v>
      </c>
      <c r="I29" t="s">
        <v>218</v>
      </c>
      <c r="J29" s="22">
        <f>ROUND(E29/I27* H29,5)</f>
        <v>20.64</v>
      </c>
      <c r="K29" s="23"/>
    </row>
    <row r="30" spans="1:27" ht="45" customHeight="1" x14ac:dyDescent="0.3">
      <c r="D30" s="24" t="s">
        <v>219</v>
      </c>
      <c r="E30" s="23"/>
      <c r="H30" s="23"/>
      <c r="K30" s="21">
        <f>SUM(J29:J29)</f>
        <v>20.64</v>
      </c>
      <c r="L30" s="1"/>
      <c r="M30" s="1"/>
      <c r="N30" s="1"/>
      <c r="O30" s="1"/>
      <c r="P30" s="1"/>
      <c r="Q30" s="1"/>
      <c r="R30" s="1"/>
      <c r="S30" s="1"/>
      <c r="T30" s="1"/>
      <c r="U30" s="1"/>
      <c r="V30" s="1"/>
      <c r="W30" s="1"/>
      <c r="X30" s="1"/>
      <c r="Y30" s="1"/>
      <c r="Z30" s="1"/>
      <c r="AA30" s="1"/>
    </row>
    <row r="31" spans="1:27" ht="45" customHeight="1" x14ac:dyDescent="0.3">
      <c r="B31" s="14" t="s">
        <v>220</v>
      </c>
      <c r="E31" s="23"/>
      <c r="H31" s="23"/>
      <c r="K31" s="23"/>
      <c r="L31" s="1"/>
      <c r="M31" s="1"/>
      <c r="N31" s="1"/>
      <c r="O31" s="1"/>
      <c r="P31" s="1"/>
      <c r="Q31" s="1"/>
      <c r="R31" s="1"/>
      <c r="S31" s="1"/>
      <c r="T31" s="1"/>
      <c r="U31" s="1"/>
      <c r="V31" s="1"/>
      <c r="W31" s="1"/>
      <c r="X31" s="1"/>
      <c r="Y31" s="1"/>
      <c r="Z31" s="1"/>
      <c r="AA31" s="1"/>
    </row>
    <row r="32" spans="1:27" ht="45" customHeight="1" x14ac:dyDescent="0.3">
      <c r="B32" t="s">
        <v>799</v>
      </c>
      <c r="C32" t="s">
        <v>214</v>
      </c>
      <c r="D32" t="s">
        <v>221</v>
      </c>
      <c r="E32" s="20">
        <v>0.7</v>
      </c>
      <c r="F32" t="s">
        <v>216</v>
      </c>
      <c r="G32" t="s">
        <v>217</v>
      </c>
      <c r="H32" s="21">
        <v>1.94</v>
      </c>
      <c r="I32" t="s">
        <v>218</v>
      </c>
      <c r="J32" s="22">
        <f>ROUND(E32/I27* H32,5)</f>
        <v>1.3580000000000001</v>
      </c>
      <c r="K32" s="23"/>
      <c r="L32" s="1"/>
      <c r="M32" s="1"/>
      <c r="N32" s="1"/>
      <c r="O32" s="1"/>
      <c r="P32" s="1"/>
      <c r="Q32" s="1"/>
      <c r="R32" s="1"/>
      <c r="S32" s="1"/>
      <c r="T32" s="1"/>
      <c r="U32" s="1"/>
      <c r="V32" s="1"/>
      <c r="W32" s="1"/>
      <c r="X32" s="1"/>
      <c r="Y32" s="1"/>
      <c r="Z32" s="1"/>
      <c r="AA32" s="1"/>
    </row>
    <row r="33" spans="1:27" ht="45" customHeight="1" x14ac:dyDescent="0.3">
      <c r="D33" s="24" t="s">
        <v>222</v>
      </c>
      <c r="E33" s="23"/>
      <c r="H33" s="23"/>
      <c r="K33" s="21">
        <f>SUM(J32:J32)</f>
        <v>1.3580000000000001</v>
      </c>
      <c r="L33" s="1"/>
      <c r="M33" s="1"/>
      <c r="N33" s="1"/>
      <c r="O33" s="1"/>
      <c r="P33" s="1"/>
      <c r="Q33" s="1"/>
      <c r="R33" s="1"/>
      <c r="S33" s="1"/>
      <c r="T33" s="1"/>
      <c r="U33" s="1"/>
      <c r="V33" s="1"/>
      <c r="W33" s="1"/>
      <c r="X33" s="1"/>
      <c r="Y33" s="1"/>
      <c r="Z33" s="1"/>
      <c r="AA33" s="1"/>
    </row>
    <row r="34" spans="1:27" x14ac:dyDescent="0.3">
      <c r="B34" s="14" t="s">
        <v>223</v>
      </c>
      <c r="E34" s="23"/>
      <c r="H34" s="23"/>
      <c r="K34" s="23"/>
    </row>
    <row r="35" spans="1:27" x14ac:dyDescent="0.3">
      <c r="B35" t="s">
        <v>802</v>
      </c>
      <c r="C35" t="s">
        <v>211</v>
      </c>
      <c r="D35" t="s">
        <v>224</v>
      </c>
      <c r="E35" s="20">
        <v>0.2</v>
      </c>
      <c r="G35" t="s">
        <v>217</v>
      </c>
      <c r="H35" s="21">
        <v>1.88</v>
      </c>
      <c r="I35" t="s">
        <v>218</v>
      </c>
      <c r="J35" s="22">
        <f>ROUND(E35* H35,5)</f>
        <v>0.376</v>
      </c>
      <c r="K35" s="23"/>
    </row>
    <row r="36" spans="1:27" x14ac:dyDescent="0.3">
      <c r="B36" t="s">
        <v>800</v>
      </c>
      <c r="C36" t="s">
        <v>225</v>
      </c>
      <c r="D36" t="s">
        <v>227</v>
      </c>
      <c r="E36" s="20">
        <v>0.38</v>
      </c>
      <c r="G36" t="s">
        <v>217</v>
      </c>
      <c r="H36" s="21">
        <v>116.11</v>
      </c>
      <c r="I36" t="s">
        <v>218</v>
      </c>
      <c r="J36" s="22">
        <f>ROUND(E36* H36,5)</f>
        <v>44.1218</v>
      </c>
      <c r="K36" s="23"/>
    </row>
    <row r="37" spans="1:27" x14ac:dyDescent="0.3">
      <c r="B37" t="s">
        <v>801</v>
      </c>
      <c r="C37" t="s">
        <v>225</v>
      </c>
      <c r="D37" t="s">
        <v>226</v>
      </c>
      <c r="E37" s="20">
        <v>1.52</v>
      </c>
      <c r="G37" t="s">
        <v>217</v>
      </c>
      <c r="H37" s="21">
        <v>20.25</v>
      </c>
      <c r="I37" t="s">
        <v>218</v>
      </c>
      <c r="J37" s="22">
        <f>ROUND(E37* H37,5)</f>
        <v>30.78</v>
      </c>
      <c r="K37" s="23"/>
    </row>
    <row r="38" spans="1:27" x14ac:dyDescent="0.3">
      <c r="D38" s="24" t="s">
        <v>228</v>
      </c>
      <c r="E38" s="23"/>
      <c r="H38" s="23"/>
      <c r="K38" s="21">
        <f>SUM(J35:J37)</f>
        <v>75.277799999999999</v>
      </c>
    </row>
    <row r="39" spans="1:27" x14ac:dyDescent="0.3">
      <c r="D39" s="24" t="s">
        <v>229</v>
      </c>
      <c r="E39" s="23"/>
      <c r="H39" s="23"/>
      <c r="K39" s="69">
        <f>SUM(J28:J38)</f>
        <v>97.275800000000004</v>
      </c>
    </row>
    <row r="40" spans="1:27" x14ac:dyDescent="0.3">
      <c r="D40" s="24" t="s">
        <v>230</v>
      </c>
      <c r="E40" s="23"/>
      <c r="H40" s="23">
        <v>1</v>
      </c>
      <c r="I40" t="s">
        <v>231</v>
      </c>
      <c r="K40" s="23">
        <f>ROUND(H40/100*K30,5)</f>
        <v>0.2064</v>
      </c>
    </row>
    <row r="41" spans="1:27" x14ac:dyDescent="0.3">
      <c r="D41" s="24" t="s">
        <v>232</v>
      </c>
      <c r="E41" s="23"/>
      <c r="H41" s="23"/>
      <c r="K41" s="69">
        <f>SUM(K39:K40)</f>
        <v>97.482200000000006</v>
      </c>
    </row>
    <row r="43" spans="1:27" ht="45" customHeight="1" x14ac:dyDescent="0.3">
      <c r="A43" s="17"/>
      <c r="B43" s="17" t="s">
        <v>805</v>
      </c>
      <c r="C43" s="1" t="s">
        <v>211</v>
      </c>
      <c r="D43" s="116" t="s">
        <v>806</v>
      </c>
      <c r="E43" s="117"/>
      <c r="F43" s="117"/>
      <c r="G43" s="1"/>
      <c r="H43" s="18" t="s">
        <v>212</v>
      </c>
      <c r="I43" s="118">
        <v>1</v>
      </c>
      <c r="J43" s="119"/>
      <c r="K43" s="19">
        <f>ROUND(K57,2)</f>
        <v>177.66</v>
      </c>
      <c r="L43" s="1"/>
      <c r="M43" s="1"/>
      <c r="N43" s="1"/>
      <c r="O43" s="1"/>
      <c r="P43" s="1"/>
      <c r="Q43" s="1"/>
      <c r="R43" s="1"/>
      <c r="S43" s="1"/>
      <c r="T43" s="1"/>
      <c r="U43" s="1"/>
      <c r="V43" s="1"/>
      <c r="W43" s="1"/>
      <c r="X43" s="1"/>
      <c r="Y43" s="1"/>
      <c r="Z43" s="1"/>
      <c r="AA43" s="1"/>
    </row>
    <row r="44" spans="1:27" x14ac:dyDescent="0.3">
      <c r="B44" s="14" t="s">
        <v>213</v>
      </c>
    </row>
    <row r="45" spans="1:27" x14ac:dyDescent="0.3">
      <c r="B45" t="s">
        <v>798</v>
      </c>
      <c r="C45" t="s">
        <v>214</v>
      </c>
      <c r="D45" t="s">
        <v>215</v>
      </c>
      <c r="E45" s="20">
        <v>1.05</v>
      </c>
      <c r="F45" t="s">
        <v>216</v>
      </c>
      <c r="G45" t="s">
        <v>217</v>
      </c>
      <c r="H45" s="21">
        <v>20.64</v>
      </c>
      <c r="I45" t="s">
        <v>218</v>
      </c>
      <c r="J45" s="22">
        <f>ROUND(E45/I43* H45,5)</f>
        <v>21.672000000000001</v>
      </c>
      <c r="K45" s="23"/>
    </row>
    <row r="46" spans="1:27" x14ac:dyDescent="0.3">
      <c r="D46" s="24" t="s">
        <v>219</v>
      </c>
      <c r="E46" s="23"/>
      <c r="H46" s="23"/>
      <c r="K46" s="21">
        <f>SUM(J45:J45)</f>
        <v>21.672000000000001</v>
      </c>
    </row>
    <row r="47" spans="1:27" x14ac:dyDescent="0.3">
      <c r="B47" s="14" t="s">
        <v>220</v>
      </c>
      <c r="E47" s="23"/>
      <c r="H47" s="23"/>
      <c r="K47" s="23"/>
    </row>
    <row r="48" spans="1:27" x14ac:dyDescent="0.3">
      <c r="B48" t="s">
        <v>799</v>
      </c>
      <c r="C48" t="s">
        <v>214</v>
      </c>
      <c r="D48" t="s">
        <v>221</v>
      </c>
      <c r="E48" s="20">
        <v>0.72499999999999998</v>
      </c>
      <c r="F48" t="s">
        <v>216</v>
      </c>
      <c r="G48" t="s">
        <v>217</v>
      </c>
      <c r="H48" s="21">
        <v>1.94</v>
      </c>
      <c r="I48" t="s">
        <v>218</v>
      </c>
      <c r="J48" s="22">
        <f>ROUND(E48/I43* H48,5)</f>
        <v>1.4065000000000001</v>
      </c>
      <c r="K48" s="23"/>
    </row>
    <row r="49" spans="1:27" x14ac:dyDescent="0.3">
      <c r="D49" s="24" t="s">
        <v>222</v>
      </c>
      <c r="E49" s="23"/>
      <c r="H49" s="23"/>
      <c r="K49" s="21">
        <f>SUM(J48:J48)</f>
        <v>1.4065000000000001</v>
      </c>
    </row>
    <row r="50" spans="1:27" x14ac:dyDescent="0.3">
      <c r="B50" s="14" t="s">
        <v>223</v>
      </c>
      <c r="E50" s="23"/>
      <c r="H50" s="23"/>
      <c r="K50" s="23"/>
    </row>
    <row r="51" spans="1:27" x14ac:dyDescent="0.3">
      <c r="B51" t="s">
        <v>800</v>
      </c>
      <c r="C51" t="s">
        <v>225</v>
      </c>
      <c r="D51" t="s">
        <v>227</v>
      </c>
      <c r="E51" s="20">
        <v>0.2</v>
      </c>
      <c r="G51" t="s">
        <v>217</v>
      </c>
      <c r="H51" s="21">
        <v>116.11</v>
      </c>
      <c r="I51" t="s">
        <v>218</v>
      </c>
      <c r="J51" s="22">
        <f>ROUND(E51* H51,5)</f>
        <v>23.222000000000001</v>
      </c>
      <c r="K51" s="23"/>
    </row>
    <row r="52" spans="1:27" x14ac:dyDescent="0.3">
      <c r="B52" t="s">
        <v>807</v>
      </c>
      <c r="C52" t="s">
        <v>808</v>
      </c>
      <c r="D52" t="s">
        <v>809</v>
      </c>
      <c r="E52" s="20">
        <v>400</v>
      </c>
      <c r="G52" t="s">
        <v>217</v>
      </c>
      <c r="H52" s="21">
        <v>0.25</v>
      </c>
      <c r="I52" t="s">
        <v>218</v>
      </c>
      <c r="J52" s="22">
        <f>ROUND(E52* H52,5)</f>
        <v>100</v>
      </c>
      <c r="K52" s="23"/>
    </row>
    <row r="53" spans="1:27" ht="45" customHeight="1" x14ac:dyDescent="0.3">
      <c r="B53" t="s">
        <v>802</v>
      </c>
      <c r="C53" t="s">
        <v>211</v>
      </c>
      <c r="D53" t="s">
        <v>224</v>
      </c>
      <c r="E53" s="20">
        <v>0.2</v>
      </c>
      <c r="G53" t="s">
        <v>217</v>
      </c>
      <c r="H53" s="21">
        <v>1.88</v>
      </c>
      <c r="I53" t="s">
        <v>218</v>
      </c>
      <c r="J53" s="22">
        <f>ROUND(E53* H53,5)</f>
        <v>0.376</v>
      </c>
      <c r="K53" s="23"/>
      <c r="L53" s="1"/>
      <c r="M53" s="1"/>
      <c r="N53" s="1"/>
      <c r="O53" s="1"/>
      <c r="P53" s="1"/>
      <c r="Q53" s="1"/>
      <c r="R53" s="1"/>
      <c r="S53" s="1"/>
      <c r="T53" s="1"/>
      <c r="U53" s="1"/>
      <c r="V53" s="1"/>
      <c r="W53" s="1"/>
      <c r="X53" s="1"/>
      <c r="Y53" s="1"/>
      <c r="Z53" s="1"/>
      <c r="AA53" s="1"/>
    </row>
    <row r="54" spans="1:27" x14ac:dyDescent="0.3">
      <c r="B54" t="s">
        <v>801</v>
      </c>
      <c r="C54" t="s">
        <v>225</v>
      </c>
      <c r="D54" t="s">
        <v>226</v>
      </c>
      <c r="E54" s="20">
        <v>1.53</v>
      </c>
      <c r="G54" t="s">
        <v>217</v>
      </c>
      <c r="H54" s="21">
        <v>20.25</v>
      </c>
      <c r="I54" t="s">
        <v>218</v>
      </c>
      <c r="J54" s="22">
        <f>ROUND(E54* H54,5)</f>
        <v>30.982500000000002</v>
      </c>
      <c r="K54" s="23"/>
    </row>
    <row r="55" spans="1:27" x14ac:dyDescent="0.3">
      <c r="D55" s="24" t="s">
        <v>228</v>
      </c>
      <c r="E55" s="23"/>
      <c r="H55" s="23"/>
      <c r="K55" s="21">
        <f>SUM(J51:J54)</f>
        <v>154.58050000000003</v>
      </c>
    </row>
    <row r="56" spans="1:27" x14ac:dyDescent="0.3">
      <c r="D56" s="24" t="s">
        <v>229</v>
      </c>
      <c r="E56" s="23"/>
      <c r="H56" s="23"/>
      <c r="K56" s="69">
        <f>SUM(J44:J55)</f>
        <v>177.65899999999999</v>
      </c>
    </row>
    <row r="57" spans="1:27" x14ac:dyDescent="0.3">
      <c r="D57" s="24" t="s">
        <v>232</v>
      </c>
      <c r="E57" s="23"/>
      <c r="H57" s="23"/>
      <c r="K57" s="69">
        <f>SUM(K56:K56)</f>
        <v>177.65899999999999</v>
      </c>
    </row>
    <row r="59" spans="1:27" x14ac:dyDescent="0.3">
      <c r="A59" s="17"/>
      <c r="B59" s="17" t="s">
        <v>810</v>
      </c>
      <c r="C59" s="1" t="s">
        <v>211</v>
      </c>
      <c r="D59" s="116" t="s">
        <v>811</v>
      </c>
      <c r="E59" s="117"/>
      <c r="F59" s="117"/>
      <c r="G59" s="1"/>
      <c r="H59" s="18" t="s">
        <v>212</v>
      </c>
      <c r="I59" s="118">
        <v>1</v>
      </c>
      <c r="J59" s="119"/>
      <c r="K59" s="19">
        <f>ROUND(K74,2)</f>
        <v>143.24</v>
      </c>
    </row>
    <row r="60" spans="1:27" x14ac:dyDescent="0.3">
      <c r="B60" s="14" t="s">
        <v>213</v>
      </c>
    </row>
    <row r="61" spans="1:27" x14ac:dyDescent="0.3">
      <c r="B61" t="s">
        <v>798</v>
      </c>
      <c r="C61" t="s">
        <v>214</v>
      </c>
      <c r="D61" t="s">
        <v>215</v>
      </c>
      <c r="E61" s="20">
        <v>1.05</v>
      </c>
      <c r="F61" t="s">
        <v>216</v>
      </c>
      <c r="G61" t="s">
        <v>217</v>
      </c>
      <c r="H61" s="21">
        <v>20.64</v>
      </c>
      <c r="I61" t="s">
        <v>218</v>
      </c>
      <c r="J61" s="22">
        <f>ROUND(E61/I59* H61,5)</f>
        <v>21.672000000000001</v>
      </c>
      <c r="K61" s="23"/>
    </row>
    <row r="62" spans="1:27" x14ac:dyDescent="0.3">
      <c r="D62" s="24" t="s">
        <v>219</v>
      </c>
      <c r="E62" s="23"/>
      <c r="H62" s="23"/>
      <c r="K62" s="21">
        <f>SUM(J61:J61)</f>
        <v>21.672000000000001</v>
      </c>
    </row>
    <row r="63" spans="1:27" ht="45" customHeight="1" x14ac:dyDescent="0.3">
      <c r="B63" s="14" t="s">
        <v>220</v>
      </c>
      <c r="E63" s="23"/>
      <c r="H63" s="23"/>
      <c r="K63" s="23"/>
      <c r="L63" s="1"/>
      <c r="M63" s="1"/>
      <c r="N63" s="1"/>
      <c r="O63" s="1"/>
      <c r="P63" s="1"/>
      <c r="Q63" s="1"/>
      <c r="R63" s="1"/>
      <c r="S63" s="1"/>
      <c r="T63" s="1"/>
      <c r="U63" s="1"/>
      <c r="V63" s="1"/>
      <c r="W63" s="1"/>
      <c r="X63" s="1"/>
      <c r="Y63" s="1"/>
      <c r="Z63" s="1"/>
      <c r="AA63" s="1"/>
    </row>
    <row r="64" spans="1:27" x14ac:dyDescent="0.3">
      <c r="B64" t="s">
        <v>799</v>
      </c>
      <c r="C64" t="s">
        <v>214</v>
      </c>
      <c r="D64" t="s">
        <v>221</v>
      </c>
      <c r="E64" s="20">
        <v>0.72499999999999998</v>
      </c>
      <c r="F64" t="s">
        <v>216</v>
      </c>
      <c r="G64" t="s">
        <v>217</v>
      </c>
      <c r="H64" s="21">
        <v>1.94</v>
      </c>
      <c r="I64" t="s">
        <v>218</v>
      </c>
      <c r="J64" s="22">
        <f>ROUND(E64/I59* H64,5)</f>
        <v>1.4065000000000001</v>
      </c>
      <c r="K64" s="23"/>
    </row>
    <row r="65" spans="1:27" x14ac:dyDescent="0.3">
      <c r="D65" s="24" t="s">
        <v>222</v>
      </c>
      <c r="E65" s="23"/>
      <c r="H65" s="23"/>
      <c r="K65" s="21">
        <f>SUM(J64:J64)</f>
        <v>1.4065000000000001</v>
      </c>
    </row>
    <row r="66" spans="1:27" x14ac:dyDescent="0.3">
      <c r="B66" s="14" t="s">
        <v>223</v>
      </c>
      <c r="E66" s="23"/>
      <c r="H66" s="23"/>
      <c r="K66" s="23"/>
    </row>
    <row r="67" spans="1:27" x14ac:dyDescent="0.3">
      <c r="B67" t="s">
        <v>807</v>
      </c>
      <c r="C67" t="s">
        <v>808</v>
      </c>
      <c r="D67" t="s">
        <v>809</v>
      </c>
      <c r="E67" s="20">
        <v>190</v>
      </c>
      <c r="G67" t="s">
        <v>217</v>
      </c>
      <c r="H67" s="21">
        <v>0.25</v>
      </c>
      <c r="I67" t="s">
        <v>218</v>
      </c>
      <c r="J67" s="22">
        <f>ROUND(E67* H67,5)</f>
        <v>47.5</v>
      </c>
      <c r="K67" s="23"/>
    </row>
    <row r="68" spans="1:27" x14ac:dyDescent="0.3">
      <c r="B68" t="s">
        <v>802</v>
      </c>
      <c r="C68" t="s">
        <v>211</v>
      </c>
      <c r="D68" t="s">
        <v>224</v>
      </c>
      <c r="E68" s="20">
        <v>0.2</v>
      </c>
      <c r="G68" t="s">
        <v>217</v>
      </c>
      <c r="H68" s="21">
        <v>1.88</v>
      </c>
      <c r="I68" t="s">
        <v>218</v>
      </c>
      <c r="J68" s="22">
        <f>ROUND(E68* H68,5)</f>
        <v>0.376</v>
      </c>
      <c r="K68" s="23"/>
    </row>
    <row r="69" spans="1:27" x14ac:dyDescent="0.3">
      <c r="B69" t="s">
        <v>801</v>
      </c>
      <c r="C69" t="s">
        <v>225</v>
      </c>
      <c r="D69" t="s">
        <v>226</v>
      </c>
      <c r="E69" s="20">
        <v>1.38</v>
      </c>
      <c r="G69" t="s">
        <v>217</v>
      </c>
      <c r="H69" s="21">
        <v>20.25</v>
      </c>
      <c r="I69" t="s">
        <v>218</v>
      </c>
      <c r="J69" s="22">
        <f>ROUND(E69* H69,5)</f>
        <v>27.945</v>
      </c>
      <c r="K69" s="23"/>
    </row>
    <row r="70" spans="1:27" x14ac:dyDescent="0.3">
      <c r="B70" t="s">
        <v>800</v>
      </c>
      <c r="C70" t="s">
        <v>225</v>
      </c>
      <c r="D70" t="s">
        <v>227</v>
      </c>
      <c r="E70" s="20">
        <v>0.38</v>
      </c>
      <c r="G70" t="s">
        <v>217</v>
      </c>
      <c r="H70" s="21">
        <v>116.11</v>
      </c>
      <c r="I70" t="s">
        <v>218</v>
      </c>
      <c r="J70" s="22">
        <f>ROUND(E70* H70,5)</f>
        <v>44.1218</v>
      </c>
      <c r="K70" s="23"/>
    </row>
    <row r="71" spans="1:27" x14ac:dyDescent="0.3">
      <c r="D71" s="24" t="s">
        <v>228</v>
      </c>
      <c r="E71" s="23"/>
      <c r="H71" s="23"/>
      <c r="K71" s="21">
        <f>SUM(J67:J70)</f>
        <v>119.94280000000001</v>
      </c>
    </row>
    <row r="72" spans="1:27" ht="45" customHeight="1" x14ac:dyDescent="0.3">
      <c r="D72" s="24" t="s">
        <v>229</v>
      </c>
      <c r="E72" s="23"/>
      <c r="H72" s="23"/>
      <c r="K72" s="69">
        <f>SUM(J60:J71)</f>
        <v>143.02130000000002</v>
      </c>
      <c r="L72" s="1"/>
      <c r="M72" s="1"/>
      <c r="N72" s="1"/>
      <c r="O72" s="1"/>
      <c r="P72" s="1"/>
      <c r="Q72" s="1"/>
      <c r="R72" s="1"/>
      <c r="S72" s="1"/>
      <c r="T72" s="1"/>
      <c r="U72" s="1"/>
      <c r="V72" s="1"/>
      <c r="W72" s="1"/>
      <c r="X72" s="1"/>
      <c r="Y72" s="1"/>
      <c r="Z72" s="1"/>
      <c r="AA72" s="1"/>
    </row>
    <row r="73" spans="1:27" x14ac:dyDescent="0.3">
      <c r="D73" s="24" t="s">
        <v>230</v>
      </c>
      <c r="E73" s="23"/>
      <c r="H73" s="23">
        <v>1</v>
      </c>
      <c r="I73" t="s">
        <v>231</v>
      </c>
      <c r="K73" s="23">
        <f>ROUND(H73/100*K62,5)</f>
        <v>0.21672</v>
      </c>
    </row>
    <row r="74" spans="1:27" x14ac:dyDescent="0.3">
      <c r="D74" s="24" t="s">
        <v>232</v>
      </c>
      <c r="E74" s="23"/>
      <c r="H74" s="23"/>
      <c r="K74" s="69">
        <f>SUM(K72:K73)</f>
        <v>143.23802000000003</v>
      </c>
    </row>
    <row r="76" spans="1:27" x14ac:dyDescent="0.3">
      <c r="A76" s="17"/>
      <c r="B76" s="17" t="s">
        <v>812</v>
      </c>
      <c r="C76" s="1" t="s">
        <v>211</v>
      </c>
      <c r="D76" s="116" t="s">
        <v>813</v>
      </c>
      <c r="E76" s="117"/>
      <c r="F76" s="117"/>
      <c r="G76" s="1"/>
      <c r="H76" s="18" t="s">
        <v>212</v>
      </c>
      <c r="I76" s="118">
        <v>1</v>
      </c>
      <c r="J76" s="119"/>
      <c r="K76" s="19">
        <f>ROUND(K89,2)</f>
        <v>85.19</v>
      </c>
    </row>
    <row r="77" spans="1:27" x14ac:dyDescent="0.3">
      <c r="B77" s="14" t="s">
        <v>213</v>
      </c>
    </row>
    <row r="78" spans="1:27" x14ac:dyDescent="0.3">
      <c r="B78" t="s">
        <v>814</v>
      </c>
      <c r="C78" t="s">
        <v>214</v>
      </c>
      <c r="D78" t="s">
        <v>234</v>
      </c>
      <c r="E78" s="20">
        <v>1</v>
      </c>
      <c r="F78" t="s">
        <v>216</v>
      </c>
      <c r="G78" t="s">
        <v>217</v>
      </c>
      <c r="H78" s="21">
        <v>19.84</v>
      </c>
      <c r="I78" t="s">
        <v>218</v>
      </c>
      <c r="J78" s="22">
        <f>ROUND(E78/I76* H78,5)</f>
        <v>19.84</v>
      </c>
      <c r="K78" s="23"/>
    </row>
    <row r="79" spans="1:27" x14ac:dyDescent="0.3">
      <c r="D79" s="24" t="s">
        <v>219</v>
      </c>
      <c r="E79" s="23"/>
      <c r="H79" s="23"/>
      <c r="K79" s="21">
        <f>SUM(J78:J78)</f>
        <v>19.84</v>
      </c>
    </row>
    <row r="80" spans="1:27" x14ac:dyDescent="0.3">
      <c r="B80" s="14" t="s">
        <v>220</v>
      </c>
      <c r="E80" s="23"/>
      <c r="H80" s="23"/>
      <c r="K80" s="23"/>
    </row>
    <row r="81" spans="1:27" x14ac:dyDescent="0.3">
      <c r="B81" t="s">
        <v>799</v>
      </c>
      <c r="C81" t="s">
        <v>214</v>
      </c>
      <c r="D81" t="s">
        <v>221</v>
      </c>
      <c r="E81" s="20">
        <v>0.7</v>
      </c>
      <c r="F81" t="s">
        <v>216</v>
      </c>
      <c r="G81" t="s">
        <v>217</v>
      </c>
      <c r="H81" s="21">
        <v>1.94</v>
      </c>
      <c r="I81" t="s">
        <v>218</v>
      </c>
      <c r="J81" s="22">
        <f>ROUND(E81/I76* H81,5)</f>
        <v>1.3580000000000001</v>
      </c>
      <c r="K81" s="23"/>
    </row>
    <row r="82" spans="1:27" ht="45" customHeight="1" x14ac:dyDescent="0.3">
      <c r="D82" s="24" t="s">
        <v>222</v>
      </c>
      <c r="E82" s="23"/>
      <c r="H82" s="23"/>
      <c r="K82" s="21">
        <f>SUM(J81:J81)</f>
        <v>1.3580000000000001</v>
      </c>
      <c r="L82" s="1"/>
      <c r="M82" s="1"/>
      <c r="N82" s="1"/>
      <c r="O82" s="1"/>
      <c r="P82" s="1"/>
      <c r="Q82" s="1"/>
      <c r="R82" s="1"/>
      <c r="S82" s="1"/>
      <c r="T82" s="1"/>
      <c r="U82" s="1"/>
      <c r="V82" s="1"/>
      <c r="W82" s="1"/>
      <c r="X82" s="1"/>
      <c r="Y82" s="1"/>
      <c r="Z82" s="1"/>
      <c r="AA82" s="1"/>
    </row>
    <row r="83" spans="1:27" x14ac:dyDescent="0.3">
      <c r="B83" s="14" t="s">
        <v>223</v>
      </c>
      <c r="E83" s="23"/>
      <c r="H83" s="23"/>
      <c r="K83" s="23"/>
    </row>
    <row r="84" spans="1:27" x14ac:dyDescent="0.3">
      <c r="B84" t="s">
        <v>802</v>
      </c>
      <c r="C84" t="s">
        <v>211</v>
      </c>
      <c r="D84" t="s">
        <v>224</v>
      </c>
      <c r="E84" s="20">
        <v>0.2</v>
      </c>
      <c r="G84" t="s">
        <v>217</v>
      </c>
      <c r="H84" s="21">
        <v>1.88</v>
      </c>
      <c r="I84" t="s">
        <v>218</v>
      </c>
      <c r="J84" s="22">
        <f>ROUND(E84* H84,5)</f>
        <v>0.376</v>
      </c>
      <c r="K84" s="23"/>
    </row>
    <row r="85" spans="1:27" x14ac:dyDescent="0.3">
      <c r="B85" t="s">
        <v>800</v>
      </c>
      <c r="C85" t="s">
        <v>225</v>
      </c>
      <c r="D85" t="s">
        <v>227</v>
      </c>
      <c r="E85" s="20">
        <v>0.25</v>
      </c>
      <c r="G85" t="s">
        <v>217</v>
      </c>
      <c r="H85" s="21">
        <v>116.11</v>
      </c>
      <c r="I85" t="s">
        <v>218</v>
      </c>
      <c r="J85" s="22">
        <f>ROUND(E85* H85,5)</f>
        <v>29.0275</v>
      </c>
      <c r="K85" s="23"/>
    </row>
    <row r="86" spans="1:27" x14ac:dyDescent="0.3">
      <c r="B86" t="s">
        <v>815</v>
      </c>
      <c r="C86" t="s">
        <v>225</v>
      </c>
      <c r="D86" t="s">
        <v>816</v>
      </c>
      <c r="E86" s="20">
        <v>1.63</v>
      </c>
      <c r="G86" t="s">
        <v>217</v>
      </c>
      <c r="H86" s="21">
        <v>21.22</v>
      </c>
      <c r="I86" t="s">
        <v>218</v>
      </c>
      <c r="J86" s="22">
        <f>ROUND(E86* H86,5)</f>
        <v>34.5886</v>
      </c>
      <c r="K86" s="23"/>
    </row>
    <row r="87" spans="1:27" x14ac:dyDescent="0.3">
      <c r="D87" s="24" t="s">
        <v>228</v>
      </c>
      <c r="E87" s="23"/>
      <c r="H87" s="23"/>
      <c r="K87" s="21">
        <f>SUM(J84:J86)</f>
        <v>63.992100000000001</v>
      </c>
    </row>
    <row r="88" spans="1:27" x14ac:dyDescent="0.3">
      <c r="D88" s="24" t="s">
        <v>229</v>
      </c>
      <c r="E88" s="23"/>
      <c r="H88" s="23"/>
      <c r="K88" s="69">
        <f>SUM(J77:J87)</f>
        <v>85.190100000000001</v>
      </c>
    </row>
    <row r="89" spans="1:27" x14ac:dyDescent="0.3">
      <c r="D89" s="24" t="s">
        <v>232</v>
      </c>
      <c r="E89" s="23"/>
      <c r="H89" s="23"/>
      <c r="K89" s="69">
        <f>SUM(K88:K88)</f>
        <v>85.190100000000001</v>
      </c>
    </row>
    <row r="91" spans="1:27" x14ac:dyDescent="0.3">
      <c r="A91" s="17"/>
      <c r="B91" s="17" t="s">
        <v>817</v>
      </c>
      <c r="C91" s="1" t="s">
        <v>211</v>
      </c>
      <c r="D91" s="116" t="s">
        <v>818</v>
      </c>
      <c r="E91" s="117"/>
      <c r="F91" s="117"/>
      <c r="G91" s="1"/>
      <c r="H91" s="18" t="s">
        <v>212</v>
      </c>
      <c r="I91" s="118">
        <v>1</v>
      </c>
      <c r="J91" s="119"/>
      <c r="K91" s="19">
        <f>ROUND(K101,2)</f>
        <v>117.17</v>
      </c>
    </row>
    <row r="92" spans="1:27" x14ac:dyDescent="0.3">
      <c r="B92" s="14" t="s">
        <v>213</v>
      </c>
    </row>
    <row r="93" spans="1:27" ht="45" customHeight="1" x14ac:dyDescent="0.3">
      <c r="B93" t="s">
        <v>819</v>
      </c>
      <c r="C93" t="s">
        <v>214</v>
      </c>
      <c r="D93" t="s">
        <v>820</v>
      </c>
      <c r="E93" s="20">
        <v>1</v>
      </c>
      <c r="F93" t="s">
        <v>216</v>
      </c>
      <c r="G93" t="s">
        <v>217</v>
      </c>
      <c r="H93" s="21">
        <v>19.84</v>
      </c>
      <c r="I93" t="s">
        <v>218</v>
      </c>
      <c r="J93" s="22">
        <f>ROUND(E93/I91* H93,5)</f>
        <v>19.84</v>
      </c>
      <c r="K93" s="23"/>
      <c r="L93" s="1"/>
      <c r="M93" s="1"/>
      <c r="N93" s="1"/>
      <c r="O93" s="1"/>
      <c r="P93" s="1"/>
      <c r="Q93" s="1"/>
      <c r="R93" s="1"/>
      <c r="S93" s="1"/>
      <c r="T93" s="1"/>
      <c r="U93" s="1"/>
      <c r="V93" s="1"/>
      <c r="W93" s="1"/>
      <c r="X93" s="1"/>
      <c r="Y93" s="1"/>
      <c r="Z93" s="1"/>
      <c r="AA93" s="1"/>
    </row>
    <row r="94" spans="1:27" x14ac:dyDescent="0.3">
      <c r="D94" s="24" t="s">
        <v>219</v>
      </c>
      <c r="E94" s="23"/>
      <c r="H94" s="23"/>
      <c r="K94" s="21">
        <f>SUM(J93:J93)</f>
        <v>19.84</v>
      </c>
    </row>
    <row r="95" spans="1:27" x14ac:dyDescent="0.3">
      <c r="B95" s="14" t="s">
        <v>223</v>
      </c>
      <c r="E95" s="23"/>
      <c r="H95" s="23"/>
      <c r="K95" s="23"/>
    </row>
    <row r="96" spans="1:27" x14ac:dyDescent="0.3">
      <c r="B96" t="s">
        <v>802</v>
      </c>
      <c r="C96" t="s">
        <v>211</v>
      </c>
      <c r="D96" t="s">
        <v>224</v>
      </c>
      <c r="E96" s="20">
        <v>0.6</v>
      </c>
      <c r="G96" t="s">
        <v>217</v>
      </c>
      <c r="H96" s="21">
        <v>1.88</v>
      </c>
      <c r="I96" t="s">
        <v>218</v>
      </c>
      <c r="J96" s="22">
        <f>ROUND(E96* H96,5)</f>
        <v>1.1279999999999999</v>
      </c>
      <c r="K96" s="23"/>
    </row>
    <row r="97" spans="1:27" x14ac:dyDescent="0.3">
      <c r="B97" t="s">
        <v>821</v>
      </c>
      <c r="C97" t="s">
        <v>808</v>
      </c>
      <c r="D97" t="s">
        <v>822</v>
      </c>
      <c r="E97" s="20">
        <v>800</v>
      </c>
      <c r="G97" t="s">
        <v>217</v>
      </c>
      <c r="H97" s="21">
        <v>0.12</v>
      </c>
      <c r="I97" t="s">
        <v>218</v>
      </c>
      <c r="J97" s="22">
        <f>ROUND(E97* H97,5)</f>
        <v>96</v>
      </c>
      <c r="K97" s="23"/>
    </row>
    <row r="98" spans="1:27" x14ac:dyDescent="0.3">
      <c r="D98" s="24" t="s">
        <v>228</v>
      </c>
      <c r="E98" s="23"/>
      <c r="H98" s="23"/>
      <c r="K98" s="21">
        <f>SUM(J96:J97)</f>
        <v>97.128</v>
      </c>
    </row>
    <row r="99" spans="1:27" x14ac:dyDescent="0.3">
      <c r="D99" s="24" t="s">
        <v>229</v>
      </c>
      <c r="E99" s="23"/>
      <c r="H99" s="23"/>
      <c r="K99" s="69">
        <f>SUM(J92:J98)</f>
        <v>116.968</v>
      </c>
    </row>
    <row r="100" spans="1:27" x14ac:dyDescent="0.3">
      <c r="D100" s="24" t="s">
        <v>230</v>
      </c>
      <c r="E100" s="23"/>
      <c r="H100" s="23">
        <v>1</v>
      </c>
      <c r="I100" t="s">
        <v>231</v>
      </c>
      <c r="K100" s="23">
        <f>ROUND(H100/100*K94,5)</f>
        <v>0.19839999999999999</v>
      </c>
    </row>
    <row r="101" spans="1:27" x14ac:dyDescent="0.3">
      <c r="D101" s="24" t="s">
        <v>232</v>
      </c>
      <c r="E101" s="23"/>
      <c r="H101" s="23"/>
      <c r="K101" s="69">
        <f>SUM(K99:K100)</f>
        <v>117.16640000000001</v>
      </c>
    </row>
    <row r="103" spans="1:27" ht="45" customHeight="1" x14ac:dyDescent="0.3">
      <c r="A103" s="17"/>
      <c r="B103" s="17" t="s">
        <v>823</v>
      </c>
      <c r="C103" s="1" t="s">
        <v>72</v>
      </c>
      <c r="D103" s="116" t="s">
        <v>824</v>
      </c>
      <c r="E103" s="117"/>
      <c r="F103" s="117"/>
      <c r="G103" s="1"/>
      <c r="H103" s="18" t="s">
        <v>212</v>
      </c>
      <c r="I103" s="118">
        <v>1</v>
      </c>
      <c r="J103" s="119"/>
      <c r="K103" s="19">
        <f>ROUND(K108,2)</f>
        <v>5.26</v>
      </c>
      <c r="L103" s="1"/>
      <c r="M103" s="1"/>
      <c r="N103" s="1"/>
      <c r="O103" s="1"/>
      <c r="P103" s="1"/>
      <c r="Q103" s="1"/>
      <c r="R103" s="1"/>
      <c r="S103" s="1"/>
      <c r="T103" s="1"/>
      <c r="U103" s="1"/>
      <c r="V103" s="1"/>
      <c r="W103" s="1"/>
      <c r="X103" s="1"/>
      <c r="Y103" s="1"/>
      <c r="Z103" s="1"/>
      <c r="AA103" s="1"/>
    </row>
    <row r="104" spans="1:27" x14ac:dyDescent="0.3">
      <c r="B104" s="14" t="s">
        <v>213</v>
      </c>
    </row>
    <row r="105" spans="1:27" x14ac:dyDescent="0.3">
      <c r="B105" t="s">
        <v>814</v>
      </c>
      <c r="C105" t="s">
        <v>214</v>
      </c>
      <c r="D105" t="s">
        <v>234</v>
      </c>
      <c r="E105" s="20">
        <v>0.26529999999999998</v>
      </c>
      <c r="F105" t="s">
        <v>216</v>
      </c>
      <c r="G105" t="s">
        <v>217</v>
      </c>
      <c r="H105" s="21">
        <v>19.84</v>
      </c>
      <c r="I105" t="s">
        <v>218</v>
      </c>
      <c r="J105" s="22">
        <f>ROUND(E105/I103* H105,5)</f>
        <v>5.2635500000000004</v>
      </c>
      <c r="K105" s="23"/>
    </row>
    <row r="106" spans="1:27" x14ac:dyDescent="0.3">
      <c r="D106" s="24" t="s">
        <v>219</v>
      </c>
      <c r="E106" s="23"/>
      <c r="H106" s="23"/>
      <c r="K106" s="21">
        <f>SUM(J105:J105)</f>
        <v>5.2635500000000004</v>
      </c>
    </row>
    <row r="107" spans="1:27" x14ac:dyDescent="0.3">
      <c r="D107" s="24" t="s">
        <v>229</v>
      </c>
      <c r="E107" s="23"/>
      <c r="H107" s="23"/>
      <c r="K107" s="69">
        <f>SUM(J104:J106)</f>
        <v>5.2635500000000004</v>
      </c>
    </row>
    <row r="108" spans="1:27" x14ac:dyDescent="0.3">
      <c r="D108" s="24" t="s">
        <v>232</v>
      </c>
      <c r="E108" s="23"/>
      <c r="H108" s="23"/>
      <c r="K108" s="69">
        <f>SUM(K107:K107)</f>
        <v>5.2635500000000004</v>
      </c>
    </row>
    <row r="110" spans="1:27" x14ac:dyDescent="0.3">
      <c r="A110" s="15" t="s">
        <v>233</v>
      </c>
      <c r="B110" s="15"/>
    </row>
    <row r="111" spans="1:27" x14ac:dyDescent="0.3">
      <c r="A111" s="17"/>
      <c r="B111" s="17" t="s">
        <v>825</v>
      </c>
      <c r="C111" s="1" t="s">
        <v>13</v>
      </c>
      <c r="D111" s="116" t="s">
        <v>826</v>
      </c>
      <c r="E111" s="117"/>
      <c r="F111" s="117"/>
      <c r="G111" s="1"/>
      <c r="H111" s="18" t="s">
        <v>212</v>
      </c>
      <c r="I111" s="118">
        <v>1</v>
      </c>
      <c r="J111" s="119"/>
      <c r="K111" s="19">
        <f>ROUND(K121,2)</f>
        <v>8.27</v>
      </c>
    </row>
    <row r="112" spans="1:27" x14ac:dyDescent="0.3">
      <c r="B112" s="14" t="s">
        <v>213</v>
      </c>
    </row>
    <row r="113" spans="1:27" ht="45" customHeight="1" x14ac:dyDescent="0.3">
      <c r="B113" t="s">
        <v>814</v>
      </c>
      <c r="C113" t="s">
        <v>214</v>
      </c>
      <c r="D113" t="s">
        <v>234</v>
      </c>
      <c r="E113" s="20">
        <v>0.15</v>
      </c>
      <c r="F113" t="s">
        <v>216</v>
      </c>
      <c r="G113" t="s">
        <v>217</v>
      </c>
      <c r="H113" s="21">
        <v>19.84</v>
      </c>
      <c r="I113" t="s">
        <v>218</v>
      </c>
      <c r="J113" s="22">
        <f>ROUND(E113/I111* H113,5)</f>
        <v>2.976</v>
      </c>
      <c r="K113" s="23"/>
      <c r="L113" s="1"/>
      <c r="M113" s="1"/>
      <c r="N113" s="1"/>
      <c r="O113" s="1"/>
      <c r="P113" s="1"/>
      <c r="Q113" s="1"/>
      <c r="R113" s="1"/>
      <c r="S113" s="1"/>
      <c r="T113" s="1"/>
      <c r="U113" s="1"/>
      <c r="V113" s="1"/>
      <c r="W113" s="1"/>
      <c r="X113" s="1"/>
      <c r="Y113" s="1"/>
      <c r="Z113" s="1"/>
      <c r="AA113" s="1"/>
    </row>
    <row r="114" spans="1:27" x14ac:dyDescent="0.3">
      <c r="B114" t="s">
        <v>827</v>
      </c>
      <c r="C114" t="s">
        <v>214</v>
      </c>
      <c r="D114" t="s">
        <v>237</v>
      </c>
      <c r="E114" s="20">
        <v>0.09</v>
      </c>
      <c r="F114" t="s">
        <v>216</v>
      </c>
      <c r="G114" t="s">
        <v>217</v>
      </c>
      <c r="H114" s="21">
        <v>23.84</v>
      </c>
      <c r="I114" t="s">
        <v>218</v>
      </c>
      <c r="J114" s="22">
        <f>ROUND(E114/I111* H114,5)</f>
        <v>2.1456</v>
      </c>
      <c r="K114" s="23"/>
    </row>
    <row r="115" spans="1:27" x14ac:dyDescent="0.3">
      <c r="D115" s="24" t="s">
        <v>219</v>
      </c>
      <c r="E115" s="23"/>
      <c r="H115" s="23"/>
      <c r="K115" s="21">
        <f>SUM(J113:J114)</f>
        <v>5.1215999999999999</v>
      </c>
    </row>
    <row r="116" spans="1:27" x14ac:dyDescent="0.3">
      <c r="B116" s="14" t="s">
        <v>223</v>
      </c>
      <c r="E116" s="23"/>
      <c r="H116" s="23"/>
      <c r="K116" s="23"/>
    </row>
    <row r="117" spans="1:27" x14ac:dyDescent="0.3">
      <c r="B117" t="s">
        <v>828</v>
      </c>
      <c r="C117" t="s">
        <v>211</v>
      </c>
      <c r="D117" t="s">
        <v>829</v>
      </c>
      <c r="E117" s="20">
        <v>0.04</v>
      </c>
      <c r="G117" t="s">
        <v>217</v>
      </c>
      <c r="H117" s="21">
        <v>76.739999999999995</v>
      </c>
      <c r="I117" t="s">
        <v>218</v>
      </c>
      <c r="J117" s="22">
        <f>ROUND(E117* H117,5)</f>
        <v>3.0695999999999999</v>
      </c>
      <c r="K117" s="23"/>
    </row>
    <row r="118" spans="1:27" x14ac:dyDescent="0.3">
      <c r="D118" s="24" t="s">
        <v>228</v>
      </c>
      <c r="E118" s="23"/>
      <c r="H118" s="23"/>
      <c r="K118" s="21">
        <f>SUM(J117:J117)</f>
        <v>3.0695999999999999</v>
      </c>
    </row>
    <row r="119" spans="1:27" x14ac:dyDescent="0.3">
      <c r="D119" s="24" t="s">
        <v>229</v>
      </c>
      <c r="E119" s="23"/>
      <c r="H119" s="23"/>
      <c r="K119" s="69">
        <f>SUM(J112:J118)</f>
        <v>8.1912000000000003</v>
      </c>
    </row>
    <row r="120" spans="1:27" x14ac:dyDescent="0.3">
      <c r="D120" s="24" t="s">
        <v>230</v>
      </c>
      <c r="E120" s="23"/>
      <c r="H120" s="23">
        <v>1.5</v>
      </c>
      <c r="I120" t="s">
        <v>231</v>
      </c>
      <c r="K120" s="23">
        <f>ROUND(H120/100*K115,5)</f>
        <v>7.6819999999999999E-2</v>
      </c>
    </row>
    <row r="121" spans="1:27" x14ac:dyDescent="0.3">
      <c r="D121" s="24" t="s">
        <v>232</v>
      </c>
      <c r="E121" s="23"/>
      <c r="H121" s="23"/>
      <c r="K121" s="69">
        <f>SUM(K119:K120)</f>
        <v>8.2680199999999999</v>
      </c>
    </row>
    <row r="123" spans="1:27" ht="45" customHeight="1" x14ac:dyDescent="0.3">
      <c r="A123" s="17"/>
      <c r="B123" s="17" t="s">
        <v>830</v>
      </c>
      <c r="C123" s="1" t="s">
        <v>13</v>
      </c>
      <c r="D123" s="116" t="s">
        <v>831</v>
      </c>
      <c r="E123" s="117"/>
      <c r="F123" s="117"/>
      <c r="G123" s="1"/>
      <c r="H123" s="18" t="s">
        <v>212</v>
      </c>
      <c r="I123" s="118">
        <v>1</v>
      </c>
      <c r="J123" s="119"/>
      <c r="K123" s="19">
        <f>ROUND(K136,2)</f>
        <v>8.94</v>
      </c>
      <c r="L123" s="1"/>
      <c r="M123" s="1"/>
      <c r="N123" s="1"/>
      <c r="O123" s="1"/>
      <c r="P123" s="1"/>
      <c r="Q123" s="1"/>
      <c r="R123" s="1"/>
      <c r="S123" s="1"/>
      <c r="T123" s="1"/>
      <c r="U123" s="1"/>
      <c r="V123" s="1"/>
      <c r="W123" s="1"/>
      <c r="X123" s="1"/>
      <c r="Y123" s="1"/>
      <c r="Z123" s="1"/>
      <c r="AA123" s="1"/>
    </row>
    <row r="124" spans="1:27" x14ac:dyDescent="0.3">
      <c r="B124" s="14" t="s">
        <v>213</v>
      </c>
    </row>
    <row r="125" spans="1:27" x14ac:dyDescent="0.3">
      <c r="B125" t="s">
        <v>814</v>
      </c>
      <c r="C125" t="s">
        <v>214</v>
      </c>
      <c r="D125" t="s">
        <v>234</v>
      </c>
      <c r="E125" s="20">
        <v>0.12</v>
      </c>
      <c r="F125" t="s">
        <v>216</v>
      </c>
      <c r="G125" t="s">
        <v>217</v>
      </c>
      <c r="H125" s="21">
        <v>19.84</v>
      </c>
      <c r="I125" t="s">
        <v>218</v>
      </c>
      <c r="J125" s="22">
        <f>ROUND(E125/I123* H125,5)</f>
        <v>2.3807999999999998</v>
      </c>
      <c r="K125" s="23"/>
    </row>
    <row r="126" spans="1:27" x14ac:dyDescent="0.3">
      <c r="B126" t="s">
        <v>827</v>
      </c>
      <c r="C126" t="s">
        <v>214</v>
      </c>
      <c r="D126" t="s">
        <v>237</v>
      </c>
      <c r="E126" s="20">
        <v>0.1</v>
      </c>
      <c r="F126" t="s">
        <v>216</v>
      </c>
      <c r="G126" t="s">
        <v>217</v>
      </c>
      <c r="H126" s="21">
        <v>23.84</v>
      </c>
      <c r="I126" t="s">
        <v>218</v>
      </c>
      <c r="J126" s="22">
        <f>ROUND(E126/I123* H126,5)</f>
        <v>2.3839999999999999</v>
      </c>
      <c r="K126" s="23"/>
    </row>
    <row r="127" spans="1:27" x14ac:dyDescent="0.3">
      <c r="D127" s="24" t="s">
        <v>219</v>
      </c>
      <c r="E127" s="23"/>
      <c r="H127" s="23"/>
      <c r="K127" s="21">
        <f>SUM(J125:J126)</f>
        <v>4.7647999999999993</v>
      </c>
    </row>
    <row r="128" spans="1:27" x14ac:dyDescent="0.3">
      <c r="B128" s="14" t="s">
        <v>223</v>
      </c>
      <c r="E128" s="23"/>
      <c r="H128" s="23"/>
      <c r="K128" s="23"/>
    </row>
    <row r="129" spans="1:27" x14ac:dyDescent="0.3">
      <c r="B129" t="s">
        <v>832</v>
      </c>
      <c r="C129" t="s">
        <v>13</v>
      </c>
      <c r="D129" t="s">
        <v>833</v>
      </c>
      <c r="E129" s="20">
        <v>1.0500000000000001E-2</v>
      </c>
      <c r="G129" t="s">
        <v>217</v>
      </c>
      <c r="H129" s="21">
        <v>1.1399999999999999</v>
      </c>
      <c r="I129" t="s">
        <v>218</v>
      </c>
      <c r="J129" s="22">
        <f>ROUND(E129* H129,5)</f>
        <v>1.197E-2</v>
      </c>
      <c r="K129" s="23"/>
    </row>
    <row r="130" spans="1:27" x14ac:dyDescent="0.3">
      <c r="D130" s="24" t="s">
        <v>228</v>
      </c>
      <c r="E130" s="23"/>
      <c r="H130" s="23"/>
      <c r="K130" s="21">
        <f>SUM(J129:J129)</f>
        <v>1.197E-2</v>
      </c>
    </row>
    <row r="131" spans="1:27" x14ac:dyDescent="0.3">
      <c r="B131" s="14" t="s">
        <v>210</v>
      </c>
      <c r="E131" s="23"/>
      <c r="H131" s="23"/>
      <c r="K131" s="23"/>
    </row>
    <row r="132" spans="1:27" ht="115.2" x14ac:dyDescent="0.3">
      <c r="B132" t="s">
        <v>803</v>
      </c>
      <c r="C132" t="s">
        <v>211</v>
      </c>
      <c r="D132" s="70" t="s">
        <v>804</v>
      </c>
      <c r="E132" s="20">
        <v>4.2000000000000003E-2</v>
      </c>
      <c r="G132" t="s">
        <v>217</v>
      </c>
      <c r="H132" s="21">
        <v>97.482200000000006</v>
      </c>
      <c r="I132" t="s">
        <v>218</v>
      </c>
      <c r="J132" s="22">
        <f>ROUND(E132* H132,5)</f>
        <v>4.0942499999999997</v>
      </c>
      <c r="K132" s="23"/>
    </row>
    <row r="133" spans="1:27" ht="45" customHeight="1" x14ac:dyDescent="0.3">
      <c r="D133" s="24" t="s">
        <v>834</v>
      </c>
      <c r="E133" s="23"/>
      <c r="H133" s="23"/>
      <c r="K133" s="21">
        <f>SUM(J132:J132)</f>
        <v>4.0942499999999997</v>
      </c>
      <c r="L133" s="1"/>
      <c r="M133" s="1"/>
      <c r="N133" s="1"/>
      <c r="O133" s="1"/>
      <c r="P133" s="1"/>
      <c r="Q133" s="1"/>
      <c r="R133" s="1"/>
      <c r="S133" s="1"/>
      <c r="T133" s="1"/>
      <c r="U133" s="1"/>
      <c r="V133" s="1"/>
      <c r="W133" s="1"/>
      <c r="X133" s="1"/>
      <c r="Y133" s="1"/>
      <c r="Z133" s="1"/>
      <c r="AA133" s="1"/>
    </row>
    <row r="134" spans="1:27" ht="45" customHeight="1" x14ac:dyDescent="0.3">
      <c r="D134" s="24" t="s">
        <v>229</v>
      </c>
      <c r="E134" s="23"/>
      <c r="H134" s="23"/>
      <c r="K134" s="69">
        <f>SUM(J124:J133)</f>
        <v>8.8710199999999979</v>
      </c>
      <c r="L134" s="1"/>
      <c r="M134" s="1"/>
      <c r="N134" s="1"/>
      <c r="O134" s="1"/>
      <c r="P134" s="1"/>
      <c r="Q134" s="1"/>
      <c r="R134" s="1"/>
      <c r="S134" s="1"/>
      <c r="T134" s="1"/>
      <c r="U134" s="1"/>
      <c r="V134" s="1"/>
      <c r="W134" s="1"/>
      <c r="X134" s="1"/>
      <c r="Y134" s="1"/>
      <c r="Z134" s="1"/>
      <c r="AA134" s="1"/>
    </row>
    <row r="135" spans="1:27" x14ac:dyDescent="0.3">
      <c r="D135" s="24" t="s">
        <v>230</v>
      </c>
      <c r="E135" s="23"/>
      <c r="H135" s="23">
        <v>1.5</v>
      </c>
      <c r="I135" t="s">
        <v>231</v>
      </c>
      <c r="K135" s="23">
        <f>ROUND(H135/100*K127,5)</f>
        <v>7.1470000000000006E-2</v>
      </c>
    </row>
    <row r="136" spans="1:27" x14ac:dyDescent="0.3">
      <c r="D136" s="24" t="s">
        <v>232</v>
      </c>
      <c r="E136" s="23"/>
      <c r="H136" s="23"/>
      <c r="K136" s="69">
        <f>SUM(K134:K135)</f>
        <v>8.9424899999999976</v>
      </c>
    </row>
    <row r="138" spans="1:27" x14ac:dyDescent="0.3">
      <c r="A138" s="17"/>
      <c r="B138" s="17" t="s">
        <v>835</v>
      </c>
      <c r="C138" s="1" t="s">
        <v>13</v>
      </c>
      <c r="D138" s="116" t="s">
        <v>836</v>
      </c>
      <c r="E138" s="117"/>
      <c r="F138" s="117"/>
      <c r="G138" s="1"/>
      <c r="H138" s="18" t="s">
        <v>212</v>
      </c>
      <c r="I138" s="118">
        <v>1</v>
      </c>
      <c r="J138" s="119"/>
      <c r="K138" s="19">
        <f>ROUND(K149,2)</f>
        <v>3.96</v>
      </c>
    </row>
    <row r="139" spans="1:27" x14ac:dyDescent="0.3">
      <c r="B139" s="14" t="s">
        <v>213</v>
      </c>
    </row>
    <row r="140" spans="1:27" x14ac:dyDescent="0.3">
      <c r="B140" t="s">
        <v>837</v>
      </c>
      <c r="C140" t="s">
        <v>214</v>
      </c>
      <c r="D140" t="s">
        <v>838</v>
      </c>
      <c r="E140" s="20">
        <v>2.1999999999999999E-2</v>
      </c>
      <c r="F140" t="s">
        <v>216</v>
      </c>
      <c r="G140" t="s">
        <v>217</v>
      </c>
      <c r="H140" s="21">
        <v>21.14</v>
      </c>
      <c r="I140" t="s">
        <v>218</v>
      </c>
      <c r="J140" s="22">
        <f>ROUND(E140/I138* H140,5)</f>
        <v>0.46507999999999999</v>
      </c>
      <c r="K140" s="23"/>
    </row>
    <row r="141" spans="1:27" x14ac:dyDescent="0.3">
      <c r="B141" t="s">
        <v>839</v>
      </c>
      <c r="C141" t="s">
        <v>214</v>
      </c>
      <c r="D141" t="s">
        <v>840</v>
      </c>
      <c r="E141" s="20">
        <v>2.1999999999999999E-2</v>
      </c>
      <c r="F141" t="s">
        <v>216</v>
      </c>
      <c r="G141" t="s">
        <v>217</v>
      </c>
      <c r="H141" s="21">
        <v>23.84</v>
      </c>
      <c r="I141" t="s">
        <v>218</v>
      </c>
      <c r="J141" s="22">
        <f>ROUND(E141/I138* H141,5)</f>
        <v>0.52447999999999995</v>
      </c>
      <c r="K141" s="23"/>
    </row>
    <row r="142" spans="1:27" x14ac:dyDescent="0.3">
      <c r="D142" s="24" t="s">
        <v>219</v>
      </c>
      <c r="E142" s="23"/>
      <c r="H142" s="23"/>
      <c r="K142" s="21">
        <f>SUM(J140:J141)</f>
        <v>0.98956</v>
      </c>
    </row>
    <row r="143" spans="1:27" x14ac:dyDescent="0.3">
      <c r="B143" s="14" t="s">
        <v>223</v>
      </c>
      <c r="E143" s="23"/>
      <c r="H143" s="23"/>
      <c r="K143" s="23"/>
    </row>
    <row r="144" spans="1:27" x14ac:dyDescent="0.3">
      <c r="B144" t="s">
        <v>841</v>
      </c>
      <c r="C144" t="s">
        <v>13</v>
      </c>
      <c r="D144" t="s">
        <v>842</v>
      </c>
      <c r="E144" s="20">
        <v>1.2</v>
      </c>
      <c r="G144" t="s">
        <v>217</v>
      </c>
      <c r="H144" s="21">
        <v>2.44</v>
      </c>
      <c r="I144" t="s">
        <v>218</v>
      </c>
      <c r="J144" s="22">
        <f>ROUND(E144* H144,5)</f>
        <v>2.9279999999999999</v>
      </c>
      <c r="K144" s="23"/>
    </row>
    <row r="145" spans="1:27" x14ac:dyDescent="0.3">
      <c r="B145" t="s">
        <v>843</v>
      </c>
      <c r="C145" t="s">
        <v>808</v>
      </c>
      <c r="D145" t="s">
        <v>844</v>
      </c>
      <c r="E145" s="20">
        <v>1.84E-2</v>
      </c>
      <c r="G145" t="s">
        <v>217</v>
      </c>
      <c r="H145" s="21">
        <v>1.3</v>
      </c>
      <c r="I145" t="s">
        <v>218</v>
      </c>
      <c r="J145" s="22">
        <f>ROUND(E145* H145,5)</f>
        <v>2.392E-2</v>
      </c>
      <c r="K145" s="23"/>
    </row>
    <row r="146" spans="1:27" x14ac:dyDescent="0.3">
      <c r="D146" s="24" t="s">
        <v>228</v>
      </c>
      <c r="E146" s="23"/>
      <c r="H146" s="23"/>
      <c r="K146" s="21">
        <f>SUM(J144:J145)</f>
        <v>2.9519199999999999</v>
      </c>
    </row>
    <row r="147" spans="1:27" x14ac:dyDescent="0.3">
      <c r="D147" s="24" t="s">
        <v>229</v>
      </c>
      <c r="E147" s="23"/>
      <c r="H147" s="23"/>
      <c r="K147" s="69">
        <f>SUM(J139:J146)</f>
        <v>3.9414799999999999</v>
      </c>
    </row>
    <row r="148" spans="1:27" x14ac:dyDescent="0.3">
      <c r="D148" s="24" t="s">
        <v>230</v>
      </c>
      <c r="E148" s="23"/>
      <c r="H148" s="23">
        <v>1.5</v>
      </c>
      <c r="I148" t="s">
        <v>231</v>
      </c>
      <c r="K148" s="23">
        <f>ROUND(H148/100*K142,5)</f>
        <v>1.4840000000000001E-2</v>
      </c>
    </row>
    <row r="149" spans="1:27" ht="45" customHeight="1" x14ac:dyDescent="0.3">
      <c r="D149" s="24" t="s">
        <v>232</v>
      </c>
      <c r="E149" s="23"/>
      <c r="H149" s="23"/>
      <c r="K149" s="69">
        <f>SUM(K147:K148)</f>
        <v>3.9563199999999998</v>
      </c>
      <c r="L149" s="1"/>
      <c r="M149" s="1"/>
      <c r="N149" s="1"/>
      <c r="O149" s="1"/>
      <c r="P149" s="1"/>
      <c r="Q149" s="1"/>
      <c r="R149" s="1"/>
      <c r="S149" s="1"/>
      <c r="T149" s="1"/>
      <c r="U149" s="1"/>
      <c r="V149" s="1"/>
      <c r="W149" s="1"/>
      <c r="X149" s="1"/>
      <c r="Y149" s="1"/>
      <c r="Z149" s="1"/>
      <c r="AA149" s="1"/>
    </row>
    <row r="151" spans="1:27" x14ac:dyDescent="0.3">
      <c r="A151" s="17"/>
      <c r="B151" s="17" t="s">
        <v>845</v>
      </c>
      <c r="C151" s="1" t="s">
        <v>846</v>
      </c>
      <c r="D151" s="116" t="s">
        <v>847</v>
      </c>
      <c r="E151" s="117"/>
      <c r="F151" s="117"/>
      <c r="G151" s="1"/>
      <c r="H151" s="18" t="s">
        <v>212</v>
      </c>
      <c r="I151" s="118">
        <v>1</v>
      </c>
      <c r="J151" s="119"/>
      <c r="K151" s="19">
        <f>ROUND(K157,2)</f>
        <v>0.36</v>
      </c>
    </row>
    <row r="152" spans="1:27" x14ac:dyDescent="0.3">
      <c r="B152" s="14" t="s">
        <v>223</v>
      </c>
    </row>
    <row r="153" spans="1:27" x14ac:dyDescent="0.3">
      <c r="B153" t="s">
        <v>848</v>
      </c>
      <c r="C153" t="s">
        <v>849</v>
      </c>
      <c r="D153" t="s">
        <v>850</v>
      </c>
      <c r="E153" s="20">
        <v>0.02</v>
      </c>
      <c r="G153" t="s">
        <v>217</v>
      </c>
      <c r="H153" s="21">
        <v>10.52</v>
      </c>
      <c r="I153" t="s">
        <v>218</v>
      </c>
      <c r="J153" s="22">
        <f>ROUND(E153* H153,5)</f>
        <v>0.2104</v>
      </c>
      <c r="K153" s="23"/>
    </row>
    <row r="154" spans="1:27" x14ac:dyDescent="0.3">
      <c r="B154" t="s">
        <v>851</v>
      </c>
      <c r="C154" t="s">
        <v>846</v>
      </c>
      <c r="D154" t="s">
        <v>852</v>
      </c>
      <c r="E154" s="20">
        <v>1</v>
      </c>
      <c r="G154" t="s">
        <v>217</v>
      </c>
      <c r="H154" s="21">
        <v>0.15</v>
      </c>
      <c r="I154" t="s">
        <v>218</v>
      </c>
      <c r="J154" s="22">
        <f>ROUND(E154* H154,5)</f>
        <v>0.15</v>
      </c>
      <c r="K154" s="23"/>
    </row>
    <row r="155" spans="1:27" x14ac:dyDescent="0.3">
      <c r="D155" s="24" t="s">
        <v>228</v>
      </c>
      <c r="E155" s="23"/>
      <c r="H155" s="23"/>
      <c r="K155" s="21">
        <f>SUM(J153:J154)</f>
        <v>0.3604</v>
      </c>
    </row>
    <row r="156" spans="1:27" x14ac:dyDescent="0.3">
      <c r="D156" s="24" t="s">
        <v>229</v>
      </c>
      <c r="E156" s="23"/>
      <c r="H156" s="23"/>
      <c r="K156" s="69">
        <f>SUM(J152:J155)</f>
        <v>0.3604</v>
      </c>
    </row>
    <row r="157" spans="1:27" x14ac:dyDescent="0.3">
      <c r="D157" s="24" t="s">
        <v>232</v>
      </c>
      <c r="E157" s="23"/>
      <c r="H157" s="23"/>
      <c r="K157" s="69">
        <f>SUM(K156:K156)</f>
        <v>0.3604</v>
      </c>
    </row>
    <row r="159" spans="1:27" x14ac:dyDescent="0.3">
      <c r="A159" s="17"/>
      <c r="B159" s="17" t="s">
        <v>853</v>
      </c>
      <c r="C159" s="1" t="s">
        <v>846</v>
      </c>
      <c r="D159" s="116" t="s">
        <v>854</v>
      </c>
      <c r="E159" s="117"/>
      <c r="F159" s="117"/>
      <c r="G159" s="1"/>
      <c r="H159" s="18" t="s">
        <v>212</v>
      </c>
      <c r="I159" s="118">
        <v>1</v>
      </c>
      <c r="J159" s="119"/>
      <c r="K159" s="19">
        <f>ROUND(K165,2)</f>
        <v>0.45</v>
      </c>
    </row>
    <row r="160" spans="1:27" x14ac:dyDescent="0.3">
      <c r="B160" s="14" t="s">
        <v>223</v>
      </c>
    </row>
    <row r="161" spans="1:27" x14ac:dyDescent="0.3">
      <c r="B161" t="s">
        <v>848</v>
      </c>
      <c r="C161" t="s">
        <v>849</v>
      </c>
      <c r="D161" t="s">
        <v>850</v>
      </c>
      <c r="E161" s="20">
        <v>0.02</v>
      </c>
      <c r="G161" t="s">
        <v>217</v>
      </c>
      <c r="H161" s="21">
        <v>10.52</v>
      </c>
      <c r="I161" t="s">
        <v>218</v>
      </c>
      <c r="J161" s="22">
        <f>ROUND(E161* H161,5)</f>
        <v>0.2104</v>
      </c>
      <c r="K161" s="23"/>
    </row>
    <row r="162" spans="1:27" x14ac:dyDescent="0.3">
      <c r="B162" t="s">
        <v>855</v>
      </c>
      <c r="C162" t="s">
        <v>846</v>
      </c>
      <c r="D162" t="s">
        <v>856</v>
      </c>
      <c r="E162" s="20">
        <v>1</v>
      </c>
      <c r="G162" t="s">
        <v>217</v>
      </c>
      <c r="H162" s="21">
        <v>0.24</v>
      </c>
      <c r="I162" t="s">
        <v>218</v>
      </c>
      <c r="J162" s="22">
        <f>ROUND(E162* H162,5)</f>
        <v>0.24</v>
      </c>
      <c r="K162" s="23"/>
    </row>
    <row r="163" spans="1:27" x14ac:dyDescent="0.3">
      <c r="D163" s="24" t="s">
        <v>228</v>
      </c>
      <c r="E163" s="23"/>
      <c r="H163" s="23"/>
      <c r="K163" s="21">
        <f>SUM(J161:J162)</f>
        <v>0.45040000000000002</v>
      </c>
    </row>
    <row r="164" spans="1:27" ht="45" customHeight="1" x14ac:dyDescent="0.3">
      <c r="D164" s="24" t="s">
        <v>229</v>
      </c>
      <c r="E164" s="23"/>
      <c r="H164" s="23"/>
      <c r="K164" s="69">
        <f>SUM(J160:J163)</f>
        <v>0.45040000000000002</v>
      </c>
      <c r="L164" s="1"/>
      <c r="M164" s="1"/>
      <c r="N164" s="1"/>
      <c r="O164" s="1"/>
      <c r="P164" s="1"/>
      <c r="Q164" s="1"/>
      <c r="R164" s="1"/>
      <c r="S164" s="1"/>
      <c r="T164" s="1"/>
      <c r="U164" s="1"/>
      <c r="V164" s="1"/>
      <c r="W164" s="1"/>
      <c r="X164" s="1"/>
      <c r="Y164" s="1"/>
      <c r="Z164" s="1"/>
      <c r="AA164" s="1"/>
    </row>
    <row r="165" spans="1:27" x14ac:dyDescent="0.3">
      <c r="D165" s="24" t="s">
        <v>232</v>
      </c>
      <c r="E165" s="23"/>
      <c r="H165" s="23"/>
      <c r="K165" s="69">
        <f>SUM(K164:K164)</f>
        <v>0.45040000000000002</v>
      </c>
    </row>
    <row r="167" spans="1:27" x14ac:dyDescent="0.3">
      <c r="A167" s="17"/>
      <c r="B167" s="17" t="s">
        <v>857</v>
      </c>
      <c r="C167" s="1" t="s">
        <v>846</v>
      </c>
      <c r="D167" s="116" t="s">
        <v>858</v>
      </c>
      <c r="E167" s="117"/>
      <c r="F167" s="117"/>
      <c r="G167" s="1"/>
      <c r="H167" s="18" t="s">
        <v>212</v>
      </c>
      <c r="I167" s="118">
        <v>1</v>
      </c>
      <c r="J167" s="119"/>
      <c r="K167" s="19">
        <f>ROUND(K173,2)</f>
        <v>1.08</v>
      </c>
    </row>
    <row r="168" spans="1:27" x14ac:dyDescent="0.3">
      <c r="B168" s="14" t="s">
        <v>223</v>
      </c>
    </row>
    <row r="169" spans="1:27" x14ac:dyDescent="0.3">
      <c r="B169" t="s">
        <v>859</v>
      </c>
      <c r="C169" t="s">
        <v>846</v>
      </c>
      <c r="D169" t="s">
        <v>860</v>
      </c>
      <c r="E169" s="20">
        <v>1</v>
      </c>
      <c r="G169" t="s">
        <v>217</v>
      </c>
      <c r="H169" s="21">
        <v>0.66</v>
      </c>
      <c r="I169" t="s">
        <v>218</v>
      </c>
      <c r="J169" s="22">
        <f>ROUND(E169* H169,5)</f>
        <v>0.66</v>
      </c>
      <c r="K169" s="23"/>
    </row>
    <row r="170" spans="1:27" x14ac:dyDescent="0.3">
      <c r="B170" t="s">
        <v>848</v>
      </c>
      <c r="C170" t="s">
        <v>849</v>
      </c>
      <c r="D170" t="s">
        <v>850</v>
      </c>
      <c r="E170" s="20">
        <v>0.04</v>
      </c>
      <c r="G170" t="s">
        <v>217</v>
      </c>
      <c r="H170" s="21">
        <v>10.52</v>
      </c>
      <c r="I170" t="s">
        <v>218</v>
      </c>
      <c r="J170" s="22">
        <f>ROUND(E170* H170,5)</f>
        <v>0.42080000000000001</v>
      </c>
      <c r="K170" s="23"/>
    </row>
    <row r="171" spans="1:27" x14ac:dyDescent="0.3">
      <c r="D171" s="24" t="s">
        <v>228</v>
      </c>
      <c r="E171" s="23"/>
      <c r="H171" s="23"/>
      <c r="K171" s="21">
        <f>SUM(J169:J170)</f>
        <v>1.0808</v>
      </c>
    </row>
    <row r="172" spans="1:27" x14ac:dyDescent="0.3">
      <c r="D172" s="24" t="s">
        <v>229</v>
      </c>
      <c r="E172" s="23"/>
      <c r="H172" s="23"/>
      <c r="K172" s="69">
        <f>SUM(J168:J171)</f>
        <v>1.0808</v>
      </c>
    </row>
    <row r="173" spans="1:27" x14ac:dyDescent="0.3">
      <c r="D173" s="24" t="s">
        <v>232</v>
      </c>
      <c r="E173" s="23"/>
      <c r="H173" s="23"/>
      <c r="K173" s="69">
        <f>SUM(K172:K172)</f>
        <v>1.0808</v>
      </c>
    </row>
    <row r="175" spans="1:27" x14ac:dyDescent="0.3">
      <c r="A175" s="17"/>
      <c r="B175" s="17" t="s">
        <v>861</v>
      </c>
      <c r="C175" s="1" t="s">
        <v>846</v>
      </c>
      <c r="D175" s="116" t="s">
        <v>862</v>
      </c>
      <c r="E175" s="117"/>
      <c r="F175" s="117"/>
      <c r="G175" s="1"/>
      <c r="H175" s="18" t="s">
        <v>212</v>
      </c>
      <c r="I175" s="118">
        <v>1</v>
      </c>
      <c r="J175" s="119"/>
      <c r="K175" s="19">
        <f>ROUND(K181,2)</f>
        <v>1.5</v>
      </c>
    </row>
    <row r="176" spans="1:27" x14ac:dyDescent="0.3">
      <c r="B176" s="14" t="s">
        <v>223</v>
      </c>
    </row>
    <row r="177" spans="1:27" x14ac:dyDescent="0.3">
      <c r="B177" t="s">
        <v>848</v>
      </c>
      <c r="C177" t="s">
        <v>849</v>
      </c>
      <c r="D177" t="s">
        <v>850</v>
      </c>
      <c r="E177" s="20">
        <v>0.05</v>
      </c>
      <c r="G177" t="s">
        <v>217</v>
      </c>
      <c r="H177" s="21">
        <v>10.52</v>
      </c>
      <c r="I177" t="s">
        <v>218</v>
      </c>
      <c r="J177" s="22">
        <f>ROUND(E177* H177,5)</f>
        <v>0.52600000000000002</v>
      </c>
      <c r="K177" s="23"/>
    </row>
    <row r="178" spans="1:27" x14ac:dyDescent="0.3">
      <c r="B178" t="s">
        <v>863</v>
      </c>
      <c r="C178" t="s">
        <v>846</v>
      </c>
      <c r="D178" t="s">
        <v>860</v>
      </c>
      <c r="E178" s="20">
        <v>1</v>
      </c>
      <c r="G178" t="s">
        <v>217</v>
      </c>
      <c r="H178" s="21">
        <v>0.97</v>
      </c>
      <c r="I178" t="s">
        <v>218</v>
      </c>
      <c r="J178" s="22">
        <f>ROUND(E178* H178,5)</f>
        <v>0.97</v>
      </c>
      <c r="K178" s="23"/>
    </row>
    <row r="179" spans="1:27" ht="45" customHeight="1" x14ac:dyDescent="0.3">
      <c r="D179" s="24" t="s">
        <v>228</v>
      </c>
      <c r="E179" s="23"/>
      <c r="H179" s="23"/>
      <c r="K179" s="21">
        <f>SUM(J177:J178)</f>
        <v>1.496</v>
      </c>
      <c r="L179" s="1"/>
      <c r="M179" s="1"/>
      <c r="N179" s="1"/>
      <c r="O179" s="1"/>
      <c r="P179" s="1"/>
      <c r="Q179" s="1"/>
      <c r="R179" s="1"/>
      <c r="S179" s="1"/>
      <c r="T179" s="1"/>
      <c r="U179" s="1"/>
      <c r="V179" s="1"/>
      <c r="W179" s="1"/>
      <c r="X179" s="1"/>
      <c r="Y179" s="1"/>
      <c r="Z179" s="1"/>
      <c r="AA179" s="1"/>
    </row>
    <row r="180" spans="1:27" x14ac:dyDescent="0.3">
      <c r="D180" s="24" t="s">
        <v>229</v>
      </c>
      <c r="E180" s="23"/>
      <c r="H180" s="23"/>
      <c r="K180" s="69">
        <f>SUM(J176:J179)</f>
        <v>1.496</v>
      </c>
    </row>
    <row r="181" spans="1:27" x14ac:dyDescent="0.3">
      <c r="D181" s="24" t="s">
        <v>232</v>
      </c>
      <c r="E181" s="23"/>
      <c r="H181" s="23"/>
      <c r="K181" s="69">
        <f>SUM(K180:K180)</f>
        <v>1.496</v>
      </c>
    </row>
    <row r="183" spans="1:27" x14ac:dyDescent="0.3">
      <c r="A183" s="17"/>
      <c r="B183" s="17" t="s">
        <v>864</v>
      </c>
      <c r="C183" s="1" t="s">
        <v>846</v>
      </c>
      <c r="D183" s="116" t="s">
        <v>865</v>
      </c>
      <c r="E183" s="117"/>
      <c r="F183" s="117"/>
      <c r="G183" s="1"/>
      <c r="H183" s="18" t="s">
        <v>212</v>
      </c>
      <c r="I183" s="118">
        <v>1</v>
      </c>
      <c r="J183" s="119"/>
      <c r="K183" s="19">
        <f>ROUND(K189,2)</f>
        <v>2.04</v>
      </c>
    </row>
    <row r="184" spans="1:27" x14ac:dyDescent="0.3">
      <c r="B184" s="14" t="s">
        <v>223</v>
      </c>
    </row>
    <row r="185" spans="1:27" x14ac:dyDescent="0.3">
      <c r="B185" t="s">
        <v>866</v>
      </c>
      <c r="C185" t="s">
        <v>846</v>
      </c>
      <c r="D185" t="s">
        <v>860</v>
      </c>
      <c r="E185" s="20">
        <v>1</v>
      </c>
      <c r="G185" t="s">
        <v>217</v>
      </c>
      <c r="H185" s="21">
        <v>1.41</v>
      </c>
      <c r="I185" t="s">
        <v>218</v>
      </c>
      <c r="J185" s="22">
        <f>ROUND(E185* H185,5)</f>
        <v>1.41</v>
      </c>
      <c r="K185" s="23"/>
    </row>
    <row r="186" spans="1:27" x14ac:dyDescent="0.3">
      <c r="B186" t="s">
        <v>848</v>
      </c>
      <c r="C186" t="s">
        <v>849</v>
      </c>
      <c r="D186" t="s">
        <v>850</v>
      </c>
      <c r="E186" s="20">
        <v>0.06</v>
      </c>
      <c r="G186" t="s">
        <v>217</v>
      </c>
      <c r="H186" s="21">
        <v>10.52</v>
      </c>
      <c r="I186" t="s">
        <v>218</v>
      </c>
      <c r="J186" s="22">
        <f>ROUND(E186* H186,5)</f>
        <v>0.63119999999999998</v>
      </c>
      <c r="K186" s="23"/>
    </row>
    <row r="187" spans="1:27" x14ac:dyDescent="0.3">
      <c r="D187" s="24" t="s">
        <v>228</v>
      </c>
      <c r="E187" s="23"/>
      <c r="H187" s="23"/>
      <c r="K187" s="21">
        <f>SUM(J185:J186)</f>
        <v>2.0411999999999999</v>
      </c>
    </row>
    <row r="188" spans="1:27" x14ac:dyDescent="0.3">
      <c r="D188" s="24" t="s">
        <v>229</v>
      </c>
      <c r="E188" s="23"/>
      <c r="H188" s="23"/>
      <c r="K188" s="69">
        <f>SUM(J184:J187)</f>
        <v>2.0411999999999999</v>
      </c>
    </row>
    <row r="189" spans="1:27" x14ac:dyDescent="0.3">
      <c r="D189" s="24" t="s">
        <v>232</v>
      </c>
      <c r="E189" s="23"/>
      <c r="H189" s="23"/>
      <c r="K189" s="69">
        <f>SUM(K188:K188)</f>
        <v>2.0411999999999999</v>
      </c>
    </row>
    <row r="191" spans="1:27" x14ac:dyDescent="0.3">
      <c r="A191" s="17"/>
      <c r="B191" s="17" t="s">
        <v>867</v>
      </c>
      <c r="C191" s="1" t="s">
        <v>846</v>
      </c>
      <c r="D191" s="116" t="s">
        <v>868</v>
      </c>
      <c r="E191" s="117"/>
      <c r="F191" s="117"/>
      <c r="G191" s="1"/>
      <c r="H191" s="18" t="s">
        <v>212</v>
      </c>
      <c r="I191" s="118">
        <v>1</v>
      </c>
      <c r="J191" s="119"/>
      <c r="K191" s="19">
        <f>ROUND(K197,2)</f>
        <v>2.16</v>
      </c>
    </row>
    <row r="192" spans="1:27" x14ac:dyDescent="0.3">
      <c r="B192" s="14" t="s">
        <v>223</v>
      </c>
    </row>
    <row r="193" spans="1:27" x14ac:dyDescent="0.3">
      <c r="B193" t="s">
        <v>869</v>
      </c>
      <c r="C193" t="s">
        <v>846</v>
      </c>
      <c r="D193" t="s">
        <v>860</v>
      </c>
      <c r="E193" s="20">
        <v>1</v>
      </c>
      <c r="G193" t="s">
        <v>217</v>
      </c>
      <c r="H193" s="21">
        <v>1.53</v>
      </c>
      <c r="I193" t="s">
        <v>218</v>
      </c>
      <c r="J193" s="22">
        <f>ROUND(E193* H193,5)</f>
        <v>1.53</v>
      </c>
      <c r="K193" s="23"/>
    </row>
    <row r="194" spans="1:27" ht="45" customHeight="1" x14ac:dyDescent="0.3">
      <c r="B194" t="s">
        <v>848</v>
      </c>
      <c r="C194" t="s">
        <v>849</v>
      </c>
      <c r="D194" t="s">
        <v>850</v>
      </c>
      <c r="E194" s="20">
        <v>0.06</v>
      </c>
      <c r="G194" t="s">
        <v>217</v>
      </c>
      <c r="H194" s="21">
        <v>10.52</v>
      </c>
      <c r="I194" t="s">
        <v>218</v>
      </c>
      <c r="J194" s="22">
        <f>ROUND(E194* H194,5)</f>
        <v>0.63119999999999998</v>
      </c>
      <c r="K194" s="23"/>
      <c r="L194" s="1"/>
      <c r="M194" s="1"/>
      <c r="N194" s="1"/>
      <c r="O194" s="1"/>
      <c r="P194" s="1"/>
      <c r="Q194" s="1"/>
      <c r="R194" s="1"/>
      <c r="S194" s="1"/>
      <c r="T194" s="1"/>
      <c r="U194" s="1"/>
      <c r="V194" s="1"/>
      <c r="W194" s="1"/>
      <c r="X194" s="1"/>
      <c r="Y194" s="1"/>
      <c r="Z194" s="1"/>
      <c r="AA194" s="1"/>
    </row>
    <row r="195" spans="1:27" x14ac:dyDescent="0.3">
      <c r="D195" s="24" t="s">
        <v>228</v>
      </c>
      <c r="E195" s="23"/>
      <c r="H195" s="23"/>
      <c r="K195" s="21">
        <f>SUM(J193:J194)</f>
        <v>2.1612</v>
      </c>
    </row>
    <row r="196" spans="1:27" x14ac:dyDescent="0.3">
      <c r="D196" s="24" t="s">
        <v>229</v>
      </c>
      <c r="E196" s="23"/>
      <c r="H196" s="23"/>
      <c r="K196" s="69">
        <f>SUM(J192:J195)</f>
        <v>2.1612</v>
      </c>
    </row>
    <row r="197" spans="1:27" x14ac:dyDescent="0.3">
      <c r="D197" s="24" t="s">
        <v>232</v>
      </c>
      <c r="E197" s="23"/>
      <c r="H197" s="23"/>
      <c r="K197" s="69">
        <f>SUM(K196:K196)</f>
        <v>2.1612</v>
      </c>
    </row>
    <row r="199" spans="1:27" x14ac:dyDescent="0.3">
      <c r="A199" s="17"/>
      <c r="B199" s="17" t="s">
        <v>870</v>
      </c>
      <c r="C199" s="1" t="s">
        <v>846</v>
      </c>
      <c r="D199" s="116" t="s">
        <v>871</v>
      </c>
      <c r="E199" s="117"/>
      <c r="F199" s="117"/>
      <c r="G199" s="1"/>
      <c r="H199" s="18" t="s">
        <v>212</v>
      </c>
      <c r="I199" s="118">
        <v>1</v>
      </c>
      <c r="J199" s="119"/>
      <c r="K199" s="19">
        <f>ROUND(K205,2)</f>
        <v>0.98</v>
      </c>
    </row>
    <row r="200" spans="1:27" x14ac:dyDescent="0.3">
      <c r="B200" s="14" t="s">
        <v>223</v>
      </c>
    </row>
    <row r="201" spans="1:27" x14ac:dyDescent="0.3">
      <c r="B201" t="s">
        <v>848</v>
      </c>
      <c r="C201" t="s">
        <v>849</v>
      </c>
      <c r="D201" t="s">
        <v>850</v>
      </c>
      <c r="E201" s="20">
        <v>0.08</v>
      </c>
      <c r="G201" t="s">
        <v>217</v>
      </c>
      <c r="H201" s="21">
        <v>10.52</v>
      </c>
      <c r="I201" t="s">
        <v>218</v>
      </c>
      <c r="J201" s="22">
        <f>ROUND(E201* H201,5)</f>
        <v>0.84160000000000001</v>
      </c>
      <c r="K201" s="23"/>
    </row>
    <row r="202" spans="1:27" x14ac:dyDescent="0.3">
      <c r="B202" t="s">
        <v>872</v>
      </c>
      <c r="C202" t="s">
        <v>846</v>
      </c>
      <c r="D202" t="s">
        <v>873</v>
      </c>
      <c r="E202" s="20">
        <v>1</v>
      </c>
      <c r="G202" t="s">
        <v>217</v>
      </c>
      <c r="H202" s="21">
        <v>0.14000000000000001</v>
      </c>
      <c r="I202" t="s">
        <v>218</v>
      </c>
      <c r="J202" s="22">
        <f>ROUND(E202* H202,5)</f>
        <v>0.14000000000000001</v>
      </c>
      <c r="K202" s="23"/>
    </row>
    <row r="203" spans="1:27" x14ac:dyDescent="0.3">
      <c r="D203" s="24" t="s">
        <v>228</v>
      </c>
      <c r="E203" s="23"/>
      <c r="H203" s="23"/>
      <c r="K203" s="21">
        <f>SUM(J201:J202)</f>
        <v>0.98160000000000003</v>
      </c>
    </row>
    <row r="204" spans="1:27" x14ac:dyDescent="0.3">
      <c r="D204" s="24" t="s">
        <v>229</v>
      </c>
      <c r="E204" s="23"/>
      <c r="H204" s="23"/>
      <c r="K204" s="69">
        <f>SUM(J200:J203)</f>
        <v>0.98160000000000003</v>
      </c>
    </row>
    <row r="205" spans="1:27" x14ac:dyDescent="0.3">
      <c r="D205" s="24" t="s">
        <v>232</v>
      </c>
      <c r="E205" s="23"/>
      <c r="H205" s="23"/>
      <c r="K205" s="69">
        <f>SUM(K204:K204)</f>
        <v>0.98160000000000003</v>
      </c>
    </row>
    <row r="207" spans="1:27" x14ac:dyDescent="0.3">
      <c r="A207" s="17"/>
      <c r="B207" s="17" t="s">
        <v>874</v>
      </c>
      <c r="C207" s="1" t="s">
        <v>846</v>
      </c>
      <c r="D207" s="116" t="s">
        <v>875</v>
      </c>
      <c r="E207" s="117"/>
      <c r="F207" s="117"/>
      <c r="G207" s="1"/>
      <c r="H207" s="18" t="s">
        <v>212</v>
      </c>
      <c r="I207" s="118">
        <v>1</v>
      </c>
      <c r="J207" s="119"/>
      <c r="K207" s="19">
        <f>ROUND(K213,2)</f>
        <v>1.01</v>
      </c>
    </row>
    <row r="208" spans="1:27" x14ac:dyDescent="0.3">
      <c r="B208" s="14" t="s">
        <v>223</v>
      </c>
    </row>
    <row r="209" spans="1:27" ht="45" customHeight="1" x14ac:dyDescent="0.3">
      <c r="B209" t="s">
        <v>876</v>
      </c>
      <c r="C209" t="s">
        <v>846</v>
      </c>
      <c r="D209" t="s">
        <v>877</v>
      </c>
      <c r="E209" s="20">
        <v>1</v>
      </c>
      <c r="G209" t="s">
        <v>217</v>
      </c>
      <c r="H209" s="21">
        <v>0.17</v>
      </c>
      <c r="I209" t="s">
        <v>218</v>
      </c>
      <c r="J209" s="22">
        <f>ROUND(E209* H209,5)</f>
        <v>0.17</v>
      </c>
      <c r="K209" s="23"/>
      <c r="L209" s="1"/>
      <c r="M209" s="1"/>
      <c r="N209" s="1"/>
      <c r="O209" s="1"/>
      <c r="P209" s="1"/>
      <c r="Q209" s="1"/>
      <c r="R209" s="1"/>
      <c r="S209" s="1"/>
      <c r="T209" s="1"/>
      <c r="U209" s="1"/>
      <c r="V209" s="1"/>
      <c r="W209" s="1"/>
      <c r="X209" s="1"/>
      <c r="Y209" s="1"/>
      <c r="Z209" s="1"/>
      <c r="AA209" s="1"/>
    </row>
    <row r="210" spans="1:27" x14ac:dyDescent="0.3">
      <c r="B210" t="s">
        <v>848</v>
      </c>
      <c r="C210" t="s">
        <v>849</v>
      </c>
      <c r="D210" t="s">
        <v>850</v>
      </c>
      <c r="E210" s="20">
        <v>0.08</v>
      </c>
      <c r="G210" t="s">
        <v>217</v>
      </c>
      <c r="H210" s="21">
        <v>10.52</v>
      </c>
      <c r="I210" t="s">
        <v>218</v>
      </c>
      <c r="J210" s="22">
        <f>ROUND(E210* H210,5)</f>
        <v>0.84160000000000001</v>
      </c>
      <c r="K210" s="23"/>
    </row>
    <row r="211" spans="1:27" x14ac:dyDescent="0.3">
      <c r="D211" s="24" t="s">
        <v>228</v>
      </c>
      <c r="E211" s="23"/>
      <c r="H211" s="23"/>
      <c r="K211" s="21">
        <f>SUM(J209:J210)</f>
        <v>1.0116000000000001</v>
      </c>
    </row>
    <row r="212" spans="1:27" x14ac:dyDescent="0.3">
      <c r="D212" s="24" t="s">
        <v>229</v>
      </c>
      <c r="E212" s="23"/>
      <c r="H212" s="23"/>
      <c r="K212" s="69">
        <f>SUM(J208:J211)</f>
        <v>1.0116000000000001</v>
      </c>
    </row>
    <row r="213" spans="1:27" x14ac:dyDescent="0.3">
      <c r="D213" s="24" t="s">
        <v>232</v>
      </c>
      <c r="E213" s="23"/>
      <c r="H213" s="23"/>
      <c r="K213" s="69">
        <f>SUM(K212:K212)</f>
        <v>1.0116000000000001</v>
      </c>
    </row>
    <row r="215" spans="1:27" x14ac:dyDescent="0.3">
      <c r="A215" s="17"/>
      <c r="B215" s="17" t="s">
        <v>878</v>
      </c>
      <c r="C215" s="1" t="s">
        <v>846</v>
      </c>
      <c r="D215" s="116" t="s">
        <v>879</v>
      </c>
      <c r="E215" s="117"/>
      <c r="F215" s="117"/>
      <c r="G215" s="1"/>
      <c r="H215" s="18" t="s">
        <v>212</v>
      </c>
      <c r="I215" s="118">
        <v>1</v>
      </c>
      <c r="J215" s="119"/>
      <c r="K215" s="19">
        <f>ROUND(K221,2)</f>
        <v>1.3</v>
      </c>
    </row>
    <row r="216" spans="1:27" x14ac:dyDescent="0.3">
      <c r="B216" s="14" t="s">
        <v>223</v>
      </c>
    </row>
    <row r="217" spans="1:27" x14ac:dyDescent="0.3">
      <c r="B217" t="s">
        <v>880</v>
      </c>
      <c r="C217" t="s">
        <v>846</v>
      </c>
      <c r="D217" t="s">
        <v>881</v>
      </c>
      <c r="E217" s="20">
        <v>1</v>
      </c>
      <c r="G217" t="s">
        <v>217</v>
      </c>
      <c r="H217" s="21">
        <v>0.25</v>
      </c>
      <c r="I217" t="s">
        <v>218</v>
      </c>
      <c r="J217" s="22">
        <f>ROUND(E217* H217,5)</f>
        <v>0.25</v>
      </c>
      <c r="K217" s="23"/>
    </row>
    <row r="218" spans="1:27" x14ac:dyDescent="0.3">
      <c r="B218" t="s">
        <v>848</v>
      </c>
      <c r="C218" t="s">
        <v>849</v>
      </c>
      <c r="D218" t="s">
        <v>850</v>
      </c>
      <c r="E218" s="20">
        <v>0.1</v>
      </c>
      <c r="G218" t="s">
        <v>217</v>
      </c>
      <c r="H218" s="21">
        <v>10.52</v>
      </c>
      <c r="I218" t="s">
        <v>218</v>
      </c>
      <c r="J218" s="22">
        <f>ROUND(E218* H218,5)</f>
        <v>1.052</v>
      </c>
      <c r="K218" s="23"/>
    </row>
    <row r="219" spans="1:27" x14ac:dyDescent="0.3">
      <c r="D219" s="24" t="s">
        <v>228</v>
      </c>
      <c r="E219" s="23"/>
      <c r="H219" s="23"/>
      <c r="K219" s="21">
        <f>SUM(J217:J218)</f>
        <v>1.302</v>
      </c>
    </row>
    <row r="220" spans="1:27" x14ac:dyDescent="0.3">
      <c r="D220" s="24" t="s">
        <v>229</v>
      </c>
      <c r="E220" s="23"/>
      <c r="H220" s="23"/>
      <c r="K220" s="69">
        <f>SUM(J216:J219)</f>
        <v>1.302</v>
      </c>
    </row>
    <row r="221" spans="1:27" x14ac:dyDescent="0.3">
      <c r="D221" s="24" t="s">
        <v>232</v>
      </c>
      <c r="E221" s="23"/>
      <c r="H221" s="23"/>
      <c r="K221" s="69">
        <f>SUM(K220:K220)</f>
        <v>1.302</v>
      </c>
    </row>
    <row r="223" spans="1:27" x14ac:dyDescent="0.3">
      <c r="A223" s="17"/>
      <c r="B223" s="17" t="s">
        <v>882</v>
      </c>
      <c r="C223" s="1" t="s">
        <v>846</v>
      </c>
      <c r="D223" s="116" t="s">
        <v>883</v>
      </c>
      <c r="E223" s="117"/>
      <c r="F223" s="117"/>
      <c r="G223" s="1"/>
      <c r="H223" s="18" t="s">
        <v>212</v>
      </c>
      <c r="I223" s="118">
        <v>1</v>
      </c>
      <c r="J223" s="119"/>
      <c r="K223" s="19">
        <f>ROUND(K229,2)</f>
        <v>1.43</v>
      </c>
    </row>
    <row r="224" spans="1:27" ht="45" customHeight="1" x14ac:dyDescent="0.3">
      <c r="B224" s="14" t="s">
        <v>223</v>
      </c>
      <c r="L224" s="1"/>
      <c r="M224" s="1"/>
      <c r="N224" s="1"/>
      <c r="O224" s="1"/>
      <c r="P224" s="1"/>
      <c r="Q224" s="1"/>
      <c r="R224" s="1"/>
      <c r="S224" s="1"/>
      <c r="T224" s="1"/>
      <c r="U224" s="1"/>
      <c r="V224" s="1"/>
      <c r="W224" s="1"/>
      <c r="X224" s="1"/>
      <c r="Y224" s="1"/>
      <c r="Z224" s="1"/>
      <c r="AA224" s="1"/>
    </row>
    <row r="225" spans="1:27" x14ac:dyDescent="0.3">
      <c r="B225" t="s">
        <v>848</v>
      </c>
      <c r="C225" t="s">
        <v>849</v>
      </c>
      <c r="D225" t="s">
        <v>850</v>
      </c>
      <c r="E225" s="20">
        <v>0.1</v>
      </c>
      <c r="G225" t="s">
        <v>217</v>
      </c>
      <c r="H225" s="21">
        <v>10.52</v>
      </c>
      <c r="I225" t="s">
        <v>218</v>
      </c>
      <c r="J225" s="22">
        <f>ROUND(E225* H225,5)</f>
        <v>1.052</v>
      </c>
      <c r="K225" s="23"/>
    </row>
    <row r="226" spans="1:27" x14ac:dyDescent="0.3">
      <c r="B226" t="s">
        <v>884</v>
      </c>
      <c r="C226" t="s">
        <v>846</v>
      </c>
      <c r="D226" t="s">
        <v>885</v>
      </c>
      <c r="E226" s="20">
        <v>1</v>
      </c>
      <c r="G226" t="s">
        <v>217</v>
      </c>
      <c r="H226" s="21">
        <v>0.38</v>
      </c>
      <c r="I226" t="s">
        <v>218</v>
      </c>
      <c r="J226" s="22">
        <f>ROUND(E226* H226,5)</f>
        <v>0.38</v>
      </c>
      <c r="K226" s="23"/>
    </row>
    <row r="227" spans="1:27" x14ac:dyDescent="0.3">
      <c r="D227" s="24" t="s">
        <v>228</v>
      </c>
      <c r="E227" s="23"/>
      <c r="H227" s="23"/>
      <c r="K227" s="21">
        <f>SUM(J225:J226)</f>
        <v>1.4319999999999999</v>
      </c>
    </row>
    <row r="228" spans="1:27" x14ac:dyDescent="0.3">
      <c r="D228" s="24" t="s">
        <v>229</v>
      </c>
      <c r="E228" s="23"/>
      <c r="H228" s="23"/>
      <c r="K228" s="69">
        <f>SUM(J224:J227)</f>
        <v>1.4319999999999999</v>
      </c>
    </row>
    <row r="229" spans="1:27" x14ac:dyDescent="0.3">
      <c r="D229" s="24" t="s">
        <v>232</v>
      </c>
      <c r="E229" s="23"/>
      <c r="H229" s="23"/>
      <c r="K229" s="69">
        <f>SUM(K228:K228)</f>
        <v>1.4319999999999999</v>
      </c>
    </row>
    <row r="231" spans="1:27" x14ac:dyDescent="0.3">
      <c r="A231" s="17"/>
      <c r="B231" s="17" t="s">
        <v>886</v>
      </c>
      <c r="C231" s="1" t="s">
        <v>846</v>
      </c>
      <c r="D231" s="116" t="s">
        <v>887</v>
      </c>
      <c r="E231" s="117"/>
      <c r="F231" s="117"/>
      <c r="G231" s="1"/>
      <c r="H231" s="18" t="s">
        <v>212</v>
      </c>
      <c r="I231" s="118">
        <v>1</v>
      </c>
      <c r="J231" s="119"/>
      <c r="K231" s="19">
        <f>ROUND(K238,2)</f>
        <v>1.56</v>
      </c>
    </row>
    <row r="232" spans="1:27" x14ac:dyDescent="0.3">
      <c r="B232" s="14" t="s">
        <v>223</v>
      </c>
    </row>
    <row r="233" spans="1:27" x14ac:dyDescent="0.3">
      <c r="B233" t="s">
        <v>888</v>
      </c>
      <c r="C233" t="s">
        <v>846</v>
      </c>
      <c r="D233" t="s">
        <v>889</v>
      </c>
      <c r="E233" s="20">
        <v>1</v>
      </c>
      <c r="G233" t="s">
        <v>217</v>
      </c>
      <c r="H233" s="21">
        <v>0.45</v>
      </c>
      <c r="I233" t="s">
        <v>218</v>
      </c>
      <c r="J233" s="22">
        <f>ROUND(E233* H233,5)</f>
        <v>0.45</v>
      </c>
      <c r="K233" s="23"/>
    </row>
    <row r="234" spans="1:27" x14ac:dyDescent="0.3">
      <c r="B234" t="s">
        <v>890</v>
      </c>
      <c r="C234" t="s">
        <v>891</v>
      </c>
      <c r="D234" t="s">
        <v>892</v>
      </c>
      <c r="E234" s="20">
        <v>1</v>
      </c>
      <c r="G234" t="s">
        <v>217</v>
      </c>
      <c r="H234" s="21">
        <v>0.06</v>
      </c>
      <c r="I234" t="s">
        <v>218</v>
      </c>
      <c r="J234" s="22">
        <f>ROUND(E234* H234,5)</f>
        <v>0.06</v>
      </c>
      <c r="K234" s="23"/>
    </row>
    <row r="235" spans="1:27" x14ac:dyDescent="0.3">
      <c r="B235" t="s">
        <v>848</v>
      </c>
      <c r="C235" t="s">
        <v>849</v>
      </c>
      <c r="D235" t="s">
        <v>850</v>
      </c>
      <c r="E235" s="20">
        <v>0.1</v>
      </c>
      <c r="G235" t="s">
        <v>217</v>
      </c>
      <c r="H235" s="21">
        <v>10.52</v>
      </c>
      <c r="I235" t="s">
        <v>218</v>
      </c>
      <c r="J235" s="22">
        <f>ROUND(E235* H235,5)</f>
        <v>1.052</v>
      </c>
      <c r="K235" s="23"/>
    </row>
    <row r="236" spans="1:27" x14ac:dyDescent="0.3">
      <c r="D236" s="24" t="s">
        <v>228</v>
      </c>
      <c r="E236" s="23"/>
      <c r="H236" s="23"/>
      <c r="K236" s="21">
        <f>SUM(J233:J235)</f>
        <v>1.5620000000000001</v>
      </c>
    </row>
    <row r="237" spans="1:27" x14ac:dyDescent="0.3">
      <c r="D237" s="24" t="s">
        <v>229</v>
      </c>
      <c r="E237" s="23"/>
      <c r="H237" s="23"/>
      <c r="K237" s="69">
        <f>SUM(J232:J236)</f>
        <v>1.5620000000000001</v>
      </c>
    </row>
    <row r="238" spans="1:27" x14ac:dyDescent="0.3">
      <c r="D238" s="24" t="s">
        <v>232</v>
      </c>
      <c r="E238" s="23"/>
      <c r="H238" s="23"/>
      <c r="K238" s="69">
        <f>SUM(K237:K237)</f>
        <v>1.5620000000000001</v>
      </c>
    </row>
    <row r="239" spans="1:27" ht="45" customHeight="1" x14ac:dyDescent="0.3">
      <c r="L239" s="1"/>
      <c r="M239" s="1"/>
      <c r="N239" s="1"/>
      <c r="O239" s="1"/>
      <c r="P239" s="1"/>
      <c r="Q239" s="1"/>
      <c r="R239" s="1"/>
      <c r="S239" s="1"/>
      <c r="T239" s="1"/>
      <c r="U239" s="1"/>
      <c r="V239" s="1"/>
      <c r="W239" s="1"/>
      <c r="X239" s="1"/>
      <c r="Y239" s="1"/>
      <c r="Z239" s="1"/>
      <c r="AA239" s="1"/>
    </row>
    <row r="240" spans="1:27" x14ac:dyDescent="0.3">
      <c r="A240" s="17"/>
      <c r="B240" s="17" t="s">
        <v>893</v>
      </c>
      <c r="C240" s="1" t="s">
        <v>846</v>
      </c>
      <c r="D240" s="116" t="s">
        <v>894</v>
      </c>
      <c r="E240" s="117"/>
      <c r="F240" s="117"/>
      <c r="G240" s="1"/>
      <c r="H240" s="18" t="s">
        <v>212</v>
      </c>
      <c r="I240" s="118">
        <v>1</v>
      </c>
      <c r="J240" s="119"/>
      <c r="K240" s="19">
        <f>ROUND(K247,2)</f>
        <v>1.8</v>
      </c>
    </row>
    <row r="241" spans="1:27" x14ac:dyDescent="0.3">
      <c r="B241" s="14" t="s">
        <v>223</v>
      </c>
    </row>
    <row r="242" spans="1:27" x14ac:dyDescent="0.3">
      <c r="B242" t="s">
        <v>848</v>
      </c>
      <c r="C242" t="s">
        <v>849</v>
      </c>
      <c r="D242" t="s">
        <v>850</v>
      </c>
      <c r="E242" s="20">
        <v>0.1</v>
      </c>
      <c r="G242" t="s">
        <v>217</v>
      </c>
      <c r="H242" s="21">
        <v>10.52</v>
      </c>
      <c r="I242" t="s">
        <v>218</v>
      </c>
      <c r="J242" s="22">
        <f>ROUND(E242* H242,5)</f>
        <v>1.052</v>
      </c>
      <c r="K242" s="23"/>
    </row>
    <row r="243" spans="1:27" x14ac:dyDescent="0.3">
      <c r="B243" t="s">
        <v>895</v>
      </c>
      <c r="C243" t="s">
        <v>846</v>
      </c>
      <c r="D243" t="s">
        <v>896</v>
      </c>
      <c r="E243" s="20">
        <v>1</v>
      </c>
      <c r="G243" t="s">
        <v>217</v>
      </c>
      <c r="H243" s="21">
        <v>0.69</v>
      </c>
      <c r="I243" t="s">
        <v>218</v>
      </c>
      <c r="J243" s="22">
        <f>ROUND(E243* H243,5)</f>
        <v>0.69</v>
      </c>
      <c r="K243" s="23"/>
    </row>
    <row r="244" spans="1:27" x14ac:dyDescent="0.3">
      <c r="B244" t="s">
        <v>890</v>
      </c>
      <c r="C244" t="s">
        <v>891</v>
      </c>
      <c r="D244" t="s">
        <v>892</v>
      </c>
      <c r="E244" s="20">
        <v>1</v>
      </c>
      <c r="G244" t="s">
        <v>217</v>
      </c>
      <c r="H244" s="21">
        <v>0.06</v>
      </c>
      <c r="I244" t="s">
        <v>218</v>
      </c>
      <c r="J244" s="22">
        <f>ROUND(E244* H244,5)</f>
        <v>0.06</v>
      </c>
      <c r="K244" s="23"/>
    </row>
    <row r="245" spans="1:27" x14ac:dyDescent="0.3">
      <c r="D245" s="24" t="s">
        <v>228</v>
      </c>
      <c r="E245" s="23"/>
      <c r="H245" s="23"/>
      <c r="K245" s="21">
        <f>SUM(J242:J244)</f>
        <v>1.802</v>
      </c>
    </row>
    <row r="246" spans="1:27" x14ac:dyDescent="0.3">
      <c r="D246" s="24" t="s">
        <v>229</v>
      </c>
      <c r="E246" s="23"/>
      <c r="H246" s="23"/>
      <c r="K246" s="69">
        <f>SUM(J241:J245)</f>
        <v>1.802</v>
      </c>
    </row>
    <row r="247" spans="1:27" x14ac:dyDescent="0.3">
      <c r="D247" s="24" t="s">
        <v>232</v>
      </c>
      <c r="E247" s="23"/>
      <c r="H247" s="23"/>
      <c r="K247" s="69">
        <f>SUM(K246:K246)</f>
        <v>1.802</v>
      </c>
    </row>
    <row r="249" spans="1:27" x14ac:dyDescent="0.3">
      <c r="A249" s="17"/>
      <c r="B249" s="17" t="s">
        <v>897</v>
      </c>
      <c r="C249" s="1" t="s">
        <v>898</v>
      </c>
      <c r="D249" s="116" t="s">
        <v>899</v>
      </c>
      <c r="E249" s="117"/>
      <c r="F249" s="117"/>
      <c r="G249" s="1"/>
      <c r="H249" s="18" t="s">
        <v>212</v>
      </c>
      <c r="I249" s="118">
        <v>1</v>
      </c>
      <c r="J249" s="119"/>
      <c r="K249" s="19">
        <f>ROUND(K255,2)</f>
        <v>30.82</v>
      </c>
    </row>
    <row r="250" spans="1:27" x14ac:dyDescent="0.3">
      <c r="B250" s="14" t="s">
        <v>223</v>
      </c>
    </row>
    <row r="251" spans="1:27" x14ac:dyDescent="0.3">
      <c r="B251" t="s">
        <v>848</v>
      </c>
      <c r="C251" t="s">
        <v>849</v>
      </c>
      <c r="D251" t="s">
        <v>850</v>
      </c>
      <c r="E251" s="20">
        <v>0.39</v>
      </c>
      <c r="G251" t="s">
        <v>217</v>
      </c>
      <c r="H251" s="21">
        <v>10.52</v>
      </c>
      <c r="I251" t="s">
        <v>218</v>
      </c>
      <c r="J251" s="22">
        <f>ROUND(E251* H251,5)</f>
        <v>4.1028000000000002</v>
      </c>
      <c r="K251" s="23"/>
    </row>
    <row r="252" spans="1:27" x14ac:dyDescent="0.3">
      <c r="B252" t="s">
        <v>900</v>
      </c>
      <c r="C252" t="s">
        <v>898</v>
      </c>
      <c r="D252" t="s">
        <v>901</v>
      </c>
      <c r="E252" s="20">
        <v>1</v>
      </c>
      <c r="G252" t="s">
        <v>217</v>
      </c>
      <c r="H252" s="21">
        <v>26.72</v>
      </c>
      <c r="I252" t="s">
        <v>218</v>
      </c>
      <c r="J252" s="22">
        <f>ROUND(E252* H252,5)</f>
        <v>26.72</v>
      </c>
      <c r="K252" s="23"/>
    </row>
    <row r="253" spans="1:27" x14ac:dyDescent="0.3">
      <c r="D253" s="24" t="s">
        <v>228</v>
      </c>
      <c r="E253" s="23"/>
      <c r="H253" s="23"/>
      <c r="K253" s="21">
        <f>SUM(J251:J252)</f>
        <v>30.822800000000001</v>
      </c>
    </row>
    <row r="254" spans="1:27" ht="45" customHeight="1" x14ac:dyDescent="0.3">
      <c r="D254" s="24" t="s">
        <v>229</v>
      </c>
      <c r="E254" s="23"/>
      <c r="H254" s="23"/>
      <c r="K254" s="69">
        <f>SUM(J250:J253)</f>
        <v>30.822800000000001</v>
      </c>
      <c r="L254" s="1"/>
      <c r="M254" s="1"/>
      <c r="N254" s="1"/>
      <c r="O254" s="1"/>
      <c r="P254" s="1"/>
      <c r="Q254" s="1"/>
      <c r="R254" s="1"/>
      <c r="S254" s="1"/>
      <c r="T254" s="1"/>
      <c r="U254" s="1"/>
      <c r="V254" s="1"/>
      <c r="W254" s="1"/>
      <c r="X254" s="1"/>
      <c r="Y254" s="1"/>
      <c r="Z254" s="1"/>
      <c r="AA254" s="1"/>
    </row>
    <row r="255" spans="1:27" x14ac:dyDescent="0.3">
      <c r="D255" s="24" t="s">
        <v>232</v>
      </c>
      <c r="E255" s="23"/>
      <c r="H255" s="23"/>
      <c r="K255" s="69">
        <f>SUM(K254:K254)</f>
        <v>30.822800000000001</v>
      </c>
    </row>
    <row r="257" spans="1:27" x14ac:dyDescent="0.3">
      <c r="A257" s="17"/>
      <c r="B257" s="17" t="s">
        <v>902</v>
      </c>
      <c r="C257" s="1" t="s">
        <v>72</v>
      </c>
      <c r="D257" s="116" t="s">
        <v>903</v>
      </c>
      <c r="E257" s="117"/>
      <c r="F257" s="117"/>
      <c r="G257" s="1"/>
      <c r="H257" s="18" t="s">
        <v>212</v>
      </c>
      <c r="I257" s="118">
        <v>1</v>
      </c>
      <c r="J257" s="119"/>
      <c r="K257" s="19">
        <f>ROUND(K268,2)</f>
        <v>2388.62</v>
      </c>
    </row>
    <row r="258" spans="1:27" x14ac:dyDescent="0.3">
      <c r="B258" s="14" t="s">
        <v>213</v>
      </c>
    </row>
    <row r="259" spans="1:27" x14ac:dyDescent="0.3">
      <c r="B259" t="s">
        <v>904</v>
      </c>
      <c r="C259" t="s">
        <v>214</v>
      </c>
      <c r="D259" t="s">
        <v>236</v>
      </c>
      <c r="E259" s="20">
        <v>1.86</v>
      </c>
      <c r="F259" t="s">
        <v>216</v>
      </c>
      <c r="G259" t="s">
        <v>217</v>
      </c>
      <c r="H259" s="21">
        <v>21.14</v>
      </c>
      <c r="I259" t="s">
        <v>218</v>
      </c>
      <c r="J259" s="22">
        <f>ROUND(E259/I257* H259,5)</f>
        <v>39.320399999999999</v>
      </c>
      <c r="K259" s="23"/>
    </row>
    <row r="260" spans="1:27" x14ac:dyDescent="0.3">
      <c r="B260" t="s">
        <v>905</v>
      </c>
      <c r="C260" t="s">
        <v>214</v>
      </c>
      <c r="D260" t="s">
        <v>235</v>
      </c>
      <c r="E260" s="20">
        <v>1.86</v>
      </c>
      <c r="F260" t="s">
        <v>216</v>
      </c>
      <c r="G260" t="s">
        <v>217</v>
      </c>
      <c r="H260" s="21">
        <v>24.64</v>
      </c>
      <c r="I260" t="s">
        <v>218</v>
      </c>
      <c r="J260" s="22">
        <f>ROUND(E260/I257* H260,5)</f>
        <v>45.830399999999997</v>
      </c>
      <c r="K260" s="23"/>
    </row>
    <row r="261" spans="1:27" x14ac:dyDescent="0.3">
      <c r="D261" s="24" t="s">
        <v>219</v>
      </c>
      <c r="E261" s="23"/>
      <c r="H261" s="23"/>
      <c r="K261" s="21">
        <f>SUM(J259:J260)</f>
        <v>85.150800000000004</v>
      </c>
    </row>
    <row r="262" spans="1:27" x14ac:dyDescent="0.3">
      <c r="B262" s="14" t="s">
        <v>246</v>
      </c>
      <c r="E262" s="23"/>
      <c r="H262" s="23"/>
      <c r="K262" s="23"/>
    </row>
    <row r="263" spans="1:27" x14ac:dyDescent="0.3">
      <c r="B263" t="s">
        <v>906</v>
      </c>
      <c r="C263" t="s">
        <v>72</v>
      </c>
      <c r="D263" t="s">
        <v>907</v>
      </c>
      <c r="E263" s="20">
        <v>1</v>
      </c>
      <c r="G263" t="s">
        <v>217</v>
      </c>
      <c r="H263" s="21">
        <v>1068.6600000000001</v>
      </c>
      <c r="I263" t="s">
        <v>218</v>
      </c>
      <c r="J263" s="22">
        <f>ROUND(E263* H263,5)</f>
        <v>1068.6600000000001</v>
      </c>
      <c r="K263" s="23"/>
    </row>
    <row r="264" spans="1:27" x14ac:dyDescent="0.3">
      <c r="B264" t="s">
        <v>908</v>
      </c>
      <c r="C264" t="s">
        <v>72</v>
      </c>
      <c r="D264" t="s">
        <v>909</v>
      </c>
      <c r="E264" s="20">
        <v>1</v>
      </c>
      <c r="G264" t="s">
        <v>217</v>
      </c>
      <c r="H264" s="21">
        <v>450.91</v>
      </c>
      <c r="I264" t="s">
        <v>218</v>
      </c>
      <c r="J264" s="22">
        <f>ROUND(E264* H264,5)</f>
        <v>450.91</v>
      </c>
      <c r="K264" s="23"/>
    </row>
    <row r="265" spans="1:27" x14ac:dyDescent="0.3">
      <c r="B265" t="s">
        <v>910</v>
      </c>
      <c r="C265" t="s">
        <v>911</v>
      </c>
      <c r="D265" t="s">
        <v>912</v>
      </c>
      <c r="E265" s="20">
        <v>9</v>
      </c>
      <c r="G265" t="s">
        <v>217</v>
      </c>
      <c r="H265" s="21">
        <v>87.1</v>
      </c>
      <c r="I265" t="s">
        <v>218</v>
      </c>
      <c r="J265" s="22">
        <f>ROUND(E265* H265,5)</f>
        <v>783.9</v>
      </c>
      <c r="K265" s="23"/>
    </row>
    <row r="266" spans="1:27" x14ac:dyDescent="0.3">
      <c r="D266" s="24" t="s">
        <v>247</v>
      </c>
      <c r="E266" s="23"/>
      <c r="H266" s="23"/>
      <c r="K266" s="21">
        <f>SUM(J263:J265)</f>
        <v>2303.4700000000003</v>
      </c>
    </row>
    <row r="267" spans="1:27" x14ac:dyDescent="0.3">
      <c r="D267" s="24" t="s">
        <v>229</v>
      </c>
      <c r="E267" s="23"/>
      <c r="H267" s="23"/>
      <c r="K267" s="69">
        <f>SUM(J258:J266)</f>
        <v>2388.6208000000001</v>
      </c>
    </row>
    <row r="268" spans="1:27" x14ac:dyDescent="0.3">
      <c r="D268" s="24" t="s">
        <v>232</v>
      </c>
      <c r="E268" s="23"/>
      <c r="H268" s="23"/>
      <c r="K268" s="69">
        <f>SUM(K267:K267)</f>
        <v>2388.6208000000001</v>
      </c>
    </row>
    <row r="270" spans="1:27" ht="45" customHeight="1" x14ac:dyDescent="0.3">
      <c r="A270" s="17"/>
      <c r="B270" s="17" t="s">
        <v>913</v>
      </c>
      <c r="C270" s="1" t="s">
        <v>72</v>
      </c>
      <c r="D270" s="116" t="s">
        <v>914</v>
      </c>
      <c r="E270" s="117"/>
      <c r="F270" s="117"/>
      <c r="G270" s="1"/>
      <c r="H270" s="18" t="s">
        <v>212</v>
      </c>
      <c r="I270" s="118">
        <v>1</v>
      </c>
      <c r="J270" s="119"/>
      <c r="K270" s="19">
        <f>ROUND(K281,2)</f>
        <v>2388.62</v>
      </c>
      <c r="L270" s="1"/>
      <c r="M270" s="1"/>
      <c r="N270" s="1"/>
      <c r="O270" s="1"/>
      <c r="P270" s="1"/>
      <c r="Q270" s="1"/>
      <c r="R270" s="1"/>
      <c r="S270" s="1"/>
      <c r="T270" s="1"/>
      <c r="U270" s="1"/>
      <c r="V270" s="1"/>
      <c r="W270" s="1"/>
      <c r="X270" s="1"/>
      <c r="Y270" s="1"/>
      <c r="Z270" s="1"/>
      <c r="AA270" s="1"/>
    </row>
    <row r="271" spans="1:27" x14ac:dyDescent="0.3">
      <c r="B271" s="14" t="s">
        <v>213</v>
      </c>
    </row>
    <row r="272" spans="1:27" x14ac:dyDescent="0.3">
      <c r="B272" t="s">
        <v>904</v>
      </c>
      <c r="C272" t="s">
        <v>214</v>
      </c>
      <c r="D272" t="s">
        <v>236</v>
      </c>
      <c r="E272" s="20">
        <v>1.86</v>
      </c>
      <c r="F272" t="s">
        <v>216</v>
      </c>
      <c r="G272" t="s">
        <v>217</v>
      </c>
      <c r="H272" s="21">
        <v>21.14</v>
      </c>
      <c r="I272" t="s">
        <v>218</v>
      </c>
      <c r="J272" s="22">
        <f>ROUND(E272/I270* H272,5)</f>
        <v>39.320399999999999</v>
      </c>
      <c r="K272" s="23"/>
    </row>
    <row r="273" spans="1:27" x14ac:dyDescent="0.3">
      <c r="B273" t="s">
        <v>905</v>
      </c>
      <c r="C273" t="s">
        <v>214</v>
      </c>
      <c r="D273" t="s">
        <v>235</v>
      </c>
      <c r="E273" s="20">
        <v>1.86</v>
      </c>
      <c r="F273" t="s">
        <v>216</v>
      </c>
      <c r="G273" t="s">
        <v>217</v>
      </c>
      <c r="H273" s="21">
        <v>24.64</v>
      </c>
      <c r="I273" t="s">
        <v>218</v>
      </c>
      <c r="J273" s="22">
        <f>ROUND(E273/I270* H273,5)</f>
        <v>45.830399999999997</v>
      </c>
      <c r="K273" s="23"/>
    </row>
    <row r="274" spans="1:27" x14ac:dyDescent="0.3">
      <c r="D274" s="24" t="s">
        <v>219</v>
      </c>
      <c r="E274" s="23"/>
      <c r="H274" s="23"/>
      <c r="K274" s="21">
        <f>SUM(J272:J273)</f>
        <v>85.150800000000004</v>
      </c>
    </row>
    <row r="275" spans="1:27" x14ac:dyDescent="0.3">
      <c r="B275" s="14" t="s">
        <v>246</v>
      </c>
      <c r="E275" s="23"/>
      <c r="H275" s="23"/>
      <c r="K275" s="23"/>
    </row>
    <row r="276" spans="1:27" x14ac:dyDescent="0.3">
      <c r="B276" t="s">
        <v>915</v>
      </c>
      <c r="C276" t="s">
        <v>72</v>
      </c>
      <c r="D276" t="s">
        <v>916</v>
      </c>
      <c r="E276" s="20">
        <v>1</v>
      </c>
      <c r="G276" t="s">
        <v>217</v>
      </c>
      <c r="H276" s="21">
        <v>1068.6600000000001</v>
      </c>
      <c r="I276" t="s">
        <v>218</v>
      </c>
      <c r="J276" s="22">
        <f>ROUND(E276* H276,5)</f>
        <v>1068.6600000000001</v>
      </c>
      <c r="K276" s="23"/>
    </row>
    <row r="277" spans="1:27" x14ac:dyDescent="0.3">
      <c r="B277" t="s">
        <v>908</v>
      </c>
      <c r="C277" t="s">
        <v>72</v>
      </c>
      <c r="D277" t="s">
        <v>909</v>
      </c>
      <c r="E277" s="20">
        <v>1</v>
      </c>
      <c r="G277" t="s">
        <v>217</v>
      </c>
      <c r="H277" s="21">
        <v>450.91</v>
      </c>
      <c r="I277" t="s">
        <v>218</v>
      </c>
      <c r="J277" s="22">
        <f>ROUND(E277* H277,5)</f>
        <v>450.91</v>
      </c>
      <c r="K277" s="23"/>
    </row>
    <row r="278" spans="1:27" x14ac:dyDescent="0.3">
      <c r="B278" t="s">
        <v>910</v>
      </c>
      <c r="C278" t="s">
        <v>911</v>
      </c>
      <c r="D278" t="s">
        <v>912</v>
      </c>
      <c r="E278" s="20">
        <v>9</v>
      </c>
      <c r="G278" t="s">
        <v>217</v>
      </c>
      <c r="H278" s="21">
        <v>87.1</v>
      </c>
      <c r="I278" t="s">
        <v>218</v>
      </c>
      <c r="J278" s="22">
        <f>ROUND(E278* H278,5)</f>
        <v>783.9</v>
      </c>
      <c r="K278" s="23"/>
    </row>
    <row r="279" spans="1:27" x14ac:dyDescent="0.3">
      <c r="D279" s="24" t="s">
        <v>247</v>
      </c>
      <c r="E279" s="23"/>
      <c r="H279" s="23"/>
      <c r="K279" s="21">
        <f>SUM(J276:J278)</f>
        <v>2303.4700000000003</v>
      </c>
    </row>
    <row r="280" spans="1:27" x14ac:dyDescent="0.3">
      <c r="D280" s="24" t="s">
        <v>229</v>
      </c>
      <c r="E280" s="23"/>
      <c r="H280" s="23"/>
      <c r="K280" s="69">
        <f>SUM(J271:J279)</f>
        <v>2388.6208000000001</v>
      </c>
    </row>
    <row r="281" spans="1:27" x14ac:dyDescent="0.3">
      <c r="D281" s="24" t="s">
        <v>232</v>
      </c>
      <c r="E281" s="23"/>
      <c r="H281" s="23"/>
      <c r="K281" s="69">
        <f>SUM(K280:K280)</f>
        <v>2388.6208000000001</v>
      </c>
    </row>
    <row r="283" spans="1:27" x14ac:dyDescent="0.3">
      <c r="A283" s="17"/>
      <c r="B283" s="17" t="s">
        <v>917</v>
      </c>
      <c r="C283" s="1" t="s">
        <v>72</v>
      </c>
      <c r="D283" s="116" t="s">
        <v>914</v>
      </c>
      <c r="E283" s="117"/>
      <c r="F283" s="117"/>
      <c r="G283" s="1"/>
      <c r="H283" s="18" t="s">
        <v>212</v>
      </c>
      <c r="I283" s="118">
        <v>1</v>
      </c>
      <c r="J283" s="119"/>
      <c r="K283" s="19">
        <f>ROUND(K294,2)</f>
        <v>1342.14</v>
      </c>
    </row>
    <row r="284" spans="1:27" x14ac:dyDescent="0.3">
      <c r="B284" s="14" t="s">
        <v>213</v>
      </c>
    </row>
    <row r="285" spans="1:27" x14ac:dyDescent="0.3">
      <c r="B285" t="s">
        <v>905</v>
      </c>
      <c r="C285" t="s">
        <v>214</v>
      </c>
      <c r="D285" t="s">
        <v>235</v>
      </c>
      <c r="E285" s="20">
        <v>1.86</v>
      </c>
      <c r="F285" t="s">
        <v>216</v>
      </c>
      <c r="G285" t="s">
        <v>217</v>
      </c>
      <c r="H285" s="21">
        <v>24.64</v>
      </c>
      <c r="I285" t="s">
        <v>218</v>
      </c>
      <c r="J285" s="22">
        <f>ROUND(E285/I283* H285,5)</f>
        <v>45.830399999999997</v>
      </c>
      <c r="K285" s="23"/>
    </row>
    <row r="286" spans="1:27" ht="45" customHeight="1" x14ac:dyDescent="0.3">
      <c r="B286" t="s">
        <v>904</v>
      </c>
      <c r="C286" t="s">
        <v>214</v>
      </c>
      <c r="D286" t="s">
        <v>236</v>
      </c>
      <c r="E286" s="20">
        <v>1.86</v>
      </c>
      <c r="F286" t="s">
        <v>216</v>
      </c>
      <c r="G286" t="s">
        <v>217</v>
      </c>
      <c r="H286" s="21">
        <v>21.14</v>
      </c>
      <c r="I286" t="s">
        <v>218</v>
      </c>
      <c r="J286" s="22">
        <f>ROUND(E286/I283* H286,5)</f>
        <v>39.320399999999999</v>
      </c>
      <c r="K286" s="23"/>
      <c r="L286" s="1"/>
      <c r="M286" s="1"/>
      <c r="N286" s="1"/>
      <c r="O286" s="1"/>
      <c r="P286" s="1"/>
      <c r="Q286" s="1"/>
      <c r="R286" s="1"/>
      <c r="S286" s="1"/>
      <c r="T286" s="1"/>
      <c r="U286" s="1"/>
      <c r="V286" s="1"/>
      <c r="W286" s="1"/>
      <c r="X286" s="1"/>
      <c r="Y286" s="1"/>
      <c r="Z286" s="1"/>
      <c r="AA286" s="1"/>
    </row>
    <row r="287" spans="1:27" x14ac:dyDescent="0.3">
      <c r="D287" s="24" t="s">
        <v>219</v>
      </c>
      <c r="E287" s="23"/>
      <c r="H287" s="23"/>
      <c r="K287" s="21">
        <f>SUM(J285:J286)</f>
        <v>85.150800000000004</v>
      </c>
    </row>
    <row r="288" spans="1:27" x14ac:dyDescent="0.3">
      <c r="B288" s="14" t="s">
        <v>246</v>
      </c>
      <c r="E288" s="23"/>
      <c r="H288" s="23"/>
      <c r="K288" s="23"/>
    </row>
    <row r="289" spans="1:27" x14ac:dyDescent="0.3">
      <c r="B289" t="s">
        <v>910</v>
      </c>
      <c r="C289" t="s">
        <v>911</v>
      </c>
      <c r="D289" t="s">
        <v>912</v>
      </c>
      <c r="E289" s="20">
        <v>4</v>
      </c>
      <c r="G289" t="s">
        <v>217</v>
      </c>
      <c r="H289" s="21">
        <v>87.1</v>
      </c>
      <c r="I289" t="s">
        <v>218</v>
      </c>
      <c r="J289" s="22">
        <f>ROUND(E289* H289,5)</f>
        <v>348.4</v>
      </c>
      <c r="K289" s="23"/>
    </row>
    <row r="290" spans="1:27" x14ac:dyDescent="0.3">
      <c r="B290" t="s">
        <v>918</v>
      </c>
      <c r="C290" t="s">
        <v>72</v>
      </c>
      <c r="D290" t="s">
        <v>919</v>
      </c>
      <c r="E290" s="20">
        <v>1</v>
      </c>
      <c r="G290" t="s">
        <v>217</v>
      </c>
      <c r="H290" s="21">
        <v>457.68</v>
      </c>
      <c r="I290" t="s">
        <v>218</v>
      </c>
      <c r="J290" s="22">
        <f>ROUND(E290* H290,5)</f>
        <v>457.68</v>
      </c>
      <c r="K290" s="23"/>
    </row>
    <row r="291" spans="1:27" x14ac:dyDescent="0.3">
      <c r="B291" t="s">
        <v>908</v>
      </c>
      <c r="C291" t="s">
        <v>72</v>
      </c>
      <c r="D291" t="s">
        <v>909</v>
      </c>
      <c r="E291" s="20">
        <v>1</v>
      </c>
      <c r="G291" t="s">
        <v>217</v>
      </c>
      <c r="H291" s="21">
        <v>450.91</v>
      </c>
      <c r="I291" t="s">
        <v>218</v>
      </c>
      <c r="J291" s="22">
        <f>ROUND(E291* H291,5)</f>
        <v>450.91</v>
      </c>
      <c r="K291" s="23"/>
    </row>
    <row r="292" spans="1:27" x14ac:dyDescent="0.3">
      <c r="D292" s="24" t="s">
        <v>247</v>
      </c>
      <c r="E292" s="23"/>
      <c r="H292" s="23"/>
      <c r="K292" s="21">
        <f>SUM(J289:J291)</f>
        <v>1256.99</v>
      </c>
    </row>
    <row r="293" spans="1:27" x14ac:dyDescent="0.3">
      <c r="D293" s="24" t="s">
        <v>229</v>
      </c>
      <c r="E293" s="23"/>
      <c r="H293" s="23"/>
      <c r="K293" s="69">
        <f>SUM(J284:J292)</f>
        <v>1342.1408000000001</v>
      </c>
    </row>
    <row r="294" spans="1:27" x14ac:dyDescent="0.3">
      <c r="D294" s="24" t="s">
        <v>232</v>
      </c>
      <c r="E294" s="23"/>
      <c r="H294" s="23"/>
      <c r="K294" s="69">
        <f>SUM(K293:K293)</f>
        <v>1342.1408000000001</v>
      </c>
    </row>
    <row r="296" spans="1:27" x14ac:dyDescent="0.3">
      <c r="A296" s="17"/>
      <c r="B296" s="17" t="s">
        <v>920</v>
      </c>
      <c r="C296" s="1" t="s">
        <v>72</v>
      </c>
      <c r="D296" s="116" t="s">
        <v>921</v>
      </c>
      <c r="E296" s="117"/>
      <c r="F296" s="117"/>
      <c r="G296" s="1"/>
      <c r="H296" s="18" t="s">
        <v>212</v>
      </c>
      <c r="I296" s="118">
        <v>1</v>
      </c>
      <c r="J296" s="119"/>
      <c r="K296" s="19">
        <f>ROUND(K305,2)</f>
        <v>1.58</v>
      </c>
    </row>
    <row r="297" spans="1:27" x14ac:dyDescent="0.3">
      <c r="B297" s="14" t="s">
        <v>213</v>
      </c>
    </row>
    <row r="298" spans="1:27" x14ac:dyDescent="0.3">
      <c r="B298" t="s">
        <v>904</v>
      </c>
      <c r="C298" t="s">
        <v>214</v>
      </c>
      <c r="D298" t="s">
        <v>236</v>
      </c>
      <c r="E298" s="20">
        <v>0.01</v>
      </c>
      <c r="F298" t="s">
        <v>216</v>
      </c>
      <c r="G298" t="s">
        <v>217</v>
      </c>
      <c r="H298" s="21">
        <v>21.14</v>
      </c>
      <c r="I298" t="s">
        <v>218</v>
      </c>
      <c r="J298" s="22">
        <f>ROUND(E298/I296* H298,5)</f>
        <v>0.2114</v>
      </c>
      <c r="K298" s="23"/>
    </row>
    <row r="299" spans="1:27" x14ac:dyDescent="0.3">
      <c r="B299" t="s">
        <v>905</v>
      </c>
      <c r="C299" t="s">
        <v>214</v>
      </c>
      <c r="D299" t="s">
        <v>235</v>
      </c>
      <c r="E299" s="20">
        <v>0.01</v>
      </c>
      <c r="F299" t="s">
        <v>216</v>
      </c>
      <c r="G299" t="s">
        <v>217</v>
      </c>
      <c r="H299" s="21">
        <v>24.64</v>
      </c>
      <c r="I299" t="s">
        <v>218</v>
      </c>
      <c r="J299" s="22">
        <f>ROUND(E299/I296* H299,5)</f>
        <v>0.24640000000000001</v>
      </c>
      <c r="K299" s="23"/>
    </row>
    <row r="300" spans="1:27" x14ac:dyDescent="0.3">
      <c r="D300" s="24" t="s">
        <v>219</v>
      </c>
      <c r="E300" s="23"/>
      <c r="H300" s="23"/>
      <c r="K300" s="21">
        <f>SUM(J298:J299)</f>
        <v>0.45779999999999998</v>
      </c>
    </row>
    <row r="301" spans="1:27" x14ac:dyDescent="0.3">
      <c r="B301" s="14" t="s">
        <v>246</v>
      </c>
      <c r="E301" s="23"/>
      <c r="H301" s="23"/>
      <c r="K301" s="23"/>
    </row>
    <row r="302" spans="1:27" ht="45" customHeight="1" x14ac:dyDescent="0.3">
      <c r="B302" t="s">
        <v>922</v>
      </c>
      <c r="C302" t="s">
        <v>72</v>
      </c>
      <c r="D302" t="s">
        <v>923</v>
      </c>
      <c r="E302" s="20">
        <v>1</v>
      </c>
      <c r="G302" t="s">
        <v>217</v>
      </c>
      <c r="H302" s="21">
        <v>1.1200000000000001</v>
      </c>
      <c r="I302" t="s">
        <v>218</v>
      </c>
      <c r="J302" s="22">
        <f>ROUND(E302* H302,5)</f>
        <v>1.1200000000000001</v>
      </c>
      <c r="K302" s="23"/>
      <c r="L302" s="1"/>
      <c r="M302" s="1"/>
      <c r="N302" s="1"/>
      <c r="O302" s="1"/>
      <c r="P302" s="1"/>
      <c r="Q302" s="1"/>
      <c r="R302" s="1"/>
      <c r="S302" s="1"/>
      <c r="T302" s="1"/>
      <c r="U302" s="1"/>
      <c r="V302" s="1"/>
      <c r="W302" s="1"/>
      <c r="X302" s="1"/>
      <c r="Y302" s="1"/>
      <c r="Z302" s="1"/>
      <c r="AA302" s="1"/>
    </row>
    <row r="303" spans="1:27" x14ac:dyDescent="0.3">
      <c r="D303" s="24" t="s">
        <v>247</v>
      </c>
      <c r="E303" s="23"/>
      <c r="H303" s="23"/>
      <c r="K303" s="21">
        <f>SUM(J302:J302)</f>
        <v>1.1200000000000001</v>
      </c>
    </row>
    <row r="304" spans="1:27" x14ac:dyDescent="0.3">
      <c r="D304" s="24" t="s">
        <v>229</v>
      </c>
      <c r="E304" s="23"/>
      <c r="H304" s="23"/>
      <c r="K304" s="69">
        <f>SUM(J297:J303)</f>
        <v>1.5778000000000001</v>
      </c>
    </row>
    <row r="305" spans="1:27" x14ac:dyDescent="0.3">
      <c r="D305" s="24" t="s">
        <v>232</v>
      </c>
      <c r="E305" s="23"/>
      <c r="H305" s="23"/>
      <c r="K305" s="69">
        <f>SUM(K304:K304)</f>
        <v>1.5778000000000001</v>
      </c>
    </row>
    <row r="307" spans="1:27" x14ac:dyDescent="0.3">
      <c r="A307" s="17"/>
      <c r="B307" s="17" t="s">
        <v>924</v>
      </c>
      <c r="C307" s="1" t="s">
        <v>72</v>
      </c>
      <c r="D307" s="116" t="s">
        <v>925</v>
      </c>
      <c r="E307" s="117"/>
      <c r="F307" s="117"/>
      <c r="G307" s="1"/>
      <c r="H307" s="18" t="s">
        <v>212</v>
      </c>
      <c r="I307" s="118">
        <v>1</v>
      </c>
      <c r="J307" s="119"/>
      <c r="K307" s="19">
        <f>ROUND(K316,2)</f>
        <v>8.51</v>
      </c>
    </row>
    <row r="308" spans="1:27" x14ac:dyDescent="0.3">
      <c r="B308" s="14" t="s">
        <v>213</v>
      </c>
    </row>
    <row r="309" spans="1:27" x14ac:dyDescent="0.3">
      <c r="B309" t="s">
        <v>905</v>
      </c>
      <c r="C309" t="s">
        <v>214</v>
      </c>
      <c r="D309" t="s">
        <v>235</v>
      </c>
      <c r="E309" s="20">
        <v>0.01</v>
      </c>
      <c r="F309" t="s">
        <v>216</v>
      </c>
      <c r="G309" t="s">
        <v>217</v>
      </c>
      <c r="H309" s="21">
        <v>24.64</v>
      </c>
      <c r="I309" t="s">
        <v>218</v>
      </c>
      <c r="J309" s="22">
        <f>ROUND(E309/I307* H309,5)</f>
        <v>0.24640000000000001</v>
      </c>
      <c r="K309" s="23"/>
    </row>
    <row r="310" spans="1:27" x14ac:dyDescent="0.3">
      <c r="B310" t="s">
        <v>904</v>
      </c>
      <c r="C310" t="s">
        <v>214</v>
      </c>
      <c r="D310" t="s">
        <v>236</v>
      </c>
      <c r="E310" s="20">
        <v>0.01</v>
      </c>
      <c r="F310" t="s">
        <v>216</v>
      </c>
      <c r="G310" t="s">
        <v>217</v>
      </c>
      <c r="H310" s="21">
        <v>21.14</v>
      </c>
      <c r="I310" t="s">
        <v>218</v>
      </c>
      <c r="J310" s="22">
        <f>ROUND(E310/I307* H310,5)</f>
        <v>0.2114</v>
      </c>
      <c r="K310" s="23"/>
    </row>
    <row r="311" spans="1:27" x14ac:dyDescent="0.3">
      <c r="D311" s="24" t="s">
        <v>219</v>
      </c>
      <c r="E311" s="23"/>
      <c r="H311" s="23"/>
      <c r="K311" s="21">
        <f>SUM(J309:J310)</f>
        <v>0.45779999999999998</v>
      </c>
    </row>
    <row r="312" spans="1:27" x14ac:dyDescent="0.3">
      <c r="B312" s="14" t="s">
        <v>246</v>
      </c>
      <c r="E312" s="23"/>
      <c r="H312" s="23"/>
      <c r="K312" s="23"/>
    </row>
    <row r="313" spans="1:27" x14ac:dyDescent="0.3">
      <c r="B313" t="s">
        <v>926</v>
      </c>
      <c r="C313" t="s">
        <v>72</v>
      </c>
      <c r="D313" t="s">
        <v>927</v>
      </c>
      <c r="E313" s="20">
        <v>1</v>
      </c>
      <c r="G313" t="s">
        <v>217</v>
      </c>
      <c r="H313" s="21">
        <v>8.0500000000000007</v>
      </c>
      <c r="I313" t="s">
        <v>218</v>
      </c>
      <c r="J313" s="22">
        <f>ROUND(E313* H313,5)</f>
        <v>8.0500000000000007</v>
      </c>
      <c r="K313" s="23"/>
    </row>
    <row r="314" spans="1:27" x14ac:dyDescent="0.3">
      <c r="D314" s="24" t="s">
        <v>247</v>
      </c>
      <c r="E314" s="23"/>
      <c r="H314" s="23"/>
      <c r="K314" s="21">
        <f>SUM(J313:J313)</f>
        <v>8.0500000000000007</v>
      </c>
    </row>
    <row r="315" spans="1:27" x14ac:dyDescent="0.3">
      <c r="D315" s="24" t="s">
        <v>229</v>
      </c>
      <c r="E315" s="23"/>
      <c r="H315" s="23"/>
      <c r="K315" s="69">
        <f>SUM(J308:J314)</f>
        <v>8.5078000000000014</v>
      </c>
    </row>
    <row r="316" spans="1:27" x14ac:dyDescent="0.3">
      <c r="D316" s="24" t="s">
        <v>232</v>
      </c>
      <c r="E316" s="23"/>
      <c r="H316" s="23"/>
      <c r="K316" s="69">
        <f>SUM(K315:K315)</f>
        <v>8.5078000000000014</v>
      </c>
    </row>
    <row r="318" spans="1:27" ht="45" customHeight="1" x14ac:dyDescent="0.3">
      <c r="A318" s="17"/>
      <c r="B318" s="17" t="s">
        <v>928</v>
      </c>
      <c r="C318" s="1" t="s">
        <v>846</v>
      </c>
      <c r="D318" s="116" t="s">
        <v>929</v>
      </c>
      <c r="E318" s="117"/>
      <c r="F318" s="117"/>
      <c r="G318" s="1"/>
      <c r="H318" s="18" t="s">
        <v>212</v>
      </c>
      <c r="I318" s="118">
        <v>1</v>
      </c>
      <c r="J318" s="119"/>
      <c r="K318" s="19">
        <f>ROUND(K326,2)</f>
        <v>10.67</v>
      </c>
      <c r="L318" s="1"/>
      <c r="M318" s="1"/>
      <c r="N318" s="1"/>
      <c r="O318" s="1"/>
      <c r="P318" s="1"/>
      <c r="Q318" s="1"/>
      <c r="R318" s="1"/>
      <c r="S318" s="1"/>
      <c r="T318" s="1"/>
      <c r="U318" s="1"/>
      <c r="V318" s="1"/>
      <c r="W318" s="1"/>
      <c r="X318" s="1"/>
      <c r="Y318" s="1"/>
      <c r="Z318" s="1"/>
      <c r="AA318" s="1"/>
    </row>
    <row r="319" spans="1:27" x14ac:dyDescent="0.3">
      <c r="B319" s="14" t="s">
        <v>223</v>
      </c>
    </row>
    <row r="320" spans="1:27" x14ac:dyDescent="0.3">
      <c r="B320" t="s">
        <v>848</v>
      </c>
      <c r="C320" t="s">
        <v>849</v>
      </c>
      <c r="D320" t="s">
        <v>850</v>
      </c>
      <c r="E320" s="20">
        <v>0.5</v>
      </c>
      <c r="G320" t="s">
        <v>217</v>
      </c>
      <c r="H320" s="21">
        <v>10.52</v>
      </c>
      <c r="I320" t="s">
        <v>218</v>
      </c>
      <c r="J320" s="22">
        <f>ROUND(E320* H320,5)</f>
        <v>5.26</v>
      </c>
      <c r="K320" s="23"/>
    </row>
    <row r="321" spans="1:27" x14ac:dyDescent="0.3">
      <c r="B321" t="s">
        <v>930</v>
      </c>
      <c r="C321" t="s">
        <v>846</v>
      </c>
      <c r="D321" t="s">
        <v>931</v>
      </c>
      <c r="E321" s="20">
        <v>1</v>
      </c>
      <c r="G321" t="s">
        <v>217</v>
      </c>
      <c r="H321" s="21">
        <v>0.97</v>
      </c>
      <c r="I321" t="s">
        <v>218</v>
      </c>
      <c r="J321" s="22">
        <f>ROUND(E321* H321,5)</f>
        <v>0.97</v>
      </c>
      <c r="K321" s="23"/>
    </row>
    <row r="322" spans="1:27" x14ac:dyDescent="0.3">
      <c r="B322" t="s">
        <v>932</v>
      </c>
      <c r="C322" t="s">
        <v>849</v>
      </c>
      <c r="D322" t="s">
        <v>933</v>
      </c>
      <c r="E322" s="20">
        <v>0.5</v>
      </c>
      <c r="G322" t="s">
        <v>217</v>
      </c>
      <c r="H322" s="21">
        <v>8.59</v>
      </c>
      <c r="I322" t="s">
        <v>218</v>
      </c>
      <c r="J322" s="22">
        <f>ROUND(E322* H322,5)</f>
        <v>4.2949999999999999</v>
      </c>
      <c r="K322" s="23"/>
    </row>
    <row r="323" spans="1:27" x14ac:dyDescent="0.3">
      <c r="D323" s="24" t="s">
        <v>228</v>
      </c>
      <c r="E323" s="23"/>
      <c r="H323" s="23"/>
      <c r="K323" s="21">
        <f>SUM(J320:J322)</f>
        <v>10.524999999999999</v>
      </c>
    </row>
    <row r="324" spans="1:27" x14ac:dyDescent="0.3">
      <c r="D324" s="24" t="s">
        <v>229</v>
      </c>
      <c r="E324" s="23"/>
      <c r="H324" s="23"/>
      <c r="K324" s="69">
        <f>SUM(J319:J323)</f>
        <v>10.524999999999999</v>
      </c>
    </row>
    <row r="325" spans="1:27" x14ac:dyDescent="0.3">
      <c r="D325" s="24" t="s">
        <v>230</v>
      </c>
      <c r="E325" s="23"/>
      <c r="H325" s="23">
        <v>32</v>
      </c>
      <c r="I325" t="s">
        <v>231</v>
      </c>
      <c r="K325" s="23">
        <f>ROUND(H325/100*K311,5)</f>
        <v>0.14649999999999999</v>
      </c>
    </row>
    <row r="326" spans="1:27" x14ac:dyDescent="0.3">
      <c r="D326" s="24" t="s">
        <v>232</v>
      </c>
      <c r="E326" s="23"/>
      <c r="H326" s="23"/>
      <c r="K326" s="69">
        <f>SUM(K324:K325)</f>
        <v>10.671499999999998</v>
      </c>
    </row>
    <row r="328" spans="1:27" x14ac:dyDescent="0.3">
      <c r="A328" s="17"/>
      <c r="B328" s="17" t="s">
        <v>934</v>
      </c>
      <c r="C328" s="1" t="s">
        <v>846</v>
      </c>
      <c r="D328" s="116" t="s">
        <v>935</v>
      </c>
      <c r="E328" s="117"/>
      <c r="F328" s="117"/>
      <c r="G328" s="1"/>
      <c r="H328" s="18" t="s">
        <v>212</v>
      </c>
      <c r="I328" s="118">
        <v>1</v>
      </c>
      <c r="J328" s="119"/>
      <c r="K328" s="19">
        <f>ROUND(K335,2)</f>
        <v>11.12</v>
      </c>
    </row>
    <row r="329" spans="1:27" x14ac:dyDescent="0.3">
      <c r="B329" s="14" t="s">
        <v>223</v>
      </c>
    </row>
    <row r="330" spans="1:27" x14ac:dyDescent="0.3">
      <c r="B330" t="s">
        <v>936</v>
      </c>
      <c r="C330" t="s">
        <v>937</v>
      </c>
      <c r="D330" t="s">
        <v>938</v>
      </c>
      <c r="E330" s="20">
        <v>0.02</v>
      </c>
      <c r="G330" t="s">
        <v>217</v>
      </c>
      <c r="H330" s="21">
        <v>12.43</v>
      </c>
      <c r="I330" t="s">
        <v>218</v>
      </c>
      <c r="J330" s="22">
        <f>ROUND(E330* H330,5)</f>
        <v>0.24859999999999999</v>
      </c>
      <c r="K330" s="23"/>
    </row>
    <row r="331" spans="1:27" x14ac:dyDescent="0.3">
      <c r="B331" t="s">
        <v>939</v>
      </c>
      <c r="C331" t="s">
        <v>846</v>
      </c>
      <c r="D331" t="s">
        <v>940</v>
      </c>
      <c r="E331" s="20">
        <v>1</v>
      </c>
      <c r="G331" t="s">
        <v>217</v>
      </c>
      <c r="H331" s="21">
        <v>10.130000000000001</v>
      </c>
      <c r="I331" t="s">
        <v>218</v>
      </c>
      <c r="J331" s="22">
        <f>ROUND(E331* H331,5)</f>
        <v>10.130000000000001</v>
      </c>
      <c r="K331" s="23"/>
    </row>
    <row r="332" spans="1:27" ht="45" customHeight="1" x14ac:dyDescent="0.3">
      <c r="B332" t="s">
        <v>848</v>
      </c>
      <c r="C332" t="s">
        <v>849</v>
      </c>
      <c r="D332" t="s">
        <v>850</v>
      </c>
      <c r="E332" s="20">
        <v>7.0000000000000007E-2</v>
      </c>
      <c r="G332" t="s">
        <v>217</v>
      </c>
      <c r="H332" s="21">
        <v>10.52</v>
      </c>
      <c r="I332" t="s">
        <v>218</v>
      </c>
      <c r="J332" s="22">
        <f>ROUND(E332* H332,5)</f>
        <v>0.73640000000000005</v>
      </c>
      <c r="K332" s="23"/>
      <c r="L332" s="1"/>
      <c r="M332" s="1"/>
      <c r="N332" s="1"/>
      <c r="O332" s="1"/>
      <c r="P332" s="1"/>
      <c r="Q332" s="1"/>
      <c r="R332" s="1"/>
      <c r="S332" s="1"/>
      <c r="T332" s="1"/>
      <c r="U332" s="1"/>
      <c r="V332" s="1"/>
      <c r="W332" s="1"/>
      <c r="X332" s="1"/>
      <c r="Y332" s="1"/>
      <c r="Z332" s="1"/>
      <c r="AA332" s="1"/>
    </row>
    <row r="333" spans="1:27" x14ac:dyDescent="0.3">
      <c r="D333" s="24" t="s">
        <v>228</v>
      </c>
      <c r="E333" s="23"/>
      <c r="H333" s="23"/>
      <c r="K333" s="21">
        <f>SUM(J330:J332)</f>
        <v>11.115</v>
      </c>
    </row>
    <row r="334" spans="1:27" x14ac:dyDescent="0.3">
      <c r="D334" s="24" t="s">
        <v>229</v>
      </c>
      <c r="E334" s="23"/>
      <c r="H334" s="23"/>
      <c r="K334" s="69">
        <f>SUM(J329:J333)</f>
        <v>11.115</v>
      </c>
    </row>
    <row r="335" spans="1:27" x14ac:dyDescent="0.3">
      <c r="D335" s="24" t="s">
        <v>232</v>
      </c>
      <c r="E335" s="23"/>
      <c r="H335" s="23"/>
      <c r="K335" s="69">
        <f>SUM(K334:K334)</f>
        <v>11.115</v>
      </c>
    </row>
    <row r="337" spans="1:27" x14ac:dyDescent="0.3">
      <c r="A337" s="17"/>
      <c r="B337" s="17" t="s">
        <v>941</v>
      </c>
      <c r="C337" s="1" t="s">
        <v>846</v>
      </c>
      <c r="D337" s="116" t="s">
        <v>942</v>
      </c>
      <c r="E337" s="117"/>
      <c r="F337" s="117"/>
      <c r="G337" s="1"/>
      <c r="H337" s="18" t="s">
        <v>212</v>
      </c>
      <c r="I337" s="118">
        <v>1</v>
      </c>
      <c r="J337" s="119"/>
      <c r="K337" s="19">
        <f>ROUND(K344,2)</f>
        <v>13.28</v>
      </c>
    </row>
    <row r="338" spans="1:27" x14ac:dyDescent="0.3">
      <c r="B338" s="14" t="s">
        <v>223</v>
      </c>
    </row>
    <row r="339" spans="1:27" x14ac:dyDescent="0.3">
      <c r="B339" t="s">
        <v>936</v>
      </c>
      <c r="C339" t="s">
        <v>937</v>
      </c>
      <c r="D339" t="s">
        <v>938</v>
      </c>
      <c r="E339" s="20">
        <v>0.02</v>
      </c>
      <c r="G339" t="s">
        <v>217</v>
      </c>
      <c r="H339" s="21">
        <v>12.43</v>
      </c>
      <c r="I339" t="s">
        <v>218</v>
      </c>
      <c r="J339" s="22">
        <f>ROUND(E339* H339,5)</f>
        <v>0.24859999999999999</v>
      </c>
      <c r="K339" s="23"/>
    </row>
    <row r="340" spans="1:27" x14ac:dyDescent="0.3">
      <c r="B340" t="s">
        <v>943</v>
      </c>
      <c r="C340" t="s">
        <v>846</v>
      </c>
      <c r="D340" t="s">
        <v>944</v>
      </c>
      <c r="E340" s="20">
        <v>1</v>
      </c>
      <c r="G340" t="s">
        <v>217</v>
      </c>
      <c r="H340" s="21">
        <v>12.29</v>
      </c>
      <c r="I340" t="s">
        <v>218</v>
      </c>
      <c r="J340" s="22">
        <f>ROUND(E340* H340,5)</f>
        <v>12.29</v>
      </c>
      <c r="K340" s="23"/>
    </row>
    <row r="341" spans="1:27" x14ac:dyDescent="0.3">
      <c r="B341" t="s">
        <v>848</v>
      </c>
      <c r="C341" t="s">
        <v>849</v>
      </c>
      <c r="D341" t="s">
        <v>850</v>
      </c>
      <c r="E341" s="20">
        <v>7.0000000000000007E-2</v>
      </c>
      <c r="G341" t="s">
        <v>217</v>
      </c>
      <c r="H341" s="21">
        <v>10.52</v>
      </c>
      <c r="I341" t="s">
        <v>218</v>
      </c>
      <c r="J341" s="22">
        <f>ROUND(E341* H341,5)</f>
        <v>0.73640000000000005</v>
      </c>
      <c r="K341" s="23"/>
    </row>
    <row r="342" spans="1:27" x14ac:dyDescent="0.3">
      <c r="D342" s="24" t="s">
        <v>228</v>
      </c>
      <c r="E342" s="23"/>
      <c r="H342" s="23"/>
      <c r="K342" s="21">
        <f>SUM(J339:J341)</f>
        <v>13.274999999999999</v>
      </c>
    </row>
    <row r="343" spans="1:27" x14ac:dyDescent="0.3">
      <c r="D343" s="24" t="s">
        <v>229</v>
      </c>
      <c r="E343" s="23"/>
      <c r="H343" s="23"/>
      <c r="K343" s="69">
        <f>SUM(J338:J342)</f>
        <v>13.274999999999999</v>
      </c>
    </row>
    <row r="344" spans="1:27" x14ac:dyDescent="0.3">
      <c r="D344" s="24" t="s">
        <v>232</v>
      </c>
      <c r="E344" s="23"/>
      <c r="H344" s="23"/>
      <c r="K344" s="69">
        <f>SUM(K343:K343)</f>
        <v>13.274999999999999</v>
      </c>
    </row>
    <row r="346" spans="1:27" ht="45" customHeight="1" x14ac:dyDescent="0.3">
      <c r="A346" s="17"/>
      <c r="B346" s="17" t="s">
        <v>945</v>
      </c>
      <c r="C346" s="1" t="s">
        <v>846</v>
      </c>
      <c r="D346" s="116" t="s">
        <v>946</v>
      </c>
      <c r="E346" s="117"/>
      <c r="F346" s="117"/>
      <c r="G346" s="1"/>
      <c r="H346" s="18" t="s">
        <v>212</v>
      </c>
      <c r="I346" s="118">
        <v>1</v>
      </c>
      <c r="J346" s="119"/>
      <c r="K346" s="19">
        <f>ROUND(K353,2)</f>
        <v>2.23</v>
      </c>
      <c r="L346" s="1"/>
      <c r="M346" s="1"/>
      <c r="N346" s="1"/>
      <c r="O346" s="1"/>
      <c r="P346" s="1"/>
      <c r="Q346" s="1"/>
      <c r="R346" s="1"/>
      <c r="S346" s="1"/>
      <c r="T346" s="1"/>
      <c r="U346" s="1"/>
      <c r="V346" s="1"/>
      <c r="W346" s="1"/>
      <c r="X346" s="1"/>
      <c r="Y346" s="1"/>
      <c r="Z346" s="1"/>
      <c r="AA346" s="1"/>
    </row>
    <row r="347" spans="1:27" x14ac:dyDescent="0.3">
      <c r="B347" s="14" t="s">
        <v>223</v>
      </c>
    </row>
    <row r="348" spans="1:27" x14ac:dyDescent="0.3">
      <c r="B348" t="s">
        <v>947</v>
      </c>
      <c r="C348" t="s">
        <v>846</v>
      </c>
      <c r="D348" t="s">
        <v>948</v>
      </c>
      <c r="E348" s="20">
        <v>1</v>
      </c>
      <c r="G348" t="s">
        <v>217</v>
      </c>
      <c r="H348" s="21">
        <v>1.1200000000000001</v>
      </c>
      <c r="I348" t="s">
        <v>218</v>
      </c>
      <c r="J348" s="22">
        <f>ROUND(E348* H348,5)</f>
        <v>1.1200000000000001</v>
      </c>
      <c r="K348" s="23"/>
    </row>
    <row r="349" spans="1:27" x14ac:dyDescent="0.3">
      <c r="B349" t="s">
        <v>936</v>
      </c>
      <c r="C349" t="s">
        <v>937</v>
      </c>
      <c r="D349" t="s">
        <v>938</v>
      </c>
      <c r="E349" s="20">
        <v>0.03</v>
      </c>
      <c r="G349" t="s">
        <v>217</v>
      </c>
      <c r="H349" s="21">
        <v>12.43</v>
      </c>
      <c r="I349" t="s">
        <v>218</v>
      </c>
      <c r="J349" s="22">
        <f>ROUND(E349* H349,5)</f>
        <v>0.37290000000000001</v>
      </c>
      <c r="K349" s="23"/>
    </row>
    <row r="350" spans="1:27" x14ac:dyDescent="0.3">
      <c r="B350" t="s">
        <v>848</v>
      </c>
      <c r="C350" t="s">
        <v>849</v>
      </c>
      <c r="D350" t="s">
        <v>850</v>
      </c>
      <c r="E350" s="20">
        <v>7.0000000000000007E-2</v>
      </c>
      <c r="G350" t="s">
        <v>217</v>
      </c>
      <c r="H350" s="21">
        <v>10.52</v>
      </c>
      <c r="I350" t="s">
        <v>218</v>
      </c>
      <c r="J350" s="22">
        <f>ROUND(E350* H350,5)</f>
        <v>0.73640000000000005</v>
      </c>
      <c r="K350" s="23"/>
    </row>
    <row r="351" spans="1:27" x14ac:dyDescent="0.3">
      <c r="D351" s="24" t="s">
        <v>228</v>
      </c>
      <c r="E351" s="23"/>
      <c r="H351" s="23"/>
      <c r="K351" s="21">
        <f>SUM(J348:J350)</f>
        <v>2.2293000000000003</v>
      </c>
    </row>
    <row r="352" spans="1:27" x14ac:dyDescent="0.3">
      <c r="D352" s="24" t="s">
        <v>229</v>
      </c>
      <c r="E352" s="23"/>
      <c r="H352" s="23"/>
      <c r="K352" s="69">
        <f>SUM(J347:J351)</f>
        <v>2.2293000000000003</v>
      </c>
    </row>
    <row r="353" spans="1:27" x14ac:dyDescent="0.3">
      <c r="D353" s="24" t="s">
        <v>232</v>
      </c>
      <c r="E353" s="23"/>
      <c r="H353" s="23"/>
      <c r="K353" s="69">
        <f>SUM(K352:K352)</f>
        <v>2.2293000000000003</v>
      </c>
    </row>
    <row r="355" spans="1:27" x14ac:dyDescent="0.3">
      <c r="A355" s="17"/>
      <c r="B355" s="17" t="s">
        <v>949</v>
      </c>
      <c r="C355" s="1" t="s">
        <v>846</v>
      </c>
      <c r="D355" s="116" t="s">
        <v>950</v>
      </c>
      <c r="E355" s="117"/>
      <c r="F355" s="117"/>
      <c r="G355" s="1"/>
      <c r="H355" s="18" t="s">
        <v>212</v>
      </c>
      <c r="I355" s="118">
        <v>1</v>
      </c>
      <c r="J355" s="119"/>
      <c r="K355" s="19">
        <f>ROUND(K362,2)</f>
        <v>2.62</v>
      </c>
    </row>
    <row r="356" spans="1:27" x14ac:dyDescent="0.3">
      <c r="B356" s="14" t="s">
        <v>223</v>
      </c>
    </row>
    <row r="357" spans="1:27" x14ac:dyDescent="0.3">
      <c r="B357" t="s">
        <v>951</v>
      </c>
      <c r="C357" t="s">
        <v>846</v>
      </c>
      <c r="D357" t="s">
        <v>952</v>
      </c>
      <c r="E357" s="20">
        <v>1</v>
      </c>
      <c r="G357" t="s">
        <v>217</v>
      </c>
      <c r="H357" s="21">
        <v>1.51</v>
      </c>
      <c r="I357" t="s">
        <v>218</v>
      </c>
      <c r="J357" s="22">
        <f>ROUND(E357* H357,5)</f>
        <v>1.51</v>
      </c>
      <c r="K357" s="23"/>
    </row>
    <row r="358" spans="1:27" x14ac:dyDescent="0.3">
      <c r="B358" t="s">
        <v>848</v>
      </c>
      <c r="C358" t="s">
        <v>849</v>
      </c>
      <c r="D358" t="s">
        <v>850</v>
      </c>
      <c r="E358" s="20">
        <v>7.0000000000000007E-2</v>
      </c>
      <c r="G358" t="s">
        <v>217</v>
      </c>
      <c r="H358" s="21">
        <v>10.52</v>
      </c>
      <c r="I358" t="s">
        <v>218</v>
      </c>
      <c r="J358" s="22">
        <f>ROUND(E358* H358,5)</f>
        <v>0.73640000000000005</v>
      </c>
      <c r="K358" s="23"/>
    </row>
    <row r="359" spans="1:27" x14ac:dyDescent="0.3">
      <c r="B359" t="s">
        <v>936</v>
      </c>
      <c r="C359" t="s">
        <v>937</v>
      </c>
      <c r="D359" t="s">
        <v>938</v>
      </c>
      <c r="E359" s="20">
        <v>0.03</v>
      </c>
      <c r="G359" t="s">
        <v>217</v>
      </c>
      <c r="H359" s="21">
        <v>12.43</v>
      </c>
      <c r="I359" t="s">
        <v>218</v>
      </c>
      <c r="J359" s="22">
        <f>ROUND(E359* H359,5)</f>
        <v>0.37290000000000001</v>
      </c>
      <c r="K359" s="23"/>
    </row>
    <row r="360" spans="1:27" ht="45" customHeight="1" x14ac:dyDescent="0.3">
      <c r="D360" s="24" t="s">
        <v>228</v>
      </c>
      <c r="E360" s="23"/>
      <c r="H360" s="23"/>
      <c r="K360" s="21">
        <f>SUM(J357:J359)</f>
        <v>2.6193</v>
      </c>
      <c r="L360" s="1"/>
      <c r="M360" s="1"/>
      <c r="N360" s="1"/>
      <c r="O360" s="1"/>
      <c r="P360" s="1"/>
      <c r="Q360" s="1"/>
      <c r="R360" s="1"/>
      <c r="S360" s="1"/>
      <c r="T360" s="1"/>
      <c r="U360" s="1"/>
      <c r="V360" s="1"/>
      <c r="W360" s="1"/>
      <c r="X360" s="1"/>
      <c r="Y360" s="1"/>
      <c r="Z360" s="1"/>
      <c r="AA360" s="1"/>
    </row>
    <row r="361" spans="1:27" x14ac:dyDescent="0.3">
      <c r="D361" s="24" t="s">
        <v>229</v>
      </c>
      <c r="E361" s="23"/>
      <c r="H361" s="23"/>
      <c r="K361" s="69">
        <f>SUM(J356:J360)</f>
        <v>2.6193</v>
      </c>
    </row>
    <row r="362" spans="1:27" x14ac:dyDescent="0.3">
      <c r="D362" s="24" t="s">
        <v>232</v>
      </c>
      <c r="E362" s="23"/>
      <c r="H362" s="23"/>
      <c r="K362" s="69">
        <f>SUM(K361:K361)</f>
        <v>2.6193</v>
      </c>
    </row>
    <row r="364" spans="1:27" x14ac:dyDescent="0.3">
      <c r="A364" s="17"/>
      <c r="B364" s="17" t="s">
        <v>953</v>
      </c>
      <c r="C364" s="1" t="s">
        <v>898</v>
      </c>
      <c r="D364" s="116" t="s">
        <v>954</v>
      </c>
      <c r="E364" s="117"/>
      <c r="F364" s="117"/>
      <c r="G364" s="1"/>
      <c r="H364" s="18" t="s">
        <v>212</v>
      </c>
      <c r="I364" s="118">
        <v>1</v>
      </c>
      <c r="J364" s="119"/>
      <c r="K364" s="19">
        <f>ROUND(K371,2)</f>
        <v>11.66</v>
      </c>
    </row>
    <row r="365" spans="1:27" x14ac:dyDescent="0.3">
      <c r="B365" s="14" t="s">
        <v>223</v>
      </c>
    </row>
    <row r="366" spans="1:27" x14ac:dyDescent="0.3">
      <c r="B366" t="s">
        <v>955</v>
      </c>
      <c r="C366" t="s">
        <v>891</v>
      </c>
      <c r="D366" t="s">
        <v>956</v>
      </c>
      <c r="E366" s="20">
        <v>0.15</v>
      </c>
      <c r="G366" t="s">
        <v>217</v>
      </c>
      <c r="H366" s="21">
        <v>1</v>
      </c>
      <c r="I366" t="s">
        <v>218</v>
      </c>
      <c r="J366" s="22">
        <f>ROUND(E366* H366,5)</f>
        <v>0.15</v>
      </c>
      <c r="K366" s="23"/>
    </row>
    <row r="367" spans="1:27" x14ac:dyDescent="0.3">
      <c r="B367" t="s">
        <v>957</v>
      </c>
      <c r="C367" t="s">
        <v>898</v>
      </c>
      <c r="D367" t="s">
        <v>958</v>
      </c>
      <c r="E367" s="20">
        <v>1</v>
      </c>
      <c r="G367" t="s">
        <v>217</v>
      </c>
      <c r="H367" s="21">
        <v>6.25</v>
      </c>
      <c r="I367" t="s">
        <v>218</v>
      </c>
      <c r="J367" s="22">
        <f>ROUND(E367* H367,5)</f>
        <v>6.25</v>
      </c>
      <c r="K367" s="23"/>
    </row>
    <row r="368" spans="1:27" x14ac:dyDescent="0.3">
      <c r="B368" t="s">
        <v>848</v>
      </c>
      <c r="C368" t="s">
        <v>849</v>
      </c>
      <c r="D368" t="s">
        <v>850</v>
      </c>
      <c r="E368" s="20">
        <v>0.5</v>
      </c>
      <c r="G368" t="s">
        <v>217</v>
      </c>
      <c r="H368" s="21">
        <v>10.52</v>
      </c>
      <c r="I368" t="s">
        <v>218</v>
      </c>
      <c r="J368" s="22">
        <f>ROUND(E368* H368,5)</f>
        <v>5.26</v>
      </c>
      <c r="K368" s="23"/>
    </row>
    <row r="369" spans="1:27" x14ac:dyDescent="0.3">
      <c r="D369" s="24" t="s">
        <v>228</v>
      </c>
      <c r="E369" s="23"/>
      <c r="H369" s="23"/>
      <c r="K369" s="21">
        <f>SUM(J366:J368)</f>
        <v>11.66</v>
      </c>
    </row>
    <row r="370" spans="1:27" x14ac:dyDescent="0.3">
      <c r="D370" s="24" t="s">
        <v>229</v>
      </c>
      <c r="E370" s="23"/>
      <c r="H370" s="23"/>
      <c r="K370" s="69">
        <f>SUM(J365:J369)</f>
        <v>11.66</v>
      </c>
    </row>
    <row r="371" spans="1:27" x14ac:dyDescent="0.3">
      <c r="D371" s="24" t="s">
        <v>232</v>
      </c>
      <c r="E371" s="23"/>
      <c r="H371" s="23"/>
      <c r="K371" s="69">
        <f>SUM(K370:K370)</f>
        <v>11.66</v>
      </c>
    </row>
    <row r="373" spans="1:27" x14ac:dyDescent="0.3">
      <c r="A373" s="17"/>
      <c r="B373" s="17" t="s">
        <v>959</v>
      </c>
      <c r="C373" s="1" t="s">
        <v>898</v>
      </c>
      <c r="D373" s="116" t="s">
        <v>960</v>
      </c>
      <c r="E373" s="117"/>
      <c r="F373" s="117"/>
      <c r="G373" s="1"/>
      <c r="H373" s="18" t="s">
        <v>212</v>
      </c>
      <c r="I373" s="118">
        <v>1</v>
      </c>
      <c r="J373" s="119"/>
      <c r="K373" s="19">
        <f>ROUND(K380,2)</f>
        <v>13.2</v>
      </c>
    </row>
    <row r="374" spans="1:27" ht="45" customHeight="1" x14ac:dyDescent="0.3">
      <c r="B374" s="14" t="s">
        <v>223</v>
      </c>
      <c r="L374" s="1"/>
      <c r="M374" s="1"/>
      <c r="N374" s="1"/>
      <c r="O374" s="1"/>
      <c r="P374" s="1"/>
      <c r="Q374" s="1"/>
      <c r="R374" s="1"/>
      <c r="S374" s="1"/>
      <c r="T374" s="1"/>
      <c r="U374" s="1"/>
      <c r="V374" s="1"/>
      <c r="W374" s="1"/>
      <c r="X374" s="1"/>
      <c r="Y374" s="1"/>
      <c r="Z374" s="1"/>
      <c r="AA374" s="1"/>
    </row>
    <row r="375" spans="1:27" x14ac:dyDescent="0.3">
      <c r="B375" t="s">
        <v>955</v>
      </c>
      <c r="C375" t="s">
        <v>891</v>
      </c>
      <c r="D375" t="s">
        <v>956</v>
      </c>
      <c r="E375" s="20">
        <v>0.15</v>
      </c>
      <c r="G375" t="s">
        <v>217</v>
      </c>
      <c r="H375" s="21">
        <v>1</v>
      </c>
      <c r="I375" t="s">
        <v>218</v>
      </c>
      <c r="J375" s="22">
        <f>ROUND(E375* H375,5)</f>
        <v>0.15</v>
      </c>
      <c r="K375" s="23"/>
    </row>
    <row r="376" spans="1:27" x14ac:dyDescent="0.3">
      <c r="B376" t="s">
        <v>961</v>
      </c>
      <c r="C376" t="s">
        <v>898</v>
      </c>
      <c r="D376" t="s">
        <v>962</v>
      </c>
      <c r="E376" s="20">
        <v>1</v>
      </c>
      <c r="G376" t="s">
        <v>217</v>
      </c>
      <c r="H376" s="21">
        <v>7.79</v>
      </c>
      <c r="I376" t="s">
        <v>218</v>
      </c>
      <c r="J376" s="22">
        <f>ROUND(E376* H376,5)</f>
        <v>7.79</v>
      </c>
      <c r="K376" s="23"/>
    </row>
    <row r="377" spans="1:27" x14ac:dyDescent="0.3">
      <c r="B377" t="s">
        <v>848</v>
      </c>
      <c r="C377" t="s">
        <v>849</v>
      </c>
      <c r="D377" t="s">
        <v>850</v>
      </c>
      <c r="E377" s="20">
        <v>0.5</v>
      </c>
      <c r="G377" t="s">
        <v>217</v>
      </c>
      <c r="H377" s="21">
        <v>10.52</v>
      </c>
      <c r="I377" t="s">
        <v>218</v>
      </c>
      <c r="J377" s="22">
        <f>ROUND(E377* H377,5)</f>
        <v>5.26</v>
      </c>
      <c r="K377" s="23"/>
    </row>
    <row r="378" spans="1:27" x14ac:dyDescent="0.3">
      <c r="D378" s="24" t="s">
        <v>228</v>
      </c>
      <c r="E378" s="23"/>
      <c r="H378" s="23"/>
      <c r="K378" s="21">
        <f>SUM(J375:J377)</f>
        <v>13.2</v>
      </c>
    </row>
    <row r="379" spans="1:27" x14ac:dyDescent="0.3">
      <c r="D379" s="24" t="s">
        <v>229</v>
      </c>
      <c r="E379" s="23"/>
      <c r="H379" s="23"/>
      <c r="K379" s="69">
        <f>SUM(J374:J378)</f>
        <v>13.2</v>
      </c>
    </row>
    <row r="380" spans="1:27" x14ac:dyDescent="0.3">
      <c r="D380" s="24" t="s">
        <v>232</v>
      </c>
      <c r="E380" s="23"/>
      <c r="H380" s="23"/>
      <c r="K380" s="69">
        <f>SUM(K379:K379)</f>
        <v>13.2</v>
      </c>
    </row>
    <row r="382" spans="1:27" x14ac:dyDescent="0.3">
      <c r="A382" s="17"/>
      <c r="B382" s="17" t="s">
        <v>963</v>
      </c>
      <c r="C382" s="1" t="s">
        <v>898</v>
      </c>
      <c r="D382" s="116" t="s">
        <v>964</v>
      </c>
      <c r="E382" s="117"/>
      <c r="F382" s="117"/>
      <c r="G382" s="1"/>
      <c r="H382" s="18" t="s">
        <v>212</v>
      </c>
      <c r="I382" s="118">
        <v>1</v>
      </c>
      <c r="J382" s="119"/>
      <c r="K382" s="19">
        <f>ROUND(K389,2)</f>
        <v>31.45</v>
      </c>
    </row>
    <row r="383" spans="1:27" x14ac:dyDescent="0.3">
      <c r="B383" s="14" t="s">
        <v>223</v>
      </c>
    </row>
    <row r="384" spans="1:27" x14ac:dyDescent="0.3">
      <c r="B384" t="s">
        <v>965</v>
      </c>
      <c r="C384" t="s">
        <v>898</v>
      </c>
      <c r="D384" t="s">
        <v>966</v>
      </c>
      <c r="E384" s="20">
        <v>1</v>
      </c>
      <c r="G384" t="s">
        <v>217</v>
      </c>
      <c r="H384" s="21">
        <v>23.41</v>
      </c>
      <c r="I384" t="s">
        <v>218</v>
      </c>
      <c r="J384" s="22">
        <f>ROUND(E384* H384,5)</f>
        <v>23.41</v>
      </c>
      <c r="K384" s="23"/>
    </row>
    <row r="385" spans="1:27" x14ac:dyDescent="0.3">
      <c r="B385" t="s">
        <v>848</v>
      </c>
      <c r="C385" t="s">
        <v>849</v>
      </c>
      <c r="D385" t="s">
        <v>850</v>
      </c>
      <c r="E385" s="20">
        <v>0.75</v>
      </c>
      <c r="G385" t="s">
        <v>217</v>
      </c>
      <c r="H385" s="21">
        <v>10.52</v>
      </c>
      <c r="I385" t="s">
        <v>218</v>
      </c>
      <c r="J385" s="22">
        <f>ROUND(E385* H385,5)</f>
        <v>7.89</v>
      </c>
      <c r="K385" s="23"/>
    </row>
    <row r="386" spans="1:27" x14ac:dyDescent="0.3">
      <c r="B386" t="s">
        <v>955</v>
      </c>
      <c r="C386" t="s">
        <v>891</v>
      </c>
      <c r="D386" t="s">
        <v>956</v>
      </c>
      <c r="E386" s="20">
        <v>0.15</v>
      </c>
      <c r="G386" t="s">
        <v>217</v>
      </c>
      <c r="H386" s="21">
        <v>1</v>
      </c>
      <c r="I386" t="s">
        <v>218</v>
      </c>
      <c r="J386" s="22">
        <f>ROUND(E386* H386,5)</f>
        <v>0.15</v>
      </c>
      <c r="K386" s="23"/>
    </row>
    <row r="387" spans="1:27" x14ac:dyDescent="0.3">
      <c r="D387" s="24" t="s">
        <v>228</v>
      </c>
      <c r="E387" s="23"/>
      <c r="H387" s="23"/>
      <c r="K387" s="21">
        <f>SUM(J384:J386)</f>
        <v>31.45</v>
      </c>
    </row>
    <row r="388" spans="1:27" ht="45" customHeight="1" x14ac:dyDescent="0.3">
      <c r="D388" s="24" t="s">
        <v>229</v>
      </c>
      <c r="E388" s="23"/>
      <c r="H388" s="23"/>
      <c r="K388" s="69">
        <f>SUM(J383:J387)</f>
        <v>31.45</v>
      </c>
      <c r="L388" s="1"/>
      <c r="M388" s="1"/>
      <c r="N388" s="1"/>
      <c r="O388" s="1"/>
      <c r="P388" s="1"/>
      <c r="Q388" s="1"/>
      <c r="R388" s="1"/>
      <c r="S388" s="1"/>
      <c r="T388" s="1"/>
      <c r="U388" s="1"/>
      <c r="V388" s="1"/>
      <c r="W388" s="1"/>
      <c r="X388" s="1"/>
      <c r="Y388" s="1"/>
      <c r="Z388" s="1"/>
      <c r="AA388" s="1"/>
    </row>
    <row r="389" spans="1:27" x14ac:dyDescent="0.3">
      <c r="D389" s="24" t="s">
        <v>232</v>
      </c>
      <c r="E389" s="23"/>
      <c r="H389" s="23"/>
      <c r="K389" s="69">
        <f>SUM(K388:K388)</f>
        <v>31.45</v>
      </c>
    </row>
    <row r="391" spans="1:27" x14ac:dyDescent="0.3">
      <c r="A391" s="17"/>
      <c r="B391" s="17" t="s">
        <v>967</v>
      </c>
      <c r="C391" s="1" t="s">
        <v>898</v>
      </c>
      <c r="D391" s="116" t="s">
        <v>968</v>
      </c>
      <c r="E391" s="117"/>
      <c r="F391" s="117"/>
      <c r="G391" s="1"/>
      <c r="H391" s="18" t="s">
        <v>212</v>
      </c>
      <c r="I391" s="118">
        <v>1</v>
      </c>
      <c r="J391" s="119"/>
      <c r="K391" s="19">
        <f>ROUND(K398,2)</f>
        <v>39.770000000000003</v>
      </c>
    </row>
    <row r="392" spans="1:27" x14ac:dyDescent="0.3">
      <c r="B392" s="14" t="s">
        <v>223</v>
      </c>
    </row>
    <row r="393" spans="1:27" x14ac:dyDescent="0.3">
      <c r="B393" t="s">
        <v>969</v>
      </c>
      <c r="C393" t="s">
        <v>898</v>
      </c>
      <c r="D393" t="s">
        <v>970</v>
      </c>
      <c r="E393" s="20">
        <v>1</v>
      </c>
      <c r="G393" t="s">
        <v>217</v>
      </c>
      <c r="H393" s="21">
        <v>31.73</v>
      </c>
      <c r="I393" t="s">
        <v>218</v>
      </c>
      <c r="J393" s="22">
        <f>ROUND(E393* H393,5)</f>
        <v>31.73</v>
      </c>
      <c r="K393" s="23"/>
    </row>
    <row r="394" spans="1:27" x14ac:dyDescent="0.3">
      <c r="B394" t="s">
        <v>955</v>
      </c>
      <c r="C394" t="s">
        <v>891</v>
      </c>
      <c r="D394" t="s">
        <v>956</v>
      </c>
      <c r="E394" s="20">
        <v>0.15</v>
      </c>
      <c r="G394" t="s">
        <v>217</v>
      </c>
      <c r="H394" s="21">
        <v>1</v>
      </c>
      <c r="I394" t="s">
        <v>218</v>
      </c>
      <c r="J394" s="22">
        <f>ROUND(E394* H394,5)</f>
        <v>0.15</v>
      </c>
      <c r="K394" s="23"/>
    </row>
    <row r="395" spans="1:27" x14ac:dyDescent="0.3">
      <c r="B395" t="s">
        <v>848</v>
      </c>
      <c r="C395" t="s">
        <v>849</v>
      </c>
      <c r="D395" t="s">
        <v>850</v>
      </c>
      <c r="E395" s="20">
        <v>0.75</v>
      </c>
      <c r="G395" t="s">
        <v>217</v>
      </c>
      <c r="H395" s="21">
        <v>10.52</v>
      </c>
      <c r="I395" t="s">
        <v>218</v>
      </c>
      <c r="J395" s="22">
        <f>ROUND(E395* H395,5)</f>
        <v>7.89</v>
      </c>
      <c r="K395" s="23"/>
    </row>
    <row r="396" spans="1:27" x14ac:dyDescent="0.3">
      <c r="D396" s="24" t="s">
        <v>228</v>
      </c>
      <c r="E396" s="23"/>
      <c r="H396" s="23"/>
      <c r="K396" s="21">
        <f>SUM(J393:J395)</f>
        <v>39.769999999999996</v>
      </c>
    </row>
    <row r="397" spans="1:27" x14ac:dyDescent="0.3">
      <c r="D397" s="24" t="s">
        <v>229</v>
      </c>
      <c r="E397" s="23"/>
      <c r="H397" s="23"/>
      <c r="K397" s="69">
        <f>SUM(J392:J396)</f>
        <v>39.769999999999996</v>
      </c>
    </row>
    <row r="398" spans="1:27" x14ac:dyDescent="0.3">
      <c r="D398" s="24" t="s">
        <v>232</v>
      </c>
      <c r="E398" s="23"/>
      <c r="H398" s="23"/>
      <c r="K398" s="69">
        <f>SUM(K397:K397)</f>
        <v>39.769999999999996</v>
      </c>
    </row>
    <row r="400" spans="1:27" x14ac:dyDescent="0.3">
      <c r="A400" s="17"/>
      <c r="B400" s="17" t="s">
        <v>971</v>
      </c>
      <c r="C400" s="1" t="s">
        <v>898</v>
      </c>
      <c r="D400" s="116" t="s">
        <v>972</v>
      </c>
      <c r="E400" s="117"/>
      <c r="F400" s="117"/>
      <c r="G400" s="1"/>
      <c r="H400" s="18" t="s">
        <v>212</v>
      </c>
      <c r="I400" s="118">
        <v>1</v>
      </c>
      <c r="J400" s="119"/>
      <c r="K400" s="19">
        <f>ROUND(K408,2)</f>
        <v>65.19</v>
      </c>
    </row>
    <row r="401" spans="1:27" x14ac:dyDescent="0.3">
      <c r="B401" s="14" t="s">
        <v>223</v>
      </c>
    </row>
    <row r="402" spans="1:27" ht="45" customHeight="1" x14ac:dyDescent="0.3">
      <c r="B402" t="s">
        <v>973</v>
      </c>
      <c r="C402" t="s">
        <v>898</v>
      </c>
      <c r="D402" t="s">
        <v>974</v>
      </c>
      <c r="E402" s="20">
        <v>1</v>
      </c>
      <c r="G402" t="s">
        <v>217</v>
      </c>
      <c r="H402" s="21">
        <v>50.71</v>
      </c>
      <c r="I402" t="s">
        <v>218</v>
      </c>
      <c r="J402" s="22">
        <f>ROUND(E402* H402,5)</f>
        <v>50.71</v>
      </c>
      <c r="K402" s="23"/>
      <c r="L402" s="1"/>
      <c r="M402" s="1"/>
      <c r="N402" s="1"/>
      <c r="O402" s="1"/>
      <c r="P402" s="1"/>
      <c r="Q402" s="1"/>
      <c r="R402" s="1"/>
      <c r="S402" s="1"/>
      <c r="T402" s="1"/>
      <c r="U402" s="1"/>
      <c r="V402" s="1"/>
      <c r="W402" s="1"/>
      <c r="X402" s="1"/>
      <c r="Y402" s="1"/>
      <c r="Z402" s="1"/>
      <c r="AA402" s="1"/>
    </row>
    <row r="403" spans="1:27" x14ac:dyDescent="0.3">
      <c r="B403" t="s">
        <v>955</v>
      </c>
      <c r="C403" t="s">
        <v>891</v>
      </c>
      <c r="D403" t="s">
        <v>956</v>
      </c>
      <c r="E403" s="20">
        <v>0.15</v>
      </c>
      <c r="G403" t="s">
        <v>217</v>
      </c>
      <c r="H403" s="21">
        <v>1</v>
      </c>
      <c r="I403" t="s">
        <v>218</v>
      </c>
      <c r="J403" s="22">
        <f>ROUND(E403* H403,5)</f>
        <v>0.15</v>
      </c>
      <c r="K403" s="23"/>
    </row>
    <row r="404" spans="1:27" x14ac:dyDescent="0.3">
      <c r="B404" t="s">
        <v>848</v>
      </c>
      <c r="C404" t="s">
        <v>849</v>
      </c>
      <c r="D404" t="s">
        <v>850</v>
      </c>
      <c r="E404" s="20">
        <v>0.75</v>
      </c>
      <c r="G404" t="s">
        <v>217</v>
      </c>
      <c r="H404" s="21">
        <v>10.52</v>
      </c>
      <c r="I404" t="s">
        <v>218</v>
      </c>
      <c r="J404" s="22">
        <f>ROUND(E404* H404,5)</f>
        <v>7.89</v>
      </c>
      <c r="K404" s="23"/>
    </row>
    <row r="405" spans="1:27" x14ac:dyDescent="0.3">
      <c r="B405" t="s">
        <v>932</v>
      </c>
      <c r="C405" t="s">
        <v>849</v>
      </c>
      <c r="D405" t="s">
        <v>933</v>
      </c>
      <c r="E405" s="20">
        <v>0.75</v>
      </c>
      <c r="G405" t="s">
        <v>217</v>
      </c>
      <c r="H405" s="21">
        <v>8.59</v>
      </c>
      <c r="I405" t="s">
        <v>218</v>
      </c>
      <c r="J405" s="22">
        <f>ROUND(E405* H405,5)</f>
        <v>6.4424999999999999</v>
      </c>
      <c r="K405" s="23"/>
    </row>
    <row r="406" spans="1:27" x14ac:dyDescent="0.3">
      <c r="D406" s="24" t="s">
        <v>228</v>
      </c>
      <c r="E406" s="23"/>
      <c r="H406" s="23"/>
      <c r="K406" s="21">
        <f>SUM(J402:J405)</f>
        <v>65.192499999999995</v>
      </c>
    </row>
    <row r="407" spans="1:27" x14ac:dyDescent="0.3">
      <c r="D407" s="24" t="s">
        <v>229</v>
      </c>
      <c r="E407" s="23"/>
      <c r="H407" s="23"/>
      <c r="K407" s="69">
        <f>SUM(J401:J406)</f>
        <v>65.192499999999995</v>
      </c>
    </row>
    <row r="408" spans="1:27" x14ac:dyDescent="0.3">
      <c r="D408" s="24" t="s">
        <v>232</v>
      </c>
      <c r="E408" s="23"/>
      <c r="H408" s="23"/>
      <c r="K408" s="69">
        <f>SUM(K407:K407)</f>
        <v>65.192499999999995</v>
      </c>
    </row>
    <row r="410" spans="1:27" x14ac:dyDescent="0.3">
      <c r="A410" s="17"/>
      <c r="B410" s="17" t="s">
        <v>975</v>
      </c>
      <c r="C410" s="1" t="s">
        <v>898</v>
      </c>
      <c r="D410" s="116" t="s">
        <v>976</v>
      </c>
      <c r="E410" s="117"/>
      <c r="F410" s="117"/>
      <c r="G410" s="1"/>
      <c r="H410" s="18" t="s">
        <v>212</v>
      </c>
      <c r="I410" s="118">
        <v>1</v>
      </c>
      <c r="J410" s="119"/>
      <c r="K410" s="19">
        <f>ROUND(K418,2)</f>
        <v>200.35</v>
      </c>
    </row>
    <row r="411" spans="1:27" x14ac:dyDescent="0.3">
      <c r="B411" s="14" t="s">
        <v>223</v>
      </c>
    </row>
    <row r="412" spans="1:27" x14ac:dyDescent="0.3">
      <c r="B412" t="s">
        <v>932</v>
      </c>
      <c r="C412" t="s">
        <v>849</v>
      </c>
      <c r="D412" t="s">
        <v>933</v>
      </c>
      <c r="E412" s="20">
        <v>1</v>
      </c>
      <c r="G412" t="s">
        <v>217</v>
      </c>
      <c r="H412" s="21">
        <v>8.59</v>
      </c>
      <c r="I412" t="s">
        <v>218</v>
      </c>
      <c r="J412" s="22">
        <f>ROUND(E412* H412,5)</f>
        <v>8.59</v>
      </c>
      <c r="K412" s="23"/>
    </row>
    <row r="413" spans="1:27" x14ac:dyDescent="0.3">
      <c r="B413" t="s">
        <v>955</v>
      </c>
      <c r="C413" t="s">
        <v>891</v>
      </c>
      <c r="D413" t="s">
        <v>956</v>
      </c>
      <c r="E413" s="20">
        <v>0.15</v>
      </c>
      <c r="G413" t="s">
        <v>217</v>
      </c>
      <c r="H413" s="21">
        <v>1</v>
      </c>
      <c r="I413" t="s">
        <v>218</v>
      </c>
      <c r="J413" s="22">
        <f>ROUND(E413* H413,5)</f>
        <v>0.15</v>
      </c>
      <c r="K413" s="23"/>
    </row>
    <row r="414" spans="1:27" x14ac:dyDescent="0.3">
      <c r="B414" t="s">
        <v>977</v>
      </c>
      <c r="C414" t="s">
        <v>898</v>
      </c>
      <c r="D414" t="s">
        <v>978</v>
      </c>
      <c r="E414" s="20">
        <v>1</v>
      </c>
      <c r="G414" t="s">
        <v>217</v>
      </c>
      <c r="H414" s="21">
        <v>181.09</v>
      </c>
      <c r="I414" t="s">
        <v>218</v>
      </c>
      <c r="J414" s="22">
        <f>ROUND(E414* H414,5)</f>
        <v>181.09</v>
      </c>
      <c r="K414" s="23"/>
    </row>
    <row r="415" spans="1:27" ht="45" customHeight="1" x14ac:dyDescent="0.3">
      <c r="B415" t="s">
        <v>848</v>
      </c>
      <c r="C415" t="s">
        <v>849</v>
      </c>
      <c r="D415" t="s">
        <v>850</v>
      </c>
      <c r="E415" s="20">
        <v>1</v>
      </c>
      <c r="G415" t="s">
        <v>217</v>
      </c>
      <c r="H415" s="21">
        <v>10.52</v>
      </c>
      <c r="I415" t="s">
        <v>218</v>
      </c>
      <c r="J415" s="22">
        <f>ROUND(E415* H415,5)</f>
        <v>10.52</v>
      </c>
      <c r="K415" s="23"/>
      <c r="L415" s="1"/>
      <c r="M415" s="1"/>
      <c r="N415" s="1"/>
      <c r="O415" s="1"/>
      <c r="P415" s="1"/>
      <c r="Q415" s="1"/>
      <c r="R415" s="1"/>
      <c r="S415" s="1"/>
      <c r="T415" s="1"/>
      <c r="U415" s="1"/>
      <c r="V415" s="1"/>
      <c r="W415" s="1"/>
      <c r="X415" s="1"/>
      <c r="Y415" s="1"/>
      <c r="Z415" s="1"/>
      <c r="AA415" s="1"/>
    </row>
    <row r="416" spans="1:27" x14ac:dyDescent="0.3">
      <c r="D416" s="24" t="s">
        <v>228</v>
      </c>
      <c r="E416" s="23"/>
      <c r="H416" s="23"/>
      <c r="K416" s="21">
        <f>SUM(J412:J415)</f>
        <v>200.35000000000002</v>
      </c>
    </row>
    <row r="417" spans="1:27" x14ac:dyDescent="0.3">
      <c r="D417" s="24" t="s">
        <v>229</v>
      </c>
      <c r="E417" s="23"/>
      <c r="H417" s="23"/>
      <c r="K417" s="69">
        <f>SUM(J411:J416)</f>
        <v>200.35000000000002</v>
      </c>
    </row>
    <row r="418" spans="1:27" x14ac:dyDescent="0.3">
      <c r="D418" s="24" t="s">
        <v>232</v>
      </c>
      <c r="E418" s="23"/>
      <c r="H418" s="23"/>
      <c r="K418" s="69">
        <f>SUM(K417:K417)</f>
        <v>200.35000000000002</v>
      </c>
    </row>
    <row r="420" spans="1:27" x14ac:dyDescent="0.3">
      <c r="A420" s="17"/>
      <c r="B420" s="17" t="s">
        <v>979</v>
      </c>
      <c r="C420" s="1" t="s">
        <v>898</v>
      </c>
      <c r="D420" s="116" t="s">
        <v>980</v>
      </c>
      <c r="E420" s="117"/>
      <c r="F420" s="117"/>
      <c r="G420" s="1"/>
      <c r="H420" s="18" t="s">
        <v>212</v>
      </c>
      <c r="I420" s="118">
        <v>1</v>
      </c>
      <c r="J420" s="119"/>
      <c r="K420" s="19">
        <f>ROUND(K427,2)</f>
        <v>13.74</v>
      </c>
    </row>
    <row r="421" spans="1:27" x14ac:dyDescent="0.3">
      <c r="B421" s="14" t="s">
        <v>223</v>
      </c>
    </row>
    <row r="422" spans="1:27" x14ac:dyDescent="0.3">
      <c r="B422" t="s">
        <v>848</v>
      </c>
      <c r="C422" t="s">
        <v>849</v>
      </c>
      <c r="D422" t="s">
        <v>850</v>
      </c>
      <c r="E422" s="20">
        <v>0.5</v>
      </c>
      <c r="G422" t="s">
        <v>217</v>
      </c>
      <c r="H422" s="21">
        <v>10.52</v>
      </c>
      <c r="I422" t="s">
        <v>218</v>
      </c>
      <c r="J422" s="22">
        <f>ROUND(E422* H422,5)</f>
        <v>5.26</v>
      </c>
      <c r="K422" s="23"/>
    </row>
    <row r="423" spans="1:27" x14ac:dyDescent="0.3">
      <c r="B423" t="s">
        <v>955</v>
      </c>
      <c r="C423" t="s">
        <v>891</v>
      </c>
      <c r="D423" t="s">
        <v>956</v>
      </c>
      <c r="E423" s="20">
        <v>0.15</v>
      </c>
      <c r="G423" t="s">
        <v>217</v>
      </c>
      <c r="H423" s="21">
        <v>1</v>
      </c>
      <c r="I423" t="s">
        <v>218</v>
      </c>
      <c r="J423" s="22">
        <f>ROUND(E423* H423,5)</f>
        <v>0.15</v>
      </c>
      <c r="K423" s="23"/>
    </row>
    <row r="424" spans="1:27" x14ac:dyDescent="0.3">
      <c r="B424" t="s">
        <v>981</v>
      </c>
      <c r="C424" t="s">
        <v>898</v>
      </c>
      <c r="D424" t="s">
        <v>982</v>
      </c>
      <c r="E424" s="20">
        <v>1</v>
      </c>
      <c r="G424" t="s">
        <v>217</v>
      </c>
      <c r="H424" s="21">
        <v>8.33</v>
      </c>
      <c r="I424" t="s">
        <v>218</v>
      </c>
      <c r="J424" s="22">
        <f>ROUND(E424* H424,5)</f>
        <v>8.33</v>
      </c>
      <c r="K424" s="23"/>
    </row>
    <row r="425" spans="1:27" x14ac:dyDescent="0.3">
      <c r="D425" s="24" t="s">
        <v>228</v>
      </c>
      <c r="E425" s="23"/>
      <c r="H425" s="23"/>
      <c r="K425" s="21">
        <f>SUM(J422:J424)</f>
        <v>13.74</v>
      </c>
    </row>
    <row r="426" spans="1:27" x14ac:dyDescent="0.3">
      <c r="D426" s="24" t="s">
        <v>229</v>
      </c>
      <c r="E426" s="23"/>
      <c r="H426" s="23"/>
      <c r="K426" s="69">
        <f>SUM(J421:J425)</f>
        <v>13.74</v>
      </c>
    </row>
    <row r="427" spans="1:27" x14ac:dyDescent="0.3">
      <c r="D427" s="24" t="s">
        <v>232</v>
      </c>
      <c r="E427" s="23"/>
      <c r="H427" s="23"/>
      <c r="K427" s="69">
        <f>SUM(K426:K426)</f>
        <v>13.74</v>
      </c>
    </row>
    <row r="429" spans="1:27" ht="45" customHeight="1" x14ac:dyDescent="0.3">
      <c r="A429" s="17"/>
      <c r="B429" s="17" t="s">
        <v>983</v>
      </c>
      <c r="C429" s="1" t="s">
        <v>898</v>
      </c>
      <c r="D429" s="116" t="s">
        <v>984</v>
      </c>
      <c r="E429" s="117"/>
      <c r="F429" s="117"/>
      <c r="G429" s="1"/>
      <c r="H429" s="18" t="s">
        <v>212</v>
      </c>
      <c r="I429" s="118">
        <v>1</v>
      </c>
      <c r="J429" s="119"/>
      <c r="K429" s="19">
        <f>ROUND(K436,2)</f>
        <v>7.86</v>
      </c>
      <c r="L429" s="1"/>
      <c r="M429" s="1"/>
      <c r="N429" s="1"/>
      <c r="O429" s="1"/>
      <c r="P429" s="1"/>
      <c r="Q429" s="1"/>
      <c r="R429" s="1"/>
      <c r="S429" s="1"/>
      <c r="T429" s="1"/>
      <c r="U429" s="1"/>
      <c r="V429" s="1"/>
      <c r="W429" s="1"/>
      <c r="X429" s="1"/>
      <c r="Y429" s="1"/>
      <c r="Z429" s="1"/>
      <c r="AA429" s="1"/>
    </row>
    <row r="430" spans="1:27" x14ac:dyDescent="0.3">
      <c r="B430" s="14" t="s">
        <v>223</v>
      </c>
    </row>
    <row r="431" spans="1:27" x14ac:dyDescent="0.3">
      <c r="B431" t="s">
        <v>955</v>
      </c>
      <c r="C431" t="s">
        <v>891</v>
      </c>
      <c r="D431" t="s">
        <v>956</v>
      </c>
      <c r="E431" s="20">
        <v>0.15</v>
      </c>
      <c r="G431" t="s">
        <v>217</v>
      </c>
      <c r="H431" s="21">
        <v>1</v>
      </c>
      <c r="I431" t="s">
        <v>218</v>
      </c>
      <c r="J431" s="22">
        <f>ROUND(E431* H431,5)</f>
        <v>0.15</v>
      </c>
      <c r="K431" s="23"/>
    </row>
    <row r="432" spans="1:27" x14ac:dyDescent="0.3">
      <c r="B432" t="s">
        <v>985</v>
      </c>
      <c r="C432" t="s">
        <v>898</v>
      </c>
      <c r="D432" t="s">
        <v>986</v>
      </c>
      <c r="E432" s="20">
        <v>1</v>
      </c>
      <c r="G432" t="s">
        <v>217</v>
      </c>
      <c r="H432" s="21">
        <v>2.4500000000000002</v>
      </c>
      <c r="I432" t="s">
        <v>218</v>
      </c>
      <c r="J432" s="22">
        <f>ROUND(E432* H432,5)</f>
        <v>2.4500000000000002</v>
      </c>
      <c r="K432" s="23"/>
    </row>
    <row r="433" spans="1:27" x14ac:dyDescent="0.3">
      <c r="B433" t="s">
        <v>848</v>
      </c>
      <c r="C433" t="s">
        <v>849</v>
      </c>
      <c r="D433" t="s">
        <v>850</v>
      </c>
      <c r="E433" s="20">
        <v>0.5</v>
      </c>
      <c r="G433" t="s">
        <v>217</v>
      </c>
      <c r="H433" s="21">
        <v>10.52</v>
      </c>
      <c r="I433" t="s">
        <v>218</v>
      </c>
      <c r="J433" s="22">
        <f>ROUND(E433* H433,5)</f>
        <v>5.26</v>
      </c>
      <c r="K433" s="23"/>
    </row>
    <row r="434" spans="1:27" x14ac:dyDescent="0.3">
      <c r="D434" s="24" t="s">
        <v>228</v>
      </c>
      <c r="E434" s="23"/>
      <c r="H434" s="23"/>
      <c r="K434" s="21">
        <f>SUM(J431:J433)</f>
        <v>7.8599999999999994</v>
      </c>
    </row>
    <row r="435" spans="1:27" x14ac:dyDescent="0.3">
      <c r="D435" s="24" t="s">
        <v>229</v>
      </c>
      <c r="E435" s="23"/>
      <c r="H435" s="23"/>
      <c r="K435" s="69">
        <f>SUM(J430:J434)</f>
        <v>7.8599999999999994</v>
      </c>
    </row>
    <row r="436" spans="1:27" x14ac:dyDescent="0.3">
      <c r="D436" s="24" t="s">
        <v>232</v>
      </c>
      <c r="E436" s="23"/>
      <c r="H436" s="23"/>
      <c r="K436" s="69">
        <f>SUM(K435:K435)</f>
        <v>7.8599999999999994</v>
      </c>
    </row>
    <row r="438" spans="1:27" x14ac:dyDescent="0.3">
      <c r="A438" s="17"/>
      <c r="B438" s="17" t="s">
        <v>987</v>
      </c>
      <c r="C438" s="1" t="s">
        <v>898</v>
      </c>
      <c r="D438" s="116" t="s">
        <v>988</v>
      </c>
      <c r="E438" s="117"/>
      <c r="F438" s="117"/>
      <c r="G438" s="1"/>
      <c r="H438" s="18" t="s">
        <v>212</v>
      </c>
      <c r="I438" s="118">
        <v>1</v>
      </c>
      <c r="J438" s="119"/>
      <c r="K438" s="19">
        <f>ROUND(K445,2)</f>
        <v>8.9600000000000009</v>
      </c>
    </row>
    <row r="439" spans="1:27" x14ac:dyDescent="0.3">
      <c r="B439" s="14" t="s">
        <v>223</v>
      </c>
    </row>
    <row r="440" spans="1:27" x14ac:dyDescent="0.3">
      <c r="B440" t="s">
        <v>955</v>
      </c>
      <c r="C440" t="s">
        <v>891</v>
      </c>
      <c r="D440" t="s">
        <v>956</v>
      </c>
      <c r="E440" s="20">
        <v>0.15</v>
      </c>
      <c r="G440" t="s">
        <v>217</v>
      </c>
      <c r="H440" s="21">
        <v>1</v>
      </c>
      <c r="I440" t="s">
        <v>218</v>
      </c>
      <c r="J440" s="22">
        <f>ROUND(E440* H440,5)</f>
        <v>0.15</v>
      </c>
      <c r="K440" s="23"/>
    </row>
    <row r="441" spans="1:27" x14ac:dyDescent="0.3">
      <c r="B441" t="s">
        <v>989</v>
      </c>
      <c r="C441" t="s">
        <v>898</v>
      </c>
      <c r="D441" t="s">
        <v>990</v>
      </c>
      <c r="E441" s="20">
        <v>1</v>
      </c>
      <c r="G441" t="s">
        <v>217</v>
      </c>
      <c r="H441" s="21">
        <v>3.55</v>
      </c>
      <c r="I441" t="s">
        <v>218</v>
      </c>
      <c r="J441" s="22">
        <f>ROUND(E441* H441,5)</f>
        <v>3.55</v>
      </c>
      <c r="K441" s="23"/>
    </row>
    <row r="442" spans="1:27" ht="45" customHeight="1" x14ac:dyDescent="0.3">
      <c r="B442" t="s">
        <v>848</v>
      </c>
      <c r="C442" t="s">
        <v>849</v>
      </c>
      <c r="D442" t="s">
        <v>850</v>
      </c>
      <c r="E442" s="20">
        <v>0.5</v>
      </c>
      <c r="G442" t="s">
        <v>217</v>
      </c>
      <c r="H442" s="21">
        <v>10.52</v>
      </c>
      <c r="I442" t="s">
        <v>218</v>
      </c>
      <c r="J442" s="22">
        <f>ROUND(E442* H442,5)</f>
        <v>5.26</v>
      </c>
      <c r="K442" s="23"/>
      <c r="L442" s="1"/>
      <c r="M442" s="1"/>
      <c r="N442" s="1"/>
      <c r="O442" s="1"/>
      <c r="P442" s="1"/>
      <c r="Q442" s="1"/>
      <c r="R442" s="1"/>
      <c r="S442" s="1"/>
      <c r="T442" s="1"/>
      <c r="U442" s="1"/>
      <c r="V442" s="1"/>
      <c r="W442" s="1"/>
      <c r="X442" s="1"/>
      <c r="Y442" s="1"/>
      <c r="Z442" s="1"/>
      <c r="AA442" s="1"/>
    </row>
    <row r="443" spans="1:27" x14ac:dyDescent="0.3">
      <c r="D443" s="24" t="s">
        <v>228</v>
      </c>
      <c r="E443" s="23"/>
      <c r="H443" s="23"/>
      <c r="K443" s="21">
        <f>SUM(J440:J442)</f>
        <v>8.9599999999999991</v>
      </c>
    </row>
    <row r="444" spans="1:27" x14ac:dyDescent="0.3">
      <c r="D444" s="24" t="s">
        <v>229</v>
      </c>
      <c r="E444" s="23"/>
      <c r="H444" s="23"/>
      <c r="K444" s="69">
        <f>SUM(J439:J443)</f>
        <v>8.9599999999999991</v>
      </c>
    </row>
    <row r="445" spans="1:27" x14ac:dyDescent="0.3">
      <c r="D445" s="24" t="s">
        <v>232</v>
      </c>
      <c r="E445" s="23"/>
      <c r="H445" s="23"/>
      <c r="K445" s="69">
        <f>SUM(K444:K444)</f>
        <v>8.9599999999999991</v>
      </c>
    </row>
    <row r="447" spans="1:27" x14ac:dyDescent="0.3">
      <c r="A447" s="17"/>
      <c r="B447" s="17" t="s">
        <v>991</v>
      </c>
      <c r="C447" s="1" t="s">
        <v>898</v>
      </c>
      <c r="D447" s="116" t="s">
        <v>992</v>
      </c>
      <c r="E447" s="117"/>
      <c r="F447" s="117"/>
      <c r="G447" s="1"/>
      <c r="H447" s="18" t="s">
        <v>212</v>
      </c>
      <c r="I447" s="118">
        <v>1</v>
      </c>
      <c r="J447" s="119"/>
      <c r="K447" s="19">
        <f>ROUND(K454,2)</f>
        <v>17.559999999999999</v>
      </c>
    </row>
    <row r="448" spans="1:27" x14ac:dyDescent="0.3">
      <c r="B448" s="14" t="s">
        <v>223</v>
      </c>
    </row>
    <row r="449" spans="1:27" x14ac:dyDescent="0.3">
      <c r="B449" t="s">
        <v>993</v>
      </c>
      <c r="C449" t="s">
        <v>898</v>
      </c>
      <c r="D449" t="s">
        <v>994</v>
      </c>
      <c r="E449" s="20">
        <v>1</v>
      </c>
      <c r="G449" t="s">
        <v>217</v>
      </c>
      <c r="H449" s="21">
        <v>9.52</v>
      </c>
      <c r="I449" t="s">
        <v>218</v>
      </c>
      <c r="J449" s="22">
        <f>ROUND(E449* H449,5)</f>
        <v>9.52</v>
      </c>
      <c r="K449" s="23"/>
    </row>
    <row r="450" spans="1:27" x14ac:dyDescent="0.3">
      <c r="B450" t="s">
        <v>955</v>
      </c>
      <c r="C450" t="s">
        <v>891</v>
      </c>
      <c r="D450" t="s">
        <v>956</v>
      </c>
      <c r="E450" s="20">
        <v>0.15</v>
      </c>
      <c r="G450" t="s">
        <v>217</v>
      </c>
      <c r="H450" s="21">
        <v>1</v>
      </c>
      <c r="I450" t="s">
        <v>218</v>
      </c>
      <c r="J450" s="22">
        <f>ROUND(E450* H450,5)</f>
        <v>0.15</v>
      </c>
      <c r="K450" s="23"/>
    </row>
    <row r="451" spans="1:27" x14ac:dyDescent="0.3">
      <c r="B451" t="s">
        <v>848</v>
      </c>
      <c r="C451" t="s">
        <v>849</v>
      </c>
      <c r="D451" t="s">
        <v>850</v>
      </c>
      <c r="E451" s="20">
        <v>0.75</v>
      </c>
      <c r="G451" t="s">
        <v>217</v>
      </c>
      <c r="H451" s="21">
        <v>10.52</v>
      </c>
      <c r="I451" t="s">
        <v>218</v>
      </c>
      <c r="J451" s="22">
        <f>ROUND(E451* H451,5)</f>
        <v>7.89</v>
      </c>
      <c r="K451" s="23"/>
    </row>
    <row r="452" spans="1:27" x14ac:dyDescent="0.3">
      <c r="D452" s="24" t="s">
        <v>228</v>
      </c>
      <c r="E452" s="23"/>
      <c r="H452" s="23"/>
      <c r="K452" s="21">
        <f>SUM(J449:J451)</f>
        <v>17.559999999999999</v>
      </c>
    </row>
    <row r="453" spans="1:27" x14ac:dyDescent="0.3">
      <c r="D453" s="24" t="s">
        <v>229</v>
      </c>
      <c r="E453" s="23"/>
      <c r="H453" s="23"/>
      <c r="K453" s="69">
        <f>SUM(J448:J452)</f>
        <v>17.559999999999999</v>
      </c>
    </row>
    <row r="454" spans="1:27" x14ac:dyDescent="0.3">
      <c r="D454" s="24" t="s">
        <v>232</v>
      </c>
      <c r="E454" s="23"/>
      <c r="H454" s="23"/>
      <c r="K454" s="69">
        <f>SUM(K453:K453)</f>
        <v>17.559999999999999</v>
      </c>
    </row>
    <row r="455" spans="1:27" ht="45" customHeight="1" x14ac:dyDescent="0.3">
      <c r="L455" s="1"/>
      <c r="M455" s="1"/>
      <c r="N455" s="1"/>
      <c r="O455" s="1"/>
      <c r="P455" s="1"/>
      <c r="Q455" s="1"/>
      <c r="R455" s="1"/>
      <c r="S455" s="1"/>
      <c r="T455" s="1"/>
      <c r="U455" s="1"/>
      <c r="V455" s="1"/>
      <c r="W455" s="1"/>
      <c r="X455" s="1"/>
      <c r="Y455" s="1"/>
      <c r="Z455" s="1"/>
      <c r="AA455" s="1"/>
    </row>
    <row r="456" spans="1:27" x14ac:dyDescent="0.3">
      <c r="A456" s="17"/>
      <c r="B456" s="17" t="s">
        <v>995</v>
      </c>
      <c r="C456" s="1" t="s">
        <v>898</v>
      </c>
      <c r="D456" s="116" t="s">
        <v>996</v>
      </c>
      <c r="E456" s="117"/>
      <c r="F456" s="117"/>
      <c r="G456" s="1"/>
      <c r="H456" s="18" t="s">
        <v>212</v>
      </c>
      <c r="I456" s="118">
        <v>1</v>
      </c>
      <c r="J456" s="119"/>
      <c r="K456" s="19">
        <f>ROUND(K463,2)</f>
        <v>21.16</v>
      </c>
    </row>
    <row r="457" spans="1:27" x14ac:dyDescent="0.3">
      <c r="B457" s="14" t="s">
        <v>223</v>
      </c>
    </row>
    <row r="458" spans="1:27" x14ac:dyDescent="0.3">
      <c r="B458" t="s">
        <v>955</v>
      </c>
      <c r="C458" t="s">
        <v>891</v>
      </c>
      <c r="D458" t="s">
        <v>956</v>
      </c>
      <c r="E458" s="20">
        <v>0.15</v>
      </c>
      <c r="G458" t="s">
        <v>217</v>
      </c>
      <c r="H458" s="21">
        <v>1</v>
      </c>
      <c r="I458" t="s">
        <v>218</v>
      </c>
      <c r="J458" s="22">
        <f>ROUND(E458* H458,5)</f>
        <v>0.15</v>
      </c>
      <c r="K458" s="23"/>
    </row>
    <row r="459" spans="1:27" x14ac:dyDescent="0.3">
      <c r="B459" t="s">
        <v>997</v>
      </c>
      <c r="C459" t="s">
        <v>898</v>
      </c>
      <c r="D459" t="s">
        <v>998</v>
      </c>
      <c r="E459" s="20">
        <v>1</v>
      </c>
      <c r="G459" t="s">
        <v>217</v>
      </c>
      <c r="H459" s="21">
        <v>13.12</v>
      </c>
      <c r="I459" t="s">
        <v>218</v>
      </c>
      <c r="J459" s="22">
        <f>ROUND(E459* H459,5)</f>
        <v>13.12</v>
      </c>
      <c r="K459" s="23"/>
    </row>
    <row r="460" spans="1:27" x14ac:dyDescent="0.3">
      <c r="B460" t="s">
        <v>848</v>
      </c>
      <c r="C460" t="s">
        <v>849</v>
      </c>
      <c r="D460" t="s">
        <v>850</v>
      </c>
      <c r="E460" s="20">
        <v>0.75</v>
      </c>
      <c r="G460" t="s">
        <v>217</v>
      </c>
      <c r="H460" s="21">
        <v>10.52</v>
      </c>
      <c r="I460" t="s">
        <v>218</v>
      </c>
      <c r="J460" s="22">
        <f>ROUND(E460* H460,5)</f>
        <v>7.89</v>
      </c>
      <c r="K460" s="23"/>
    </row>
    <row r="461" spans="1:27" x14ac:dyDescent="0.3">
      <c r="D461" s="24" t="s">
        <v>228</v>
      </c>
      <c r="E461" s="23"/>
      <c r="H461" s="23"/>
      <c r="K461" s="21">
        <f>SUM(J458:J460)</f>
        <v>21.16</v>
      </c>
    </row>
    <row r="462" spans="1:27" x14ac:dyDescent="0.3">
      <c r="D462" s="24" t="s">
        <v>229</v>
      </c>
      <c r="E462" s="23"/>
      <c r="H462" s="23"/>
      <c r="K462" s="69">
        <f>SUM(J457:J461)</f>
        <v>21.16</v>
      </c>
    </row>
    <row r="463" spans="1:27" x14ac:dyDescent="0.3">
      <c r="D463" s="24" t="s">
        <v>232</v>
      </c>
      <c r="E463" s="23"/>
      <c r="H463" s="23"/>
      <c r="K463" s="69">
        <f>SUM(K462:K462)</f>
        <v>21.16</v>
      </c>
    </row>
    <row r="465" spans="1:27" x14ac:dyDescent="0.3">
      <c r="A465" s="17"/>
      <c r="B465" s="17" t="s">
        <v>999</v>
      </c>
      <c r="C465" s="1" t="s">
        <v>898</v>
      </c>
      <c r="D465" s="116" t="s">
        <v>1000</v>
      </c>
      <c r="E465" s="117"/>
      <c r="F465" s="117"/>
      <c r="G465" s="1"/>
      <c r="H465" s="18" t="s">
        <v>212</v>
      </c>
      <c r="I465" s="118">
        <v>1</v>
      </c>
      <c r="J465" s="119"/>
      <c r="K465" s="19">
        <f>ROUND(K473,2)</f>
        <v>37.340000000000003</v>
      </c>
    </row>
    <row r="466" spans="1:27" x14ac:dyDescent="0.3">
      <c r="B466" s="14" t="s">
        <v>223</v>
      </c>
    </row>
    <row r="467" spans="1:27" x14ac:dyDescent="0.3">
      <c r="B467" t="s">
        <v>932</v>
      </c>
      <c r="C467" t="s">
        <v>849</v>
      </c>
      <c r="D467" t="s">
        <v>933</v>
      </c>
      <c r="E467" s="20">
        <v>0.75</v>
      </c>
      <c r="G467" t="s">
        <v>217</v>
      </c>
      <c r="H467" s="21">
        <v>8.59</v>
      </c>
      <c r="I467" t="s">
        <v>218</v>
      </c>
      <c r="J467" s="22">
        <f>ROUND(E467* H467,5)</f>
        <v>6.4424999999999999</v>
      </c>
      <c r="K467" s="23"/>
    </row>
    <row r="468" spans="1:27" ht="45" customHeight="1" x14ac:dyDescent="0.3">
      <c r="B468" t="s">
        <v>955</v>
      </c>
      <c r="C468" t="s">
        <v>891</v>
      </c>
      <c r="D468" t="s">
        <v>956</v>
      </c>
      <c r="E468" s="20">
        <v>0.15</v>
      </c>
      <c r="G468" t="s">
        <v>217</v>
      </c>
      <c r="H468" s="21">
        <v>1</v>
      </c>
      <c r="I468" t="s">
        <v>218</v>
      </c>
      <c r="J468" s="22">
        <f>ROUND(E468* H468,5)</f>
        <v>0.15</v>
      </c>
      <c r="K468" s="23"/>
      <c r="L468" s="1"/>
      <c r="M468" s="1"/>
      <c r="N468" s="1"/>
      <c r="O468" s="1"/>
      <c r="P468" s="1"/>
      <c r="Q468" s="1"/>
      <c r="R468" s="1"/>
      <c r="S468" s="1"/>
      <c r="T468" s="1"/>
      <c r="U468" s="1"/>
      <c r="V468" s="1"/>
      <c r="W468" s="1"/>
      <c r="X468" s="1"/>
      <c r="Y468" s="1"/>
      <c r="Z468" s="1"/>
      <c r="AA468" s="1"/>
    </row>
    <row r="469" spans="1:27" ht="45" customHeight="1" x14ac:dyDescent="0.3">
      <c r="B469" t="s">
        <v>1001</v>
      </c>
      <c r="C469" t="s">
        <v>898</v>
      </c>
      <c r="D469" t="s">
        <v>1002</v>
      </c>
      <c r="E469" s="20">
        <v>1</v>
      </c>
      <c r="G469" t="s">
        <v>217</v>
      </c>
      <c r="H469" s="21">
        <v>22.86</v>
      </c>
      <c r="I469" t="s">
        <v>218</v>
      </c>
      <c r="J469" s="22">
        <f>ROUND(E469* H469,5)</f>
        <v>22.86</v>
      </c>
      <c r="K469" s="23"/>
      <c r="L469" s="1"/>
      <c r="M469" s="1"/>
      <c r="N469" s="1"/>
      <c r="O469" s="1"/>
      <c r="P469" s="1"/>
      <c r="Q469" s="1"/>
      <c r="R469" s="1"/>
      <c r="S469" s="1"/>
      <c r="T469" s="1"/>
      <c r="U469" s="1"/>
      <c r="V469" s="1"/>
      <c r="W469" s="1"/>
      <c r="X469" s="1"/>
      <c r="Y469" s="1"/>
      <c r="Z469" s="1"/>
      <c r="AA469" s="1"/>
    </row>
    <row r="470" spans="1:27" x14ac:dyDescent="0.3">
      <c r="B470" t="s">
        <v>848</v>
      </c>
      <c r="C470" t="s">
        <v>849</v>
      </c>
      <c r="D470" t="s">
        <v>850</v>
      </c>
      <c r="E470" s="20">
        <v>0.75</v>
      </c>
      <c r="G470" t="s">
        <v>217</v>
      </c>
      <c r="H470" s="21">
        <v>10.52</v>
      </c>
      <c r="I470" t="s">
        <v>218</v>
      </c>
      <c r="J470" s="22">
        <f>ROUND(E470* H470,5)</f>
        <v>7.89</v>
      </c>
      <c r="K470" s="23"/>
    </row>
    <row r="471" spans="1:27" x14ac:dyDescent="0.3">
      <c r="D471" s="24" t="s">
        <v>228</v>
      </c>
      <c r="E471" s="23"/>
      <c r="H471" s="23"/>
      <c r="K471" s="21">
        <f>SUM(J467:J470)</f>
        <v>37.342500000000001</v>
      </c>
    </row>
    <row r="472" spans="1:27" x14ac:dyDescent="0.3">
      <c r="D472" s="24" t="s">
        <v>229</v>
      </c>
      <c r="E472" s="23"/>
      <c r="H472" s="23"/>
      <c r="K472" s="69">
        <f>SUM(J466:J471)</f>
        <v>37.342500000000001</v>
      </c>
    </row>
    <row r="473" spans="1:27" x14ac:dyDescent="0.3">
      <c r="D473" s="24" t="s">
        <v>232</v>
      </c>
      <c r="E473" s="23"/>
      <c r="H473" s="23"/>
      <c r="K473" s="69">
        <f>SUM(K472:K472)</f>
        <v>37.342500000000001</v>
      </c>
    </row>
    <row r="475" spans="1:27" x14ac:dyDescent="0.3">
      <c r="A475" s="17"/>
      <c r="B475" s="17" t="s">
        <v>1003</v>
      </c>
      <c r="C475" s="1" t="s">
        <v>898</v>
      </c>
      <c r="D475" s="116" t="s">
        <v>1004</v>
      </c>
      <c r="E475" s="117"/>
      <c r="F475" s="117"/>
      <c r="G475" s="1"/>
      <c r="H475" s="18" t="s">
        <v>212</v>
      </c>
      <c r="I475" s="118">
        <v>1</v>
      </c>
      <c r="J475" s="119"/>
      <c r="K475" s="19">
        <f>ROUND(K482,2)</f>
        <v>7.65</v>
      </c>
    </row>
    <row r="476" spans="1:27" x14ac:dyDescent="0.3">
      <c r="B476" s="14" t="s">
        <v>223</v>
      </c>
    </row>
    <row r="477" spans="1:27" x14ac:dyDescent="0.3">
      <c r="B477" t="s">
        <v>848</v>
      </c>
      <c r="C477" t="s">
        <v>849</v>
      </c>
      <c r="D477" t="s">
        <v>850</v>
      </c>
      <c r="E477" s="20">
        <v>0.5</v>
      </c>
      <c r="G477" t="s">
        <v>217</v>
      </c>
      <c r="H477" s="21">
        <v>10.52</v>
      </c>
      <c r="I477" t="s">
        <v>218</v>
      </c>
      <c r="J477" s="22">
        <f>ROUND(E477* H477,5)</f>
        <v>5.26</v>
      </c>
      <c r="K477" s="23"/>
    </row>
    <row r="478" spans="1:27" x14ac:dyDescent="0.3">
      <c r="B478" t="s">
        <v>955</v>
      </c>
      <c r="C478" t="s">
        <v>891</v>
      </c>
      <c r="D478" t="s">
        <v>956</v>
      </c>
      <c r="E478" s="20">
        <v>0.15</v>
      </c>
      <c r="G478" t="s">
        <v>217</v>
      </c>
      <c r="H478" s="21">
        <v>1</v>
      </c>
      <c r="I478" t="s">
        <v>218</v>
      </c>
      <c r="J478" s="22">
        <f>ROUND(E478* H478,5)</f>
        <v>0.15</v>
      </c>
      <c r="K478" s="23"/>
    </row>
    <row r="479" spans="1:27" x14ac:dyDescent="0.3">
      <c r="B479" t="s">
        <v>1005</v>
      </c>
      <c r="C479" t="s">
        <v>898</v>
      </c>
      <c r="D479" t="s">
        <v>1006</v>
      </c>
      <c r="E479" s="20">
        <v>1</v>
      </c>
      <c r="G479" t="s">
        <v>217</v>
      </c>
      <c r="H479" s="21">
        <v>2.2400000000000002</v>
      </c>
      <c r="I479" t="s">
        <v>218</v>
      </c>
      <c r="J479" s="22">
        <f>ROUND(E479* H479,5)</f>
        <v>2.2400000000000002</v>
      </c>
      <c r="K479" s="23"/>
    </row>
    <row r="480" spans="1:27" x14ac:dyDescent="0.3">
      <c r="D480" s="24" t="s">
        <v>228</v>
      </c>
      <c r="E480" s="23"/>
      <c r="H480" s="23"/>
      <c r="K480" s="21">
        <f>SUM(J477:J479)</f>
        <v>7.65</v>
      </c>
    </row>
    <row r="481" spans="1:27" x14ac:dyDescent="0.3">
      <c r="D481" s="24" t="s">
        <v>229</v>
      </c>
      <c r="E481" s="23"/>
      <c r="H481" s="23"/>
      <c r="K481" s="69">
        <f>SUM(J476:J480)</f>
        <v>7.65</v>
      </c>
    </row>
    <row r="482" spans="1:27" ht="45" customHeight="1" x14ac:dyDescent="0.3">
      <c r="D482" s="24" t="s">
        <v>232</v>
      </c>
      <c r="E482" s="23"/>
      <c r="H482" s="23"/>
      <c r="K482" s="69">
        <f>SUM(K481:K481)</f>
        <v>7.65</v>
      </c>
      <c r="L482" s="1"/>
      <c r="M482" s="1"/>
      <c r="N482" s="1"/>
      <c r="O482" s="1"/>
      <c r="P482" s="1"/>
      <c r="Q482" s="1"/>
      <c r="R482" s="1"/>
      <c r="S482" s="1"/>
      <c r="T482" s="1"/>
      <c r="U482" s="1"/>
      <c r="V482" s="1"/>
      <c r="W482" s="1"/>
      <c r="X482" s="1"/>
      <c r="Y482" s="1"/>
      <c r="Z482" s="1"/>
      <c r="AA482" s="1"/>
    </row>
    <row r="484" spans="1:27" x14ac:dyDescent="0.3">
      <c r="A484" s="17"/>
      <c r="B484" s="17" t="s">
        <v>1007</v>
      </c>
      <c r="C484" s="1" t="s">
        <v>898</v>
      </c>
      <c r="D484" s="116" t="s">
        <v>1008</v>
      </c>
      <c r="E484" s="117"/>
      <c r="F484" s="117"/>
      <c r="G484" s="1"/>
      <c r="H484" s="18" t="s">
        <v>212</v>
      </c>
      <c r="I484" s="118">
        <v>1</v>
      </c>
      <c r="J484" s="119"/>
      <c r="K484" s="19">
        <f>ROUND(K491,2)</f>
        <v>8.7200000000000006</v>
      </c>
    </row>
    <row r="485" spans="1:27" x14ac:dyDescent="0.3">
      <c r="B485" s="14" t="s">
        <v>223</v>
      </c>
    </row>
    <row r="486" spans="1:27" x14ac:dyDescent="0.3">
      <c r="B486" t="s">
        <v>955</v>
      </c>
      <c r="C486" t="s">
        <v>891</v>
      </c>
      <c r="D486" t="s">
        <v>956</v>
      </c>
      <c r="E486" s="20">
        <v>0.15</v>
      </c>
      <c r="G486" t="s">
        <v>217</v>
      </c>
      <c r="H486" s="21">
        <v>1</v>
      </c>
      <c r="I486" t="s">
        <v>218</v>
      </c>
      <c r="J486" s="22">
        <f>ROUND(E486* H486,5)</f>
        <v>0.15</v>
      </c>
      <c r="K486" s="23"/>
    </row>
    <row r="487" spans="1:27" x14ac:dyDescent="0.3">
      <c r="B487" t="s">
        <v>1009</v>
      </c>
      <c r="C487" t="s">
        <v>898</v>
      </c>
      <c r="D487" t="s">
        <v>1010</v>
      </c>
      <c r="E487" s="20">
        <v>1</v>
      </c>
      <c r="G487" t="s">
        <v>217</v>
      </c>
      <c r="H487" s="21">
        <v>3.31</v>
      </c>
      <c r="I487" t="s">
        <v>218</v>
      </c>
      <c r="J487" s="22">
        <f>ROUND(E487* H487,5)</f>
        <v>3.31</v>
      </c>
      <c r="K487" s="23"/>
    </row>
    <row r="488" spans="1:27" x14ac:dyDescent="0.3">
      <c r="B488" t="s">
        <v>848</v>
      </c>
      <c r="C488" t="s">
        <v>849</v>
      </c>
      <c r="D488" t="s">
        <v>850</v>
      </c>
      <c r="E488" s="20">
        <v>0.5</v>
      </c>
      <c r="G488" t="s">
        <v>217</v>
      </c>
      <c r="H488" s="21">
        <v>10.52</v>
      </c>
      <c r="I488" t="s">
        <v>218</v>
      </c>
      <c r="J488" s="22">
        <f>ROUND(E488* H488,5)</f>
        <v>5.26</v>
      </c>
      <c r="K488" s="23"/>
    </row>
    <row r="489" spans="1:27" x14ac:dyDescent="0.3">
      <c r="D489" s="24" t="s">
        <v>228</v>
      </c>
      <c r="E489" s="23"/>
      <c r="H489" s="23"/>
      <c r="K489" s="21">
        <f>SUM(J486:J488)</f>
        <v>8.7199999999999989</v>
      </c>
    </row>
    <row r="490" spans="1:27" x14ac:dyDescent="0.3">
      <c r="D490" s="24" t="s">
        <v>229</v>
      </c>
      <c r="E490" s="23"/>
      <c r="H490" s="23"/>
      <c r="K490" s="69">
        <f>SUM(J485:J489)</f>
        <v>8.7199999999999989</v>
      </c>
    </row>
    <row r="491" spans="1:27" x14ac:dyDescent="0.3">
      <c r="D491" s="24" t="s">
        <v>232</v>
      </c>
      <c r="E491" s="23"/>
      <c r="H491" s="23"/>
      <c r="K491" s="69">
        <f>SUM(K490:K490)</f>
        <v>8.7199999999999989</v>
      </c>
    </row>
    <row r="493" spans="1:27" x14ac:dyDescent="0.3">
      <c r="A493" s="17"/>
      <c r="B493" s="17" t="s">
        <v>1011</v>
      </c>
      <c r="C493" s="1" t="s">
        <v>898</v>
      </c>
      <c r="D493" s="116" t="s">
        <v>1012</v>
      </c>
      <c r="E493" s="117"/>
      <c r="F493" s="117"/>
      <c r="G493" s="1"/>
      <c r="H493" s="18" t="s">
        <v>212</v>
      </c>
      <c r="I493" s="118">
        <v>1</v>
      </c>
      <c r="J493" s="119"/>
      <c r="K493" s="19">
        <f>ROUND(K500,2)</f>
        <v>17.920000000000002</v>
      </c>
    </row>
    <row r="494" spans="1:27" x14ac:dyDescent="0.3">
      <c r="B494" s="14" t="s">
        <v>223</v>
      </c>
    </row>
    <row r="495" spans="1:27" x14ac:dyDescent="0.3">
      <c r="B495" t="s">
        <v>955</v>
      </c>
      <c r="C495" t="s">
        <v>891</v>
      </c>
      <c r="D495" t="s">
        <v>956</v>
      </c>
      <c r="E495" s="20">
        <v>0.18</v>
      </c>
      <c r="G495" t="s">
        <v>217</v>
      </c>
      <c r="H495" s="21">
        <v>1</v>
      </c>
      <c r="I495" t="s">
        <v>218</v>
      </c>
      <c r="J495" s="22">
        <f>ROUND(E495* H495,5)</f>
        <v>0.18</v>
      </c>
      <c r="K495" s="23"/>
    </row>
    <row r="496" spans="1:27" ht="45" customHeight="1" x14ac:dyDescent="0.3">
      <c r="B496" t="s">
        <v>1013</v>
      </c>
      <c r="C496" t="s">
        <v>898</v>
      </c>
      <c r="D496" t="s">
        <v>1014</v>
      </c>
      <c r="E496" s="20">
        <v>1</v>
      </c>
      <c r="G496" t="s">
        <v>217</v>
      </c>
      <c r="H496" s="21">
        <v>9.85</v>
      </c>
      <c r="I496" t="s">
        <v>218</v>
      </c>
      <c r="J496" s="22">
        <f>ROUND(E496* H496,5)</f>
        <v>9.85</v>
      </c>
      <c r="K496" s="23"/>
      <c r="L496" s="1"/>
      <c r="M496" s="1"/>
      <c r="N496" s="1"/>
      <c r="O496" s="1"/>
      <c r="P496" s="1"/>
      <c r="Q496" s="1"/>
      <c r="R496" s="1"/>
      <c r="S496" s="1"/>
      <c r="T496" s="1"/>
      <c r="U496" s="1"/>
      <c r="V496" s="1"/>
      <c r="W496" s="1"/>
      <c r="X496" s="1"/>
      <c r="Y496" s="1"/>
      <c r="Z496" s="1"/>
      <c r="AA496" s="1"/>
    </row>
    <row r="497" spans="1:27" x14ac:dyDescent="0.3">
      <c r="B497" t="s">
        <v>848</v>
      </c>
      <c r="C497" t="s">
        <v>849</v>
      </c>
      <c r="D497" t="s">
        <v>850</v>
      </c>
      <c r="E497" s="20">
        <v>0.75</v>
      </c>
      <c r="G497" t="s">
        <v>217</v>
      </c>
      <c r="H497" s="21">
        <v>10.52</v>
      </c>
      <c r="I497" t="s">
        <v>218</v>
      </c>
      <c r="J497" s="22">
        <f>ROUND(E497* H497,5)</f>
        <v>7.89</v>
      </c>
      <c r="K497" s="23"/>
    </row>
    <row r="498" spans="1:27" x14ac:dyDescent="0.3">
      <c r="D498" s="24" t="s">
        <v>228</v>
      </c>
      <c r="E498" s="23"/>
      <c r="H498" s="23"/>
      <c r="K498" s="21">
        <f>SUM(J495:J497)</f>
        <v>17.919999999999998</v>
      </c>
    </row>
    <row r="499" spans="1:27" x14ac:dyDescent="0.3">
      <c r="D499" s="24" t="s">
        <v>229</v>
      </c>
      <c r="E499" s="23"/>
      <c r="H499" s="23"/>
      <c r="K499" s="69">
        <f>SUM(J494:J498)</f>
        <v>17.919999999999998</v>
      </c>
    </row>
    <row r="500" spans="1:27" x14ac:dyDescent="0.3">
      <c r="D500" s="24" t="s">
        <v>232</v>
      </c>
      <c r="E500" s="23"/>
      <c r="H500" s="23"/>
      <c r="K500" s="69">
        <f>SUM(K499:K499)</f>
        <v>17.919999999999998</v>
      </c>
    </row>
    <row r="502" spans="1:27" x14ac:dyDescent="0.3">
      <c r="A502" s="17"/>
      <c r="B502" s="17" t="s">
        <v>1015</v>
      </c>
      <c r="C502" s="1" t="s">
        <v>898</v>
      </c>
      <c r="D502" s="116" t="s">
        <v>1016</v>
      </c>
      <c r="E502" s="117"/>
      <c r="F502" s="117"/>
      <c r="G502" s="1"/>
      <c r="H502" s="18" t="s">
        <v>212</v>
      </c>
      <c r="I502" s="118">
        <v>1</v>
      </c>
      <c r="J502" s="119"/>
      <c r="K502" s="19">
        <f>ROUND(K509,2)</f>
        <v>21.66</v>
      </c>
    </row>
    <row r="503" spans="1:27" x14ac:dyDescent="0.3">
      <c r="B503" s="14" t="s">
        <v>223</v>
      </c>
    </row>
    <row r="504" spans="1:27" x14ac:dyDescent="0.3">
      <c r="B504" t="s">
        <v>955</v>
      </c>
      <c r="C504" t="s">
        <v>891</v>
      </c>
      <c r="D504" t="s">
        <v>956</v>
      </c>
      <c r="E504" s="20">
        <v>0.18</v>
      </c>
      <c r="G504" t="s">
        <v>217</v>
      </c>
      <c r="H504" s="21">
        <v>1</v>
      </c>
      <c r="I504" t="s">
        <v>218</v>
      </c>
      <c r="J504" s="22">
        <f>ROUND(E504* H504,5)</f>
        <v>0.18</v>
      </c>
      <c r="K504" s="23"/>
    </row>
    <row r="505" spans="1:27" x14ac:dyDescent="0.3">
      <c r="B505" t="s">
        <v>1017</v>
      </c>
      <c r="C505" t="s">
        <v>898</v>
      </c>
      <c r="D505" t="s">
        <v>1018</v>
      </c>
      <c r="E505" s="20">
        <v>1</v>
      </c>
      <c r="G505" t="s">
        <v>217</v>
      </c>
      <c r="H505" s="21">
        <v>13.59</v>
      </c>
      <c r="I505" t="s">
        <v>218</v>
      </c>
      <c r="J505" s="22">
        <f>ROUND(E505* H505,5)</f>
        <v>13.59</v>
      </c>
      <c r="K505" s="23"/>
    </row>
    <row r="506" spans="1:27" x14ac:dyDescent="0.3">
      <c r="B506" t="s">
        <v>848</v>
      </c>
      <c r="C506" t="s">
        <v>849</v>
      </c>
      <c r="D506" t="s">
        <v>850</v>
      </c>
      <c r="E506" s="20">
        <v>0.75</v>
      </c>
      <c r="G506" t="s">
        <v>217</v>
      </c>
      <c r="H506" s="21">
        <v>10.52</v>
      </c>
      <c r="I506" t="s">
        <v>218</v>
      </c>
      <c r="J506" s="22">
        <f>ROUND(E506* H506,5)</f>
        <v>7.89</v>
      </c>
      <c r="K506" s="23"/>
    </row>
    <row r="507" spans="1:27" x14ac:dyDescent="0.3">
      <c r="D507" s="24" t="s">
        <v>228</v>
      </c>
      <c r="E507" s="23"/>
      <c r="H507" s="23"/>
      <c r="K507" s="21">
        <f>SUM(J504:J506)</f>
        <v>21.66</v>
      </c>
    </row>
    <row r="508" spans="1:27" x14ac:dyDescent="0.3">
      <c r="D508" s="24" t="s">
        <v>229</v>
      </c>
      <c r="E508" s="23"/>
      <c r="H508" s="23"/>
      <c r="K508" s="69">
        <f>SUM(J503:J507)</f>
        <v>21.66</v>
      </c>
    </row>
    <row r="509" spans="1:27" ht="45" customHeight="1" x14ac:dyDescent="0.3">
      <c r="D509" s="24" t="s">
        <v>232</v>
      </c>
      <c r="E509" s="23"/>
      <c r="H509" s="23"/>
      <c r="K509" s="69">
        <f>SUM(K508:K508)</f>
        <v>21.66</v>
      </c>
      <c r="L509" s="1"/>
      <c r="M509" s="1"/>
      <c r="N509" s="1"/>
      <c r="O509" s="1"/>
      <c r="P509" s="1"/>
      <c r="Q509" s="1"/>
      <c r="R509" s="1"/>
      <c r="S509" s="1"/>
      <c r="T509" s="1"/>
      <c r="U509" s="1"/>
      <c r="V509" s="1"/>
      <c r="W509" s="1"/>
      <c r="X509" s="1"/>
      <c r="Y509" s="1"/>
      <c r="Z509" s="1"/>
      <c r="AA509" s="1"/>
    </row>
    <row r="511" spans="1:27" x14ac:dyDescent="0.3">
      <c r="A511" s="17"/>
      <c r="B511" s="17" t="s">
        <v>1019</v>
      </c>
      <c r="C511" s="1" t="s">
        <v>898</v>
      </c>
      <c r="D511" s="116" t="s">
        <v>1020</v>
      </c>
      <c r="E511" s="117"/>
      <c r="F511" s="117"/>
      <c r="G511" s="1"/>
      <c r="H511" s="18" t="s">
        <v>212</v>
      </c>
      <c r="I511" s="118">
        <v>1</v>
      </c>
      <c r="J511" s="119"/>
      <c r="K511" s="19">
        <f>ROUND(K519,2)</f>
        <v>37.5</v>
      </c>
    </row>
    <row r="512" spans="1:27" x14ac:dyDescent="0.3">
      <c r="B512" s="14" t="s">
        <v>223</v>
      </c>
    </row>
    <row r="513" spans="1:27" x14ac:dyDescent="0.3">
      <c r="B513" t="s">
        <v>955</v>
      </c>
      <c r="C513" t="s">
        <v>891</v>
      </c>
      <c r="D513" t="s">
        <v>956</v>
      </c>
      <c r="E513" s="20">
        <v>0.24</v>
      </c>
      <c r="G513" t="s">
        <v>217</v>
      </c>
      <c r="H513" s="21">
        <v>1</v>
      </c>
      <c r="I513" t="s">
        <v>218</v>
      </c>
      <c r="J513" s="22">
        <f>ROUND(E513* H513,5)</f>
        <v>0.24</v>
      </c>
      <c r="K513" s="23"/>
    </row>
    <row r="514" spans="1:27" x14ac:dyDescent="0.3">
      <c r="B514" t="s">
        <v>1021</v>
      </c>
      <c r="C514" t="s">
        <v>898</v>
      </c>
      <c r="D514" t="s">
        <v>1022</v>
      </c>
      <c r="E514" s="20">
        <v>1</v>
      </c>
      <c r="G514" t="s">
        <v>217</v>
      </c>
      <c r="H514" s="21">
        <v>22.93</v>
      </c>
      <c r="I514" t="s">
        <v>218</v>
      </c>
      <c r="J514" s="22">
        <f>ROUND(E514* H514,5)</f>
        <v>22.93</v>
      </c>
      <c r="K514" s="23"/>
    </row>
    <row r="515" spans="1:27" x14ac:dyDescent="0.3">
      <c r="B515" t="s">
        <v>848</v>
      </c>
      <c r="C515" t="s">
        <v>849</v>
      </c>
      <c r="D515" t="s">
        <v>850</v>
      </c>
      <c r="E515" s="20">
        <v>0.75</v>
      </c>
      <c r="G515" t="s">
        <v>217</v>
      </c>
      <c r="H515" s="21">
        <v>10.52</v>
      </c>
      <c r="I515" t="s">
        <v>218</v>
      </c>
      <c r="J515" s="22">
        <f>ROUND(E515* H515,5)</f>
        <v>7.89</v>
      </c>
      <c r="K515" s="23"/>
    </row>
    <row r="516" spans="1:27" x14ac:dyDescent="0.3">
      <c r="B516" t="s">
        <v>932</v>
      </c>
      <c r="C516" t="s">
        <v>849</v>
      </c>
      <c r="D516" t="s">
        <v>933</v>
      </c>
      <c r="E516" s="20">
        <v>0.75</v>
      </c>
      <c r="G516" t="s">
        <v>217</v>
      </c>
      <c r="H516" s="21">
        <v>8.59</v>
      </c>
      <c r="I516" t="s">
        <v>218</v>
      </c>
      <c r="J516" s="22">
        <f>ROUND(E516* H516,5)</f>
        <v>6.4424999999999999</v>
      </c>
      <c r="K516" s="23"/>
    </row>
    <row r="517" spans="1:27" x14ac:dyDescent="0.3">
      <c r="D517" s="24" t="s">
        <v>228</v>
      </c>
      <c r="E517" s="23"/>
      <c r="H517" s="23"/>
      <c r="K517" s="21">
        <f>SUM(J513:J516)</f>
        <v>37.502499999999998</v>
      </c>
    </row>
    <row r="518" spans="1:27" x14ac:dyDescent="0.3">
      <c r="D518" s="24" t="s">
        <v>229</v>
      </c>
      <c r="E518" s="23"/>
      <c r="H518" s="23"/>
      <c r="K518" s="69">
        <f>SUM(J512:J517)</f>
        <v>37.502499999999998</v>
      </c>
    </row>
    <row r="519" spans="1:27" x14ac:dyDescent="0.3">
      <c r="D519" s="24" t="s">
        <v>232</v>
      </c>
      <c r="E519" s="23"/>
      <c r="H519" s="23"/>
      <c r="K519" s="69">
        <f>SUM(K518:K518)</f>
        <v>37.502499999999998</v>
      </c>
    </row>
    <row r="521" spans="1:27" x14ac:dyDescent="0.3">
      <c r="A521" s="17"/>
      <c r="B521" s="17" t="s">
        <v>1023</v>
      </c>
      <c r="C521" s="1" t="s">
        <v>898</v>
      </c>
      <c r="D521" s="116" t="s">
        <v>1024</v>
      </c>
      <c r="E521" s="117"/>
      <c r="F521" s="117"/>
      <c r="G521" s="1"/>
      <c r="H521" s="18" t="s">
        <v>212</v>
      </c>
      <c r="I521" s="118">
        <v>1</v>
      </c>
      <c r="J521" s="119"/>
      <c r="K521" s="19">
        <f>ROUND(K529,2)</f>
        <v>52.54</v>
      </c>
    </row>
    <row r="522" spans="1:27" ht="45" customHeight="1" x14ac:dyDescent="0.3">
      <c r="B522" s="14" t="s">
        <v>223</v>
      </c>
      <c r="L522" s="1"/>
      <c r="M522" s="1"/>
      <c r="N522" s="1"/>
      <c r="O522" s="1"/>
      <c r="P522" s="1"/>
      <c r="Q522" s="1"/>
      <c r="R522" s="1"/>
      <c r="S522" s="1"/>
      <c r="T522" s="1"/>
      <c r="U522" s="1"/>
      <c r="V522" s="1"/>
      <c r="W522" s="1"/>
      <c r="X522" s="1"/>
      <c r="Y522" s="1"/>
      <c r="Z522" s="1"/>
      <c r="AA522" s="1"/>
    </row>
    <row r="523" spans="1:27" x14ac:dyDescent="0.3">
      <c r="B523" t="s">
        <v>932</v>
      </c>
      <c r="C523" t="s">
        <v>849</v>
      </c>
      <c r="D523" t="s">
        <v>933</v>
      </c>
      <c r="E523" s="20">
        <v>1</v>
      </c>
      <c r="G523" t="s">
        <v>217</v>
      </c>
      <c r="H523" s="21">
        <v>8.59</v>
      </c>
      <c r="I523" t="s">
        <v>218</v>
      </c>
      <c r="J523" s="22">
        <f>ROUND(E523* H523,5)</f>
        <v>8.59</v>
      </c>
      <c r="K523" s="23"/>
    </row>
    <row r="524" spans="1:27" x14ac:dyDescent="0.3">
      <c r="B524" t="s">
        <v>955</v>
      </c>
      <c r="C524" t="s">
        <v>891</v>
      </c>
      <c r="D524" t="s">
        <v>956</v>
      </c>
      <c r="E524" s="20">
        <v>0.3</v>
      </c>
      <c r="G524" t="s">
        <v>217</v>
      </c>
      <c r="H524" s="21">
        <v>1</v>
      </c>
      <c r="I524" t="s">
        <v>218</v>
      </c>
      <c r="J524" s="22">
        <f>ROUND(E524* H524,5)</f>
        <v>0.3</v>
      </c>
      <c r="K524" s="23"/>
    </row>
    <row r="525" spans="1:27" x14ac:dyDescent="0.3">
      <c r="B525" t="s">
        <v>1025</v>
      </c>
      <c r="C525" t="s">
        <v>898</v>
      </c>
      <c r="D525" t="s">
        <v>1026</v>
      </c>
      <c r="E525" s="20">
        <v>1</v>
      </c>
      <c r="G525" t="s">
        <v>217</v>
      </c>
      <c r="H525" s="21">
        <v>33.130000000000003</v>
      </c>
      <c r="I525" t="s">
        <v>218</v>
      </c>
      <c r="J525" s="22">
        <f>ROUND(E525* H525,5)</f>
        <v>33.130000000000003</v>
      </c>
      <c r="K525" s="23"/>
    </row>
    <row r="526" spans="1:27" x14ac:dyDescent="0.3">
      <c r="B526" t="s">
        <v>848</v>
      </c>
      <c r="C526" t="s">
        <v>849</v>
      </c>
      <c r="D526" t="s">
        <v>850</v>
      </c>
      <c r="E526" s="20">
        <v>1</v>
      </c>
      <c r="G526" t="s">
        <v>217</v>
      </c>
      <c r="H526" s="21">
        <v>10.52</v>
      </c>
      <c r="I526" t="s">
        <v>218</v>
      </c>
      <c r="J526" s="22">
        <f>ROUND(E526* H526,5)</f>
        <v>10.52</v>
      </c>
      <c r="K526" s="23"/>
    </row>
    <row r="527" spans="1:27" x14ac:dyDescent="0.3">
      <c r="D527" s="24" t="s">
        <v>228</v>
      </c>
      <c r="E527" s="23"/>
      <c r="H527" s="23"/>
      <c r="K527" s="21">
        <f>SUM(J523:J526)</f>
        <v>52.540000000000006</v>
      </c>
    </row>
    <row r="528" spans="1:27" x14ac:dyDescent="0.3">
      <c r="D528" s="24" t="s">
        <v>229</v>
      </c>
      <c r="E528" s="23"/>
      <c r="H528" s="23"/>
      <c r="K528" s="69">
        <f>SUM(J522:J527)</f>
        <v>52.540000000000006</v>
      </c>
    </row>
    <row r="529" spans="1:27" x14ac:dyDescent="0.3">
      <c r="D529" s="24" t="s">
        <v>232</v>
      </c>
      <c r="E529" s="23"/>
      <c r="H529" s="23"/>
      <c r="K529" s="69">
        <f>SUM(K528:K528)</f>
        <v>52.540000000000006</v>
      </c>
    </row>
    <row r="531" spans="1:27" x14ac:dyDescent="0.3">
      <c r="A531" s="17"/>
      <c r="B531" s="17" t="s">
        <v>1027</v>
      </c>
      <c r="C531" s="1" t="s">
        <v>898</v>
      </c>
      <c r="D531" s="116" t="s">
        <v>1028</v>
      </c>
      <c r="E531" s="117"/>
      <c r="F531" s="117"/>
      <c r="G531" s="1"/>
      <c r="H531" s="18" t="s">
        <v>212</v>
      </c>
      <c r="I531" s="118">
        <v>1</v>
      </c>
      <c r="J531" s="119"/>
      <c r="K531" s="19">
        <f>ROUND(K542,2)</f>
        <v>97.65</v>
      </c>
    </row>
    <row r="532" spans="1:27" ht="45" customHeight="1" x14ac:dyDescent="0.3">
      <c r="B532" s="14" t="s">
        <v>223</v>
      </c>
      <c r="L532" s="1"/>
      <c r="M532" s="1"/>
      <c r="N532" s="1"/>
      <c r="O532" s="1"/>
      <c r="P532" s="1"/>
      <c r="Q532" s="1"/>
      <c r="R532" s="1"/>
      <c r="S532" s="1"/>
      <c r="T532" s="1"/>
      <c r="U532" s="1"/>
      <c r="V532" s="1"/>
      <c r="W532" s="1"/>
      <c r="X532" s="1"/>
      <c r="Y532" s="1"/>
      <c r="Z532" s="1"/>
      <c r="AA532" s="1"/>
    </row>
    <row r="533" spans="1:27" x14ac:dyDescent="0.3">
      <c r="B533" t="s">
        <v>932</v>
      </c>
      <c r="C533" t="s">
        <v>849</v>
      </c>
      <c r="D533" t="s">
        <v>933</v>
      </c>
      <c r="E533" s="20">
        <v>1</v>
      </c>
      <c r="G533" t="s">
        <v>217</v>
      </c>
      <c r="H533" s="21">
        <v>8.59</v>
      </c>
      <c r="I533" t="s">
        <v>218</v>
      </c>
      <c r="J533" s="22">
        <f t="shared" ref="J533:J539" si="0">ROUND(E533* H533,5)</f>
        <v>8.59</v>
      </c>
      <c r="K533" s="23"/>
    </row>
    <row r="534" spans="1:27" x14ac:dyDescent="0.3">
      <c r="B534" t="s">
        <v>848</v>
      </c>
      <c r="C534" t="s">
        <v>849</v>
      </c>
      <c r="D534" t="s">
        <v>850</v>
      </c>
      <c r="E534" s="20">
        <v>1</v>
      </c>
      <c r="G534" t="s">
        <v>217</v>
      </c>
      <c r="H534" s="21">
        <v>10.52</v>
      </c>
      <c r="I534" t="s">
        <v>218</v>
      </c>
      <c r="J534" s="22">
        <f t="shared" si="0"/>
        <v>10.52</v>
      </c>
      <c r="K534" s="23"/>
    </row>
    <row r="535" spans="1:27" x14ac:dyDescent="0.3">
      <c r="B535" t="s">
        <v>1029</v>
      </c>
      <c r="C535" t="s">
        <v>898</v>
      </c>
      <c r="D535" t="s">
        <v>1030</v>
      </c>
      <c r="E535" s="20">
        <v>4</v>
      </c>
      <c r="G535" t="s">
        <v>217</v>
      </c>
      <c r="H535" s="21">
        <v>10.59</v>
      </c>
      <c r="I535" t="s">
        <v>218</v>
      </c>
      <c r="J535" s="22">
        <f t="shared" si="0"/>
        <v>42.36</v>
      </c>
      <c r="K535" s="23"/>
    </row>
    <row r="536" spans="1:27" x14ac:dyDescent="0.3">
      <c r="B536" t="s">
        <v>1031</v>
      </c>
      <c r="C536" t="s">
        <v>898</v>
      </c>
      <c r="D536" t="s">
        <v>1032</v>
      </c>
      <c r="E536" s="20">
        <v>8</v>
      </c>
      <c r="G536" t="s">
        <v>217</v>
      </c>
      <c r="H536" s="21">
        <v>0.67</v>
      </c>
      <c r="I536" t="s">
        <v>218</v>
      </c>
      <c r="J536" s="22">
        <f t="shared" si="0"/>
        <v>5.36</v>
      </c>
      <c r="K536" s="23"/>
    </row>
    <row r="537" spans="1:27" x14ac:dyDescent="0.3">
      <c r="B537" t="s">
        <v>1033</v>
      </c>
      <c r="C537" t="s">
        <v>898</v>
      </c>
      <c r="D537" t="s">
        <v>1034</v>
      </c>
      <c r="E537" s="20">
        <v>2</v>
      </c>
      <c r="G537" t="s">
        <v>217</v>
      </c>
      <c r="H537" s="21">
        <v>0.69</v>
      </c>
      <c r="I537" t="s">
        <v>218</v>
      </c>
      <c r="J537" s="22">
        <f t="shared" si="0"/>
        <v>1.38</v>
      </c>
      <c r="K537" s="23"/>
    </row>
    <row r="538" spans="1:27" x14ac:dyDescent="0.3">
      <c r="B538" t="s">
        <v>1035</v>
      </c>
      <c r="C538" t="s">
        <v>891</v>
      </c>
      <c r="D538" t="s">
        <v>1036</v>
      </c>
      <c r="E538" s="20">
        <v>1.5</v>
      </c>
      <c r="G538" t="s">
        <v>217</v>
      </c>
      <c r="H538" s="21">
        <v>1</v>
      </c>
      <c r="I538" t="s">
        <v>218</v>
      </c>
      <c r="J538" s="22">
        <f t="shared" si="0"/>
        <v>1.5</v>
      </c>
      <c r="K538" s="23"/>
    </row>
    <row r="539" spans="1:27" x14ac:dyDescent="0.3">
      <c r="B539" t="s">
        <v>1037</v>
      </c>
      <c r="C539" t="s">
        <v>898</v>
      </c>
      <c r="D539" t="s">
        <v>1038</v>
      </c>
      <c r="E539" s="20">
        <v>1</v>
      </c>
      <c r="G539" t="s">
        <v>217</v>
      </c>
      <c r="H539" s="21">
        <v>27.94</v>
      </c>
      <c r="I539" t="s">
        <v>218</v>
      </c>
      <c r="J539" s="22">
        <f t="shared" si="0"/>
        <v>27.94</v>
      </c>
      <c r="K539" s="23"/>
    </row>
    <row r="540" spans="1:27" x14ac:dyDescent="0.3">
      <c r="D540" s="24" t="s">
        <v>228</v>
      </c>
      <c r="E540" s="23"/>
      <c r="H540" s="23"/>
      <c r="K540" s="21">
        <f>SUM(J533:J539)</f>
        <v>97.649999999999991</v>
      </c>
    </row>
    <row r="541" spans="1:27" x14ac:dyDescent="0.3">
      <c r="D541" s="24" t="s">
        <v>229</v>
      </c>
      <c r="E541" s="23"/>
      <c r="H541" s="23"/>
      <c r="K541" s="69">
        <f>SUM(J532:J540)</f>
        <v>97.649999999999991</v>
      </c>
    </row>
    <row r="542" spans="1:27" x14ac:dyDescent="0.3">
      <c r="D542" s="24" t="s">
        <v>232</v>
      </c>
      <c r="E542" s="23"/>
      <c r="H542" s="23"/>
      <c r="K542" s="69">
        <f>SUM(K541:K541)</f>
        <v>97.649999999999991</v>
      </c>
    </row>
    <row r="544" spans="1:27" x14ac:dyDescent="0.3">
      <c r="A544" s="17"/>
      <c r="B544" s="17" t="s">
        <v>1039</v>
      </c>
      <c r="C544" s="1" t="s">
        <v>898</v>
      </c>
      <c r="D544" s="116" t="s">
        <v>1040</v>
      </c>
      <c r="E544" s="117"/>
      <c r="F544" s="117"/>
      <c r="G544" s="1"/>
      <c r="H544" s="18" t="s">
        <v>212</v>
      </c>
      <c r="I544" s="118">
        <v>1</v>
      </c>
      <c r="J544" s="119"/>
      <c r="K544" s="19">
        <f>ROUND(K555,2)</f>
        <v>73.3</v>
      </c>
    </row>
    <row r="545" spans="1:27" ht="45" customHeight="1" x14ac:dyDescent="0.3">
      <c r="B545" s="14" t="s">
        <v>223</v>
      </c>
      <c r="L545" s="1"/>
      <c r="M545" s="1"/>
      <c r="N545" s="1"/>
      <c r="O545" s="1"/>
      <c r="P545" s="1"/>
      <c r="Q545" s="1"/>
      <c r="R545" s="1"/>
      <c r="S545" s="1"/>
      <c r="T545" s="1"/>
      <c r="U545" s="1"/>
      <c r="V545" s="1"/>
      <c r="W545" s="1"/>
      <c r="X545" s="1"/>
      <c r="Y545" s="1"/>
      <c r="Z545" s="1"/>
      <c r="AA545" s="1"/>
    </row>
    <row r="546" spans="1:27" x14ac:dyDescent="0.3">
      <c r="B546" t="s">
        <v>1041</v>
      </c>
      <c r="C546" t="s">
        <v>898</v>
      </c>
      <c r="D546" t="s">
        <v>1042</v>
      </c>
      <c r="E546" s="20">
        <v>1</v>
      </c>
      <c r="G546" t="s">
        <v>217</v>
      </c>
      <c r="H546" s="21">
        <v>24.77</v>
      </c>
      <c r="I546" t="s">
        <v>218</v>
      </c>
      <c r="J546" s="22">
        <f t="shared" ref="J546:J552" si="1">ROUND(E546* H546,5)</f>
        <v>24.77</v>
      </c>
      <c r="K546" s="23"/>
    </row>
    <row r="547" spans="1:27" x14ac:dyDescent="0.3">
      <c r="B547" t="s">
        <v>932</v>
      </c>
      <c r="C547" t="s">
        <v>849</v>
      </c>
      <c r="D547" t="s">
        <v>933</v>
      </c>
      <c r="E547" s="20">
        <v>1</v>
      </c>
      <c r="G547" t="s">
        <v>217</v>
      </c>
      <c r="H547" s="21">
        <v>8.59</v>
      </c>
      <c r="I547" t="s">
        <v>218</v>
      </c>
      <c r="J547" s="22">
        <f t="shared" si="1"/>
        <v>8.59</v>
      </c>
      <c r="K547" s="23"/>
    </row>
    <row r="548" spans="1:27" x14ac:dyDescent="0.3">
      <c r="B548" t="s">
        <v>848</v>
      </c>
      <c r="C548" t="s">
        <v>849</v>
      </c>
      <c r="D548" t="s">
        <v>850</v>
      </c>
      <c r="E548" s="20">
        <v>1</v>
      </c>
      <c r="G548" t="s">
        <v>217</v>
      </c>
      <c r="H548" s="21">
        <v>10.52</v>
      </c>
      <c r="I548" t="s">
        <v>218</v>
      </c>
      <c r="J548" s="22">
        <f t="shared" si="1"/>
        <v>10.52</v>
      </c>
      <c r="K548" s="23"/>
    </row>
    <row r="549" spans="1:27" x14ac:dyDescent="0.3">
      <c r="B549" t="s">
        <v>1029</v>
      </c>
      <c r="C549" t="s">
        <v>898</v>
      </c>
      <c r="D549" t="s">
        <v>1030</v>
      </c>
      <c r="E549" s="20">
        <v>2</v>
      </c>
      <c r="G549" t="s">
        <v>217</v>
      </c>
      <c r="H549" s="21">
        <v>10.59</v>
      </c>
      <c r="I549" t="s">
        <v>218</v>
      </c>
      <c r="J549" s="22">
        <f t="shared" si="1"/>
        <v>21.18</v>
      </c>
      <c r="K549" s="23"/>
    </row>
    <row r="550" spans="1:27" x14ac:dyDescent="0.3">
      <c r="B550" t="s">
        <v>1031</v>
      </c>
      <c r="C550" t="s">
        <v>898</v>
      </c>
      <c r="D550" t="s">
        <v>1032</v>
      </c>
      <c r="E550" s="20">
        <v>8</v>
      </c>
      <c r="G550" t="s">
        <v>217</v>
      </c>
      <c r="H550" s="21">
        <v>0.67</v>
      </c>
      <c r="I550" t="s">
        <v>218</v>
      </c>
      <c r="J550" s="22">
        <f t="shared" si="1"/>
        <v>5.36</v>
      </c>
      <c r="K550" s="23"/>
    </row>
    <row r="551" spans="1:27" x14ac:dyDescent="0.3">
      <c r="B551" t="s">
        <v>1035</v>
      </c>
      <c r="C551" t="s">
        <v>891</v>
      </c>
      <c r="D551" t="s">
        <v>1036</v>
      </c>
      <c r="E551" s="20">
        <v>1.5</v>
      </c>
      <c r="G551" t="s">
        <v>217</v>
      </c>
      <c r="H551" s="21">
        <v>1</v>
      </c>
      <c r="I551" t="s">
        <v>218</v>
      </c>
      <c r="J551" s="22">
        <f t="shared" si="1"/>
        <v>1.5</v>
      </c>
      <c r="K551" s="23"/>
    </row>
    <row r="552" spans="1:27" x14ac:dyDescent="0.3">
      <c r="B552" t="s">
        <v>1033</v>
      </c>
      <c r="C552" t="s">
        <v>898</v>
      </c>
      <c r="D552" t="s">
        <v>1034</v>
      </c>
      <c r="E552" s="20">
        <v>2</v>
      </c>
      <c r="G552" t="s">
        <v>217</v>
      </c>
      <c r="H552" s="21">
        <v>0.69</v>
      </c>
      <c r="I552" t="s">
        <v>218</v>
      </c>
      <c r="J552" s="22">
        <f t="shared" si="1"/>
        <v>1.38</v>
      </c>
      <c r="K552" s="23"/>
    </row>
    <row r="553" spans="1:27" x14ac:dyDescent="0.3">
      <c r="D553" s="24" t="s">
        <v>228</v>
      </c>
      <c r="E553" s="23"/>
      <c r="H553" s="23"/>
      <c r="K553" s="21">
        <f>SUM(J546:J552)</f>
        <v>73.3</v>
      </c>
    </row>
    <row r="554" spans="1:27" x14ac:dyDescent="0.3">
      <c r="D554" s="24" t="s">
        <v>229</v>
      </c>
      <c r="E554" s="23"/>
      <c r="H554" s="23"/>
      <c r="K554" s="69">
        <f>SUM(J545:J553)</f>
        <v>73.3</v>
      </c>
    </row>
    <row r="555" spans="1:27" x14ac:dyDescent="0.3">
      <c r="D555" s="24" t="s">
        <v>232</v>
      </c>
      <c r="E555" s="23"/>
      <c r="H555" s="23"/>
      <c r="K555" s="69">
        <f>SUM(K554:K554)</f>
        <v>73.3</v>
      </c>
    </row>
    <row r="557" spans="1:27" x14ac:dyDescent="0.3">
      <c r="A557" s="17"/>
      <c r="B557" s="17" t="s">
        <v>1043</v>
      </c>
      <c r="C557" s="1" t="s">
        <v>898</v>
      </c>
      <c r="D557" s="116" t="s">
        <v>1044</v>
      </c>
      <c r="E557" s="117"/>
      <c r="F557" s="117"/>
      <c r="G557" s="1"/>
      <c r="H557" s="18" t="s">
        <v>212</v>
      </c>
      <c r="I557" s="118">
        <v>1</v>
      </c>
      <c r="J557" s="119"/>
      <c r="K557" s="19">
        <f>ROUND(K564,2)</f>
        <v>12.16</v>
      </c>
    </row>
    <row r="558" spans="1:27" ht="45" customHeight="1" x14ac:dyDescent="0.3">
      <c r="B558" s="14" t="s">
        <v>223</v>
      </c>
      <c r="L558" s="1"/>
      <c r="M558" s="1"/>
      <c r="N558" s="1"/>
      <c r="O558" s="1"/>
      <c r="P558" s="1"/>
      <c r="Q558" s="1"/>
      <c r="R558" s="1"/>
      <c r="S558" s="1"/>
      <c r="T558" s="1"/>
      <c r="U558" s="1"/>
      <c r="V558" s="1"/>
      <c r="W558" s="1"/>
      <c r="X558" s="1"/>
      <c r="Y558" s="1"/>
      <c r="Z558" s="1"/>
      <c r="AA558" s="1"/>
    </row>
    <row r="559" spans="1:27" ht="45" customHeight="1" x14ac:dyDescent="0.3">
      <c r="B559" t="s">
        <v>955</v>
      </c>
      <c r="C559" t="s">
        <v>891</v>
      </c>
      <c r="D559" t="s">
        <v>956</v>
      </c>
      <c r="E559" s="20">
        <v>0.15</v>
      </c>
      <c r="G559" t="s">
        <v>217</v>
      </c>
      <c r="H559" s="21">
        <v>1</v>
      </c>
      <c r="I559" t="s">
        <v>218</v>
      </c>
      <c r="J559" s="22">
        <f>ROUND(E559* H559,5)</f>
        <v>0.15</v>
      </c>
      <c r="K559" s="23"/>
      <c r="L559" s="1"/>
      <c r="M559" s="1"/>
      <c r="N559" s="1"/>
      <c r="O559" s="1"/>
      <c r="P559" s="1"/>
      <c r="Q559" s="1"/>
      <c r="R559" s="1"/>
      <c r="S559" s="1"/>
      <c r="T559" s="1"/>
      <c r="U559" s="1"/>
      <c r="V559" s="1"/>
      <c r="W559" s="1"/>
      <c r="X559" s="1"/>
      <c r="Y559" s="1"/>
      <c r="Z559" s="1"/>
      <c r="AA559" s="1"/>
    </row>
    <row r="560" spans="1:27" x14ac:dyDescent="0.3">
      <c r="B560" t="s">
        <v>1045</v>
      </c>
      <c r="C560" t="s">
        <v>898</v>
      </c>
      <c r="D560" t="s">
        <v>1046</v>
      </c>
      <c r="E560" s="20">
        <v>1</v>
      </c>
      <c r="G560" t="s">
        <v>217</v>
      </c>
      <c r="H560" s="21">
        <v>6.75</v>
      </c>
      <c r="I560" t="s">
        <v>218</v>
      </c>
      <c r="J560" s="22">
        <f>ROUND(E560* H560,5)</f>
        <v>6.75</v>
      </c>
      <c r="K560" s="23"/>
    </row>
    <row r="561" spans="1:27" x14ac:dyDescent="0.3">
      <c r="B561" t="s">
        <v>848</v>
      </c>
      <c r="C561" t="s">
        <v>849</v>
      </c>
      <c r="D561" t="s">
        <v>850</v>
      </c>
      <c r="E561" s="20">
        <v>0.5</v>
      </c>
      <c r="G561" t="s">
        <v>217</v>
      </c>
      <c r="H561" s="21">
        <v>10.52</v>
      </c>
      <c r="I561" t="s">
        <v>218</v>
      </c>
      <c r="J561" s="22">
        <f>ROUND(E561* H561,5)</f>
        <v>5.26</v>
      </c>
      <c r="K561" s="23"/>
    </row>
    <row r="562" spans="1:27" x14ac:dyDescent="0.3">
      <c r="D562" s="24" t="s">
        <v>228</v>
      </c>
      <c r="E562" s="23"/>
      <c r="H562" s="23"/>
      <c r="K562" s="21">
        <f>SUM(J559:J561)</f>
        <v>12.16</v>
      </c>
    </row>
    <row r="563" spans="1:27" x14ac:dyDescent="0.3">
      <c r="D563" s="24" t="s">
        <v>229</v>
      </c>
      <c r="E563" s="23"/>
      <c r="H563" s="23"/>
      <c r="K563" s="69">
        <f>SUM(J558:J562)</f>
        <v>12.16</v>
      </c>
    </row>
    <row r="564" spans="1:27" x14ac:dyDescent="0.3">
      <c r="D564" s="24" t="s">
        <v>232</v>
      </c>
      <c r="E564" s="23"/>
      <c r="H564" s="23"/>
      <c r="K564" s="69">
        <f>SUM(K563:K563)</f>
        <v>12.16</v>
      </c>
    </row>
    <row r="566" spans="1:27" x14ac:dyDescent="0.3">
      <c r="A566" s="17"/>
      <c r="B566" s="17" t="s">
        <v>1047</v>
      </c>
      <c r="C566" s="1" t="s">
        <v>898</v>
      </c>
      <c r="D566" s="116" t="s">
        <v>1048</v>
      </c>
      <c r="E566" s="117"/>
      <c r="F566" s="117"/>
      <c r="G566" s="1"/>
      <c r="H566" s="18" t="s">
        <v>212</v>
      </c>
      <c r="I566" s="118">
        <v>1</v>
      </c>
      <c r="J566" s="119"/>
      <c r="K566" s="19">
        <f>ROUND(K573,2)</f>
        <v>20.63</v>
      </c>
    </row>
    <row r="567" spans="1:27" x14ac:dyDescent="0.3">
      <c r="B567" s="14" t="s">
        <v>223</v>
      </c>
    </row>
    <row r="568" spans="1:27" x14ac:dyDescent="0.3">
      <c r="B568" t="s">
        <v>1049</v>
      </c>
      <c r="C568" t="s">
        <v>898</v>
      </c>
      <c r="D568" t="s">
        <v>1050</v>
      </c>
      <c r="E568" s="20">
        <v>1</v>
      </c>
      <c r="G568" t="s">
        <v>217</v>
      </c>
      <c r="H568" s="21">
        <v>12.56</v>
      </c>
      <c r="I568" t="s">
        <v>218</v>
      </c>
      <c r="J568" s="22">
        <f>ROUND(E568* H568,5)</f>
        <v>12.56</v>
      </c>
      <c r="K568" s="23"/>
    </row>
    <row r="569" spans="1:27" ht="45" customHeight="1" x14ac:dyDescent="0.3">
      <c r="B569" t="s">
        <v>848</v>
      </c>
      <c r="C569" t="s">
        <v>849</v>
      </c>
      <c r="D569" t="s">
        <v>850</v>
      </c>
      <c r="E569" s="20">
        <v>0.75</v>
      </c>
      <c r="G569" t="s">
        <v>217</v>
      </c>
      <c r="H569" s="21">
        <v>10.52</v>
      </c>
      <c r="I569" t="s">
        <v>218</v>
      </c>
      <c r="J569" s="22">
        <f>ROUND(E569* H569,5)</f>
        <v>7.89</v>
      </c>
      <c r="K569" s="23"/>
      <c r="L569" s="1"/>
      <c r="M569" s="1"/>
      <c r="N569" s="1"/>
      <c r="O569" s="1"/>
      <c r="P569" s="1"/>
      <c r="Q569" s="1"/>
      <c r="R569" s="1"/>
      <c r="S569" s="1"/>
      <c r="T569" s="1"/>
      <c r="U569" s="1"/>
      <c r="V569" s="1"/>
      <c r="W569" s="1"/>
      <c r="X569" s="1"/>
      <c r="Y569" s="1"/>
      <c r="Z569" s="1"/>
      <c r="AA569" s="1"/>
    </row>
    <row r="570" spans="1:27" ht="45" customHeight="1" x14ac:dyDescent="0.3">
      <c r="B570" t="s">
        <v>955</v>
      </c>
      <c r="C570" t="s">
        <v>891</v>
      </c>
      <c r="D570" t="s">
        <v>956</v>
      </c>
      <c r="E570" s="20">
        <v>0.18</v>
      </c>
      <c r="G570" t="s">
        <v>217</v>
      </c>
      <c r="H570" s="21">
        <v>1</v>
      </c>
      <c r="I570" t="s">
        <v>218</v>
      </c>
      <c r="J570" s="22">
        <f>ROUND(E570* H570,5)</f>
        <v>0.18</v>
      </c>
      <c r="K570" s="23"/>
      <c r="L570" s="1"/>
      <c r="M570" s="1"/>
      <c r="N570" s="1"/>
      <c r="O570" s="1"/>
      <c r="P570" s="1"/>
      <c r="Q570" s="1"/>
      <c r="R570" s="1"/>
      <c r="S570" s="1"/>
      <c r="T570" s="1"/>
      <c r="U570" s="1"/>
      <c r="V570" s="1"/>
      <c r="W570" s="1"/>
      <c r="X570" s="1"/>
      <c r="Y570" s="1"/>
      <c r="Z570" s="1"/>
      <c r="AA570" s="1"/>
    </row>
    <row r="571" spans="1:27" ht="45" customHeight="1" x14ac:dyDescent="0.3">
      <c r="D571" s="24" t="s">
        <v>228</v>
      </c>
      <c r="E571" s="23"/>
      <c r="H571" s="23"/>
      <c r="K571" s="21">
        <f>SUM(J568:J570)</f>
        <v>20.63</v>
      </c>
      <c r="L571" s="1"/>
      <c r="M571" s="1"/>
      <c r="N571" s="1"/>
      <c r="O571" s="1"/>
      <c r="P571" s="1"/>
      <c r="Q571" s="1"/>
      <c r="R571" s="1"/>
      <c r="S571" s="1"/>
      <c r="T571" s="1"/>
      <c r="U571" s="1"/>
      <c r="V571" s="1"/>
      <c r="W571" s="1"/>
      <c r="X571" s="1"/>
      <c r="Y571" s="1"/>
      <c r="Z571" s="1"/>
      <c r="AA571" s="1"/>
    </row>
    <row r="572" spans="1:27" x14ac:dyDescent="0.3">
      <c r="D572" s="24" t="s">
        <v>229</v>
      </c>
      <c r="E572" s="23"/>
      <c r="H572" s="23"/>
      <c r="K572" s="69">
        <f>SUM(J567:J571)</f>
        <v>20.63</v>
      </c>
    </row>
    <row r="573" spans="1:27" x14ac:dyDescent="0.3">
      <c r="D573" s="24" t="s">
        <v>232</v>
      </c>
      <c r="E573" s="23"/>
      <c r="H573" s="23"/>
      <c r="K573" s="69">
        <f>SUM(K572:K572)</f>
        <v>20.63</v>
      </c>
    </row>
    <row r="575" spans="1:27" x14ac:dyDescent="0.3">
      <c r="A575" s="17"/>
      <c r="B575" s="17" t="s">
        <v>1051</v>
      </c>
      <c r="C575" s="1" t="s">
        <v>898</v>
      </c>
      <c r="D575" s="116" t="s">
        <v>1052</v>
      </c>
      <c r="E575" s="117"/>
      <c r="F575" s="117"/>
      <c r="G575" s="1"/>
      <c r="H575" s="18" t="s">
        <v>212</v>
      </c>
      <c r="I575" s="118">
        <v>1</v>
      </c>
      <c r="J575" s="119"/>
      <c r="K575" s="19">
        <f>ROUND(K582,2)</f>
        <v>24.28</v>
      </c>
    </row>
    <row r="576" spans="1:27" x14ac:dyDescent="0.3">
      <c r="B576" s="14" t="s">
        <v>223</v>
      </c>
    </row>
    <row r="577" spans="1:27" x14ac:dyDescent="0.3">
      <c r="B577" t="s">
        <v>848</v>
      </c>
      <c r="C577" t="s">
        <v>849</v>
      </c>
      <c r="D577" t="s">
        <v>850</v>
      </c>
      <c r="E577" s="20">
        <v>0.75</v>
      </c>
      <c r="G577" t="s">
        <v>217</v>
      </c>
      <c r="H577" s="21">
        <v>10.52</v>
      </c>
      <c r="I577" t="s">
        <v>218</v>
      </c>
      <c r="J577" s="22">
        <f>ROUND(E577* H577,5)</f>
        <v>7.89</v>
      </c>
      <c r="K577" s="23"/>
    </row>
    <row r="578" spans="1:27" x14ac:dyDescent="0.3">
      <c r="B578" t="s">
        <v>1053</v>
      </c>
      <c r="C578" t="s">
        <v>898</v>
      </c>
      <c r="D578" t="s">
        <v>1054</v>
      </c>
      <c r="E578" s="20">
        <v>1</v>
      </c>
      <c r="G578" t="s">
        <v>217</v>
      </c>
      <c r="H578" s="21">
        <v>16.21</v>
      </c>
      <c r="I578" t="s">
        <v>218</v>
      </c>
      <c r="J578" s="22">
        <f>ROUND(E578* H578,5)</f>
        <v>16.21</v>
      </c>
      <c r="K578" s="23"/>
    </row>
    <row r="579" spans="1:27" x14ac:dyDescent="0.3">
      <c r="B579" t="s">
        <v>955</v>
      </c>
      <c r="C579" t="s">
        <v>891</v>
      </c>
      <c r="D579" t="s">
        <v>956</v>
      </c>
      <c r="E579" s="20">
        <v>0.18</v>
      </c>
      <c r="G579" t="s">
        <v>217</v>
      </c>
      <c r="H579" s="21">
        <v>1</v>
      </c>
      <c r="I579" t="s">
        <v>218</v>
      </c>
      <c r="J579" s="22">
        <f>ROUND(E579* H579,5)</f>
        <v>0.18</v>
      </c>
      <c r="K579" s="23"/>
    </row>
    <row r="580" spans="1:27" x14ac:dyDescent="0.3">
      <c r="D580" s="24" t="s">
        <v>228</v>
      </c>
      <c r="E580" s="23"/>
      <c r="H580" s="23"/>
      <c r="K580" s="21">
        <f>SUM(J577:J579)</f>
        <v>24.28</v>
      </c>
    </row>
    <row r="581" spans="1:27" x14ac:dyDescent="0.3">
      <c r="D581" s="24" t="s">
        <v>229</v>
      </c>
      <c r="E581" s="23"/>
      <c r="H581" s="23"/>
      <c r="K581" s="69">
        <f>SUM(J576:J580)</f>
        <v>24.28</v>
      </c>
    </row>
    <row r="582" spans="1:27" x14ac:dyDescent="0.3">
      <c r="D582" s="24" t="s">
        <v>232</v>
      </c>
      <c r="E582" s="23"/>
      <c r="H582" s="23"/>
      <c r="K582" s="69">
        <f>SUM(K581:K581)</f>
        <v>24.28</v>
      </c>
    </row>
    <row r="584" spans="1:27" ht="45" customHeight="1" x14ac:dyDescent="0.3">
      <c r="A584" s="17"/>
      <c r="B584" s="17" t="s">
        <v>1055</v>
      </c>
      <c r="C584" s="1" t="s">
        <v>898</v>
      </c>
      <c r="D584" s="116" t="s">
        <v>1056</v>
      </c>
      <c r="E584" s="117"/>
      <c r="F584" s="117"/>
      <c r="G584" s="1"/>
      <c r="H584" s="18" t="s">
        <v>212</v>
      </c>
      <c r="I584" s="118">
        <v>1</v>
      </c>
      <c r="J584" s="119"/>
      <c r="K584" s="19">
        <f>ROUND(K592,2)</f>
        <v>34.74</v>
      </c>
      <c r="L584" s="1"/>
      <c r="M584" s="1"/>
      <c r="N584" s="1"/>
      <c r="O584" s="1"/>
      <c r="P584" s="1"/>
      <c r="Q584" s="1"/>
      <c r="R584" s="1"/>
      <c r="S584" s="1"/>
      <c r="T584" s="1"/>
      <c r="U584" s="1"/>
      <c r="V584" s="1"/>
      <c r="W584" s="1"/>
      <c r="X584" s="1"/>
      <c r="Y584" s="1"/>
      <c r="Z584" s="1"/>
      <c r="AA584" s="1"/>
    </row>
    <row r="585" spans="1:27" ht="45" customHeight="1" x14ac:dyDescent="0.3">
      <c r="B585" s="14" t="s">
        <v>223</v>
      </c>
      <c r="L585" s="1"/>
      <c r="M585" s="1"/>
      <c r="N585" s="1"/>
      <c r="O585" s="1"/>
      <c r="P585" s="1"/>
      <c r="Q585" s="1"/>
      <c r="R585" s="1"/>
      <c r="S585" s="1"/>
      <c r="T585" s="1"/>
      <c r="U585" s="1"/>
      <c r="V585" s="1"/>
      <c r="W585" s="1"/>
      <c r="X585" s="1"/>
      <c r="Y585" s="1"/>
      <c r="Z585" s="1"/>
      <c r="AA585" s="1"/>
    </row>
    <row r="586" spans="1:27" ht="45" customHeight="1" x14ac:dyDescent="0.3">
      <c r="B586" t="s">
        <v>932</v>
      </c>
      <c r="C586" t="s">
        <v>849</v>
      </c>
      <c r="D586" t="s">
        <v>933</v>
      </c>
      <c r="E586" s="20">
        <v>0.75</v>
      </c>
      <c r="G586" t="s">
        <v>217</v>
      </c>
      <c r="H586" s="21">
        <v>8.59</v>
      </c>
      <c r="I586" t="s">
        <v>218</v>
      </c>
      <c r="J586" s="22">
        <f>ROUND(E586* H586,5)</f>
        <v>6.4424999999999999</v>
      </c>
      <c r="K586" s="23"/>
      <c r="L586" s="1"/>
      <c r="M586" s="1"/>
      <c r="N586" s="1"/>
      <c r="O586" s="1"/>
      <c r="P586" s="1"/>
      <c r="Q586" s="1"/>
      <c r="R586" s="1"/>
      <c r="S586" s="1"/>
      <c r="T586" s="1"/>
      <c r="U586" s="1"/>
      <c r="V586" s="1"/>
      <c r="W586" s="1"/>
      <c r="X586" s="1"/>
      <c r="Y586" s="1"/>
      <c r="Z586" s="1"/>
      <c r="AA586" s="1"/>
    </row>
    <row r="587" spans="1:27" x14ac:dyDescent="0.3">
      <c r="B587" t="s">
        <v>848</v>
      </c>
      <c r="C587" t="s">
        <v>849</v>
      </c>
      <c r="D587" t="s">
        <v>850</v>
      </c>
      <c r="E587" s="20">
        <v>0.75</v>
      </c>
      <c r="G587" t="s">
        <v>217</v>
      </c>
      <c r="H587" s="21">
        <v>10.52</v>
      </c>
      <c r="I587" t="s">
        <v>218</v>
      </c>
      <c r="J587" s="22">
        <f>ROUND(E587* H587,5)</f>
        <v>7.89</v>
      </c>
      <c r="K587" s="23"/>
    </row>
    <row r="588" spans="1:27" x14ac:dyDescent="0.3">
      <c r="B588" t="s">
        <v>1057</v>
      </c>
      <c r="C588" t="s">
        <v>898</v>
      </c>
      <c r="D588" t="s">
        <v>1058</v>
      </c>
      <c r="E588" s="20">
        <v>1</v>
      </c>
      <c r="G588" t="s">
        <v>217</v>
      </c>
      <c r="H588" s="21">
        <v>20.170000000000002</v>
      </c>
      <c r="I588" t="s">
        <v>218</v>
      </c>
      <c r="J588" s="22">
        <f>ROUND(E588* H588,5)</f>
        <v>20.170000000000002</v>
      </c>
      <c r="K588" s="23"/>
    </row>
    <row r="589" spans="1:27" x14ac:dyDescent="0.3">
      <c r="B589" t="s">
        <v>955</v>
      </c>
      <c r="C589" t="s">
        <v>891</v>
      </c>
      <c r="D589" t="s">
        <v>956</v>
      </c>
      <c r="E589" s="20">
        <v>0.24</v>
      </c>
      <c r="G589" t="s">
        <v>217</v>
      </c>
      <c r="H589" s="21">
        <v>1</v>
      </c>
      <c r="I589" t="s">
        <v>218</v>
      </c>
      <c r="J589" s="22">
        <f>ROUND(E589* H589,5)</f>
        <v>0.24</v>
      </c>
      <c r="K589" s="23"/>
    </row>
    <row r="590" spans="1:27" x14ac:dyDescent="0.3">
      <c r="D590" s="24" t="s">
        <v>228</v>
      </c>
      <c r="E590" s="23"/>
      <c r="H590" s="23"/>
      <c r="K590" s="21">
        <f>SUM(J586:J589)</f>
        <v>34.7425</v>
      </c>
    </row>
    <row r="591" spans="1:27" x14ac:dyDescent="0.3">
      <c r="D591" s="24" t="s">
        <v>229</v>
      </c>
      <c r="E591" s="23"/>
      <c r="H591" s="23"/>
      <c r="K591" s="69">
        <f>SUM(J585:J590)</f>
        <v>34.7425</v>
      </c>
    </row>
    <row r="592" spans="1:27" x14ac:dyDescent="0.3">
      <c r="D592" s="24" t="s">
        <v>232</v>
      </c>
      <c r="E592" s="23"/>
      <c r="H592" s="23"/>
      <c r="K592" s="69">
        <f>SUM(K591:K591)</f>
        <v>34.7425</v>
      </c>
    </row>
    <row r="594" spans="1:27" x14ac:dyDescent="0.3">
      <c r="A594" s="17"/>
      <c r="B594" s="17" t="s">
        <v>1059</v>
      </c>
      <c r="C594" s="1" t="s">
        <v>898</v>
      </c>
      <c r="D594" s="116" t="s">
        <v>1060</v>
      </c>
      <c r="E594" s="117"/>
      <c r="F594" s="117"/>
      <c r="G594" s="1"/>
      <c r="H594" s="18" t="s">
        <v>212</v>
      </c>
      <c r="I594" s="118">
        <v>1</v>
      </c>
      <c r="J594" s="119"/>
      <c r="K594" s="19">
        <f>ROUND(K602,2)</f>
        <v>9.65</v>
      </c>
    </row>
    <row r="595" spans="1:27" x14ac:dyDescent="0.3">
      <c r="B595" s="14" t="s">
        <v>223</v>
      </c>
    </row>
    <row r="596" spans="1:27" x14ac:dyDescent="0.3">
      <c r="B596" t="s">
        <v>1061</v>
      </c>
      <c r="C596" t="s">
        <v>898</v>
      </c>
      <c r="D596" t="s">
        <v>1062</v>
      </c>
      <c r="E596" s="20">
        <v>1</v>
      </c>
      <c r="G596" t="s">
        <v>217</v>
      </c>
      <c r="H596" s="21">
        <v>2.4700000000000002</v>
      </c>
      <c r="I596" t="s">
        <v>218</v>
      </c>
      <c r="J596" s="22">
        <f>ROUND(E596* H596,5)</f>
        <v>2.4700000000000002</v>
      </c>
      <c r="K596" s="23"/>
    </row>
    <row r="597" spans="1:27" x14ac:dyDescent="0.3">
      <c r="B597" t="s">
        <v>848</v>
      </c>
      <c r="C597" t="s">
        <v>849</v>
      </c>
      <c r="D597" t="s">
        <v>850</v>
      </c>
      <c r="E597" s="20">
        <v>0.5</v>
      </c>
      <c r="G597" t="s">
        <v>217</v>
      </c>
      <c r="H597" s="21">
        <v>10.52</v>
      </c>
      <c r="I597" t="s">
        <v>218</v>
      </c>
      <c r="J597" s="22">
        <f>ROUND(E597* H597,5)</f>
        <v>5.26</v>
      </c>
      <c r="K597" s="23"/>
    </row>
    <row r="598" spans="1:27" x14ac:dyDescent="0.3">
      <c r="B598" t="s">
        <v>1063</v>
      </c>
      <c r="C598" t="s">
        <v>846</v>
      </c>
      <c r="D598" t="s">
        <v>1064</v>
      </c>
      <c r="E598" s="20">
        <v>0.2</v>
      </c>
      <c r="G598" t="s">
        <v>217</v>
      </c>
      <c r="H598" s="21">
        <v>3.34</v>
      </c>
      <c r="I598" t="s">
        <v>218</v>
      </c>
      <c r="J598" s="22">
        <f>ROUND(E598* H598,5)</f>
        <v>0.66800000000000004</v>
      </c>
      <c r="K598" s="23"/>
    </row>
    <row r="599" spans="1:27" ht="45" customHeight="1" x14ac:dyDescent="0.3">
      <c r="B599" t="s">
        <v>1065</v>
      </c>
      <c r="C599" t="s">
        <v>898</v>
      </c>
      <c r="D599" t="s">
        <v>1066</v>
      </c>
      <c r="E599" s="20">
        <v>1.25</v>
      </c>
      <c r="G599" t="s">
        <v>217</v>
      </c>
      <c r="H599" s="21">
        <v>1</v>
      </c>
      <c r="I599" t="s">
        <v>218</v>
      </c>
      <c r="J599" s="22">
        <f>ROUND(E599* H599,5)</f>
        <v>1.25</v>
      </c>
      <c r="K599" s="23"/>
      <c r="L599" s="1"/>
      <c r="M599" s="1"/>
      <c r="N599" s="1"/>
      <c r="O599" s="1"/>
      <c r="P599" s="1"/>
      <c r="Q599" s="1"/>
      <c r="R599" s="1"/>
      <c r="S599" s="1"/>
      <c r="T599" s="1"/>
      <c r="U599" s="1"/>
      <c r="V599" s="1"/>
      <c r="W599" s="1"/>
      <c r="X599" s="1"/>
      <c r="Y599" s="1"/>
      <c r="Z599" s="1"/>
      <c r="AA599" s="1"/>
    </row>
    <row r="600" spans="1:27" x14ac:dyDescent="0.3">
      <c r="D600" s="24" t="s">
        <v>228</v>
      </c>
      <c r="E600" s="23"/>
      <c r="H600" s="23"/>
      <c r="K600" s="21">
        <f>SUM(J596:J599)</f>
        <v>9.6479999999999997</v>
      </c>
    </row>
    <row r="601" spans="1:27" x14ac:dyDescent="0.3">
      <c r="D601" s="24" t="s">
        <v>229</v>
      </c>
      <c r="E601" s="23"/>
      <c r="H601" s="23"/>
      <c r="K601" s="69">
        <f>SUM(J595:J600)</f>
        <v>9.6479999999999997</v>
      </c>
    </row>
    <row r="602" spans="1:27" x14ac:dyDescent="0.3">
      <c r="D602" s="24" t="s">
        <v>232</v>
      </c>
      <c r="E602" s="23"/>
      <c r="H602" s="23"/>
      <c r="K602" s="69">
        <f>SUM(K601:K601)</f>
        <v>9.6479999999999997</v>
      </c>
    </row>
    <row r="604" spans="1:27" x14ac:dyDescent="0.3">
      <c r="A604" s="17"/>
      <c r="B604" s="17" t="s">
        <v>1067</v>
      </c>
      <c r="C604" s="1" t="s">
        <v>898</v>
      </c>
      <c r="D604" s="116" t="s">
        <v>1068</v>
      </c>
      <c r="E604" s="117"/>
      <c r="F604" s="117"/>
      <c r="G604" s="1"/>
      <c r="H604" s="18" t="s">
        <v>212</v>
      </c>
      <c r="I604" s="118">
        <v>1</v>
      </c>
      <c r="J604" s="119"/>
      <c r="K604" s="19">
        <f>ROUND(K612,2)</f>
        <v>10.58</v>
      </c>
    </row>
    <row r="605" spans="1:27" x14ac:dyDescent="0.3">
      <c r="B605" s="14" t="s">
        <v>223</v>
      </c>
    </row>
    <row r="606" spans="1:27" x14ac:dyDescent="0.3">
      <c r="B606" t="s">
        <v>1069</v>
      </c>
      <c r="C606" t="s">
        <v>898</v>
      </c>
      <c r="D606" t="s">
        <v>1070</v>
      </c>
      <c r="E606" s="20">
        <v>1</v>
      </c>
      <c r="G606" t="s">
        <v>217</v>
      </c>
      <c r="H606" s="21">
        <v>3.53</v>
      </c>
      <c r="I606" t="s">
        <v>218</v>
      </c>
      <c r="J606" s="22">
        <f>ROUND(E606* H606,5)</f>
        <v>3.53</v>
      </c>
      <c r="K606" s="23"/>
    </row>
    <row r="607" spans="1:27" x14ac:dyDescent="0.3">
      <c r="B607" t="s">
        <v>1071</v>
      </c>
      <c r="C607" t="s">
        <v>846</v>
      </c>
      <c r="D607" t="s">
        <v>1072</v>
      </c>
      <c r="E607" s="20">
        <v>0.2</v>
      </c>
      <c r="G607" t="s">
        <v>217</v>
      </c>
      <c r="H607" s="21">
        <v>2.71</v>
      </c>
      <c r="I607" t="s">
        <v>218</v>
      </c>
      <c r="J607" s="22">
        <f>ROUND(E607* H607,5)</f>
        <v>0.54200000000000004</v>
      </c>
      <c r="K607" s="23"/>
    </row>
    <row r="608" spans="1:27" x14ac:dyDescent="0.3">
      <c r="B608" t="s">
        <v>1065</v>
      </c>
      <c r="C608" t="s">
        <v>898</v>
      </c>
      <c r="D608" t="s">
        <v>1066</v>
      </c>
      <c r="E608" s="20">
        <v>1.25</v>
      </c>
      <c r="G608" t="s">
        <v>217</v>
      </c>
      <c r="H608" s="21">
        <v>1</v>
      </c>
      <c r="I608" t="s">
        <v>218</v>
      </c>
      <c r="J608" s="22">
        <f>ROUND(E608* H608,5)</f>
        <v>1.25</v>
      </c>
      <c r="K608" s="23"/>
    </row>
    <row r="609" spans="1:27" x14ac:dyDescent="0.3">
      <c r="B609" t="s">
        <v>848</v>
      </c>
      <c r="C609" t="s">
        <v>849</v>
      </c>
      <c r="D609" t="s">
        <v>850</v>
      </c>
      <c r="E609" s="20">
        <v>0.5</v>
      </c>
      <c r="G609" t="s">
        <v>217</v>
      </c>
      <c r="H609" s="21">
        <v>10.52</v>
      </c>
      <c r="I609" t="s">
        <v>218</v>
      </c>
      <c r="J609" s="22">
        <f>ROUND(E609* H609,5)</f>
        <v>5.26</v>
      </c>
      <c r="K609" s="23"/>
    </row>
    <row r="610" spans="1:27" x14ac:dyDescent="0.3">
      <c r="D610" s="24" t="s">
        <v>228</v>
      </c>
      <c r="E610" s="23"/>
      <c r="H610" s="23"/>
      <c r="K610" s="21">
        <f>SUM(J606:J609)</f>
        <v>10.582000000000001</v>
      </c>
    </row>
    <row r="611" spans="1:27" x14ac:dyDescent="0.3">
      <c r="D611" s="24" t="s">
        <v>229</v>
      </c>
      <c r="E611" s="23"/>
      <c r="H611" s="23"/>
      <c r="K611" s="69">
        <f>SUM(J605:J610)</f>
        <v>10.582000000000001</v>
      </c>
    </row>
    <row r="612" spans="1:27" x14ac:dyDescent="0.3">
      <c r="D612" s="24" t="s">
        <v>232</v>
      </c>
      <c r="E612" s="23"/>
      <c r="H612" s="23"/>
      <c r="K612" s="69">
        <f>SUM(K611:K611)</f>
        <v>10.582000000000001</v>
      </c>
    </row>
    <row r="614" spans="1:27" ht="45" customHeight="1" x14ac:dyDescent="0.3">
      <c r="A614" s="17"/>
      <c r="B614" s="17" t="s">
        <v>1073</v>
      </c>
      <c r="C614" s="1" t="s">
        <v>898</v>
      </c>
      <c r="D614" s="116" t="s">
        <v>1074</v>
      </c>
      <c r="E614" s="117"/>
      <c r="F614" s="117"/>
      <c r="G614" s="1"/>
      <c r="H614" s="18" t="s">
        <v>212</v>
      </c>
      <c r="I614" s="118">
        <v>1</v>
      </c>
      <c r="J614" s="119"/>
      <c r="K614" s="19">
        <f>ROUND(K622,2)</f>
        <v>7.56</v>
      </c>
      <c r="L614" s="1"/>
      <c r="M614" s="1"/>
      <c r="N614" s="1"/>
      <c r="O614" s="1"/>
      <c r="P614" s="1"/>
      <c r="Q614" s="1"/>
      <c r="R614" s="1"/>
      <c r="S614" s="1"/>
      <c r="T614" s="1"/>
      <c r="U614" s="1"/>
      <c r="V614" s="1"/>
      <c r="W614" s="1"/>
      <c r="X614" s="1"/>
      <c r="Y614" s="1"/>
      <c r="Z614" s="1"/>
      <c r="AA614" s="1"/>
    </row>
    <row r="615" spans="1:27" ht="45" customHeight="1" x14ac:dyDescent="0.3">
      <c r="B615" s="14" t="s">
        <v>223</v>
      </c>
      <c r="L615" s="1"/>
      <c r="M615" s="1"/>
      <c r="N615" s="1"/>
      <c r="O615" s="1"/>
      <c r="P615" s="1"/>
      <c r="Q615" s="1"/>
      <c r="R615" s="1"/>
      <c r="S615" s="1"/>
      <c r="T615" s="1"/>
      <c r="U615" s="1"/>
      <c r="V615" s="1"/>
      <c r="W615" s="1"/>
      <c r="X615" s="1"/>
      <c r="Y615" s="1"/>
      <c r="Z615" s="1"/>
      <c r="AA615" s="1"/>
    </row>
    <row r="616" spans="1:27" ht="45" customHeight="1" x14ac:dyDescent="0.3">
      <c r="B616" t="s">
        <v>1065</v>
      </c>
      <c r="C616" t="s">
        <v>898</v>
      </c>
      <c r="D616" t="s">
        <v>1066</v>
      </c>
      <c r="E616" s="20">
        <v>0.75</v>
      </c>
      <c r="G616" t="s">
        <v>217</v>
      </c>
      <c r="H616" s="21">
        <v>1</v>
      </c>
      <c r="I616" t="s">
        <v>218</v>
      </c>
      <c r="J616" s="22">
        <f>ROUND(E616* H616,5)</f>
        <v>0.75</v>
      </c>
      <c r="K616" s="23"/>
      <c r="L616" s="1"/>
      <c r="M616" s="1"/>
      <c r="N616" s="1"/>
      <c r="O616" s="1"/>
      <c r="P616" s="1"/>
      <c r="Q616" s="1"/>
      <c r="R616" s="1"/>
      <c r="S616" s="1"/>
      <c r="T616" s="1"/>
      <c r="U616" s="1"/>
      <c r="V616" s="1"/>
      <c r="W616" s="1"/>
      <c r="X616" s="1"/>
      <c r="Y616" s="1"/>
      <c r="Z616" s="1"/>
      <c r="AA616" s="1"/>
    </row>
    <row r="617" spans="1:27" x14ac:dyDescent="0.3">
      <c r="B617" t="s">
        <v>848</v>
      </c>
      <c r="C617" t="s">
        <v>849</v>
      </c>
      <c r="D617" t="s">
        <v>850</v>
      </c>
      <c r="E617" s="20">
        <v>0.5</v>
      </c>
      <c r="G617" t="s">
        <v>217</v>
      </c>
      <c r="H617" s="21">
        <v>10.52</v>
      </c>
      <c r="I617" t="s">
        <v>218</v>
      </c>
      <c r="J617" s="22">
        <f>ROUND(E617* H617,5)</f>
        <v>5.26</v>
      </c>
      <c r="K617" s="23"/>
    </row>
    <row r="618" spans="1:27" x14ac:dyDescent="0.3">
      <c r="B618" t="s">
        <v>1063</v>
      </c>
      <c r="C618" t="s">
        <v>846</v>
      </c>
      <c r="D618" t="s">
        <v>1064</v>
      </c>
      <c r="E618" s="20">
        <v>0.2</v>
      </c>
      <c r="G618" t="s">
        <v>217</v>
      </c>
      <c r="H618" s="21">
        <v>3.34</v>
      </c>
      <c r="I618" t="s">
        <v>218</v>
      </c>
      <c r="J618" s="22">
        <f>ROUND(E618* H618,5)</f>
        <v>0.66800000000000004</v>
      </c>
      <c r="K618" s="23"/>
    </row>
    <row r="619" spans="1:27" x14ac:dyDescent="0.3">
      <c r="B619" t="s">
        <v>1075</v>
      </c>
      <c r="C619" t="s">
        <v>898</v>
      </c>
      <c r="D619" t="s">
        <v>1076</v>
      </c>
      <c r="E619" s="20">
        <v>1</v>
      </c>
      <c r="G619" t="s">
        <v>217</v>
      </c>
      <c r="H619" s="21">
        <v>0.88</v>
      </c>
      <c r="I619" t="s">
        <v>218</v>
      </c>
      <c r="J619" s="22">
        <f>ROUND(E619* H619,5)</f>
        <v>0.88</v>
      </c>
      <c r="K619" s="23"/>
    </row>
    <row r="620" spans="1:27" x14ac:dyDescent="0.3">
      <c r="D620" s="24" t="s">
        <v>228</v>
      </c>
      <c r="E620" s="23"/>
      <c r="H620" s="23"/>
      <c r="K620" s="21">
        <f>SUM(J616:J619)</f>
        <v>7.5579999999999998</v>
      </c>
    </row>
    <row r="621" spans="1:27" x14ac:dyDescent="0.3">
      <c r="D621" s="24" t="s">
        <v>229</v>
      </c>
      <c r="E621" s="23"/>
      <c r="H621" s="23"/>
      <c r="K621" s="69">
        <f>SUM(J615:J620)</f>
        <v>7.5579999999999998</v>
      </c>
    </row>
    <row r="622" spans="1:27" x14ac:dyDescent="0.3">
      <c r="D622" s="24" t="s">
        <v>232</v>
      </c>
      <c r="E622" s="23"/>
      <c r="H622" s="23"/>
      <c r="K622" s="69">
        <f>SUM(K621:K621)</f>
        <v>7.5579999999999998</v>
      </c>
    </row>
    <row r="624" spans="1:27" x14ac:dyDescent="0.3">
      <c r="A624" s="17"/>
      <c r="B624" s="17" t="s">
        <v>1077</v>
      </c>
      <c r="C624" s="1" t="s">
        <v>898</v>
      </c>
      <c r="D624" s="116" t="s">
        <v>1078</v>
      </c>
      <c r="E624" s="117"/>
      <c r="F624" s="117"/>
      <c r="G624" s="1"/>
      <c r="H624" s="18" t="s">
        <v>212</v>
      </c>
      <c r="I624" s="118">
        <v>1</v>
      </c>
      <c r="J624" s="119"/>
      <c r="K624" s="19">
        <f>ROUND(K630,2)</f>
        <v>13.46</v>
      </c>
    </row>
    <row r="625" spans="1:27" x14ac:dyDescent="0.3">
      <c r="B625" s="14" t="s">
        <v>223</v>
      </c>
    </row>
    <row r="626" spans="1:27" x14ac:dyDescent="0.3">
      <c r="B626" t="s">
        <v>848</v>
      </c>
      <c r="C626" t="s">
        <v>849</v>
      </c>
      <c r="D626" t="s">
        <v>850</v>
      </c>
      <c r="E626" s="20">
        <v>0.5</v>
      </c>
      <c r="G626" t="s">
        <v>217</v>
      </c>
      <c r="H626" s="21">
        <v>10.52</v>
      </c>
      <c r="I626" t="s">
        <v>218</v>
      </c>
      <c r="J626" s="22">
        <f>ROUND(E626* H626,5)</f>
        <v>5.26</v>
      </c>
      <c r="K626" s="23"/>
    </row>
    <row r="627" spans="1:27" x14ac:dyDescent="0.3">
      <c r="B627" t="s">
        <v>1079</v>
      </c>
      <c r="C627" t="s">
        <v>898</v>
      </c>
      <c r="D627" t="s">
        <v>1080</v>
      </c>
      <c r="E627" s="20">
        <v>1</v>
      </c>
      <c r="G627" t="s">
        <v>217</v>
      </c>
      <c r="H627" s="21">
        <v>8.1999999999999993</v>
      </c>
      <c r="I627" t="s">
        <v>218</v>
      </c>
      <c r="J627" s="22">
        <f>ROUND(E627* H627,5)</f>
        <v>8.1999999999999993</v>
      </c>
      <c r="K627" s="23"/>
    </row>
    <row r="628" spans="1:27" x14ac:dyDescent="0.3">
      <c r="D628" s="24" t="s">
        <v>228</v>
      </c>
      <c r="E628" s="23"/>
      <c r="H628" s="23"/>
      <c r="K628" s="21">
        <f>SUM(J626:J627)</f>
        <v>13.459999999999999</v>
      </c>
    </row>
    <row r="629" spans="1:27" ht="45" customHeight="1" x14ac:dyDescent="0.3">
      <c r="D629" s="24" t="s">
        <v>229</v>
      </c>
      <c r="E629" s="23"/>
      <c r="H629" s="23"/>
      <c r="K629" s="69">
        <f>SUM(J625:J628)</f>
        <v>13.459999999999999</v>
      </c>
      <c r="L629" s="1"/>
      <c r="M629" s="1"/>
      <c r="N629" s="1"/>
      <c r="O629" s="1"/>
      <c r="P629" s="1"/>
      <c r="Q629" s="1"/>
      <c r="R629" s="1"/>
      <c r="S629" s="1"/>
      <c r="T629" s="1"/>
      <c r="U629" s="1"/>
      <c r="V629" s="1"/>
      <c r="W629" s="1"/>
      <c r="X629" s="1"/>
      <c r="Y629" s="1"/>
      <c r="Z629" s="1"/>
      <c r="AA629" s="1"/>
    </row>
    <row r="630" spans="1:27" x14ac:dyDescent="0.3">
      <c r="D630" s="24" t="s">
        <v>232</v>
      </c>
      <c r="E630" s="23"/>
      <c r="H630" s="23"/>
      <c r="K630" s="69">
        <f>SUM(K629:K629)</f>
        <v>13.459999999999999</v>
      </c>
    </row>
    <row r="632" spans="1:27" x14ac:dyDescent="0.3">
      <c r="A632" s="17"/>
      <c r="B632" s="17" t="s">
        <v>1081</v>
      </c>
      <c r="C632" s="1" t="s">
        <v>898</v>
      </c>
      <c r="D632" s="116" t="s">
        <v>1082</v>
      </c>
      <c r="E632" s="117"/>
      <c r="F632" s="117"/>
      <c r="G632" s="1"/>
      <c r="H632" s="18" t="s">
        <v>212</v>
      </c>
      <c r="I632" s="118">
        <v>1</v>
      </c>
      <c r="J632" s="119"/>
      <c r="K632" s="19">
        <f>ROUND(K639,2)</f>
        <v>73.09</v>
      </c>
    </row>
    <row r="633" spans="1:27" x14ac:dyDescent="0.3">
      <c r="B633" s="14" t="s">
        <v>223</v>
      </c>
    </row>
    <row r="634" spans="1:27" x14ac:dyDescent="0.3">
      <c r="B634" t="s">
        <v>848</v>
      </c>
      <c r="C634" t="s">
        <v>849</v>
      </c>
      <c r="D634" t="s">
        <v>850</v>
      </c>
      <c r="E634" s="20">
        <v>1.5</v>
      </c>
      <c r="G634" t="s">
        <v>217</v>
      </c>
      <c r="H634" s="21">
        <v>10.52</v>
      </c>
      <c r="I634" t="s">
        <v>218</v>
      </c>
      <c r="J634" s="22">
        <f>ROUND(E634* H634,5)</f>
        <v>15.78</v>
      </c>
      <c r="K634" s="23"/>
    </row>
    <row r="635" spans="1:27" x14ac:dyDescent="0.3">
      <c r="B635" t="s">
        <v>1065</v>
      </c>
      <c r="C635" t="s">
        <v>898</v>
      </c>
      <c r="D635" t="s">
        <v>1066</v>
      </c>
      <c r="E635" s="20">
        <v>2</v>
      </c>
      <c r="G635" t="s">
        <v>217</v>
      </c>
      <c r="H635" s="21">
        <v>1</v>
      </c>
      <c r="I635" t="s">
        <v>218</v>
      </c>
      <c r="J635" s="22">
        <f>ROUND(E635* H635,5)</f>
        <v>2</v>
      </c>
      <c r="K635" s="23"/>
    </row>
    <row r="636" spans="1:27" x14ac:dyDescent="0.3">
      <c r="B636" t="s">
        <v>1083</v>
      </c>
      <c r="C636" t="s">
        <v>898</v>
      </c>
      <c r="D636" t="s">
        <v>1084</v>
      </c>
      <c r="E636" s="20">
        <v>1</v>
      </c>
      <c r="G636" t="s">
        <v>217</v>
      </c>
      <c r="H636" s="21">
        <v>55.31</v>
      </c>
      <c r="I636" t="s">
        <v>218</v>
      </c>
      <c r="J636" s="22">
        <f>ROUND(E636* H636,5)</f>
        <v>55.31</v>
      </c>
      <c r="K636" s="23"/>
    </row>
    <row r="637" spans="1:27" x14ac:dyDescent="0.3">
      <c r="D637" s="24" t="s">
        <v>228</v>
      </c>
      <c r="E637" s="23"/>
      <c r="H637" s="23"/>
      <c r="K637" s="21">
        <f>SUM(J634:J636)</f>
        <v>73.09</v>
      </c>
    </row>
    <row r="638" spans="1:27" x14ac:dyDescent="0.3">
      <c r="D638" s="24" t="s">
        <v>229</v>
      </c>
      <c r="E638" s="23"/>
      <c r="H638" s="23"/>
      <c r="K638" s="69">
        <f>SUM(J633:J637)</f>
        <v>73.09</v>
      </c>
    </row>
    <row r="639" spans="1:27" x14ac:dyDescent="0.3">
      <c r="D639" s="24" t="s">
        <v>232</v>
      </c>
      <c r="E639" s="23"/>
      <c r="H639" s="23"/>
      <c r="K639" s="69">
        <f>SUM(K638:K638)</f>
        <v>73.09</v>
      </c>
    </row>
    <row r="641" spans="1:27" x14ac:dyDescent="0.3">
      <c r="A641" s="17"/>
      <c r="B641" s="17" t="s">
        <v>1085</v>
      </c>
      <c r="C641" s="1" t="s">
        <v>898</v>
      </c>
      <c r="D641" s="116" t="s">
        <v>1086</v>
      </c>
      <c r="E641" s="117"/>
      <c r="F641" s="117"/>
      <c r="G641" s="1"/>
      <c r="H641" s="18" t="s">
        <v>212</v>
      </c>
      <c r="I641" s="118">
        <v>1</v>
      </c>
      <c r="J641" s="119"/>
      <c r="K641" s="19">
        <f>ROUND(K648,2)</f>
        <v>79.239999999999995</v>
      </c>
    </row>
    <row r="642" spans="1:27" ht="45" customHeight="1" x14ac:dyDescent="0.3">
      <c r="B642" s="14" t="s">
        <v>223</v>
      </c>
      <c r="L642" s="1"/>
      <c r="M642" s="1"/>
      <c r="N642" s="1"/>
      <c r="O642" s="1"/>
      <c r="P642" s="1"/>
      <c r="Q642" s="1"/>
      <c r="R642" s="1"/>
      <c r="S642" s="1"/>
      <c r="T642" s="1"/>
      <c r="U642" s="1"/>
      <c r="V642" s="1"/>
      <c r="W642" s="1"/>
      <c r="X642" s="1"/>
      <c r="Y642" s="1"/>
      <c r="Z642" s="1"/>
      <c r="AA642" s="1"/>
    </row>
    <row r="643" spans="1:27" x14ac:dyDescent="0.3">
      <c r="B643" t="s">
        <v>1065</v>
      </c>
      <c r="C643" t="s">
        <v>898</v>
      </c>
      <c r="D643" t="s">
        <v>1066</v>
      </c>
      <c r="E643" s="20">
        <v>2</v>
      </c>
      <c r="G643" t="s">
        <v>217</v>
      </c>
      <c r="H643" s="21">
        <v>1</v>
      </c>
      <c r="I643" t="s">
        <v>218</v>
      </c>
      <c r="J643" s="22">
        <f>ROUND(E643* H643,5)</f>
        <v>2</v>
      </c>
      <c r="K643" s="23"/>
    </row>
    <row r="644" spans="1:27" x14ac:dyDescent="0.3">
      <c r="B644" t="s">
        <v>1087</v>
      </c>
      <c r="C644" t="s">
        <v>898</v>
      </c>
      <c r="D644" t="s">
        <v>1088</v>
      </c>
      <c r="E644" s="20">
        <v>1</v>
      </c>
      <c r="G644" t="s">
        <v>217</v>
      </c>
      <c r="H644" s="21">
        <v>61.46</v>
      </c>
      <c r="I644" t="s">
        <v>218</v>
      </c>
      <c r="J644" s="22">
        <f>ROUND(E644* H644,5)</f>
        <v>61.46</v>
      </c>
      <c r="K644" s="23"/>
    </row>
    <row r="645" spans="1:27" x14ac:dyDescent="0.3">
      <c r="B645" t="s">
        <v>848</v>
      </c>
      <c r="C645" t="s">
        <v>849</v>
      </c>
      <c r="D645" t="s">
        <v>850</v>
      </c>
      <c r="E645" s="20">
        <v>1.5</v>
      </c>
      <c r="G645" t="s">
        <v>217</v>
      </c>
      <c r="H645" s="21">
        <v>10.52</v>
      </c>
      <c r="I645" t="s">
        <v>218</v>
      </c>
      <c r="J645" s="22">
        <f>ROUND(E645* H645,5)</f>
        <v>15.78</v>
      </c>
      <c r="K645" s="23"/>
    </row>
    <row r="646" spans="1:27" x14ac:dyDescent="0.3">
      <c r="D646" s="24" t="s">
        <v>228</v>
      </c>
      <c r="E646" s="23"/>
      <c r="H646" s="23"/>
      <c r="K646" s="21">
        <f>SUM(J643:J645)</f>
        <v>79.239999999999995</v>
      </c>
    </row>
    <row r="647" spans="1:27" x14ac:dyDescent="0.3">
      <c r="D647" s="24" t="s">
        <v>229</v>
      </c>
      <c r="E647" s="23"/>
      <c r="H647" s="23"/>
      <c r="K647" s="69">
        <f>SUM(J642:J646)</f>
        <v>79.239999999999995</v>
      </c>
    </row>
    <row r="648" spans="1:27" x14ac:dyDescent="0.3">
      <c r="D648" s="24" t="s">
        <v>232</v>
      </c>
      <c r="E648" s="23"/>
      <c r="H648" s="23"/>
      <c r="K648" s="69">
        <f>SUM(K647:K647)</f>
        <v>79.239999999999995</v>
      </c>
    </row>
    <row r="650" spans="1:27" x14ac:dyDescent="0.3">
      <c r="A650" s="17"/>
      <c r="B650" s="17" t="s">
        <v>1089</v>
      </c>
      <c r="C650" s="1" t="s">
        <v>898</v>
      </c>
      <c r="D650" s="116" t="s">
        <v>1090</v>
      </c>
      <c r="E650" s="117"/>
      <c r="F650" s="117"/>
      <c r="G650" s="1"/>
      <c r="H650" s="18" t="s">
        <v>212</v>
      </c>
      <c r="I650" s="118">
        <v>1</v>
      </c>
      <c r="J650" s="119"/>
      <c r="K650" s="19">
        <f>ROUND(K657,2)</f>
        <v>119</v>
      </c>
    </row>
    <row r="651" spans="1:27" x14ac:dyDescent="0.3">
      <c r="B651" s="14" t="s">
        <v>223</v>
      </c>
    </row>
    <row r="652" spans="1:27" x14ac:dyDescent="0.3">
      <c r="B652" t="s">
        <v>1091</v>
      </c>
      <c r="C652" t="s">
        <v>898</v>
      </c>
      <c r="D652" t="s">
        <v>1092</v>
      </c>
      <c r="E652" s="20">
        <v>1</v>
      </c>
      <c r="G652" t="s">
        <v>217</v>
      </c>
      <c r="H652" s="21">
        <v>101.22</v>
      </c>
      <c r="I652" t="s">
        <v>218</v>
      </c>
      <c r="J652" s="22">
        <f>ROUND(E652* H652,5)</f>
        <v>101.22</v>
      </c>
      <c r="K652" s="23"/>
    </row>
    <row r="653" spans="1:27" x14ac:dyDescent="0.3">
      <c r="B653" t="s">
        <v>1065</v>
      </c>
      <c r="C653" t="s">
        <v>898</v>
      </c>
      <c r="D653" t="s">
        <v>1066</v>
      </c>
      <c r="E653" s="20">
        <v>2</v>
      </c>
      <c r="G653" t="s">
        <v>217</v>
      </c>
      <c r="H653" s="21">
        <v>1</v>
      </c>
      <c r="I653" t="s">
        <v>218</v>
      </c>
      <c r="J653" s="22">
        <f>ROUND(E653* H653,5)</f>
        <v>2</v>
      </c>
      <c r="K653" s="23"/>
    </row>
    <row r="654" spans="1:27" ht="45" customHeight="1" x14ac:dyDescent="0.3">
      <c r="B654" t="s">
        <v>848</v>
      </c>
      <c r="C654" t="s">
        <v>849</v>
      </c>
      <c r="D654" t="s">
        <v>850</v>
      </c>
      <c r="E654" s="20">
        <v>1.5</v>
      </c>
      <c r="G654" t="s">
        <v>217</v>
      </c>
      <c r="H654" s="21">
        <v>10.52</v>
      </c>
      <c r="I654" t="s">
        <v>218</v>
      </c>
      <c r="J654" s="22">
        <f>ROUND(E654* H654,5)</f>
        <v>15.78</v>
      </c>
      <c r="K654" s="23"/>
      <c r="L654" s="1"/>
      <c r="M654" s="1"/>
      <c r="N654" s="1"/>
      <c r="O654" s="1"/>
      <c r="P654" s="1"/>
      <c r="Q654" s="1"/>
      <c r="R654" s="1"/>
      <c r="S654" s="1"/>
      <c r="T654" s="1"/>
      <c r="U654" s="1"/>
      <c r="V654" s="1"/>
      <c r="W654" s="1"/>
      <c r="X654" s="1"/>
      <c r="Y654" s="1"/>
      <c r="Z654" s="1"/>
      <c r="AA654" s="1"/>
    </row>
    <row r="655" spans="1:27" x14ac:dyDescent="0.3">
      <c r="D655" s="24" t="s">
        <v>228</v>
      </c>
      <c r="E655" s="23"/>
      <c r="H655" s="23"/>
      <c r="K655" s="21">
        <f>SUM(J652:J654)</f>
        <v>119</v>
      </c>
    </row>
    <row r="656" spans="1:27" x14ac:dyDescent="0.3">
      <c r="D656" s="24" t="s">
        <v>229</v>
      </c>
      <c r="E656" s="23"/>
      <c r="H656" s="23"/>
      <c r="K656" s="69">
        <f>SUM(J651:J655)</f>
        <v>119</v>
      </c>
    </row>
    <row r="657" spans="1:27" x14ac:dyDescent="0.3">
      <c r="D657" s="24" t="s">
        <v>232</v>
      </c>
      <c r="E657" s="23"/>
      <c r="H657" s="23"/>
      <c r="K657" s="69">
        <f>SUM(K656:K656)</f>
        <v>119</v>
      </c>
    </row>
    <row r="659" spans="1:27" x14ac:dyDescent="0.3">
      <c r="A659" s="17"/>
      <c r="B659" s="17" t="s">
        <v>1093</v>
      </c>
      <c r="C659" s="1" t="s">
        <v>898</v>
      </c>
      <c r="D659" s="116" t="s">
        <v>1094</v>
      </c>
      <c r="E659" s="117"/>
      <c r="F659" s="117"/>
      <c r="G659" s="1"/>
      <c r="H659" s="18" t="s">
        <v>212</v>
      </c>
      <c r="I659" s="118">
        <v>1</v>
      </c>
      <c r="J659" s="119"/>
      <c r="K659" s="19">
        <f>ROUND(K666,2)</f>
        <v>133.53</v>
      </c>
    </row>
    <row r="660" spans="1:27" x14ac:dyDescent="0.3">
      <c r="B660" s="14" t="s">
        <v>223</v>
      </c>
    </row>
    <row r="661" spans="1:27" x14ac:dyDescent="0.3">
      <c r="B661" t="s">
        <v>848</v>
      </c>
      <c r="C661" t="s">
        <v>849</v>
      </c>
      <c r="D661" t="s">
        <v>850</v>
      </c>
      <c r="E661" s="20">
        <v>1.5</v>
      </c>
      <c r="G661" t="s">
        <v>217</v>
      </c>
      <c r="H661" s="21">
        <v>10.52</v>
      </c>
      <c r="I661" t="s">
        <v>218</v>
      </c>
      <c r="J661" s="22">
        <f>ROUND(E661* H661,5)</f>
        <v>15.78</v>
      </c>
      <c r="K661" s="23"/>
    </row>
    <row r="662" spans="1:27" x14ac:dyDescent="0.3">
      <c r="B662" t="s">
        <v>1095</v>
      </c>
      <c r="C662" t="s">
        <v>898</v>
      </c>
      <c r="D662" t="s">
        <v>1096</v>
      </c>
      <c r="E662" s="20">
        <v>1</v>
      </c>
      <c r="G662" t="s">
        <v>217</v>
      </c>
      <c r="H662" s="21">
        <v>115.75</v>
      </c>
      <c r="I662" t="s">
        <v>218</v>
      </c>
      <c r="J662" s="22">
        <f>ROUND(E662* H662,5)</f>
        <v>115.75</v>
      </c>
      <c r="K662" s="23"/>
    </row>
    <row r="663" spans="1:27" x14ac:dyDescent="0.3">
      <c r="B663" t="s">
        <v>1065</v>
      </c>
      <c r="C663" t="s">
        <v>898</v>
      </c>
      <c r="D663" t="s">
        <v>1066</v>
      </c>
      <c r="E663" s="20">
        <v>2</v>
      </c>
      <c r="G663" t="s">
        <v>217</v>
      </c>
      <c r="H663" s="21">
        <v>1</v>
      </c>
      <c r="I663" t="s">
        <v>218</v>
      </c>
      <c r="J663" s="22">
        <f>ROUND(E663* H663,5)</f>
        <v>2</v>
      </c>
      <c r="K663" s="23"/>
    </row>
    <row r="664" spans="1:27" x14ac:dyDescent="0.3">
      <c r="D664" s="24" t="s">
        <v>228</v>
      </c>
      <c r="E664" s="23"/>
      <c r="H664" s="23"/>
      <c r="K664" s="21">
        <f>SUM(J661:J663)</f>
        <v>133.53</v>
      </c>
    </row>
    <row r="665" spans="1:27" x14ac:dyDescent="0.3">
      <c r="D665" s="24" t="s">
        <v>229</v>
      </c>
      <c r="E665" s="23"/>
      <c r="H665" s="23"/>
      <c r="K665" s="69">
        <f>SUM(J660:J664)</f>
        <v>133.53</v>
      </c>
    </row>
    <row r="666" spans="1:27" x14ac:dyDescent="0.3">
      <c r="D666" s="24" t="s">
        <v>232</v>
      </c>
      <c r="E666" s="23"/>
      <c r="H666" s="23"/>
      <c r="K666" s="69">
        <f>SUM(K665:K665)</f>
        <v>133.53</v>
      </c>
    </row>
    <row r="667" spans="1:27" ht="45" customHeight="1" x14ac:dyDescent="0.3">
      <c r="L667" s="1"/>
      <c r="M667" s="1"/>
      <c r="N667" s="1"/>
      <c r="O667" s="1"/>
      <c r="P667" s="1"/>
      <c r="Q667" s="1"/>
      <c r="R667" s="1"/>
      <c r="S667" s="1"/>
      <c r="T667" s="1"/>
      <c r="U667" s="1"/>
      <c r="V667" s="1"/>
      <c r="W667" s="1"/>
      <c r="X667" s="1"/>
      <c r="Y667" s="1"/>
      <c r="Z667" s="1"/>
      <c r="AA667" s="1"/>
    </row>
    <row r="668" spans="1:27" ht="45" customHeight="1" x14ac:dyDescent="0.3">
      <c r="A668" s="17"/>
      <c r="B668" s="17" t="s">
        <v>1097</v>
      </c>
      <c r="C668" s="1" t="s">
        <v>898</v>
      </c>
      <c r="D668" s="116" t="s">
        <v>1098</v>
      </c>
      <c r="E668" s="117"/>
      <c r="F668" s="117"/>
      <c r="G668" s="1"/>
      <c r="H668" s="18" t="s">
        <v>212</v>
      </c>
      <c r="I668" s="118">
        <v>1</v>
      </c>
      <c r="J668" s="119"/>
      <c r="K668" s="19">
        <f>ROUND(K675,2)</f>
        <v>171.23</v>
      </c>
      <c r="L668" s="1"/>
      <c r="M668" s="1"/>
      <c r="N668" s="1"/>
      <c r="O668" s="1"/>
      <c r="P668" s="1"/>
      <c r="Q668" s="1"/>
      <c r="R668" s="1"/>
      <c r="S668" s="1"/>
      <c r="T668" s="1"/>
      <c r="U668" s="1"/>
      <c r="V668" s="1"/>
      <c r="W668" s="1"/>
      <c r="X668" s="1"/>
      <c r="Y668" s="1"/>
      <c r="Z668" s="1"/>
      <c r="AA668" s="1"/>
    </row>
    <row r="669" spans="1:27" ht="45" customHeight="1" x14ac:dyDescent="0.3">
      <c r="B669" s="14" t="s">
        <v>223</v>
      </c>
      <c r="L669" s="1"/>
      <c r="M669" s="1"/>
      <c r="N669" s="1"/>
      <c r="O669" s="1"/>
      <c r="P669" s="1"/>
      <c r="Q669" s="1"/>
      <c r="R669" s="1"/>
      <c r="S669" s="1"/>
      <c r="T669" s="1"/>
      <c r="U669" s="1"/>
      <c r="V669" s="1"/>
      <c r="W669" s="1"/>
      <c r="X669" s="1"/>
      <c r="Y669" s="1"/>
      <c r="Z669" s="1"/>
      <c r="AA669" s="1"/>
    </row>
    <row r="670" spans="1:27" ht="45" customHeight="1" x14ac:dyDescent="0.3">
      <c r="B670" t="s">
        <v>848</v>
      </c>
      <c r="C670" t="s">
        <v>849</v>
      </c>
      <c r="D670" t="s">
        <v>850</v>
      </c>
      <c r="E670" s="20">
        <v>1.5</v>
      </c>
      <c r="G670" t="s">
        <v>217</v>
      </c>
      <c r="H670" s="21">
        <v>10.52</v>
      </c>
      <c r="I670" t="s">
        <v>218</v>
      </c>
      <c r="J670" s="22">
        <f>ROUND(E670* H670,5)</f>
        <v>15.78</v>
      </c>
      <c r="K670" s="23"/>
      <c r="L670" s="1"/>
      <c r="M670" s="1"/>
      <c r="N670" s="1"/>
      <c r="O670" s="1"/>
      <c r="P670" s="1"/>
      <c r="Q670" s="1"/>
      <c r="R670" s="1"/>
      <c r="S670" s="1"/>
      <c r="T670" s="1"/>
      <c r="U670" s="1"/>
      <c r="V670" s="1"/>
      <c r="W670" s="1"/>
      <c r="X670" s="1"/>
      <c r="Y670" s="1"/>
      <c r="Z670" s="1"/>
      <c r="AA670" s="1"/>
    </row>
    <row r="671" spans="1:27" ht="45" customHeight="1" x14ac:dyDescent="0.3">
      <c r="B671" t="s">
        <v>1065</v>
      </c>
      <c r="C671" t="s">
        <v>898</v>
      </c>
      <c r="D671" t="s">
        <v>1066</v>
      </c>
      <c r="E671" s="20">
        <v>2</v>
      </c>
      <c r="G671" t="s">
        <v>217</v>
      </c>
      <c r="H671" s="21">
        <v>1</v>
      </c>
      <c r="I671" t="s">
        <v>218</v>
      </c>
      <c r="J671" s="22">
        <f>ROUND(E671* H671,5)</f>
        <v>2</v>
      </c>
      <c r="K671" s="23"/>
      <c r="L671" s="1"/>
      <c r="M671" s="1"/>
      <c r="N671" s="1"/>
      <c r="O671" s="1"/>
      <c r="P671" s="1"/>
      <c r="Q671" s="1"/>
      <c r="R671" s="1"/>
      <c r="S671" s="1"/>
      <c r="T671" s="1"/>
      <c r="U671" s="1"/>
      <c r="V671" s="1"/>
      <c r="W671" s="1"/>
      <c r="X671" s="1"/>
      <c r="Y671" s="1"/>
      <c r="Z671" s="1"/>
      <c r="AA671" s="1"/>
    </row>
    <row r="672" spans="1:27" ht="45" customHeight="1" x14ac:dyDescent="0.3">
      <c r="B672" t="s">
        <v>1099</v>
      </c>
      <c r="C672" t="s">
        <v>898</v>
      </c>
      <c r="D672" t="s">
        <v>1100</v>
      </c>
      <c r="E672" s="20">
        <v>1</v>
      </c>
      <c r="G672" t="s">
        <v>217</v>
      </c>
      <c r="H672" s="21">
        <v>153.44999999999999</v>
      </c>
      <c r="I672" t="s">
        <v>218</v>
      </c>
      <c r="J672" s="22">
        <f>ROUND(E672* H672,5)</f>
        <v>153.44999999999999</v>
      </c>
      <c r="K672" s="23"/>
      <c r="L672" s="1"/>
      <c r="M672" s="1"/>
      <c r="N672" s="1"/>
      <c r="O672" s="1"/>
      <c r="P672" s="1"/>
      <c r="Q672" s="1"/>
      <c r="R672" s="1"/>
      <c r="S672" s="1"/>
      <c r="T672" s="1"/>
      <c r="U672" s="1"/>
      <c r="V672" s="1"/>
      <c r="W672" s="1"/>
      <c r="X672" s="1"/>
      <c r="Y672" s="1"/>
      <c r="Z672" s="1"/>
      <c r="AA672" s="1"/>
    </row>
    <row r="673" spans="1:27" ht="45" customHeight="1" x14ac:dyDescent="0.3">
      <c r="D673" s="24" t="s">
        <v>228</v>
      </c>
      <c r="E673" s="23"/>
      <c r="H673" s="23"/>
      <c r="K673" s="21">
        <f>SUM(J670:J672)</f>
        <v>171.23</v>
      </c>
      <c r="L673" s="1"/>
      <c r="M673" s="1"/>
      <c r="N673" s="1"/>
      <c r="O673" s="1"/>
      <c r="P673" s="1"/>
      <c r="Q673" s="1"/>
      <c r="R673" s="1"/>
      <c r="S673" s="1"/>
      <c r="T673" s="1"/>
      <c r="U673" s="1"/>
      <c r="V673" s="1"/>
      <c r="W673" s="1"/>
      <c r="X673" s="1"/>
      <c r="Y673" s="1"/>
      <c r="Z673" s="1"/>
      <c r="AA673" s="1"/>
    </row>
    <row r="674" spans="1:27" ht="45" customHeight="1" x14ac:dyDescent="0.3">
      <c r="D674" s="24" t="s">
        <v>229</v>
      </c>
      <c r="E674" s="23"/>
      <c r="H674" s="23"/>
      <c r="K674" s="69">
        <f>SUM(J669:J673)</f>
        <v>171.23</v>
      </c>
      <c r="L674" s="1"/>
      <c r="M674" s="1"/>
      <c r="N674" s="1"/>
      <c r="O674" s="1"/>
      <c r="P674" s="1"/>
      <c r="Q674" s="1"/>
      <c r="R674" s="1"/>
      <c r="S674" s="1"/>
      <c r="T674" s="1"/>
      <c r="U674" s="1"/>
      <c r="V674" s="1"/>
      <c r="W674" s="1"/>
      <c r="X674" s="1"/>
      <c r="Y674" s="1"/>
      <c r="Z674" s="1"/>
      <c r="AA674" s="1"/>
    </row>
    <row r="675" spans="1:27" x14ac:dyDescent="0.3">
      <c r="D675" s="24" t="s">
        <v>232</v>
      </c>
      <c r="E675" s="23"/>
      <c r="H675" s="23"/>
      <c r="K675" s="69">
        <f>SUM(K674:K674)</f>
        <v>171.23</v>
      </c>
    </row>
    <row r="677" spans="1:27" x14ac:dyDescent="0.3">
      <c r="A677" s="17"/>
      <c r="B677" s="17" t="s">
        <v>1101</v>
      </c>
      <c r="C677" s="1" t="s">
        <v>898</v>
      </c>
      <c r="D677" s="116" t="s">
        <v>1102</v>
      </c>
      <c r="E677" s="117"/>
      <c r="F677" s="117"/>
      <c r="G677" s="1"/>
      <c r="H677" s="18" t="s">
        <v>212</v>
      </c>
      <c r="I677" s="118">
        <v>1</v>
      </c>
      <c r="J677" s="119"/>
      <c r="K677" s="19">
        <f>ROUND(K687,2)</f>
        <v>378.29</v>
      </c>
    </row>
    <row r="678" spans="1:27" x14ac:dyDescent="0.3">
      <c r="B678" s="14" t="s">
        <v>223</v>
      </c>
    </row>
    <row r="679" spans="1:27" x14ac:dyDescent="0.3">
      <c r="B679" t="s">
        <v>1103</v>
      </c>
      <c r="C679" t="s">
        <v>898</v>
      </c>
      <c r="D679" t="s">
        <v>1104</v>
      </c>
      <c r="E679" s="20">
        <v>1</v>
      </c>
      <c r="G679" t="s">
        <v>217</v>
      </c>
      <c r="H679" s="21">
        <v>314.13</v>
      </c>
      <c r="I679" t="s">
        <v>218</v>
      </c>
      <c r="J679" s="22">
        <f t="shared" ref="J679:J684" si="2">ROUND(E679* H679,5)</f>
        <v>314.13</v>
      </c>
      <c r="K679" s="23"/>
    </row>
    <row r="680" spans="1:27" x14ac:dyDescent="0.3">
      <c r="B680" t="s">
        <v>1029</v>
      </c>
      <c r="C680" t="s">
        <v>898</v>
      </c>
      <c r="D680" t="s">
        <v>1030</v>
      </c>
      <c r="E680" s="20">
        <v>2</v>
      </c>
      <c r="G680" t="s">
        <v>217</v>
      </c>
      <c r="H680" s="21">
        <v>10.59</v>
      </c>
      <c r="I680" t="s">
        <v>218</v>
      </c>
      <c r="J680" s="22">
        <f t="shared" si="2"/>
        <v>21.18</v>
      </c>
      <c r="K680" s="23"/>
    </row>
    <row r="681" spans="1:27" x14ac:dyDescent="0.3">
      <c r="B681" t="s">
        <v>1033</v>
      </c>
      <c r="C681" t="s">
        <v>898</v>
      </c>
      <c r="D681" t="s">
        <v>1034</v>
      </c>
      <c r="E681" s="20">
        <v>2</v>
      </c>
      <c r="G681" t="s">
        <v>217</v>
      </c>
      <c r="H681" s="21">
        <v>0.69</v>
      </c>
      <c r="I681" t="s">
        <v>218</v>
      </c>
      <c r="J681" s="22">
        <f t="shared" si="2"/>
        <v>1.38</v>
      </c>
      <c r="K681" s="23"/>
    </row>
    <row r="682" spans="1:27" x14ac:dyDescent="0.3">
      <c r="B682" t="s">
        <v>1105</v>
      </c>
      <c r="C682" t="s">
        <v>898</v>
      </c>
      <c r="D682" t="s">
        <v>1106</v>
      </c>
      <c r="E682" s="20">
        <v>16</v>
      </c>
      <c r="G682" t="s">
        <v>217</v>
      </c>
      <c r="H682" s="21">
        <v>1.1599999999999999</v>
      </c>
      <c r="I682" t="s">
        <v>218</v>
      </c>
      <c r="J682" s="22">
        <f t="shared" si="2"/>
        <v>18.559999999999999</v>
      </c>
      <c r="K682" s="23"/>
    </row>
    <row r="683" spans="1:27" x14ac:dyDescent="0.3">
      <c r="B683" t="s">
        <v>848</v>
      </c>
      <c r="C683" t="s">
        <v>849</v>
      </c>
      <c r="D683" t="s">
        <v>850</v>
      </c>
      <c r="E683" s="20">
        <v>2</v>
      </c>
      <c r="G683" t="s">
        <v>217</v>
      </c>
      <c r="H683" s="21">
        <v>10.52</v>
      </c>
      <c r="I683" t="s">
        <v>218</v>
      </c>
      <c r="J683" s="22">
        <f t="shared" si="2"/>
        <v>21.04</v>
      </c>
      <c r="K683" s="23"/>
    </row>
    <row r="684" spans="1:27" x14ac:dyDescent="0.3">
      <c r="B684" t="s">
        <v>1065</v>
      </c>
      <c r="C684" t="s">
        <v>898</v>
      </c>
      <c r="D684" t="s">
        <v>1066</v>
      </c>
      <c r="E684" s="20">
        <v>2</v>
      </c>
      <c r="G684" t="s">
        <v>217</v>
      </c>
      <c r="H684" s="21">
        <v>1</v>
      </c>
      <c r="I684" t="s">
        <v>218</v>
      </c>
      <c r="J684" s="22">
        <f t="shared" si="2"/>
        <v>2</v>
      </c>
      <c r="K684" s="23"/>
    </row>
    <row r="685" spans="1:27" ht="45" customHeight="1" x14ac:dyDescent="0.3">
      <c r="D685" s="24" t="s">
        <v>228</v>
      </c>
      <c r="E685" s="23"/>
      <c r="H685" s="23"/>
      <c r="K685" s="21">
        <f>SUM(J679:J684)</f>
        <v>378.29</v>
      </c>
      <c r="L685" s="1"/>
      <c r="M685" s="1"/>
      <c r="N685" s="1"/>
      <c r="O685" s="1"/>
      <c r="P685" s="1"/>
      <c r="Q685" s="1"/>
      <c r="R685" s="1"/>
      <c r="S685" s="1"/>
      <c r="T685" s="1"/>
      <c r="U685" s="1"/>
      <c r="V685" s="1"/>
      <c r="W685" s="1"/>
      <c r="X685" s="1"/>
      <c r="Y685" s="1"/>
      <c r="Z685" s="1"/>
      <c r="AA685" s="1"/>
    </row>
    <row r="686" spans="1:27" x14ac:dyDescent="0.3">
      <c r="D686" s="24" t="s">
        <v>229</v>
      </c>
      <c r="E686" s="23"/>
      <c r="H686" s="23"/>
      <c r="K686" s="69">
        <f>SUM(J678:J685)</f>
        <v>378.29</v>
      </c>
    </row>
    <row r="687" spans="1:27" x14ac:dyDescent="0.3">
      <c r="D687" s="24" t="s">
        <v>232</v>
      </c>
      <c r="E687" s="23"/>
      <c r="H687" s="23"/>
      <c r="K687" s="69">
        <f>SUM(K686:K686)</f>
        <v>378.29</v>
      </c>
    </row>
    <row r="689" spans="1:27" x14ac:dyDescent="0.3">
      <c r="A689" s="17"/>
      <c r="B689" s="17" t="s">
        <v>1107</v>
      </c>
      <c r="C689" s="1" t="s">
        <v>846</v>
      </c>
      <c r="D689" s="116" t="s">
        <v>1108</v>
      </c>
      <c r="E689" s="117"/>
      <c r="F689" s="117"/>
      <c r="G689" s="1"/>
      <c r="H689" s="18" t="s">
        <v>212</v>
      </c>
      <c r="I689" s="118">
        <v>1</v>
      </c>
      <c r="J689" s="119"/>
      <c r="K689" s="19">
        <f>ROUND(K696,2)</f>
        <v>4.83</v>
      </c>
    </row>
    <row r="690" spans="1:27" x14ac:dyDescent="0.3">
      <c r="B690" s="14" t="s">
        <v>223</v>
      </c>
    </row>
    <row r="691" spans="1:27" x14ac:dyDescent="0.3">
      <c r="B691" t="s">
        <v>1109</v>
      </c>
      <c r="C691" t="s">
        <v>846</v>
      </c>
      <c r="D691" t="s">
        <v>1110</v>
      </c>
      <c r="E691" s="20">
        <v>1</v>
      </c>
      <c r="G691" t="s">
        <v>217</v>
      </c>
      <c r="H691" s="21">
        <v>1.2</v>
      </c>
      <c r="I691" t="s">
        <v>218</v>
      </c>
      <c r="J691" s="22">
        <f>ROUND(E691* H691,5)</f>
        <v>1.2</v>
      </c>
      <c r="K691" s="23"/>
    </row>
    <row r="692" spans="1:27" x14ac:dyDescent="0.3">
      <c r="B692" t="s">
        <v>848</v>
      </c>
      <c r="C692" t="s">
        <v>849</v>
      </c>
      <c r="D692" t="s">
        <v>850</v>
      </c>
      <c r="E692" s="20">
        <v>0.31</v>
      </c>
      <c r="G692" t="s">
        <v>217</v>
      </c>
      <c r="H692" s="21">
        <v>10.52</v>
      </c>
      <c r="I692" t="s">
        <v>218</v>
      </c>
      <c r="J692" s="22">
        <f>ROUND(E692* H692,5)</f>
        <v>3.2612000000000001</v>
      </c>
      <c r="K692" s="23"/>
    </row>
    <row r="693" spans="1:27" x14ac:dyDescent="0.3">
      <c r="D693" s="24" t="s">
        <v>228</v>
      </c>
      <c r="E693" s="23"/>
      <c r="H693" s="23"/>
      <c r="K693" s="21">
        <f>SUM(J691:J692)</f>
        <v>4.4611999999999998</v>
      </c>
    </row>
    <row r="694" spans="1:27" x14ac:dyDescent="0.3">
      <c r="D694" s="24" t="s">
        <v>229</v>
      </c>
      <c r="E694" s="23"/>
      <c r="H694" s="23"/>
      <c r="K694" s="69">
        <f>SUM(J690:J693)</f>
        <v>4.4611999999999998</v>
      </c>
    </row>
    <row r="695" spans="1:27" x14ac:dyDescent="0.3">
      <c r="D695" s="24" t="s">
        <v>230</v>
      </c>
      <c r="E695" s="23"/>
      <c r="H695" s="23">
        <v>80</v>
      </c>
      <c r="I695" t="s">
        <v>231</v>
      </c>
      <c r="K695" s="23">
        <f>ROUND(H695/100*K311,5)</f>
        <v>0.36624000000000001</v>
      </c>
    </row>
    <row r="696" spans="1:27" ht="45" customHeight="1" x14ac:dyDescent="0.3">
      <c r="D696" s="24" t="s">
        <v>232</v>
      </c>
      <c r="E696" s="23"/>
      <c r="H696" s="23"/>
      <c r="K696" s="69">
        <f>SUM(K694:K695)</f>
        <v>4.8274400000000002</v>
      </c>
      <c r="L696" s="1"/>
      <c r="M696" s="1"/>
      <c r="N696" s="1"/>
      <c r="O696" s="1"/>
      <c r="P696" s="1"/>
      <c r="Q696" s="1"/>
      <c r="R696" s="1"/>
      <c r="S696" s="1"/>
      <c r="T696" s="1"/>
      <c r="U696" s="1"/>
      <c r="V696" s="1"/>
      <c r="W696" s="1"/>
      <c r="X696" s="1"/>
      <c r="Y696" s="1"/>
      <c r="Z696" s="1"/>
      <c r="AA696" s="1"/>
    </row>
    <row r="697" spans="1:27" ht="45" customHeight="1" x14ac:dyDescent="0.3">
      <c r="L697" s="1"/>
      <c r="M697" s="1"/>
      <c r="N697" s="1"/>
      <c r="O697" s="1"/>
      <c r="P697" s="1"/>
      <c r="Q697" s="1"/>
      <c r="R697" s="1"/>
      <c r="S697" s="1"/>
      <c r="T697" s="1"/>
      <c r="U697" s="1"/>
      <c r="V697" s="1"/>
      <c r="W697" s="1"/>
      <c r="X697" s="1"/>
      <c r="Y697" s="1"/>
      <c r="Z697" s="1"/>
      <c r="AA697" s="1"/>
    </row>
    <row r="698" spans="1:27" ht="45" customHeight="1" x14ac:dyDescent="0.3">
      <c r="A698" s="17"/>
      <c r="B698" s="17" t="s">
        <v>1111</v>
      </c>
      <c r="C698" s="1" t="s">
        <v>846</v>
      </c>
      <c r="D698" s="116" t="s">
        <v>1112</v>
      </c>
      <c r="E698" s="117"/>
      <c r="F698" s="117"/>
      <c r="G698" s="1"/>
      <c r="H698" s="18" t="s">
        <v>212</v>
      </c>
      <c r="I698" s="118">
        <v>1</v>
      </c>
      <c r="J698" s="119"/>
      <c r="K698" s="19">
        <f>ROUND(K705,2)</f>
        <v>5.52</v>
      </c>
      <c r="L698" s="1"/>
      <c r="M698" s="1"/>
      <c r="N698" s="1"/>
      <c r="O698" s="1"/>
      <c r="P698" s="1"/>
      <c r="Q698" s="1"/>
      <c r="R698" s="1"/>
      <c r="S698" s="1"/>
      <c r="T698" s="1"/>
      <c r="U698" s="1"/>
      <c r="V698" s="1"/>
      <c r="W698" s="1"/>
      <c r="X698" s="1"/>
      <c r="Y698" s="1"/>
      <c r="Z698" s="1"/>
      <c r="AA698" s="1"/>
    </row>
    <row r="699" spans="1:27" ht="45" customHeight="1" x14ac:dyDescent="0.3">
      <c r="B699" s="14" t="s">
        <v>223</v>
      </c>
      <c r="L699" s="1"/>
      <c r="M699" s="1"/>
      <c r="N699" s="1"/>
      <c r="O699" s="1"/>
      <c r="P699" s="1"/>
      <c r="Q699" s="1"/>
      <c r="R699" s="1"/>
      <c r="S699" s="1"/>
      <c r="T699" s="1"/>
      <c r="U699" s="1"/>
      <c r="V699" s="1"/>
      <c r="W699" s="1"/>
      <c r="X699" s="1"/>
      <c r="Y699" s="1"/>
      <c r="Z699" s="1"/>
      <c r="AA699" s="1"/>
    </row>
    <row r="700" spans="1:27" x14ac:dyDescent="0.3">
      <c r="B700" t="s">
        <v>1113</v>
      </c>
      <c r="C700" t="s">
        <v>846</v>
      </c>
      <c r="D700" t="s">
        <v>1114</v>
      </c>
      <c r="E700" s="20">
        <v>1</v>
      </c>
      <c r="G700" t="s">
        <v>217</v>
      </c>
      <c r="H700" s="21">
        <v>1.89</v>
      </c>
      <c r="I700" t="s">
        <v>218</v>
      </c>
      <c r="J700" s="22">
        <f>ROUND(E700* H700,5)</f>
        <v>1.89</v>
      </c>
      <c r="K700" s="23"/>
    </row>
    <row r="701" spans="1:27" x14ac:dyDescent="0.3">
      <c r="B701" t="s">
        <v>848</v>
      </c>
      <c r="C701" t="s">
        <v>849</v>
      </c>
      <c r="D701" t="s">
        <v>850</v>
      </c>
      <c r="E701" s="20">
        <v>0.31</v>
      </c>
      <c r="G701" t="s">
        <v>217</v>
      </c>
      <c r="H701" s="21">
        <v>10.52</v>
      </c>
      <c r="I701" t="s">
        <v>218</v>
      </c>
      <c r="J701" s="22">
        <f>ROUND(E701* H701,5)</f>
        <v>3.2612000000000001</v>
      </c>
      <c r="K701" s="23"/>
    </row>
    <row r="702" spans="1:27" x14ac:dyDescent="0.3">
      <c r="D702" s="24" t="s">
        <v>228</v>
      </c>
      <c r="E702" s="23"/>
      <c r="H702" s="23"/>
      <c r="K702" s="21">
        <f>SUM(J700:J701)</f>
        <v>5.1512000000000002</v>
      </c>
    </row>
    <row r="703" spans="1:27" x14ac:dyDescent="0.3">
      <c r="D703" s="24" t="s">
        <v>229</v>
      </c>
      <c r="E703" s="23"/>
      <c r="H703" s="23"/>
      <c r="K703" s="69">
        <f>SUM(J699:J702)</f>
        <v>5.1512000000000002</v>
      </c>
    </row>
    <row r="704" spans="1:27" x14ac:dyDescent="0.3">
      <c r="D704" s="24" t="s">
        <v>230</v>
      </c>
      <c r="E704" s="23"/>
      <c r="H704" s="23">
        <v>80</v>
      </c>
      <c r="I704" t="s">
        <v>231</v>
      </c>
      <c r="K704" s="23">
        <f>ROUND(H704/100*K311,5)</f>
        <v>0.36624000000000001</v>
      </c>
    </row>
    <row r="705" spans="1:27" x14ac:dyDescent="0.3">
      <c r="D705" s="24" t="s">
        <v>232</v>
      </c>
      <c r="E705" s="23"/>
      <c r="H705" s="23"/>
      <c r="K705" s="69">
        <f>SUM(K703:K704)</f>
        <v>5.5174400000000006</v>
      </c>
    </row>
    <row r="707" spans="1:27" x14ac:dyDescent="0.3">
      <c r="A707" s="17"/>
      <c r="B707" s="17" t="s">
        <v>1115</v>
      </c>
      <c r="C707" s="1" t="s">
        <v>846</v>
      </c>
      <c r="D707" s="116" t="s">
        <v>1116</v>
      </c>
      <c r="E707" s="117"/>
      <c r="F707" s="117"/>
      <c r="G707" s="1"/>
      <c r="H707" s="18" t="s">
        <v>212</v>
      </c>
      <c r="I707" s="118">
        <v>1</v>
      </c>
      <c r="J707" s="119"/>
      <c r="K707" s="19">
        <f>ROUND(K714,2)</f>
        <v>4.8600000000000003</v>
      </c>
    </row>
    <row r="708" spans="1:27" ht="45" customHeight="1" x14ac:dyDescent="0.3">
      <c r="B708" s="14" t="s">
        <v>223</v>
      </c>
      <c r="L708" s="1"/>
      <c r="M708" s="1"/>
      <c r="N708" s="1"/>
      <c r="O708" s="1"/>
      <c r="P708" s="1"/>
      <c r="Q708" s="1"/>
      <c r="R708" s="1"/>
      <c r="S708" s="1"/>
      <c r="T708" s="1"/>
      <c r="U708" s="1"/>
      <c r="V708" s="1"/>
      <c r="W708" s="1"/>
      <c r="X708" s="1"/>
      <c r="Y708" s="1"/>
      <c r="Z708" s="1"/>
      <c r="AA708" s="1"/>
    </row>
    <row r="709" spans="1:27" x14ac:dyDescent="0.3">
      <c r="B709" t="s">
        <v>848</v>
      </c>
      <c r="C709" t="s">
        <v>849</v>
      </c>
      <c r="D709" t="s">
        <v>850</v>
      </c>
      <c r="E709" s="20">
        <v>0.31</v>
      </c>
      <c r="G709" t="s">
        <v>217</v>
      </c>
      <c r="H709" s="21">
        <v>10.52</v>
      </c>
      <c r="I709" t="s">
        <v>218</v>
      </c>
      <c r="J709" s="22">
        <f>ROUND(E709* H709,5)</f>
        <v>3.2612000000000001</v>
      </c>
      <c r="K709" s="23"/>
    </row>
    <row r="710" spans="1:27" x14ac:dyDescent="0.3">
      <c r="B710" t="s">
        <v>1117</v>
      </c>
      <c r="C710" t="s">
        <v>846</v>
      </c>
      <c r="D710" t="s">
        <v>1118</v>
      </c>
      <c r="E710" s="20">
        <v>1</v>
      </c>
      <c r="G710" t="s">
        <v>217</v>
      </c>
      <c r="H710" s="21">
        <v>1.23</v>
      </c>
      <c r="I710" t="s">
        <v>218</v>
      </c>
      <c r="J710" s="22">
        <f>ROUND(E710* H710,5)</f>
        <v>1.23</v>
      </c>
      <c r="K710" s="23"/>
    </row>
    <row r="711" spans="1:27" x14ac:dyDescent="0.3">
      <c r="D711" s="24" t="s">
        <v>228</v>
      </c>
      <c r="E711" s="23"/>
      <c r="H711" s="23"/>
      <c r="K711" s="21">
        <f>SUM(J709:J710)</f>
        <v>4.4912000000000001</v>
      </c>
    </row>
    <row r="712" spans="1:27" x14ac:dyDescent="0.3">
      <c r="D712" s="24" t="s">
        <v>229</v>
      </c>
      <c r="E712" s="23"/>
      <c r="H712" s="23"/>
      <c r="K712" s="69">
        <f>SUM(J708:J711)</f>
        <v>4.4912000000000001</v>
      </c>
    </row>
    <row r="713" spans="1:27" x14ac:dyDescent="0.3">
      <c r="D713" s="24" t="s">
        <v>230</v>
      </c>
      <c r="E713" s="23"/>
      <c r="H713" s="23">
        <v>80</v>
      </c>
      <c r="I713" t="s">
        <v>231</v>
      </c>
      <c r="K713" s="23">
        <f>ROUND(H713/100*K311,5)</f>
        <v>0.36624000000000001</v>
      </c>
    </row>
    <row r="714" spans="1:27" x14ac:dyDescent="0.3">
      <c r="D714" s="24" t="s">
        <v>232</v>
      </c>
      <c r="E714" s="23"/>
      <c r="H714" s="23"/>
      <c r="K714" s="69">
        <f>SUM(K712:K713)</f>
        <v>4.8574400000000004</v>
      </c>
    </row>
    <row r="716" spans="1:27" x14ac:dyDescent="0.3">
      <c r="A716" s="17"/>
      <c r="B716" s="17" t="s">
        <v>1119</v>
      </c>
      <c r="C716" s="1" t="s">
        <v>846</v>
      </c>
      <c r="D716" s="116" t="s">
        <v>1120</v>
      </c>
      <c r="E716" s="117"/>
      <c r="F716" s="117"/>
      <c r="G716" s="1"/>
      <c r="H716" s="18" t="s">
        <v>212</v>
      </c>
      <c r="I716" s="118">
        <v>1</v>
      </c>
      <c r="J716" s="119"/>
      <c r="K716" s="19">
        <f>ROUND(K723,2)</f>
        <v>5.37</v>
      </c>
    </row>
    <row r="717" spans="1:27" ht="45" customHeight="1" x14ac:dyDescent="0.3">
      <c r="B717" s="14" t="s">
        <v>223</v>
      </c>
      <c r="L717" s="1"/>
      <c r="M717" s="1"/>
      <c r="N717" s="1"/>
      <c r="O717" s="1"/>
      <c r="P717" s="1"/>
      <c r="Q717" s="1"/>
      <c r="R717" s="1"/>
      <c r="S717" s="1"/>
      <c r="T717" s="1"/>
      <c r="U717" s="1"/>
      <c r="V717" s="1"/>
      <c r="W717" s="1"/>
      <c r="X717" s="1"/>
      <c r="Y717" s="1"/>
      <c r="Z717" s="1"/>
      <c r="AA717" s="1"/>
    </row>
    <row r="718" spans="1:27" x14ac:dyDescent="0.3">
      <c r="B718" t="s">
        <v>848</v>
      </c>
      <c r="C718" t="s">
        <v>849</v>
      </c>
      <c r="D718" t="s">
        <v>850</v>
      </c>
      <c r="E718" s="20">
        <v>0.31</v>
      </c>
      <c r="G718" t="s">
        <v>217</v>
      </c>
      <c r="H718" s="21">
        <v>10.52</v>
      </c>
      <c r="I718" t="s">
        <v>218</v>
      </c>
      <c r="J718" s="22">
        <f>ROUND(E718* H718,5)</f>
        <v>3.2612000000000001</v>
      </c>
      <c r="K718" s="23"/>
    </row>
    <row r="719" spans="1:27" x14ac:dyDescent="0.3">
      <c r="B719" t="s">
        <v>1121</v>
      </c>
      <c r="C719" t="s">
        <v>846</v>
      </c>
      <c r="D719" t="s">
        <v>1122</v>
      </c>
      <c r="E719" s="20">
        <v>1</v>
      </c>
      <c r="G719" t="s">
        <v>217</v>
      </c>
      <c r="H719" s="21">
        <v>1.74</v>
      </c>
      <c r="I719" t="s">
        <v>218</v>
      </c>
      <c r="J719" s="22">
        <f>ROUND(E719* H719,5)</f>
        <v>1.74</v>
      </c>
      <c r="K719" s="23"/>
    </row>
    <row r="720" spans="1:27" x14ac:dyDescent="0.3">
      <c r="D720" s="24" t="s">
        <v>228</v>
      </c>
      <c r="E720" s="23"/>
      <c r="H720" s="23"/>
      <c r="K720" s="21">
        <f>SUM(J718:J719)</f>
        <v>5.0011999999999999</v>
      </c>
    </row>
    <row r="721" spans="1:27" x14ac:dyDescent="0.3">
      <c r="D721" s="24" t="s">
        <v>229</v>
      </c>
      <c r="E721" s="23"/>
      <c r="H721" s="23"/>
      <c r="K721" s="69">
        <f>SUM(J717:J720)</f>
        <v>5.0011999999999999</v>
      </c>
    </row>
    <row r="722" spans="1:27" x14ac:dyDescent="0.3">
      <c r="D722" s="24" t="s">
        <v>230</v>
      </c>
      <c r="E722" s="23"/>
      <c r="H722" s="23">
        <v>80</v>
      </c>
      <c r="I722" t="s">
        <v>231</v>
      </c>
      <c r="K722" s="23">
        <f>ROUND(H722/100*K311,5)</f>
        <v>0.36624000000000001</v>
      </c>
    </row>
    <row r="723" spans="1:27" x14ac:dyDescent="0.3">
      <c r="D723" s="24" t="s">
        <v>232</v>
      </c>
      <c r="E723" s="23"/>
      <c r="H723" s="23"/>
      <c r="K723" s="69">
        <f>SUM(K721:K722)</f>
        <v>5.3674400000000002</v>
      </c>
    </row>
    <row r="725" spans="1:27" x14ac:dyDescent="0.3">
      <c r="A725" s="17"/>
      <c r="B725" s="17" t="s">
        <v>1123</v>
      </c>
      <c r="C725" s="1" t="s">
        <v>846</v>
      </c>
      <c r="D725" s="116" t="s">
        <v>1124</v>
      </c>
      <c r="E725" s="117"/>
      <c r="F725" s="117"/>
      <c r="G725" s="1"/>
      <c r="H725" s="18" t="s">
        <v>212</v>
      </c>
      <c r="I725" s="118">
        <v>1</v>
      </c>
      <c r="J725" s="119"/>
      <c r="K725" s="19">
        <f>ROUND(K731,2)</f>
        <v>1.06</v>
      </c>
    </row>
    <row r="726" spans="1:27" ht="45" customHeight="1" x14ac:dyDescent="0.3">
      <c r="B726" s="14" t="s">
        <v>223</v>
      </c>
      <c r="L726" s="1"/>
      <c r="M726" s="1"/>
      <c r="N726" s="1"/>
      <c r="O726" s="1"/>
      <c r="P726" s="1"/>
      <c r="Q726" s="1"/>
      <c r="R726" s="1"/>
      <c r="S726" s="1"/>
      <c r="T726" s="1"/>
      <c r="U726" s="1"/>
      <c r="V726" s="1"/>
      <c r="W726" s="1"/>
      <c r="X726" s="1"/>
      <c r="Y726" s="1"/>
      <c r="Z726" s="1"/>
      <c r="AA726" s="1"/>
    </row>
    <row r="727" spans="1:27" x14ac:dyDescent="0.3">
      <c r="B727" t="s">
        <v>848</v>
      </c>
      <c r="C727" t="s">
        <v>849</v>
      </c>
      <c r="D727" t="s">
        <v>850</v>
      </c>
      <c r="E727" s="20">
        <v>0.03</v>
      </c>
      <c r="G727" t="s">
        <v>217</v>
      </c>
      <c r="H727" s="21">
        <v>10.52</v>
      </c>
      <c r="I727" t="s">
        <v>218</v>
      </c>
      <c r="J727" s="22">
        <f>ROUND(E727* H727,5)</f>
        <v>0.31559999999999999</v>
      </c>
      <c r="K727" s="23"/>
    </row>
    <row r="728" spans="1:27" x14ac:dyDescent="0.3">
      <c r="B728" t="s">
        <v>1125</v>
      </c>
      <c r="C728" t="s">
        <v>846</v>
      </c>
      <c r="D728" t="s">
        <v>1126</v>
      </c>
      <c r="E728" s="20">
        <v>1</v>
      </c>
      <c r="G728" t="s">
        <v>217</v>
      </c>
      <c r="H728" s="21">
        <v>0.74</v>
      </c>
      <c r="I728" t="s">
        <v>218</v>
      </c>
      <c r="J728" s="22">
        <f>ROUND(E728* H728,5)</f>
        <v>0.74</v>
      </c>
      <c r="K728" s="23"/>
    </row>
    <row r="729" spans="1:27" x14ac:dyDescent="0.3">
      <c r="D729" s="24" t="s">
        <v>228</v>
      </c>
      <c r="E729" s="23"/>
      <c r="H729" s="23"/>
      <c r="K729" s="21">
        <f>SUM(J727:J728)</f>
        <v>1.0556000000000001</v>
      </c>
    </row>
    <row r="730" spans="1:27" x14ac:dyDescent="0.3">
      <c r="D730" s="24" t="s">
        <v>229</v>
      </c>
      <c r="E730" s="23"/>
      <c r="H730" s="23"/>
      <c r="K730" s="69">
        <f>SUM(J726:J729)</f>
        <v>1.0556000000000001</v>
      </c>
    </row>
    <row r="731" spans="1:27" x14ac:dyDescent="0.3">
      <c r="D731" s="24" t="s">
        <v>232</v>
      </c>
      <c r="E731" s="23"/>
      <c r="H731" s="23"/>
      <c r="K731" s="69">
        <f>SUM(K730:K730)</f>
        <v>1.0556000000000001</v>
      </c>
    </row>
    <row r="733" spans="1:27" x14ac:dyDescent="0.3">
      <c r="A733" s="17" t="s">
        <v>238</v>
      </c>
      <c r="B733" s="17" t="s">
        <v>1127</v>
      </c>
      <c r="C733" s="1" t="s">
        <v>13</v>
      </c>
      <c r="D733" s="116" t="s">
        <v>1128</v>
      </c>
      <c r="E733" s="117"/>
      <c r="F733" s="117"/>
      <c r="G733" s="1"/>
      <c r="H733" s="18" t="s">
        <v>212</v>
      </c>
      <c r="I733" s="118">
        <v>1</v>
      </c>
      <c r="J733" s="119"/>
      <c r="K733" s="19">
        <f>ROUND(K739,2)</f>
        <v>12.9</v>
      </c>
    </row>
    <row r="734" spans="1:27" x14ac:dyDescent="0.3">
      <c r="B734" s="14" t="s">
        <v>233</v>
      </c>
    </row>
    <row r="735" spans="1:27" ht="187.2" x14ac:dyDescent="0.3">
      <c r="B735" t="s">
        <v>830</v>
      </c>
      <c r="C735" t="s">
        <v>13</v>
      </c>
      <c r="D735" s="70" t="s">
        <v>831</v>
      </c>
      <c r="E735" s="20">
        <v>1</v>
      </c>
      <c r="G735" t="s">
        <v>217</v>
      </c>
      <c r="H735" s="21">
        <v>8.9424899999999994</v>
      </c>
      <c r="I735" t="s">
        <v>218</v>
      </c>
      <c r="J735" s="22">
        <f>ROUND(E735* H735,5)</f>
        <v>8.9424899999999994</v>
      </c>
      <c r="K735" s="23"/>
    </row>
    <row r="736" spans="1:27" ht="45" customHeight="1" x14ac:dyDescent="0.3">
      <c r="B736" t="s">
        <v>835</v>
      </c>
      <c r="C736" t="s">
        <v>13</v>
      </c>
      <c r="D736" s="70" t="s">
        <v>836</v>
      </c>
      <c r="E736" s="20">
        <v>1</v>
      </c>
      <c r="G736" t="s">
        <v>217</v>
      </c>
      <c r="H736" s="21">
        <v>3.9563199999999998</v>
      </c>
      <c r="I736" t="s">
        <v>218</v>
      </c>
      <c r="J736" s="22">
        <f>ROUND(E736* H736,5)</f>
        <v>3.9563199999999998</v>
      </c>
      <c r="K736" s="23"/>
      <c r="L736" s="1"/>
      <c r="M736" s="1"/>
      <c r="N736" s="1"/>
      <c r="O736" s="1"/>
      <c r="P736" s="1"/>
      <c r="Q736" s="1"/>
      <c r="R736" s="1"/>
      <c r="S736" s="1"/>
      <c r="T736" s="1"/>
      <c r="U736" s="1"/>
      <c r="V736" s="1"/>
      <c r="W736" s="1"/>
      <c r="X736" s="1"/>
      <c r="Y736" s="1"/>
      <c r="Z736" s="1"/>
      <c r="AA736" s="1"/>
    </row>
    <row r="737" spans="1:27" x14ac:dyDescent="0.3">
      <c r="D737" s="24" t="s">
        <v>347</v>
      </c>
      <c r="E737" s="23"/>
      <c r="H737" s="23"/>
      <c r="K737" s="21">
        <f>SUM(J735:J736)</f>
        <v>12.898809999999999</v>
      </c>
    </row>
    <row r="738" spans="1:27" x14ac:dyDescent="0.3">
      <c r="D738" s="24" t="s">
        <v>229</v>
      </c>
      <c r="E738" s="23"/>
      <c r="H738" s="23"/>
      <c r="K738" s="69">
        <f>SUM(J734:J737)</f>
        <v>12.898809999999999</v>
      </c>
    </row>
    <row r="739" spans="1:27" x14ac:dyDescent="0.3">
      <c r="D739" s="24" t="s">
        <v>232</v>
      </c>
      <c r="E739" s="23"/>
      <c r="H739" s="23"/>
      <c r="K739" s="69">
        <f>SUM(K738:K738)</f>
        <v>12.898809999999999</v>
      </c>
    </row>
    <row r="741" spans="1:27" x14ac:dyDescent="0.3">
      <c r="A741" s="17" t="s">
        <v>239</v>
      </c>
      <c r="B741" s="17" t="s">
        <v>1129</v>
      </c>
      <c r="C741" s="1" t="s">
        <v>13</v>
      </c>
      <c r="D741" s="116" t="s">
        <v>1130</v>
      </c>
      <c r="E741" s="117"/>
      <c r="F741" s="117"/>
      <c r="G741" s="1"/>
      <c r="H741" s="18" t="s">
        <v>212</v>
      </c>
      <c r="I741" s="118">
        <v>1</v>
      </c>
      <c r="J741" s="119"/>
      <c r="K741" s="19">
        <f>ROUND(K747,2)</f>
        <v>12.22</v>
      </c>
    </row>
    <row r="742" spans="1:27" x14ac:dyDescent="0.3">
      <c r="B742" s="14" t="s">
        <v>233</v>
      </c>
    </row>
    <row r="743" spans="1:27" ht="172.8" x14ac:dyDescent="0.3">
      <c r="B743" t="s">
        <v>835</v>
      </c>
      <c r="C743" t="s">
        <v>13</v>
      </c>
      <c r="D743" s="70" t="s">
        <v>836</v>
      </c>
      <c r="E743" s="20">
        <v>1</v>
      </c>
      <c r="G743" t="s">
        <v>217</v>
      </c>
      <c r="H743" s="21">
        <v>3.9563199999999998</v>
      </c>
      <c r="I743" t="s">
        <v>218</v>
      </c>
      <c r="J743" s="22">
        <f>ROUND(E743* H743,5)</f>
        <v>3.9563199999999998</v>
      </c>
      <c r="K743" s="23"/>
    </row>
    <row r="744" spans="1:27" x14ac:dyDescent="0.3">
      <c r="B744" t="s">
        <v>825</v>
      </c>
      <c r="C744" t="s">
        <v>13</v>
      </c>
      <c r="D744" t="s">
        <v>826</v>
      </c>
      <c r="E744" s="20">
        <v>1</v>
      </c>
      <c r="G744" t="s">
        <v>217</v>
      </c>
      <c r="H744" s="21">
        <v>8.2680199999999999</v>
      </c>
      <c r="I744" t="s">
        <v>218</v>
      </c>
      <c r="J744" s="22">
        <f>ROUND(E744* H744,5)</f>
        <v>8.2680199999999999</v>
      </c>
      <c r="K744" s="23"/>
    </row>
    <row r="745" spans="1:27" x14ac:dyDescent="0.3">
      <c r="D745" s="24" t="s">
        <v>347</v>
      </c>
      <c r="E745" s="23"/>
      <c r="H745" s="23"/>
      <c r="K745" s="21">
        <f>SUM(J743:J744)</f>
        <v>12.22434</v>
      </c>
    </row>
    <row r="746" spans="1:27" x14ac:dyDescent="0.3">
      <c r="D746" s="24" t="s">
        <v>229</v>
      </c>
      <c r="E746" s="23"/>
      <c r="H746" s="23"/>
      <c r="K746" s="69">
        <f>SUM(J742:J745)</f>
        <v>12.22434</v>
      </c>
    </row>
    <row r="747" spans="1:27" ht="45" customHeight="1" x14ac:dyDescent="0.3">
      <c r="D747" s="24" t="s">
        <v>232</v>
      </c>
      <c r="E747" s="23"/>
      <c r="H747" s="23"/>
      <c r="K747" s="69">
        <f>SUM(K746:K746)</f>
        <v>12.22434</v>
      </c>
      <c r="L747" s="1"/>
      <c r="M747" s="1"/>
      <c r="N747" s="1"/>
      <c r="O747" s="1"/>
      <c r="P747" s="1"/>
      <c r="Q747" s="1"/>
      <c r="R747" s="1"/>
      <c r="S747" s="1"/>
      <c r="T747" s="1"/>
      <c r="U747" s="1"/>
      <c r="V747" s="1"/>
      <c r="W747" s="1"/>
      <c r="X747" s="1"/>
      <c r="Y747" s="1"/>
      <c r="Z747" s="1"/>
      <c r="AA747" s="1"/>
    </row>
    <row r="749" spans="1:27" x14ac:dyDescent="0.3">
      <c r="A749" s="17" t="s">
        <v>240</v>
      </c>
      <c r="B749" s="17" t="s">
        <v>1131</v>
      </c>
      <c r="C749" s="1" t="s">
        <v>808</v>
      </c>
      <c r="D749" s="116" t="s">
        <v>1132</v>
      </c>
      <c r="E749" s="117"/>
      <c r="F749" s="117"/>
      <c r="G749" s="1"/>
      <c r="H749" s="18" t="s">
        <v>212</v>
      </c>
      <c r="I749" s="118">
        <v>1</v>
      </c>
      <c r="J749" s="119"/>
      <c r="K749" s="19">
        <f>ROUND(K762,2)</f>
        <v>1.78</v>
      </c>
    </row>
    <row r="750" spans="1:27" x14ac:dyDescent="0.3">
      <c r="B750" s="14" t="s">
        <v>213</v>
      </c>
    </row>
    <row r="751" spans="1:27" x14ac:dyDescent="0.3">
      <c r="B751" t="s">
        <v>1133</v>
      </c>
      <c r="C751" t="s">
        <v>214</v>
      </c>
      <c r="D751" t="s">
        <v>1134</v>
      </c>
      <c r="E751" s="20">
        <v>1.4999999999999999E-2</v>
      </c>
      <c r="F751" t="s">
        <v>216</v>
      </c>
      <c r="G751" t="s">
        <v>217</v>
      </c>
      <c r="H751" s="21">
        <v>21.23</v>
      </c>
      <c r="I751" t="s">
        <v>218</v>
      </c>
      <c r="J751" s="22">
        <f>ROUND(E751/I749* H751,5)</f>
        <v>0.31845000000000001</v>
      </c>
      <c r="K751" s="23"/>
    </row>
    <row r="752" spans="1:27" x14ac:dyDescent="0.3">
      <c r="B752" t="s">
        <v>1135</v>
      </c>
      <c r="C752" t="s">
        <v>214</v>
      </c>
      <c r="D752" t="s">
        <v>1136</v>
      </c>
      <c r="E752" s="20">
        <v>1.4999999999999999E-2</v>
      </c>
      <c r="F752" t="s">
        <v>216</v>
      </c>
      <c r="G752" t="s">
        <v>217</v>
      </c>
      <c r="H752" s="21">
        <v>24.23</v>
      </c>
      <c r="I752" t="s">
        <v>218</v>
      </c>
      <c r="J752" s="22">
        <f>ROUND(E752/I749* H752,5)</f>
        <v>0.36345</v>
      </c>
      <c r="K752" s="23"/>
    </row>
    <row r="753" spans="1:27" x14ac:dyDescent="0.3">
      <c r="D753" s="24" t="s">
        <v>219</v>
      </c>
      <c r="E753" s="23"/>
      <c r="H753" s="23"/>
      <c r="K753" s="21">
        <f>SUM(J751:J752)</f>
        <v>0.68189999999999995</v>
      </c>
    </row>
    <row r="754" spans="1:27" x14ac:dyDescent="0.3">
      <c r="B754" s="14" t="s">
        <v>220</v>
      </c>
      <c r="E754" s="23"/>
      <c r="H754" s="23"/>
      <c r="K754" s="23"/>
    </row>
    <row r="755" spans="1:27" x14ac:dyDescent="0.3">
      <c r="B755" t="s">
        <v>1137</v>
      </c>
      <c r="C755" t="s">
        <v>214</v>
      </c>
      <c r="D755" t="s">
        <v>1138</v>
      </c>
      <c r="E755" s="20">
        <v>1.4999999999999999E-2</v>
      </c>
      <c r="F755" t="s">
        <v>216</v>
      </c>
      <c r="G755" t="s">
        <v>217</v>
      </c>
      <c r="H755" s="21">
        <v>3.51</v>
      </c>
      <c r="I755" t="s">
        <v>218</v>
      </c>
      <c r="J755" s="22">
        <f>ROUND(E755/I749* H755,5)</f>
        <v>5.2650000000000002E-2</v>
      </c>
      <c r="K755" s="23"/>
    </row>
    <row r="756" spans="1:27" x14ac:dyDescent="0.3">
      <c r="D756" s="24" t="s">
        <v>222</v>
      </c>
      <c r="E756" s="23"/>
      <c r="H756" s="23"/>
      <c r="K756" s="21">
        <f>SUM(J755:J755)</f>
        <v>5.2650000000000002E-2</v>
      </c>
    </row>
    <row r="757" spans="1:27" x14ac:dyDescent="0.3">
      <c r="B757" s="14" t="s">
        <v>223</v>
      </c>
      <c r="E757" s="23"/>
      <c r="H757" s="23"/>
      <c r="K757" s="23"/>
    </row>
    <row r="758" spans="1:27" x14ac:dyDescent="0.3">
      <c r="B758" t="s">
        <v>1139</v>
      </c>
      <c r="C758" t="s">
        <v>808</v>
      </c>
      <c r="D758" t="s">
        <v>1140</v>
      </c>
      <c r="E758" s="20">
        <v>1</v>
      </c>
      <c r="G758" t="s">
        <v>217</v>
      </c>
      <c r="H758" s="21">
        <v>1.03</v>
      </c>
      <c r="I758" t="s">
        <v>218</v>
      </c>
      <c r="J758" s="22">
        <f>ROUND(E758* H758,5)</f>
        <v>1.03</v>
      </c>
      <c r="K758" s="23"/>
    </row>
    <row r="759" spans="1:27" x14ac:dyDescent="0.3">
      <c r="D759" s="24" t="s">
        <v>228</v>
      </c>
      <c r="E759" s="23"/>
      <c r="H759" s="23"/>
      <c r="K759" s="21">
        <f>SUM(J758:J758)</f>
        <v>1.03</v>
      </c>
    </row>
    <row r="760" spans="1:27" x14ac:dyDescent="0.3">
      <c r="D760" s="24" t="s">
        <v>229</v>
      </c>
      <c r="E760" s="23"/>
      <c r="H760" s="23"/>
      <c r="K760" s="69">
        <f>SUM(J750:J759)</f>
        <v>1.7645499999999998</v>
      </c>
    </row>
    <row r="761" spans="1:27" x14ac:dyDescent="0.3">
      <c r="D761" s="24" t="s">
        <v>230</v>
      </c>
      <c r="E761" s="23"/>
      <c r="H761" s="23">
        <v>2.5</v>
      </c>
      <c r="I761" t="s">
        <v>231</v>
      </c>
      <c r="K761" s="23">
        <f>ROUND(H761/100*K753,5)</f>
        <v>1.7049999999999999E-2</v>
      </c>
    </row>
    <row r="762" spans="1:27" x14ac:dyDescent="0.3">
      <c r="D762" s="24" t="s">
        <v>232</v>
      </c>
      <c r="E762" s="23"/>
      <c r="H762" s="23"/>
      <c r="K762" s="69">
        <f>SUM(K760:K761)</f>
        <v>1.7815999999999999</v>
      </c>
    </row>
    <row r="763" spans="1:27" ht="45" customHeight="1" x14ac:dyDescent="0.3">
      <c r="L763" s="1"/>
      <c r="M763" s="1"/>
      <c r="N763" s="1"/>
      <c r="O763" s="1"/>
      <c r="P763" s="1"/>
      <c r="Q763" s="1"/>
      <c r="R763" s="1"/>
      <c r="S763" s="1"/>
      <c r="T763" s="1"/>
      <c r="U763" s="1"/>
      <c r="V763" s="1"/>
      <c r="W763" s="1"/>
      <c r="X763" s="1"/>
      <c r="Y763" s="1"/>
      <c r="Z763" s="1"/>
      <c r="AA763" s="1"/>
    </row>
    <row r="764" spans="1:27" ht="45" customHeight="1" x14ac:dyDescent="0.3">
      <c r="A764" s="17" t="s">
        <v>241</v>
      </c>
      <c r="B764" s="17" t="s">
        <v>1141</v>
      </c>
      <c r="C764" s="1" t="s">
        <v>808</v>
      </c>
      <c r="D764" s="116" t="s">
        <v>1142</v>
      </c>
      <c r="E764" s="117"/>
      <c r="F764" s="117"/>
      <c r="G764" s="1"/>
      <c r="H764" s="18" t="s">
        <v>212</v>
      </c>
      <c r="I764" s="118">
        <v>1</v>
      </c>
      <c r="J764" s="119"/>
      <c r="K764" s="19">
        <f>ROUND(K776,2)</f>
        <v>2.71</v>
      </c>
      <c r="L764" s="1"/>
      <c r="M764" s="1"/>
      <c r="N764" s="1"/>
      <c r="O764" s="1"/>
      <c r="P764" s="1"/>
      <c r="Q764" s="1"/>
      <c r="R764" s="1"/>
      <c r="S764" s="1"/>
      <c r="T764" s="1"/>
      <c r="U764" s="1"/>
      <c r="V764" s="1"/>
      <c r="W764" s="1"/>
      <c r="X764" s="1"/>
      <c r="Y764" s="1"/>
      <c r="Z764" s="1"/>
      <c r="AA764" s="1"/>
    </row>
    <row r="765" spans="1:27" x14ac:dyDescent="0.3">
      <c r="B765" s="14" t="s">
        <v>213</v>
      </c>
    </row>
    <row r="766" spans="1:27" x14ac:dyDescent="0.3">
      <c r="B766" t="s">
        <v>1133</v>
      </c>
      <c r="C766" t="s">
        <v>214</v>
      </c>
      <c r="D766" t="s">
        <v>1134</v>
      </c>
      <c r="E766" s="20">
        <v>4.2000000000000003E-2</v>
      </c>
      <c r="F766" t="s">
        <v>216</v>
      </c>
      <c r="G766" t="s">
        <v>217</v>
      </c>
      <c r="H766" s="21">
        <v>21.23</v>
      </c>
      <c r="I766" t="s">
        <v>218</v>
      </c>
      <c r="J766" s="22">
        <f>ROUND(E766/I764* H766,5)</f>
        <v>0.89166000000000001</v>
      </c>
      <c r="K766" s="23"/>
    </row>
    <row r="767" spans="1:27" x14ac:dyDescent="0.3">
      <c r="B767" t="s">
        <v>1135</v>
      </c>
      <c r="C767" t="s">
        <v>214</v>
      </c>
      <c r="D767" t="s">
        <v>1136</v>
      </c>
      <c r="E767" s="20">
        <v>0.03</v>
      </c>
      <c r="F767" t="s">
        <v>216</v>
      </c>
      <c r="G767" t="s">
        <v>217</v>
      </c>
      <c r="H767" s="21">
        <v>24.23</v>
      </c>
      <c r="I767" t="s">
        <v>218</v>
      </c>
      <c r="J767" s="22">
        <f>ROUND(E767/I764* H767,5)</f>
        <v>0.72689999999999999</v>
      </c>
      <c r="K767" s="23"/>
    </row>
    <row r="768" spans="1:27" x14ac:dyDescent="0.3">
      <c r="D768" s="24" t="s">
        <v>219</v>
      </c>
      <c r="E768" s="23"/>
      <c r="H768" s="23"/>
      <c r="K768" s="21">
        <f>SUM(J766:J767)</f>
        <v>1.61856</v>
      </c>
    </row>
    <row r="769" spans="1:27" x14ac:dyDescent="0.3">
      <c r="B769" s="14" t="s">
        <v>220</v>
      </c>
      <c r="E769" s="23"/>
      <c r="H769" s="23"/>
      <c r="K769" s="23"/>
    </row>
    <row r="770" spans="1:27" x14ac:dyDescent="0.3">
      <c r="B770" t="s">
        <v>1137</v>
      </c>
      <c r="C770" t="s">
        <v>214</v>
      </c>
      <c r="D770" t="s">
        <v>1138</v>
      </c>
      <c r="E770" s="20">
        <v>1.7999999999999999E-2</v>
      </c>
      <c r="F770" t="s">
        <v>216</v>
      </c>
      <c r="G770" t="s">
        <v>217</v>
      </c>
      <c r="H770" s="21">
        <v>3.51</v>
      </c>
      <c r="I770" t="s">
        <v>218</v>
      </c>
      <c r="J770" s="22">
        <f>ROUND(E770/I764* H770,5)</f>
        <v>6.318E-2</v>
      </c>
      <c r="K770" s="23"/>
    </row>
    <row r="771" spans="1:27" x14ac:dyDescent="0.3">
      <c r="D771" s="24" t="s">
        <v>222</v>
      </c>
      <c r="E771" s="23"/>
      <c r="H771" s="23"/>
      <c r="K771" s="21">
        <f>SUM(J770:J770)</f>
        <v>6.318E-2</v>
      </c>
    </row>
    <row r="772" spans="1:27" x14ac:dyDescent="0.3">
      <c r="B772" s="14" t="s">
        <v>223</v>
      </c>
      <c r="E772" s="23"/>
      <c r="H772" s="23"/>
      <c r="K772" s="23"/>
    </row>
    <row r="773" spans="1:27" x14ac:dyDescent="0.3">
      <c r="B773" t="s">
        <v>1139</v>
      </c>
      <c r="C773" t="s">
        <v>808</v>
      </c>
      <c r="D773" t="s">
        <v>1140</v>
      </c>
      <c r="E773" s="20">
        <v>1</v>
      </c>
      <c r="G773" t="s">
        <v>217</v>
      </c>
      <c r="H773" s="21">
        <v>1.03</v>
      </c>
      <c r="I773" t="s">
        <v>218</v>
      </c>
      <c r="J773" s="22">
        <f>ROUND(E773* H773,5)</f>
        <v>1.03</v>
      </c>
      <c r="K773" s="23"/>
    </row>
    <row r="774" spans="1:27" ht="45" customHeight="1" x14ac:dyDescent="0.3">
      <c r="D774" s="24" t="s">
        <v>228</v>
      </c>
      <c r="E774" s="23"/>
      <c r="H774" s="23"/>
      <c r="K774" s="21">
        <f>SUM(J773:J773)</f>
        <v>1.03</v>
      </c>
      <c r="L774" s="1"/>
      <c r="M774" s="1"/>
      <c r="N774" s="1"/>
      <c r="O774" s="1"/>
      <c r="P774" s="1"/>
      <c r="Q774" s="1"/>
      <c r="R774" s="1"/>
      <c r="S774" s="1"/>
      <c r="T774" s="1"/>
      <c r="U774" s="1"/>
      <c r="V774" s="1"/>
      <c r="W774" s="1"/>
      <c r="X774" s="1"/>
      <c r="Y774" s="1"/>
      <c r="Z774" s="1"/>
      <c r="AA774" s="1"/>
    </row>
    <row r="775" spans="1:27" ht="45" customHeight="1" x14ac:dyDescent="0.3">
      <c r="D775" s="24" t="s">
        <v>229</v>
      </c>
      <c r="E775" s="23"/>
      <c r="H775" s="23"/>
      <c r="K775" s="69">
        <f>SUM(J765:J774)</f>
        <v>2.7117399999999998</v>
      </c>
      <c r="L775" s="1"/>
      <c r="M775" s="1"/>
      <c r="N775" s="1"/>
      <c r="O775" s="1"/>
      <c r="P775" s="1"/>
      <c r="Q775" s="1"/>
      <c r="R775" s="1"/>
      <c r="S775" s="1"/>
      <c r="T775" s="1"/>
      <c r="U775" s="1"/>
      <c r="V775" s="1"/>
      <c r="W775" s="1"/>
      <c r="X775" s="1"/>
      <c r="Y775" s="1"/>
      <c r="Z775" s="1"/>
      <c r="AA775" s="1"/>
    </row>
    <row r="776" spans="1:27" ht="45" customHeight="1" x14ac:dyDescent="0.3">
      <c r="D776" s="24" t="s">
        <v>232</v>
      </c>
      <c r="E776" s="23"/>
      <c r="H776" s="23"/>
      <c r="K776" s="69">
        <f>SUM(K775:K775)</f>
        <v>2.7117399999999998</v>
      </c>
      <c r="L776" s="1"/>
      <c r="M776" s="1"/>
      <c r="N776" s="1"/>
      <c r="O776" s="1"/>
      <c r="P776" s="1"/>
      <c r="Q776" s="1"/>
      <c r="R776" s="1"/>
      <c r="S776" s="1"/>
      <c r="T776" s="1"/>
      <c r="U776" s="1"/>
      <c r="V776" s="1"/>
      <c r="W776" s="1"/>
      <c r="X776" s="1"/>
      <c r="Y776" s="1"/>
      <c r="Z776" s="1"/>
      <c r="AA776" s="1"/>
    </row>
    <row r="778" spans="1:27" x14ac:dyDescent="0.3">
      <c r="A778" s="17" t="s">
        <v>242</v>
      </c>
      <c r="B778" s="17" t="s">
        <v>1143</v>
      </c>
      <c r="C778" s="1" t="s">
        <v>15</v>
      </c>
      <c r="D778" s="116" t="s">
        <v>1144</v>
      </c>
      <c r="E778" s="117"/>
      <c r="F778" s="117"/>
      <c r="G778" s="1"/>
      <c r="H778" s="18" t="s">
        <v>212</v>
      </c>
      <c r="I778" s="118">
        <v>1</v>
      </c>
      <c r="J778" s="119"/>
      <c r="K778" s="19">
        <f>ROUND(K788,2)</f>
        <v>1.6</v>
      </c>
    </row>
    <row r="779" spans="1:27" x14ac:dyDescent="0.3">
      <c r="B779" s="14" t="s">
        <v>213</v>
      </c>
    </row>
    <row r="780" spans="1:27" x14ac:dyDescent="0.3">
      <c r="B780" t="s">
        <v>814</v>
      </c>
      <c r="C780" t="s">
        <v>214</v>
      </c>
      <c r="D780" t="s">
        <v>234</v>
      </c>
      <c r="E780" s="20">
        <v>0.01</v>
      </c>
      <c r="F780" t="s">
        <v>216</v>
      </c>
      <c r="G780" t="s">
        <v>217</v>
      </c>
      <c r="H780" s="21">
        <v>19.84</v>
      </c>
      <c r="I780" t="s">
        <v>218</v>
      </c>
      <c r="J780" s="22">
        <f>ROUND(E780/I778* H780,5)</f>
        <v>0.19839999999999999</v>
      </c>
      <c r="K780" s="23"/>
    </row>
    <row r="781" spans="1:27" x14ac:dyDescent="0.3">
      <c r="D781" s="24" t="s">
        <v>219</v>
      </c>
      <c r="E781" s="23"/>
      <c r="H781" s="23"/>
      <c r="K781" s="21">
        <f>SUM(J780:J780)</f>
        <v>0.19839999999999999</v>
      </c>
    </row>
    <row r="782" spans="1:27" x14ac:dyDescent="0.3">
      <c r="B782" s="14" t="s">
        <v>223</v>
      </c>
      <c r="E782" s="23"/>
      <c r="H782" s="23"/>
      <c r="K782" s="23"/>
    </row>
    <row r="783" spans="1:27" x14ac:dyDescent="0.3">
      <c r="B783" t="s">
        <v>1145</v>
      </c>
      <c r="C783" t="s">
        <v>808</v>
      </c>
      <c r="D783" t="s">
        <v>1146</v>
      </c>
      <c r="E783" s="20">
        <v>0.13389999999999999</v>
      </c>
      <c r="G783" t="s">
        <v>217</v>
      </c>
      <c r="H783" s="21">
        <v>4.4800000000000004</v>
      </c>
      <c r="I783" t="s">
        <v>218</v>
      </c>
      <c r="J783" s="22">
        <f>ROUND(E783* H783,5)</f>
        <v>0.59987000000000001</v>
      </c>
      <c r="K783" s="23"/>
    </row>
    <row r="784" spans="1:27" x14ac:dyDescent="0.3">
      <c r="B784" t="s">
        <v>1147</v>
      </c>
      <c r="C784" t="s">
        <v>808</v>
      </c>
      <c r="D784" t="s">
        <v>1148</v>
      </c>
      <c r="E784" s="20">
        <v>1.2121</v>
      </c>
      <c r="G784" t="s">
        <v>217</v>
      </c>
      <c r="H784" s="21">
        <v>0.66</v>
      </c>
      <c r="I784" t="s">
        <v>218</v>
      </c>
      <c r="J784" s="22">
        <f>ROUND(E784* H784,5)</f>
        <v>0.79998999999999998</v>
      </c>
      <c r="K784" s="23"/>
    </row>
    <row r="785" spans="1:27" x14ac:dyDescent="0.3">
      <c r="D785" s="24" t="s">
        <v>228</v>
      </c>
      <c r="E785" s="23"/>
      <c r="H785" s="23"/>
      <c r="K785" s="21">
        <f>SUM(J783:J784)</f>
        <v>1.3998599999999999</v>
      </c>
    </row>
    <row r="786" spans="1:27" x14ac:dyDescent="0.3">
      <c r="D786" s="24" t="s">
        <v>229</v>
      </c>
      <c r="E786" s="23"/>
      <c r="H786" s="23"/>
      <c r="K786" s="69">
        <f>SUM(J779:J785)</f>
        <v>1.59826</v>
      </c>
    </row>
    <row r="787" spans="1:27" x14ac:dyDescent="0.3">
      <c r="D787" s="24" t="s">
        <v>230</v>
      </c>
      <c r="E787" s="23"/>
      <c r="H787" s="23">
        <v>1.5</v>
      </c>
      <c r="I787" t="s">
        <v>231</v>
      </c>
      <c r="K787" s="23">
        <f>ROUND(H787/100*K781,5)</f>
        <v>2.98E-3</v>
      </c>
    </row>
    <row r="788" spans="1:27" x14ac:dyDescent="0.3">
      <c r="D788" s="24" t="s">
        <v>232</v>
      </c>
      <c r="E788" s="23"/>
      <c r="H788" s="23"/>
      <c r="K788" s="69">
        <f>SUM(K786:K787)</f>
        <v>1.60124</v>
      </c>
    </row>
    <row r="790" spans="1:27" ht="45" customHeight="1" x14ac:dyDescent="0.3">
      <c r="A790" s="17" t="s">
        <v>243</v>
      </c>
      <c r="B790" s="17" t="s">
        <v>1149</v>
      </c>
      <c r="C790" s="1" t="s">
        <v>13</v>
      </c>
      <c r="D790" s="116" t="s">
        <v>1150</v>
      </c>
      <c r="E790" s="117"/>
      <c r="F790" s="117"/>
      <c r="G790" s="1"/>
      <c r="H790" s="18" t="s">
        <v>212</v>
      </c>
      <c r="I790" s="118">
        <v>1</v>
      </c>
      <c r="J790" s="119"/>
      <c r="K790" s="19">
        <f>ROUND(K803,2)</f>
        <v>17.989999999999998</v>
      </c>
      <c r="L790" s="1"/>
      <c r="M790" s="1"/>
      <c r="N790" s="1"/>
      <c r="O790" s="1"/>
      <c r="P790" s="1"/>
      <c r="Q790" s="1"/>
      <c r="R790" s="1"/>
      <c r="S790" s="1"/>
      <c r="T790" s="1"/>
      <c r="U790" s="1"/>
      <c r="V790" s="1"/>
      <c r="W790" s="1"/>
      <c r="X790" s="1"/>
      <c r="Y790" s="1"/>
      <c r="Z790" s="1"/>
      <c r="AA790" s="1"/>
    </row>
    <row r="791" spans="1:27" x14ac:dyDescent="0.3">
      <c r="B791" s="14" t="s">
        <v>213</v>
      </c>
    </row>
    <row r="792" spans="1:27" x14ac:dyDescent="0.3">
      <c r="B792" t="s">
        <v>827</v>
      </c>
      <c r="C792" t="s">
        <v>214</v>
      </c>
      <c r="D792" t="s">
        <v>237</v>
      </c>
      <c r="E792" s="20">
        <v>0.4</v>
      </c>
      <c r="F792" t="s">
        <v>216</v>
      </c>
      <c r="G792" t="s">
        <v>217</v>
      </c>
      <c r="H792" s="21">
        <v>23.84</v>
      </c>
      <c r="I792" t="s">
        <v>218</v>
      </c>
      <c r="J792" s="22">
        <f>ROUND(E792/I790* H792,5)</f>
        <v>9.5359999999999996</v>
      </c>
      <c r="K792" s="23"/>
    </row>
    <row r="793" spans="1:27" x14ac:dyDescent="0.3">
      <c r="B793" t="s">
        <v>814</v>
      </c>
      <c r="C793" t="s">
        <v>214</v>
      </c>
      <c r="D793" t="s">
        <v>234</v>
      </c>
      <c r="E793" s="20">
        <v>0.2</v>
      </c>
      <c r="F793" t="s">
        <v>216</v>
      </c>
      <c r="G793" t="s">
        <v>217</v>
      </c>
      <c r="H793" s="21">
        <v>19.84</v>
      </c>
      <c r="I793" t="s">
        <v>218</v>
      </c>
      <c r="J793" s="22">
        <f>ROUND(E793/I790* H793,5)</f>
        <v>3.968</v>
      </c>
      <c r="K793" s="23"/>
    </row>
    <row r="794" spans="1:27" x14ac:dyDescent="0.3">
      <c r="D794" s="24" t="s">
        <v>219</v>
      </c>
      <c r="E794" s="23"/>
      <c r="H794" s="23"/>
      <c r="K794" s="21">
        <f>SUM(J792:J793)</f>
        <v>13.504</v>
      </c>
    </row>
    <row r="795" spans="1:27" x14ac:dyDescent="0.3">
      <c r="B795" s="14" t="s">
        <v>223</v>
      </c>
      <c r="E795" s="23"/>
      <c r="H795" s="23"/>
      <c r="K795" s="23"/>
    </row>
    <row r="796" spans="1:27" x14ac:dyDescent="0.3">
      <c r="B796" t="s">
        <v>1151</v>
      </c>
      <c r="C796" t="s">
        <v>15</v>
      </c>
      <c r="D796" t="s">
        <v>1152</v>
      </c>
      <c r="E796" s="20">
        <v>10.5</v>
      </c>
      <c r="G796" t="s">
        <v>217</v>
      </c>
      <c r="H796" s="21">
        <v>0.37</v>
      </c>
      <c r="I796" t="s">
        <v>218</v>
      </c>
      <c r="J796" s="22">
        <f>ROUND(E796* H796,5)</f>
        <v>3.8849999999999998</v>
      </c>
      <c r="K796" s="23"/>
    </row>
    <row r="797" spans="1:27" x14ac:dyDescent="0.3">
      <c r="D797" s="24" t="s">
        <v>228</v>
      </c>
      <c r="E797" s="23"/>
      <c r="H797" s="23"/>
      <c r="K797" s="21">
        <f>SUM(J796:J796)</f>
        <v>3.8849999999999998</v>
      </c>
    </row>
    <row r="798" spans="1:27" x14ac:dyDescent="0.3">
      <c r="B798" s="14" t="s">
        <v>210</v>
      </c>
      <c r="E798" s="23"/>
      <c r="H798" s="23"/>
      <c r="K798" s="23"/>
    </row>
    <row r="799" spans="1:27" x14ac:dyDescent="0.3">
      <c r="B799" t="s">
        <v>796</v>
      </c>
      <c r="C799" t="s">
        <v>211</v>
      </c>
      <c r="D799" t="s">
        <v>797</v>
      </c>
      <c r="E799" s="20">
        <v>3.2000000000000002E-3</v>
      </c>
      <c r="G799" t="s">
        <v>217</v>
      </c>
      <c r="H799" s="21">
        <v>81.037400000000005</v>
      </c>
      <c r="I799" t="s">
        <v>218</v>
      </c>
      <c r="J799" s="22">
        <f>ROUND(E799* H799,5)</f>
        <v>0.25931999999999999</v>
      </c>
      <c r="K799" s="23"/>
    </row>
    <row r="800" spans="1:27" x14ac:dyDescent="0.3">
      <c r="D800" s="24" t="s">
        <v>834</v>
      </c>
      <c r="E800" s="23"/>
      <c r="H800" s="23"/>
      <c r="K800" s="21">
        <f>SUM(J799:J799)</f>
        <v>0.25931999999999999</v>
      </c>
    </row>
    <row r="801" spans="1:27" x14ac:dyDescent="0.3">
      <c r="D801" s="24" t="s">
        <v>229</v>
      </c>
      <c r="E801" s="23"/>
      <c r="H801" s="23"/>
      <c r="K801" s="69">
        <f>SUM(J791:J800)</f>
        <v>17.648319999999998</v>
      </c>
    </row>
    <row r="802" spans="1:27" x14ac:dyDescent="0.3">
      <c r="D802" s="24" t="s">
        <v>230</v>
      </c>
      <c r="E802" s="23"/>
      <c r="H802" s="23">
        <v>2.5</v>
      </c>
      <c r="I802" t="s">
        <v>231</v>
      </c>
      <c r="K802" s="23">
        <f>ROUND(H802/100*K794,5)</f>
        <v>0.33760000000000001</v>
      </c>
    </row>
    <row r="803" spans="1:27" x14ac:dyDescent="0.3">
      <c r="D803" s="24" t="s">
        <v>232</v>
      </c>
      <c r="E803" s="23"/>
      <c r="H803" s="23"/>
      <c r="K803" s="69">
        <f>SUM(K801:K802)</f>
        <v>17.985919999999997</v>
      </c>
    </row>
    <row r="804" spans="1:27" ht="45" customHeight="1" x14ac:dyDescent="0.3">
      <c r="L804" s="1"/>
      <c r="M804" s="1"/>
      <c r="N804" s="1"/>
      <c r="O804" s="1"/>
      <c r="P804" s="1"/>
      <c r="Q804" s="1"/>
      <c r="R804" s="1"/>
      <c r="S804" s="1"/>
      <c r="T804" s="1"/>
      <c r="U804" s="1"/>
      <c r="V804" s="1"/>
      <c r="W804" s="1"/>
      <c r="X804" s="1"/>
      <c r="Y804" s="1"/>
      <c r="Z804" s="1"/>
      <c r="AA804" s="1"/>
    </row>
    <row r="805" spans="1:27" x14ac:dyDescent="0.3">
      <c r="A805" s="17" t="s">
        <v>244</v>
      </c>
      <c r="B805" s="17" t="s">
        <v>1153</v>
      </c>
      <c r="C805" s="1" t="s">
        <v>13</v>
      </c>
      <c r="D805" s="116" t="s">
        <v>1154</v>
      </c>
      <c r="E805" s="117"/>
      <c r="F805" s="117"/>
      <c r="G805" s="1"/>
      <c r="H805" s="18" t="s">
        <v>212</v>
      </c>
      <c r="I805" s="118">
        <v>1</v>
      </c>
      <c r="J805" s="119"/>
      <c r="K805" s="19">
        <f>ROUND(K818,2)</f>
        <v>12.48</v>
      </c>
    </row>
    <row r="806" spans="1:27" x14ac:dyDescent="0.3">
      <c r="B806" s="14" t="s">
        <v>213</v>
      </c>
    </row>
    <row r="807" spans="1:27" x14ac:dyDescent="0.3">
      <c r="B807" t="s">
        <v>827</v>
      </c>
      <c r="C807" t="s">
        <v>214</v>
      </c>
      <c r="D807" t="s">
        <v>237</v>
      </c>
      <c r="E807" s="20">
        <v>0.26</v>
      </c>
      <c r="F807" t="s">
        <v>216</v>
      </c>
      <c r="G807" t="s">
        <v>217</v>
      </c>
      <c r="H807" s="21">
        <v>23.84</v>
      </c>
      <c r="I807" t="s">
        <v>218</v>
      </c>
      <c r="J807" s="22">
        <f>ROUND(E807/I805* H807,5)</f>
        <v>6.1984000000000004</v>
      </c>
      <c r="K807" s="23"/>
    </row>
    <row r="808" spans="1:27" x14ac:dyDescent="0.3">
      <c r="B808" t="s">
        <v>814</v>
      </c>
      <c r="C808" t="s">
        <v>214</v>
      </c>
      <c r="D808" t="s">
        <v>234</v>
      </c>
      <c r="E808" s="20">
        <v>0.14000000000000001</v>
      </c>
      <c r="F808" t="s">
        <v>216</v>
      </c>
      <c r="G808" t="s">
        <v>217</v>
      </c>
      <c r="H808" s="21">
        <v>19.84</v>
      </c>
      <c r="I808" t="s">
        <v>218</v>
      </c>
      <c r="J808" s="22">
        <f>ROUND(E808/I805* H808,5)</f>
        <v>2.7776000000000001</v>
      </c>
      <c r="K808" s="23"/>
    </row>
    <row r="809" spans="1:27" x14ac:dyDescent="0.3">
      <c r="D809" s="24" t="s">
        <v>219</v>
      </c>
      <c r="E809" s="23"/>
      <c r="H809" s="23"/>
      <c r="K809" s="21">
        <f>SUM(J807:J808)</f>
        <v>8.9760000000000009</v>
      </c>
    </row>
    <row r="810" spans="1:27" x14ac:dyDescent="0.3">
      <c r="B810" s="14" t="s">
        <v>223</v>
      </c>
      <c r="E810" s="23"/>
      <c r="H810" s="23"/>
      <c r="K810" s="23"/>
    </row>
    <row r="811" spans="1:27" x14ac:dyDescent="0.3">
      <c r="B811" t="s">
        <v>1155</v>
      </c>
      <c r="C811" t="s">
        <v>15</v>
      </c>
      <c r="D811" t="s">
        <v>1156</v>
      </c>
      <c r="E811" s="20">
        <v>8.3640000000000008</v>
      </c>
      <c r="G811" t="s">
        <v>217</v>
      </c>
      <c r="H811" s="21">
        <v>0.33</v>
      </c>
      <c r="I811" t="s">
        <v>218</v>
      </c>
      <c r="J811" s="22">
        <f>ROUND(E811* H811,5)</f>
        <v>2.7601200000000001</v>
      </c>
      <c r="K811" s="23"/>
    </row>
    <row r="812" spans="1:27" x14ac:dyDescent="0.3">
      <c r="D812" s="24" t="s">
        <v>228</v>
      </c>
      <c r="E812" s="23"/>
      <c r="H812" s="23"/>
      <c r="K812" s="21">
        <f>SUM(J811:J811)</f>
        <v>2.7601200000000001</v>
      </c>
    </row>
    <row r="813" spans="1:27" x14ac:dyDescent="0.3">
      <c r="B813" s="14" t="s">
        <v>210</v>
      </c>
      <c r="E813" s="23"/>
      <c r="H813" s="23"/>
      <c r="K813" s="23"/>
    </row>
    <row r="814" spans="1:27" ht="115.2" x14ac:dyDescent="0.3">
      <c r="B814" t="s">
        <v>803</v>
      </c>
      <c r="C814" t="s">
        <v>211</v>
      </c>
      <c r="D814" s="70" t="s">
        <v>804</v>
      </c>
      <c r="E814" s="20">
        <v>5.3E-3</v>
      </c>
      <c r="G814" t="s">
        <v>217</v>
      </c>
      <c r="H814" s="21">
        <v>97.482200000000006</v>
      </c>
      <c r="I814" t="s">
        <v>218</v>
      </c>
      <c r="J814" s="22">
        <f>ROUND(E814* H814,5)</f>
        <v>0.51666000000000001</v>
      </c>
      <c r="K814" s="23"/>
    </row>
    <row r="815" spans="1:27" x14ac:dyDescent="0.3">
      <c r="D815" s="24" t="s">
        <v>834</v>
      </c>
      <c r="E815" s="23"/>
      <c r="H815" s="23"/>
      <c r="K815" s="21">
        <f>SUM(J814:J814)</f>
        <v>0.51666000000000001</v>
      </c>
    </row>
    <row r="816" spans="1:27" x14ac:dyDescent="0.3">
      <c r="D816" s="24" t="s">
        <v>229</v>
      </c>
      <c r="E816" s="23"/>
      <c r="H816" s="23"/>
      <c r="K816" s="69">
        <f>SUM(J806:J815)</f>
        <v>12.252780000000001</v>
      </c>
    </row>
    <row r="817" spans="1:27" ht="45" customHeight="1" x14ac:dyDescent="0.3">
      <c r="D817" s="24" t="s">
        <v>230</v>
      </c>
      <c r="E817" s="23"/>
      <c r="H817" s="23">
        <v>2.5</v>
      </c>
      <c r="I817" t="s">
        <v>231</v>
      </c>
      <c r="K817" s="23">
        <f>ROUND(H817/100*K809,5)</f>
        <v>0.22439999999999999</v>
      </c>
      <c r="L817" s="1"/>
      <c r="M817" s="1"/>
      <c r="N817" s="1"/>
      <c r="O817" s="1"/>
      <c r="P817" s="1"/>
      <c r="Q817" s="1"/>
      <c r="R817" s="1"/>
      <c r="S817" s="1"/>
      <c r="T817" s="1"/>
      <c r="U817" s="1"/>
      <c r="V817" s="1"/>
      <c r="W817" s="1"/>
      <c r="X817" s="1"/>
      <c r="Y817" s="1"/>
      <c r="Z817" s="1"/>
      <c r="AA817" s="1"/>
    </row>
    <row r="818" spans="1:27" x14ac:dyDescent="0.3">
      <c r="D818" s="24" t="s">
        <v>232</v>
      </c>
      <c r="E818" s="23"/>
      <c r="H818" s="23"/>
      <c r="K818" s="69">
        <f>SUM(K816:K817)</f>
        <v>12.477180000000001</v>
      </c>
    </row>
    <row r="820" spans="1:27" x14ac:dyDescent="0.3">
      <c r="A820" s="17" t="s">
        <v>245</v>
      </c>
      <c r="B820" s="17" t="s">
        <v>1157</v>
      </c>
      <c r="C820" s="1" t="s">
        <v>13</v>
      </c>
      <c r="D820" s="116" t="s">
        <v>1158</v>
      </c>
      <c r="E820" s="117"/>
      <c r="F820" s="117"/>
      <c r="G820" s="1"/>
      <c r="H820" s="18" t="s">
        <v>212</v>
      </c>
      <c r="I820" s="118">
        <v>1.7989999999999999</v>
      </c>
      <c r="J820" s="119"/>
      <c r="K820" s="19">
        <f>ROUND(K832,2)</f>
        <v>18.07</v>
      </c>
    </row>
    <row r="821" spans="1:27" x14ac:dyDescent="0.3">
      <c r="B821" s="14" t="s">
        <v>213</v>
      </c>
    </row>
    <row r="822" spans="1:27" x14ac:dyDescent="0.3">
      <c r="B822" t="s">
        <v>814</v>
      </c>
      <c r="C822" t="s">
        <v>214</v>
      </c>
      <c r="D822" t="s">
        <v>234</v>
      </c>
      <c r="E822" s="20">
        <v>0.34</v>
      </c>
      <c r="F822" t="s">
        <v>216</v>
      </c>
      <c r="G822" t="s">
        <v>217</v>
      </c>
      <c r="H822" s="21">
        <v>19.84</v>
      </c>
      <c r="I822" t="s">
        <v>218</v>
      </c>
      <c r="J822" s="22">
        <f>ROUND(E822/I820* H822,5)</f>
        <v>3.7496399999999999</v>
      </c>
      <c r="K822" s="23"/>
    </row>
    <row r="823" spans="1:27" x14ac:dyDescent="0.3">
      <c r="B823" t="s">
        <v>827</v>
      </c>
      <c r="C823" t="s">
        <v>214</v>
      </c>
      <c r="D823" t="s">
        <v>237</v>
      </c>
      <c r="E823" s="20">
        <v>0.68</v>
      </c>
      <c r="F823" t="s">
        <v>216</v>
      </c>
      <c r="G823" t="s">
        <v>217</v>
      </c>
      <c r="H823" s="21">
        <v>23.84</v>
      </c>
      <c r="I823" t="s">
        <v>218</v>
      </c>
      <c r="J823" s="22">
        <f>ROUND(E823/I820* H823,5)</f>
        <v>9.0112299999999994</v>
      </c>
      <c r="K823" s="23"/>
    </row>
    <row r="824" spans="1:27" x14ac:dyDescent="0.3">
      <c r="D824" s="24" t="s">
        <v>219</v>
      </c>
      <c r="E824" s="23"/>
      <c r="H824" s="23"/>
      <c r="K824" s="21">
        <f>SUM(J822:J823)</f>
        <v>12.760869999999999</v>
      </c>
    </row>
    <row r="825" spans="1:27" x14ac:dyDescent="0.3">
      <c r="B825" s="14" t="s">
        <v>223</v>
      </c>
      <c r="E825" s="23"/>
      <c r="H825" s="23"/>
      <c r="K825" s="23"/>
    </row>
    <row r="826" spans="1:27" x14ac:dyDescent="0.3">
      <c r="B826" t="s">
        <v>1159</v>
      </c>
      <c r="C826" t="s">
        <v>15</v>
      </c>
      <c r="D826" t="s">
        <v>1160</v>
      </c>
      <c r="E826" s="20">
        <v>29.998200000000001</v>
      </c>
      <c r="G826" t="s">
        <v>217</v>
      </c>
      <c r="H826" s="21">
        <v>0.12</v>
      </c>
      <c r="I826" t="s">
        <v>218</v>
      </c>
      <c r="J826" s="22">
        <f>ROUND(E826* H826,5)</f>
        <v>3.59978</v>
      </c>
      <c r="K826" s="23"/>
    </row>
    <row r="827" spans="1:27" x14ac:dyDescent="0.3">
      <c r="D827" s="24" t="s">
        <v>228</v>
      </c>
      <c r="E827" s="23"/>
      <c r="H827" s="23"/>
      <c r="K827" s="21">
        <f>SUM(J826:J826)</f>
        <v>3.59978</v>
      </c>
    </row>
    <row r="828" spans="1:27" x14ac:dyDescent="0.3">
      <c r="B828" s="14" t="s">
        <v>210</v>
      </c>
      <c r="E828" s="23"/>
      <c r="H828" s="23"/>
      <c r="K828" s="23"/>
    </row>
    <row r="829" spans="1:27" x14ac:dyDescent="0.3">
      <c r="B829" t="s">
        <v>805</v>
      </c>
      <c r="C829" t="s">
        <v>211</v>
      </c>
      <c r="D829" t="s">
        <v>806</v>
      </c>
      <c r="E829" s="20">
        <v>9.5999999999999992E-3</v>
      </c>
      <c r="G829" t="s">
        <v>217</v>
      </c>
      <c r="H829" s="21">
        <v>177.65899999999999</v>
      </c>
      <c r="I829" t="s">
        <v>218</v>
      </c>
      <c r="J829" s="22">
        <f>ROUND(E829* H829,5)</f>
        <v>1.70553</v>
      </c>
      <c r="K829" s="23"/>
    </row>
    <row r="830" spans="1:27" ht="45" customHeight="1" x14ac:dyDescent="0.3">
      <c r="D830" s="24" t="s">
        <v>834</v>
      </c>
      <c r="E830" s="23"/>
      <c r="H830" s="23"/>
      <c r="K830" s="21">
        <f>SUM(J829:J829)</f>
        <v>1.70553</v>
      </c>
      <c r="L830" s="1"/>
      <c r="M830" s="1"/>
      <c r="N830" s="1"/>
      <c r="O830" s="1"/>
      <c r="P830" s="1"/>
      <c r="Q830" s="1"/>
      <c r="R830" s="1"/>
      <c r="S830" s="1"/>
      <c r="T830" s="1"/>
      <c r="U830" s="1"/>
      <c r="V830" s="1"/>
      <c r="W830" s="1"/>
      <c r="X830" s="1"/>
      <c r="Y830" s="1"/>
      <c r="Z830" s="1"/>
      <c r="AA830" s="1"/>
    </row>
    <row r="831" spans="1:27" x14ac:dyDescent="0.3">
      <c r="D831" s="24" t="s">
        <v>229</v>
      </c>
      <c r="E831" s="23"/>
      <c r="H831" s="23"/>
      <c r="K831" s="69">
        <f>SUM(J821:J830)</f>
        <v>18.066179999999999</v>
      </c>
    </row>
    <row r="832" spans="1:27" x14ac:dyDescent="0.3">
      <c r="D832" s="24" t="s">
        <v>232</v>
      </c>
      <c r="E832" s="23"/>
      <c r="H832" s="23"/>
      <c r="K832" s="69">
        <f>SUM(K831:K831)</f>
        <v>18.066179999999999</v>
      </c>
    </row>
    <row r="834" spans="1:27" x14ac:dyDescent="0.3">
      <c r="A834" s="17" t="s">
        <v>248</v>
      </c>
      <c r="B834" s="17" t="s">
        <v>1161</v>
      </c>
      <c r="C834" s="1" t="s">
        <v>13</v>
      </c>
      <c r="D834" s="116" t="s">
        <v>1162</v>
      </c>
      <c r="E834" s="117"/>
      <c r="F834" s="117"/>
      <c r="G834" s="1"/>
      <c r="H834" s="18" t="s">
        <v>212</v>
      </c>
      <c r="I834" s="118">
        <v>1</v>
      </c>
      <c r="J834" s="119"/>
      <c r="K834" s="19">
        <f>ROUND(K847,2)</f>
        <v>13.25</v>
      </c>
    </row>
    <row r="835" spans="1:27" x14ac:dyDescent="0.3">
      <c r="B835" s="14" t="s">
        <v>213</v>
      </c>
    </row>
    <row r="836" spans="1:27" x14ac:dyDescent="0.3">
      <c r="B836" t="s">
        <v>905</v>
      </c>
      <c r="C836" t="s">
        <v>214</v>
      </c>
      <c r="D836" t="s">
        <v>235</v>
      </c>
      <c r="E836" s="20">
        <v>0.15</v>
      </c>
      <c r="F836" t="s">
        <v>216</v>
      </c>
      <c r="G836" t="s">
        <v>217</v>
      </c>
      <c r="H836" s="21">
        <v>24.64</v>
      </c>
      <c r="I836" t="s">
        <v>218</v>
      </c>
      <c r="J836" s="22">
        <f>ROUND(E836/I834* H836,5)</f>
        <v>3.6960000000000002</v>
      </c>
      <c r="K836" s="23"/>
    </row>
    <row r="837" spans="1:27" x14ac:dyDescent="0.3">
      <c r="B837" t="s">
        <v>904</v>
      </c>
      <c r="C837" t="s">
        <v>214</v>
      </c>
      <c r="D837" t="s">
        <v>236</v>
      </c>
      <c r="E837" s="20">
        <v>0.05</v>
      </c>
      <c r="F837" t="s">
        <v>216</v>
      </c>
      <c r="G837" t="s">
        <v>217</v>
      </c>
      <c r="H837" s="21">
        <v>21.14</v>
      </c>
      <c r="I837" t="s">
        <v>218</v>
      </c>
      <c r="J837" s="22">
        <f>ROUND(E837/I834* H837,5)</f>
        <v>1.0569999999999999</v>
      </c>
      <c r="K837" s="23"/>
    </row>
    <row r="838" spans="1:27" x14ac:dyDescent="0.3">
      <c r="D838" s="24" t="s">
        <v>219</v>
      </c>
      <c r="E838" s="23"/>
      <c r="H838" s="23"/>
      <c r="K838" s="21">
        <f>SUM(J836:J837)</f>
        <v>4.7530000000000001</v>
      </c>
    </row>
    <row r="839" spans="1:27" x14ac:dyDescent="0.3">
      <c r="B839" s="14" t="s">
        <v>223</v>
      </c>
      <c r="E839" s="23"/>
      <c r="H839" s="23"/>
      <c r="K839" s="23"/>
    </row>
    <row r="840" spans="1:27" x14ac:dyDescent="0.3">
      <c r="B840" t="s">
        <v>1163</v>
      </c>
      <c r="C840" t="s">
        <v>16</v>
      </c>
      <c r="D840" t="s">
        <v>1164</v>
      </c>
      <c r="E840" s="20">
        <v>1.04</v>
      </c>
      <c r="G840" t="s">
        <v>217</v>
      </c>
      <c r="H840" s="21">
        <v>1.2</v>
      </c>
      <c r="I840" t="s">
        <v>218</v>
      </c>
      <c r="J840" s="22">
        <f>ROUND(E840* H840,5)</f>
        <v>1.248</v>
      </c>
      <c r="K840" s="23"/>
    </row>
    <row r="841" spans="1:27" x14ac:dyDescent="0.3">
      <c r="B841" t="s">
        <v>1165</v>
      </c>
      <c r="C841" t="s">
        <v>15</v>
      </c>
      <c r="D841" t="s">
        <v>1166</v>
      </c>
      <c r="E841" s="20">
        <v>6</v>
      </c>
      <c r="G841" t="s">
        <v>217</v>
      </c>
      <c r="H841" s="21">
        <v>0.17</v>
      </c>
      <c r="I841" t="s">
        <v>218</v>
      </c>
      <c r="J841" s="22">
        <f>ROUND(E841* H841,5)</f>
        <v>1.02</v>
      </c>
      <c r="K841" s="23"/>
    </row>
    <row r="842" spans="1:27" x14ac:dyDescent="0.3">
      <c r="B842" t="s">
        <v>1167</v>
      </c>
      <c r="C842" t="s">
        <v>1168</v>
      </c>
      <c r="D842" t="s">
        <v>1169</v>
      </c>
      <c r="E842" s="20">
        <v>0.12</v>
      </c>
      <c r="G842" t="s">
        <v>217</v>
      </c>
      <c r="H842" s="21">
        <v>2.41</v>
      </c>
      <c r="I842" t="s">
        <v>218</v>
      </c>
      <c r="J842" s="22">
        <f>ROUND(E842* H842,5)</f>
        <v>0.28920000000000001</v>
      </c>
      <c r="K842" s="23"/>
    </row>
    <row r="843" spans="1:27" ht="45" customHeight="1" x14ac:dyDescent="0.3">
      <c r="B843" t="s">
        <v>1170</v>
      </c>
      <c r="C843" t="s">
        <v>16</v>
      </c>
      <c r="D843" t="s">
        <v>1171</v>
      </c>
      <c r="E843" s="20">
        <v>3.5672000000000001</v>
      </c>
      <c r="G843" t="s">
        <v>217</v>
      </c>
      <c r="H843" s="21">
        <v>1.41</v>
      </c>
      <c r="I843" t="s">
        <v>218</v>
      </c>
      <c r="J843" s="22">
        <f>ROUND(E843* H843,5)</f>
        <v>5.0297499999999999</v>
      </c>
      <c r="K843" s="23"/>
      <c r="L843" s="1"/>
      <c r="M843" s="1"/>
      <c r="N843" s="1"/>
      <c r="O843" s="1"/>
      <c r="P843" s="1"/>
      <c r="Q843" s="1"/>
      <c r="R843" s="1"/>
      <c r="S843" s="1"/>
      <c r="T843" s="1"/>
      <c r="U843" s="1"/>
      <c r="V843" s="1"/>
      <c r="W843" s="1"/>
      <c r="X843" s="1"/>
      <c r="Y843" s="1"/>
      <c r="Z843" s="1"/>
      <c r="AA843" s="1"/>
    </row>
    <row r="844" spans="1:27" x14ac:dyDescent="0.3">
      <c r="B844" t="s">
        <v>1172</v>
      </c>
      <c r="C844" t="s">
        <v>16</v>
      </c>
      <c r="D844" t="s">
        <v>1173</v>
      </c>
      <c r="E844" s="20">
        <v>1.02</v>
      </c>
      <c r="G844" t="s">
        <v>217</v>
      </c>
      <c r="H844" s="21">
        <v>0.89</v>
      </c>
      <c r="I844" t="s">
        <v>218</v>
      </c>
      <c r="J844" s="22">
        <f>ROUND(E844* H844,5)</f>
        <v>0.90780000000000005</v>
      </c>
      <c r="K844" s="23"/>
    </row>
    <row r="845" spans="1:27" x14ac:dyDescent="0.3">
      <c r="D845" s="24" t="s">
        <v>228</v>
      </c>
      <c r="E845" s="23"/>
      <c r="H845" s="23"/>
      <c r="K845" s="21">
        <f>SUM(J840:J844)</f>
        <v>8.4947499999999998</v>
      </c>
    </row>
    <row r="846" spans="1:27" x14ac:dyDescent="0.3">
      <c r="D846" s="24" t="s">
        <v>229</v>
      </c>
      <c r="E846" s="23"/>
      <c r="H846" s="23"/>
      <c r="K846" s="69">
        <f>SUM(J835:J845)</f>
        <v>13.247750000000002</v>
      </c>
    </row>
    <row r="847" spans="1:27" x14ac:dyDescent="0.3">
      <c r="D847" s="24" t="s">
        <v>232</v>
      </c>
      <c r="E847" s="23"/>
      <c r="H847" s="23"/>
      <c r="K847" s="69">
        <f>SUM(K846:K846)</f>
        <v>13.247750000000002</v>
      </c>
    </row>
    <row r="849" spans="1:27" x14ac:dyDescent="0.3">
      <c r="A849" s="17" t="s">
        <v>249</v>
      </c>
      <c r="B849" s="17" t="s">
        <v>1174</v>
      </c>
      <c r="C849" s="1" t="s">
        <v>13</v>
      </c>
      <c r="D849" s="116" t="s">
        <v>1175</v>
      </c>
      <c r="E849" s="117"/>
      <c r="F849" s="117"/>
      <c r="G849" s="1"/>
      <c r="H849" s="18" t="s">
        <v>212</v>
      </c>
      <c r="I849" s="118">
        <v>1</v>
      </c>
      <c r="J849" s="119"/>
      <c r="K849" s="19">
        <f>ROUND(K862,2)</f>
        <v>9.57</v>
      </c>
    </row>
    <row r="850" spans="1:27" x14ac:dyDescent="0.3">
      <c r="B850" s="14" t="s">
        <v>213</v>
      </c>
    </row>
    <row r="851" spans="1:27" x14ac:dyDescent="0.3">
      <c r="B851" t="s">
        <v>904</v>
      </c>
      <c r="C851" t="s">
        <v>214</v>
      </c>
      <c r="D851" t="s">
        <v>236</v>
      </c>
      <c r="E851" s="20">
        <v>0.05</v>
      </c>
      <c r="F851" t="s">
        <v>216</v>
      </c>
      <c r="G851" t="s">
        <v>217</v>
      </c>
      <c r="H851" s="21">
        <v>21.14</v>
      </c>
      <c r="I851" t="s">
        <v>218</v>
      </c>
      <c r="J851" s="22">
        <f>ROUND(E851/I849* H851,5)</f>
        <v>1.0569999999999999</v>
      </c>
      <c r="K851" s="23"/>
    </row>
    <row r="852" spans="1:27" x14ac:dyDescent="0.3">
      <c r="B852" t="s">
        <v>905</v>
      </c>
      <c r="C852" t="s">
        <v>214</v>
      </c>
      <c r="D852" t="s">
        <v>235</v>
      </c>
      <c r="E852" s="20">
        <v>0.05</v>
      </c>
      <c r="F852" t="s">
        <v>216</v>
      </c>
      <c r="G852" t="s">
        <v>217</v>
      </c>
      <c r="H852" s="21">
        <v>24.64</v>
      </c>
      <c r="I852" t="s">
        <v>218</v>
      </c>
      <c r="J852" s="22">
        <f>ROUND(E852/I849* H852,5)</f>
        <v>1.232</v>
      </c>
      <c r="K852" s="23"/>
    </row>
    <row r="853" spans="1:27" x14ac:dyDescent="0.3">
      <c r="D853" s="24" t="s">
        <v>219</v>
      </c>
      <c r="E853" s="23"/>
      <c r="H853" s="23"/>
      <c r="K853" s="21">
        <f>SUM(J851:J852)</f>
        <v>2.2889999999999997</v>
      </c>
    </row>
    <row r="854" spans="1:27" x14ac:dyDescent="0.3">
      <c r="B854" s="14" t="s">
        <v>223</v>
      </c>
      <c r="E854" s="23"/>
      <c r="H854" s="23"/>
      <c r="K854" s="23"/>
    </row>
    <row r="855" spans="1:27" x14ac:dyDescent="0.3">
      <c r="B855" t="s">
        <v>1167</v>
      </c>
      <c r="C855" t="s">
        <v>1168</v>
      </c>
      <c r="D855" t="s">
        <v>1169</v>
      </c>
      <c r="E855" s="20">
        <v>0.12</v>
      </c>
      <c r="G855" t="s">
        <v>217</v>
      </c>
      <c r="H855" s="21">
        <v>2.41</v>
      </c>
      <c r="I855" t="s">
        <v>218</v>
      </c>
      <c r="J855" s="22">
        <f>ROUND(E855* H855,5)</f>
        <v>0.28920000000000001</v>
      </c>
      <c r="K855" s="23"/>
    </row>
    <row r="856" spans="1:27" ht="45" customHeight="1" x14ac:dyDescent="0.3">
      <c r="B856" t="s">
        <v>1165</v>
      </c>
      <c r="C856" t="s">
        <v>15</v>
      </c>
      <c r="D856" t="s">
        <v>1166</v>
      </c>
      <c r="E856" s="20">
        <v>6</v>
      </c>
      <c r="G856" t="s">
        <v>217</v>
      </c>
      <c r="H856" s="21">
        <v>0.17</v>
      </c>
      <c r="I856" t="s">
        <v>218</v>
      </c>
      <c r="J856" s="22">
        <f>ROUND(E856* H856,5)</f>
        <v>1.02</v>
      </c>
      <c r="K856" s="23"/>
      <c r="L856" s="1"/>
      <c r="M856" s="1"/>
      <c r="N856" s="1"/>
      <c r="O856" s="1"/>
      <c r="P856" s="1"/>
      <c r="Q856" s="1"/>
      <c r="R856" s="1"/>
      <c r="S856" s="1"/>
      <c r="T856" s="1"/>
      <c r="U856" s="1"/>
      <c r="V856" s="1"/>
      <c r="W856" s="1"/>
      <c r="X856" s="1"/>
      <c r="Y856" s="1"/>
      <c r="Z856" s="1"/>
      <c r="AA856" s="1"/>
    </row>
    <row r="857" spans="1:27" x14ac:dyDescent="0.3">
      <c r="B857" t="s">
        <v>1176</v>
      </c>
      <c r="C857" t="s">
        <v>16</v>
      </c>
      <c r="D857" t="s">
        <v>1177</v>
      </c>
      <c r="E857" s="20">
        <v>3.5619999999999998</v>
      </c>
      <c r="G857" t="s">
        <v>217</v>
      </c>
      <c r="H857" s="21">
        <v>1.17</v>
      </c>
      <c r="I857" t="s">
        <v>218</v>
      </c>
      <c r="J857" s="22">
        <f>ROUND(E857* H857,5)</f>
        <v>4.1675399999999998</v>
      </c>
      <c r="K857" s="23"/>
    </row>
    <row r="858" spans="1:27" x14ac:dyDescent="0.3">
      <c r="B858" t="s">
        <v>1178</v>
      </c>
      <c r="C858" t="s">
        <v>16</v>
      </c>
      <c r="D858" t="s">
        <v>1179</v>
      </c>
      <c r="E858" s="20">
        <v>1.04</v>
      </c>
      <c r="G858" t="s">
        <v>217</v>
      </c>
      <c r="H858" s="21">
        <v>1.1399999999999999</v>
      </c>
      <c r="I858" t="s">
        <v>218</v>
      </c>
      <c r="J858" s="22">
        <f>ROUND(E858* H858,5)</f>
        <v>1.1856</v>
      </c>
      <c r="K858" s="23"/>
    </row>
    <row r="859" spans="1:27" x14ac:dyDescent="0.3">
      <c r="B859" t="s">
        <v>1180</v>
      </c>
      <c r="C859" t="s">
        <v>16</v>
      </c>
      <c r="D859" t="s">
        <v>1181</v>
      </c>
      <c r="E859" s="20">
        <v>1.02</v>
      </c>
      <c r="G859" t="s">
        <v>217</v>
      </c>
      <c r="H859" s="21">
        <v>0.61</v>
      </c>
      <c r="I859" t="s">
        <v>218</v>
      </c>
      <c r="J859" s="22">
        <f>ROUND(E859* H859,5)</f>
        <v>0.62219999999999998</v>
      </c>
      <c r="K859" s="23"/>
    </row>
    <row r="860" spans="1:27" x14ac:dyDescent="0.3">
      <c r="D860" s="24" t="s">
        <v>228</v>
      </c>
      <c r="E860" s="23"/>
      <c r="H860" s="23"/>
      <c r="K860" s="21">
        <f>SUM(J855:J859)</f>
        <v>7.2845399999999998</v>
      </c>
    </row>
    <row r="861" spans="1:27" x14ac:dyDescent="0.3">
      <c r="D861" s="24" t="s">
        <v>229</v>
      </c>
      <c r="E861" s="23"/>
      <c r="H861" s="23"/>
      <c r="K861" s="69">
        <f>SUM(J850:J860)</f>
        <v>9.5735399999999977</v>
      </c>
    </row>
    <row r="862" spans="1:27" x14ac:dyDescent="0.3">
      <c r="D862" s="24" t="s">
        <v>232</v>
      </c>
      <c r="E862" s="23"/>
      <c r="H862" s="23"/>
      <c r="K862" s="69">
        <f>SUM(K861:K861)</f>
        <v>9.5735399999999977</v>
      </c>
    </row>
    <row r="864" spans="1:27" x14ac:dyDescent="0.3">
      <c r="A864" s="17" t="s">
        <v>250</v>
      </c>
      <c r="B864" s="17" t="s">
        <v>1182</v>
      </c>
      <c r="C864" s="1" t="s">
        <v>16</v>
      </c>
      <c r="D864" s="116" t="s">
        <v>663</v>
      </c>
      <c r="E864" s="117"/>
      <c r="F864" s="117"/>
      <c r="G864" s="1"/>
      <c r="H864" s="18" t="s">
        <v>212</v>
      </c>
      <c r="I864" s="118">
        <v>1</v>
      </c>
      <c r="J864" s="119"/>
      <c r="K864" s="19">
        <f>ROUND(K874,2)</f>
        <v>12.74</v>
      </c>
    </row>
    <row r="865" spans="1:27" x14ac:dyDescent="0.3">
      <c r="B865" s="14" t="s">
        <v>213</v>
      </c>
    </row>
    <row r="866" spans="1:27" x14ac:dyDescent="0.3">
      <c r="B866" t="s">
        <v>814</v>
      </c>
      <c r="C866" t="s">
        <v>214</v>
      </c>
      <c r="D866" t="s">
        <v>234</v>
      </c>
      <c r="E866" s="20">
        <v>0.04</v>
      </c>
      <c r="F866" t="s">
        <v>216</v>
      </c>
      <c r="G866" t="s">
        <v>217</v>
      </c>
      <c r="H866" s="21">
        <v>19.84</v>
      </c>
      <c r="I866" t="s">
        <v>218</v>
      </c>
      <c r="J866" s="22">
        <f>ROUND(E866/I864* H866,5)</f>
        <v>0.79359999999999997</v>
      </c>
      <c r="K866" s="23"/>
    </row>
    <row r="867" spans="1:27" x14ac:dyDescent="0.3">
      <c r="B867" t="s">
        <v>827</v>
      </c>
      <c r="C867" t="s">
        <v>214</v>
      </c>
      <c r="D867" t="s">
        <v>237</v>
      </c>
      <c r="E867" s="20">
        <v>0.08</v>
      </c>
      <c r="F867" t="s">
        <v>216</v>
      </c>
      <c r="G867" t="s">
        <v>217</v>
      </c>
      <c r="H867" s="21">
        <v>23.84</v>
      </c>
      <c r="I867" t="s">
        <v>218</v>
      </c>
      <c r="J867" s="22">
        <f>ROUND(E867/I864* H867,5)</f>
        <v>1.9072</v>
      </c>
      <c r="K867" s="23"/>
    </row>
    <row r="868" spans="1:27" x14ac:dyDescent="0.3">
      <c r="D868" s="24" t="s">
        <v>219</v>
      </c>
      <c r="E868" s="23"/>
      <c r="H868" s="23"/>
      <c r="K868" s="21">
        <f>SUM(J866:J867)</f>
        <v>2.7008000000000001</v>
      </c>
    </row>
    <row r="869" spans="1:27" ht="45" customHeight="1" x14ac:dyDescent="0.3">
      <c r="B869" s="14" t="s">
        <v>223</v>
      </c>
      <c r="E869" s="23"/>
      <c r="H869" s="23"/>
      <c r="K869" s="23"/>
      <c r="L869" s="1"/>
      <c r="M869" s="1"/>
      <c r="N869" s="1"/>
      <c r="O869" s="1"/>
      <c r="P869" s="1"/>
      <c r="Q869" s="1"/>
      <c r="R869" s="1"/>
      <c r="S869" s="1"/>
      <c r="T869" s="1"/>
      <c r="U869" s="1"/>
      <c r="V869" s="1"/>
      <c r="W869" s="1"/>
      <c r="X869" s="1"/>
      <c r="Y869" s="1"/>
      <c r="Z869" s="1"/>
      <c r="AA869" s="1"/>
    </row>
    <row r="870" spans="1:27" x14ac:dyDescent="0.3">
      <c r="B870" t="s">
        <v>1183</v>
      </c>
      <c r="C870" t="s">
        <v>16</v>
      </c>
      <c r="D870" t="s">
        <v>663</v>
      </c>
      <c r="E870" s="20">
        <v>1</v>
      </c>
      <c r="G870" t="s">
        <v>217</v>
      </c>
      <c r="H870" s="21">
        <v>10</v>
      </c>
      <c r="I870" t="s">
        <v>218</v>
      </c>
      <c r="J870" s="22">
        <f>ROUND(E870* H870,5)</f>
        <v>10</v>
      </c>
      <c r="K870" s="23"/>
    </row>
    <row r="871" spans="1:27" x14ac:dyDescent="0.3">
      <c r="D871" s="24" t="s">
        <v>228</v>
      </c>
      <c r="E871" s="23"/>
      <c r="H871" s="23"/>
      <c r="K871" s="21">
        <f>SUM(J870:J870)</f>
        <v>10</v>
      </c>
    </row>
    <row r="872" spans="1:27" x14ac:dyDescent="0.3">
      <c r="D872" s="24" t="s">
        <v>229</v>
      </c>
      <c r="E872" s="23"/>
      <c r="H872" s="23"/>
      <c r="K872" s="69">
        <f>SUM(J865:J871)</f>
        <v>12.700800000000001</v>
      </c>
    </row>
    <row r="873" spans="1:27" x14ac:dyDescent="0.3">
      <c r="D873" s="24" t="s">
        <v>230</v>
      </c>
      <c r="E873" s="23"/>
      <c r="H873" s="23">
        <v>1.5</v>
      </c>
      <c r="I873" t="s">
        <v>231</v>
      </c>
      <c r="K873" s="23">
        <f>ROUND(H873/100*K868,5)</f>
        <v>4.0509999999999997E-2</v>
      </c>
    </row>
    <row r="874" spans="1:27" x14ac:dyDescent="0.3">
      <c r="D874" s="24" t="s">
        <v>232</v>
      </c>
      <c r="E874" s="23"/>
      <c r="H874" s="23"/>
      <c r="K874" s="69">
        <f>SUM(K872:K873)</f>
        <v>12.74131</v>
      </c>
    </row>
    <row r="876" spans="1:27" x14ac:dyDescent="0.3">
      <c r="A876" s="17" t="s">
        <v>251</v>
      </c>
      <c r="B876" s="17" t="s">
        <v>1184</v>
      </c>
      <c r="C876" s="1" t="s">
        <v>13</v>
      </c>
      <c r="D876" s="116" t="s">
        <v>1185</v>
      </c>
      <c r="E876" s="117"/>
      <c r="F876" s="117"/>
      <c r="G876" s="1"/>
      <c r="H876" s="18" t="s">
        <v>212</v>
      </c>
      <c r="I876" s="118">
        <v>10</v>
      </c>
      <c r="J876" s="119"/>
      <c r="K876" s="19">
        <f>ROUND(K886,2)</f>
        <v>3.26</v>
      </c>
    </row>
    <row r="877" spans="1:27" x14ac:dyDescent="0.3">
      <c r="B877" s="14" t="s">
        <v>213</v>
      </c>
    </row>
    <row r="878" spans="1:27" x14ac:dyDescent="0.3">
      <c r="B878" t="s">
        <v>814</v>
      </c>
      <c r="C878" t="s">
        <v>214</v>
      </c>
      <c r="D878" t="s">
        <v>234</v>
      </c>
      <c r="E878" s="20">
        <v>0.03</v>
      </c>
      <c r="F878" t="s">
        <v>216</v>
      </c>
      <c r="G878" t="s">
        <v>217</v>
      </c>
      <c r="H878" s="21">
        <v>19.84</v>
      </c>
      <c r="I878" t="s">
        <v>218</v>
      </c>
      <c r="J878" s="22">
        <f>ROUND(E878/I876* H878,5)</f>
        <v>5.9520000000000003E-2</v>
      </c>
      <c r="K878" s="23"/>
    </row>
    <row r="879" spans="1:27" x14ac:dyDescent="0.3">
      <c r="B879" t="s">
        <v>827</v>
      </c>
      <c r="C879" t="s">
        <v>214</v>
      </c>
      <c r="D879" t="s">
        <v>237</v>
      </c>
      <c r="E879" s="20">
        <v>0.06</v>
      </c>
      <c r="F879" t="s">
        <v>216</v>
      </c>
      <c r="G879" t="s">
        <v>217</v>
      </c>
      <c r="H879" s="21">
        <v>23.84</v>
      </c>
      <c r="I879" t="s">
        <v>218</v>
      </c>
      <c r="J879" s="22">
        <f>ROUND(E879/I876* H879,5)</f>
        <v>0.14304</v>
      </c>
      <c r="K879" s="23"/>
    </row>
    <row r="880" spans="1:27" x14ac:dyDescent="0.3">
      <c r="D880" s="24" t="s">
        <v>219</v>
      </c>
      <c r="E880" s="23"/>
      <c r="H880" s="23"/>
      <c r="K880" s="21">
        <f>SUM(J878:J879)</f>
        <v>0.20256000000000002</v>
      </c>
    </row>
    <row r="881" spans="1:27" x14ac:dyDescent="0.3">
      <c r="B881" s="14" t="s">
        <v>223</v>
      </c>
      <c r="E881" s="23"/>
      <c r="H881" s="23"/>
      <c r="K881" s="23"/>
    </row>
    <row r="882" spans="1:27" ht="45" customHeight="1" x14ac:dyDescent="0.3">
      <c r="B882" t="s">
        <v>1186</v>
      </c>
      <c r="C882" t="s">
        <v>13</v>
      </c>
      <c r="D882" t="s">
        <v>1187</v>
      </c>
      <c r="E882" s="20">
        <v>1.05</v>
      </c>
      <c r="G882" t="s">
        <v>217</v>
      </c>
      <c r="H882" s="21">
        <v>2.91</v>
      </c>
      <c r="I882" t="s">
        <v>218</v>
      </c>
      <c r="J882" s="22">
        <f>ROUND(E882* H882,5)</f>
        <v>3.0554999999999999</v>
      </c>
      <c r="K882" s="23"/>
      <c r="L882" s="1"/>
      <c r="M882" s="1"/>
      <c r="N882" s="1"/>
      <c r="O882" s="1"/>
      <c r="P882" s="1"/>
      <c r="Q882" s="1"/>
      <c r="R882" s="1"/>
      <c r="S882" s="1"/>
      <c r="T882" s="1"/>
      <c r="U882" s="1"/>
      <c r="V882" s="1"/>
      <c r="W882" s="1"/>
      <c r="X882" s="1"/>
      <c r="Y882" s="1"/>
      <c r="Z882" s="1"/>
      <c r="AA882" s="1"/>
    </row>
    <row r="883" spans="1:27" x14ac:dyDescent="0.3">
      <c r="D883" s="24" t="s">
        <v>228</v>
      </c>
      <c r="E883" s="23"/>
      <c r="H883" s="23"/>
      <c r="K883" s="21">
        <f>SUM(J882:J882)</f>
        <v>3.0554999999999999</v>
      </c>
    </row>
    <row r="884" spans="1:27" x14ac:dyDescent="0.3">
      <c r="D884" s="24" t="s">
        <v>229</v>
      </c>
      <c r="E884" s="23"/>
      <c r="H884" s="23"/>
      <c r="K884" s="69">
        <f>SUM(J877:J883)</f>
        <v>3.25806</v>
      </c>
    </row>
    <row r="885" spans="1:27" x14ac:dyDescent="0.3">
      <c r="D885" s="24" t="s">
        <v>230</v>
      </c>
      <c r="E885" s="23"/>
      <c r="H885" s="23">
        <v>1.5</v>
      </c>
      <c r="I885" t="s">
        <v>231</v>
      </c>
      <c r="K885" s="23">
        <f>ROUND(H885/100*K880,5)</f>
        <v>3.0400000000000002E-3</v>
      </c>
    </row>
    <row r="886" spans="1:27" x14ac:dyDescent="0.3">
      <c r="D886" s="24" t="s">
        <v>232</v>
      </c>
      <c r="E886" s="23"/>
      <c r="H886" s="23"/>
      <c r="K886" s="69">
        <f>SUM(K884:K885)</f>
        <v>3.2610999999999999</v>
      </c>
    </row>
    <row r="888" spans="1:27" x14ac:dyDescent="0.3">
      <c r="A888" s="17" t="s">
        <v>346</v>
      </c>
      <c r="B888" s="17" t="s">
        <v>1188</v>
      </c>
      <c r="C888" s="1" t="s">
        <v>13</v>
      </c>
      <c r="D888" s="116" t="s">
        <v>1189</v>
      </c>
      <c r="E888" s="117"/>
      <c r="F888" s="117"/>
      <c r="G888" s="1"/>
      <c r="H888" s="18" t="s">
        <v>212</v>
      </c>
      <c r="I888" s="118">
        <v>1</v>
      </c>
      <c r="J888" s="119"/>
      <c r="K888" s="19">
        <f>ROUND(K902,2)</f>
        <v>10.38</v>
      </c>
    </row>
    <row r="889" spans="1:27" x14ac:dyDescent="0.3">
      <c r="B889" s="14" t="s">
        <v>213</v>
      </c>
    </row>
    <row r="890" spans="1:27" x14ac:dyDescent="0.3">
      <c r="B890" t="s">
        <v>1190</v>
      </c>
      <c r="C890" t="s">
        <v>214</v>
      </c>
      <c r="D890" t="s">
        <v>1191</v>
      </c>
      <c r="E890" s="20">
        <v>4.4999999999999998E-2</v>
      </c>
      <c r="F890" t="s">
        <v>216</v>
      </c>
      <c r="G890" t="s">
        <v>217</v>
      </c>
      <c r="H890" s="21">
        <v>23.84</v>
      </c>
      <c r="I890" t="s">
        <v>218</v>
      </c>
      <c r="J890" s="22">
        <f>ROUND(E890/I888* H890,5)</f>
        <v>1.0728</v>
      </c>
      <c r="K890" s="23"/>
    </row>
    <row r="891" spans="1:27" x14ac:dyDescent="0.3">
      <c r="B891" t="s">
        <v>1192</v>
      </c>
      <c r="C891" t="s">
        <v>214</v>
      </c>
      <c r="D891" t="s">
        <v>1193</v>
      </c>
      <c r="E891" s="20">
        <v>4.4999999999999998E-2</v>
      </c>
      <c r="F891" t="s">
        <v>216</v>
      </c>
      <c r="G891" t="s">
        <v>217</v>
      </c>
      <c r="H891" s="21">
        <v>21.14</v>
      </c>
      <c r="I891" t="s">
        <v>218</v>
      </c>
      <c r="J891" s="22">
        <f>ROUND(E891/I888* H891,5)</f>
        <v>0.95130000000000003</v>
      </c>
      <c r="K891" s="23"/>
    </row>
    <row r="892" spans="1:27" x14ac:dyDescent="0.3">
      <c r="D892" s="24" t="s">
        <v>219</v>
      </c>
      <c r="E892" s="23"/>
      <c r="H892" s="23"/>
      <c r="K892" s="21">
        <f>SUM(J890:J891)</f>
        <v>2.0240999999999998</v>
      </c>
    </row>
    <row r="893" spans="1:27" x14ac:dyDescent="0.3">
      <c r="B893" s="14" t="s">
        <v>220</v>
      </c>
      <c r="E893" s="23"/>
      <c r="H893" s="23"/>
      <c r="K893" s="23"/>
    </row>
    <row r="894" spans="1:27" x14ac:dyDescent="0.3">
      <c r="B894" t="s">
        <v>1194</v>
      </c>
      <c r="C894" t="s">
        <v>214</v>
      </c>
      <c r="D894" t="s">
        <v>1195</v>
      </c>
      <c r="E894" s="20">
        <v>0.1</v>
      </c>
      <c r="F894" t="s">
        <v>216</v>
      </c>
      <c r="G894" t="s">
        <v>217</v>
      </c>
      <c r="H894" s="21">
        <v>4.71</v>
      </c>
      <c r="I894" t="s">
        <v>218</v>
      </c>
      <c r="J894" s="22">
        <f>ROUND(E894/I888* H894,5)</f>
        <v>0.47099999999999997</v>
      </c>
      <c r="K894" s="23"/>
    </row>
    <row r="895" spans="1:27" x14ac:dyDescent="0.3">
      <c r="D895" s="24" t="s">
        <v>222</v>
      </c>
      <c r="E895" s="23"/>
      <c r="H895" s="23"/>
      <c r="K895" s="21">
        <f>SUM(J894:J894)</f>
        <v>0.47099999999999997</v>
      </c>
    </row>
    <row r="896" spans="1:27" ht="45" customHeight="1" x14ac:dyDescent="0.3">
      <c r="B896" s="14" t="s">
        <v>223</v>
      </c>
      <c r="E896" s="23"/>
      <c r="H896" s="23"/>
      <c r="K896" s="23"/>
      <c r="L896" s="1"/>
      <c r="M896" s="1"/>
      <c r="N896" s="1"/>
      <c r="O896" s="1"/>
      <c r="P896" s="1"/>
      <c r="Q896" s="1"/>
      <c r="R896" s="1"/>
      <c r="S896" s="1"/>
      <c r="T896" s="1"/>
      <c r="U896" s="1"/>
      <c r="V896" s="1"/>
      <c r="W896" s="1"/>
      <c r="X896" s="1"/>
      <c r="Y896" s="1"/>
      <c r="Z896" s="1"/>
      <c r="AA896" s="1"/>
    </row>
    <row r="897" spans="1:27" x14ac:dyDescent="0.3">
      <c r="B897" t="s">
        <v>802</v>
      </c>
      <c r="C897" t="s">
        <v>211</v>
      </c>
      <c r="D897" t="s">
        <v>224</v>
      </c>
      <c r="E897" s="20">
        <v>1.7999999999999999E-2</v>
      </c>
      <c r="G897" t="s">
        <v>217</v>
      </c>
      <c r="H897" s="21">
        <v>1.88</v>
      </c>
      <c r="I897" t="s">
        <v>218</v>
      </c>
      <c r="J897" s="22">
        <f>ROUND(E897* H897,5)</f>
        <v>3.3840000000000002E-2</v>
      </c>
      <c r="K897" s="23"/>
    </row>
    <row r="898" spans="1:27" x14ac:dyDescent="0.3">
      <c r="B898" t="s">
        <v>1196</v>
      </c>
      <c r="C898" t="s">
        <v>808</v>
      </c>
      <c r="D898" t="s">
        <v>1197</v>
      </c>
      <c r="E898" s="20">
        <v>15.3</v>
      </c>
      <c r="G898" t="s">
        <v>217</v>
      </c>
      <c r="H898" s="21">
        <v>0.51</v>
      </c>
      <c r="I898" t="s">
        <v>218</v>
      </c>
      <c r="J898" s="22">
        <f>ROUND(E898* H898,5)</f>
        <v>7.8029999999999999</v>
      </c>
      <c r="K898" s="23"/>
    </row>
    <row r="899" spans="1:27" x14ac:dyDescent="0.3">
      <c r="D899" s="24" t="s">
        <v>228</v>
      </c>
      <c r="E899" s="23"/>
      <c r="H899" s="23"/>
      <c r="K899" s="21">
        <f>SUM(J897:J898)</f>
        <v>7.8368399999999996</v>
      </c>
    </row>
    <row r="900" spans="1:27" x14ac:dyDescent="0.3">
      <c r="D900" s="24" t="s">
        <v>229</v>
      </c>
      <c r="E900" s="23"/>
      <c r="H900" s="23"/>
      <c r="K900" s="69">
        <f>SUM(J889:J899)</f>
        <v>10.331939999999999</v>
      </c>
    </row>
    <row r="901" spans="1:27" x14ac:dyDescent="0.3">
      <c r="D901" s="24" t="s">
        <v>230</v>
      </c>
      <c r="E901" s="23"/>
      <c r="H901" s="23">
        <v>2.5</v>
      </c>
      <c r="I901" t="s">
        <v>231</v>
      </c>
      <c r="K901" s="23">
        <f>ROUND(H901/100*K892,5)</f>
        <v>5.0599999999999999E-2</v>
      </c>
    </row>
    <row r="902" spans="1:27" x14ac:dyDescent="0.3">
      <c r="D902" s="24" t="s">
        <v>232</v>
      </c>
      <c r="E902" s="23"/>
      <c r="H902" s="23"/>
      <c r="K902" s="69">
        <f>SUM(K900:K901)</f>
        <v>10.382539999999999</v>
      </c>
    </row>
    <row r="904" spans="1:27" x14ac:dyDescent="0.3">
      <c r="A904" s="17" t="s">
        <v>252</v>
      </c>
      <c r="B904" s="17" t="s">
        <v>1198</v>
      </c>
      <c r="C904" s="1" t="s">
        <v>13</v>
      </c>
      <c r="D904" s="116" t="s">
        <v>1199</v>
      </c>
      <c r="E904" s="117"/>
      <c r="F904" s="117"/>
      <c r="G904" s="1"/>
      <c r="H904" s="18" t="s">
        <v>212</v>
      </c>
      <c r="I904" s="118">
        <v>1</v>
      </c>
      <c r="J904" s="119"/>
      <c r="K904" s="19">
        <f>ROUND(K917,2)</f>
        <v>25.86</v>
      </c>
    </row>
    <row r="905" spans="1:27" x14ac:dyDescent="0.3">
      <c r="B905" s="14" t="s">
        <v>213</v>
      </c>
    </row>
    <row r="906" spans="1:27" x14ac:dyDescent="0.3">
      <c r="B906" t="s">
        <v>814</v>
      </c>
      <c r="C906" t="s">
        <v>214</v>
      </c>
      <c r="D906" t="s">
        <v>234</v>
      </c>
      <c r="E906" s="20">
        <v>0.33</v>
      </c>
      <c r="F906" t="s">
        <v>216</v>
      </c>
      <c r="G906" t="s">
        <v>217</v>
      </c>
      <c r="H906" s="21">
        <v>19.84</v>
      </c>
      <c r="I906" t="s">
        <v>218</v>
      </c>
      <c r="J906" s="22">
        <f>ROUND(E906/I904* H906,5)</f>
        <v>6.5472000000000001</v>
      </c>
      <c r="K906" s="23"/>
    </row>
    <row r="907" spans="1:27" x14ac:dyDescent="0.3">
      <c r="B907" t="s">
        <v>827</v>
      </c>
      <c r="C907" t="s">
        <v>214</v>
      </c>
      <c r="D907" t="s">
        <v>237</v>
      </c>
      <c r="E907" s="20">
        <v>0.66</v>
      </c>
      <c r="F907" t="s">
        <v>216</v>
      </c>
      <c r="G907" t="s">
        <v>217</v>
      </c>
      <c r="H907" s="21">
        <v>23.84</v>
      </c>
      <c r="I907" t="s">
        <v>218</v>
      </c>
      <c r="J907" s="22">
        <f>ROUND(E907/I904* H907,5)</f>
        <v>15.734400000000001</v>
      </c>
      <c r="K907" s="23"/>
    </row>
    <row r="908" spans="1:27" x14ac:dyDescent="0.3">
      <c r="D908" s="24" t="s">
        <v>219</v>
      </c>
      <c r="E908" s="23"/>
      <c r="H908" s="23"/>
      <c r="K908" s="21">
        <f>SUM(J906:J907)</f>
        <v>22.281600000000001</v>
      </c>
    </row>
    <row r="909" spans="1:27" x14ac:dyDescent="0.3">
      <c r="B909" s="14" t="s">
        <v>223</v>
      </c>
      <c r="E909" s="23"/>
      <c r="H909" s="23"/>
      <c r="K909" s="23"/>
    </row>
    <row r="910" spans="1:27" ht="45" customHeight="1" x14ac:dyDescent="0.3">
      <c r="B910" t="s">
        <v>1200</v>
      </c>
      <c r="C910" t="s">
        <v>808</v>
      </c>
      <c r="D910" t="s">
        <v>1201</v>
      </c>
      <c r="E910" s="20">
        <v>1.9950000000000001</v>
      </c>
      <c r="G910" t="s">
        <v>217</v>
      </c>
      <c r="H910" s="21">
        <v>0.12</v>
      </c>
      <c r="I910" t="s">
        <v>218</v>
      </c>
      <c r="J910" s="22">
        <f>ROUND(E910* H910,5)</f>
        <v>0.2394</v>
      </c>
      <c r="K910" s="23"/>
      <c r="L910" s="1"/>
      <c r="M910" s="1"/>
      <c r="N910" s="1"/>
      <c r="O910" s="1"/>
      <c r="P910" s="1"/>
      <c r="Q910" s="1"/>
      <c r="R910" s="1"/>
      <c r="S910" s="1"/>
      <c r="T910" s="1"/>
      <c r="U910" s="1"/>
      <c r="V910" s="1"/>
      <c r="W910" s="1"/>
      <c r="X910" s="1"/>
      <c r="Y910" s="1"/>
      <c r="Z910" s="1"/>
      <c r="AA910" s="1"/>
    </row>
    <row r="911" spans="1:27" x14ac:dyDescent="0.3">
      <c r="D911" s="24" t="s">
        <v>228</v>
      </c>
      <c r="E911" s="23"/>
      <c r="H911" s="23"/>
      <c r="K911" s="21">
        <f>SUM(J910:J910)</f>
        <v>0.2394</v>
      </c>
    </row>
    <row r="912" spans="1:27" x14ac:dyDescent="0.3">
      <c r="B912" s="14" t="s">
        <v>210</v>
      </c>
      <c r="E912" s="23"/>
      <c r="H912" s="23"/>
      <c r="K912" s="23"/>
    </row>
    <row r="913" spans="1:27" x14ac:dyDescent="0.3">
      <c r="B913" t="s">
        <v>810</v>
      </c>
      <c r="C913" t="s">
        <v>211</v>
      </c>
      <c r="D913" t="s">
        <v>811</v>
      </c>
      <c r="E913" s="20">
        <v>1.9400000000000001E-2</v>
      </c>
      <c r="G913" t="s">
        <v>217</v>
      </c>
      <c r="H913" s="21">
        <v>143.23802000000001</v>
      </c>
      <c r="I913" t="s">
        <v>218</v>
      </c>
      <c r="J913" s="22">
        <f>ROUND(E913* H913,5)</f>
        <v>2.7788200000000001</v>
      </c>
      <c r="K913" s="23"/>
    </row>
    <row r="914" spans="1:27" x14ac:dyDescent="0.3">
      <c r="D914" s="24" t="s">
        <v>834</v>
      </c>
      <c r="E914" s="23"/>
      <c r="H914" s="23"/>
      <c r="K914" s="21">
        <f>SUM(J913:J913)</f>
        <v>2.7788200000000001</v>
      </c>
    </row>
    <row r="915" spans="1:27" x14ac:dyDescent="0.3">
      <c r="D915" s="24" t="s">
        <v>229</v>
      </c>
      <c r="E915" s="23"/>
      <c r="H915" s="23"/>
      <c r="K915" s="69">
        <f>SUM(J905:J914)</f>
        <v>25.29982</v>
      </c>
    </row>
    <row r="916" spans="1:27" x14ac:dyDescent="0.3">
      <c r="D916" s="24" t="s">
        <v>230</v>
      </c>
      <c r="E916" s="23"/>
      <c r="H916" s="23">
        <v>2.5</v>
      </c>
      <c r="I916" t="s">
        <v>231</v>
      </c>
      <c r="K916" s="23">
        <f>ROUND(H916/100*K908,5)</f>
        <v>0.55703999999999998</v>
      </c>
    </row>
    <row r="917" spans="1:27" x14ac:dyDescent="0.3">
      <c r="D917" s="24" t="s">
        <v>232</v>
      </c>
      <c r="E917" s="23"/>
      <c r="H917" s="23"/>
      <c r="K917" s="69">
        <f>SUM(K915:K916)</f>
        <v>25.856860000000001</v>
      </c>
    </row>
    <row r="919" spans="1:27" x14ac:dyDescent="0.3">
      <c r="A919" s="17" t="s">
        <v>253</v>
      </c>
      <c r="B919" s="17" t="s">
        <v>1202</v>
      </c>
      <c r="C919" s="1" t="s">
        <v>13</v>
      </c>
      <c r="D919" s="116" t="s">
        <v>1203</v>
      </c>
      <c r="E919" s="117"/>
      <c r="F919" s="117"/>
      <c r="G919" s="1"/>
      <c r="H919" s="18" t="s">
        <v>212</v>
      </c>
      <c r="I919" s="118">
        <v>1</v>
      </c>
      <c r="J919" s="119"/>
      <c r="K919" s="19">
        <f>ROUND(K931,2)</f>
        <v>9.2799999999999994</v>
      </c>
    </row>
    <row r="920" spans="1:27" x14ac:dyDescent="0.3">
      <c r="B920" s="14" t="s">
        <v>213</v>
      </c>
    </row>
    <row r="921" spans="1:27" x14ac:dyDescent="0.3">
      <c r="B921" t="s">
        <v>1192</v>
      </c>
      <c r="C921" t="s">
        <v>214</v>
      </c>
      <c r="D921" t="s">
        <v>1193</v>
      </c>
      <c r="E921" s="20">
        <v>4.4999999999999998E-2</v>
      </c>
      <c r="F921" t="s">
        <v>216</v>
      </c>
      <c r="G921" t="s">
        <v>217</v>
      </c>
      <c r="H921" s="21">
        <v>21.14</v>
      </c>
      <c r="I921" t="s">
        <v>218</v>
      </c>
      <c r="J921" s="22">
        <f>ROUND(E921/I919* H921,5)</f>
        <v>0.95130000000000003</v>
      </c>
      <c r="K921" s="23"/>
    </row>
    <row r="922" spans="1:27" x14ac:dyDescent="0.3">
      <c r="B922" t="s">
        <v>1190</v>
      </c>
      <c r="C922" t="s">
        <v>214</v>
      </c>
      <c r="D922" t="s">
        <v>1191</v>
      </c>
      <c r="E922" s="20">
        <v>4.4999999999999998E-2</v>
      </c>
      <c r="F922" t="s">
        <v>216</v>
      </c>
      <c r="G922" t="s">
        <v>217</v>
      </c>
      <c r="H922" s="21">
        <v>23.84</v>
      </c>
      <c r="I922" t="s">
        <v>218</v>
      </c>
      <c r="J922" s="22">
        <f>ROUND(E922/I919* H922,5)</f>
        <v>1.0728</v>
      </c>
      <c r="K922" s="23"/>
    </row>
    <row r="923" spans="1:27" ht="45" customHeight="1" x14ac:dyDescent="0.3">
      <c r="D923" s="24" t="s">
        <v>219</v>
      </c>
      <c r="E923" s="23"/>
      <c r="H923" s="23"/>
      <c r="K923" s="21">
        <f>SUM(J921:J922)</f>
        <v>2.0240999999999998</v>
      </c>
      <c r="L923" s="1"/>
      <c r="M923" s="1"/>
      <c r="N923" s="1"/>
      <c r="O923" s="1"/>
      <c r="P923" s="1"/>
      <c r="Q923" s="1"/>
      <c r="R923" s="1"/>
      <c r="S923" s="1"/>
      <c r="T923" s="1"/>
      <c r="U923" s="1"/>
      <c r="V923" s="1"/>
      <c r="W923" s="1"/>
      <c r="X923" s="1"/>
      <c r="Y923" s="1"/>
      <c r="Z923" s="1"/>
      <c r="AA923" s="1"/>
    </row>
    <row r="924" spans="1:27" x14ac:dyDescent="0.3">
      <c r="B924" s="14" t="s">
        <v>223</v>
      </c>
      <c r="E924" s="23"/>
      <c r="H924" s="23"/>
      <c r="K924" s="23"/>
    </row>
    <row r="925" spans="1:27" x14ac:dyDescent="0.3">
      <c r="B925" t="s">
        <v>1204</v>
      </c>
      <c r="C925" t="s">
        <v>16</v>
      </c>
      <c r="D925" t="s">
        <v>1205</v>
      </c>
      <c r="E925" s="20">
        <v>1.9950000000000001</v>
      </c>
      <c r="G925" t="s">
        <v>217</v>
      </c>
      <c r="H925" s="21">
        <v>0.08</v>
      </c>
      <c r="I925" t="s">
        <v>218</v>
      </c>
      <c r="J925" s="22">
        <f>ROUND(E925* H925,5)</f>
        <v>0.15959999999999999</v>
      </c>
      <c r="K925" s="23"/>
    </row>
    <row r="926" spans="1:27" x14ac:dyDescent="0.3">
      <c r="B926" t="s">
        <v>1206</v>
      </c>
      <c r="C926" t="s">
        <v>808</v>
      </c>
      <c r="D926" t="s">
        <v>1207</v>
      </c>
      <c r="E926" s="20">
        <v>0.39900000000000002</v>
      </c>
      <c r="G926" t="s">
        <v>217</v>
      </c>
      <c r="H926" s="21">
        <v>1.21</v>
      </c>
      <c r="I926" t="s">
        <v>218</v>
      </c>
      <c r="J926" s="22">
        <f>ROUND(E926* H926,5)</f>
        <v>0.48279</v>
      </c>
      <c r="K926" s="23"/>
    </row>
    <row r="927" spans="1:27" x14ac:dyDescent="0.3">
      <c r="B927" t="s">
        <v>1208</v>
      </c>
      <c r="C927" t="s">
        <v>13</v>
      </c>
      <c r="D927" t="s">
        <v>1209</v>
      </c>
      <c r="E927" s="20">
        <v>1</v>
      </c>
      <c r="G927" t="s">
        <v>217</v>
      </c>
      <c r="H927" s="21">
        <v>4</v>
      </c>
      <c r="I927" t="s">
        <v>218</v>
      </c>
      <c r="J927" s="22">
        <f>ROUND(E927* H927,5)</f>
        <v>4</v>
      </c>
      <c r="K927" s="23"/>
    </row>
    <row r="928" spans="1:27" x14ac:dyDescent="0.3">
      <c r="B928" t="s">
        <v>1210</v>
      </c>
      <c r="C928" t="s">
        <v>1168</v>
      </c>
      <c r="D928" t="s">
        <v>1211</v>
      </c>
      <c r="E928" s="20">
        <v>0.25</v>
      </c>
      <c r="G928" t="s">
        <v>217</v>
      </c>
      <c r="H928" s="21">
        <v>10.45</v>
      </c>
      <c r="I928" t="s">
        <v>218</v>
      </c>
      <c r="J928" s="22">
        <f>ROUND(E928* H928,5)</f>
        <v>2.6124999999999998</v>
      </c>
      <c r="K928" s="23"/>
    </row>
    <row r="929" spans="1:27" x14ac:dyDescent="0.3">
      <c r="D929" s="24" t="s">
        <v>228</v>
      </c>
      <c r="E929" s="23"/>
      <c r="H929" s="23"/>
      <c r="K929" s="21">
        <f>SUM(J925:J928)</f>
        <v>7.2548899999999996</v>
      </c>
    </row>
    <row r="930" spans="1:27" x14ac:dyDescent="0.3">
      <c r="D930" s="24" t="s">
        <v>229</v>
      </c>
      <c r="E930" s="23"/>
      <c r="H930" s="23"/>
      <c r="K930" s="69">
        <f>SUM(J920:J929)</f>
        <v>9.2789900000000003</v>
      </c>
    </row>
    <row r="931" spans="1:27" x14ac:dyDescent="0.3">
      <c r="D931" s="24" t="s">
        <v>232</v>
      </c>
      <c r="E931" s="23"/>
      <c r="H931" s="23"/>
      <c r="K931" s="69">
        <f>SUM(K930:K930)</f>
        <v>9.2789900000000003</v>
      </c>
    </row>
    <row r="933" spans="1:27" x14ac:dyDescent="0.3">
      <c r="A933" s="17" t="s">
        <v>254</v>
      </c>
      <c r="B933" s="17" t="s">
        <v>1212</v>
      </c>
      <c r="C933" s="1" t="s">
        <v>13</v>
      </c>
      <c r="D933" s="116" t="s">
        <v>1213</v>
      </c>
      <c r="E933" s="117"/>
      <c r="F933" s="117"/>
      <c r="G933" s="1"/>
      <c r="H933" s="18" t="s">
        <v>212</v>
      </c>
      <c r="I933" s="118">
        <v>1</v>
      </c>
      <c r="J933" s="119"/>
      <c r="K933" s="19">
        <f>ROUND(K945,2)</f>
        <v>10.5</v>
      </c>
    </row>
    <row r="934" spans="1:27" x14ac:dyDescent="0.3">
      <c r="B934" s="14" t="s">
        <v>213</v>
      </c>
    </row>
    <row r="935" spans="1:27" x14ac:dyDescent="0.3">
      <c r="B935" t="s">
        <v>1192</v>
      </c>
      <c r="C935" t="s">
        <v>214</v>
      </c>
      <c r="D935" t="s">
        <v>1193</v>
      </c>
      <c r="E935" s="20">
        <v>0.05</v>
      </c>
      <c r="F935" t="s">
        <v>216</v>
      </c>
      <c r="G935" t="s">
        <v>217</v>
      </c>
      <c r="H935" s="21">
        <v>21.14</v>
      </c>
      <c r="I935" t="s">
        <v>218</v>
      </c>
      <c r="J935" s="22">
        <f>ROUND(E935/I933* H935,5)</f>
        <v>1.0569999999999999</v>
      </c>
      <c r="K935" s="23"/>
    </row>
    <row r="936" spans="1:27" x14ac:dyDescent="0.3">
      <c r="B936" t="s">
        <v>1190</v>
      </c>
      <c r="C936" t="s">
        <v>214</v>
      </c>
      <c r="D936" t="s">
        <v>1191</v>
      </c>
      <c r="E936" s="20">
        <v>0.05</v>
      </c>
      <c r="F936" t="s">
        <v>216</v>
      </c>
      <c r="G936" t="s">
        <v>217</v>
      </c>
      <c r="H936" s="21">
        <v>23.84</v>
      </c>
      <c r="I936" t="s">
        <v>218</v>
      </c>
      <c r="J936" s="22">
        <f>ROUND(E936/I933* H936,5)</f>
        <v>1.1919999999999999</v>
      </c>
      <c r="K936" s="23"/>
    </row>
    <row r="937" spans="1:27" x14ac:dyDescent="0.3">
      <c r="D937" s="24" t="s">
        <v>219</v>
      </c>
      <c r="E937" s="23"/>
      <c r="H937" s="23"/>
      <c r="K937" s="21">
        <f>SUM(J935:J936)</f>
        <v>2.2489999999999997</v>
      </c>
    </row>
    <row r="938" spans="1:27" ht="45" customHeight="1" x14ac:dyDescent="0.3">
      <c r="B938" s="14" t="s">
        <v>223</v>
      </c>
      <c r="E938" s="23"/>
      <c r="H938" s="23"/>
      <c r="K938" s="23"/>
      <c r="L938" s="1"/>
      <c r="M938" s="1"/>
      <c r="N938" s="1"/>
      <c r="O938" s="1"/>
      <c r="P938" s="1"/>
      <c r="Q938" s="1"/>
      <c r="R938" s="1"/>
      <c r="S938" s="1"/>
      <c r="T938" s="1"/>
      <c r="U938" s="1"/>
      <c r="V938" s="1"/>
      <c r="W938" s="1"/>
      <c r="X938" s="1"/>
      <c r="Y938" s="1"/>
      <c r="Z938" s="1"/>
      <c r="AA938" s="1"/>
    </row>
    <row r="939" spans="1:27" x14ac:dyDescent="0.3">
      <c r="B939" t="s">
        <v>1204</v>
      </c>
      <c r="C939" t="s">
        <v>16</v>
      </c>
      <c r="D939" t="s">
        <v>1205</v>
      </c>
      <c r="E939" s="20">
        <v>1.9950000000000001</v>
      </c>
      <c r="G939" t="s">
        <v>217</v>
      </c>
      <c r="H939" s="21">
        <v>0.08</v>
      </c>
      <c r="I939" t="s">
        <v>218</v>
      </c>
      <c r="J939" s="22">
        <f>ROUND(E939* H939,5)</f>
        <v>0.15959999999999999</v>
      </c>
      <c r="K939" s="23"/>
    </row>
    <row r="940" spans="1:27" x14ac:dyDescent="0.3">
      <c r="B940" t="s">
        <v>1206</v>
      </c>
      <c r="C940" t="s">
        <v>808</v>
      </c>
      <c r="D940" t="s">
        <v>1207</v>
      </c>
      <c r="E940" s="20">
        <v>0.39900000000000002</v>
      </c>
      <c r="G940" t="s">
        <v>217</v>
      </c>
      <c r="H940" s="21">
        <v>1.21</v>
      </c>
      <c r="I940" t="s">
        <v>218</v>
      </c>
      <c r="J940" s="22">
        <f>ROUND(E940* H940,5)</f>
        <v>0.48279</v>
      </c>
      <c r="K940" s="23"/>
    </row>
    <row r="941" spans="1:27" x14ac:dyDescent="0.3">
      <c r="B941" t="s">
        <v>1210</v>
      </c>
      <c r="C941" t="s">
        <v>1168</v>
      </c>
      <c r="D941" t="s">
        <v>1211</v>
      </c>
      <c r="E941" s="20">
        <v>0.25</v>
      </c>
      <c r="G941" t="s">
        <v>217</v>
      </c>
      <c r="H941" s="21">
        <v>10.45</v>
      </c>
      <c r="I941" t="s">
        <v>218</v>
      </c>
      <c r="J941" s="22">
        <f>ROUND(E941* H941,5)</f>
        <v>2.6124999999999998</v>
      </c>
      <c r="K941" s="23"/>
    </row>
    <row r="942" spans="1:27" x14ac:dyDescent="0.3">
      <c r="B942" t="s">
        <v>1214</v>
      </c>
      <c r="C942" t="s">
        <v>13</v>
      </c>
      <c r="D942" t="s">
        <v>1215</v>
      </c>
      <c r="E942" s="20">
        <v>1</v>
      </c>
      <c r="G942" t="s">
        <v>217</v>
      </c>
      <c r="H942" s="21">
        <v>5</v>
      </c>
      <c r="I942" t="s">
        <v>218</v>
      </c>
      <c r="J942" s="22">
        <f>ROUND(E942* H942,5)</f>
        <v>5</v>
      </c>
      <c r="K942" s="23"/>
    </row>
    <row r="943" spans="1:27" x14ac:dyDescent="0.3">
      <c r="D943" s="24" t="s">
        <v>228</v>
      </c>
      <c r="E943" s="23"/>
      <c r="H943" s="23"/>
      <c r="K943" s="21">
        <f>SUM(J939:J942)</f>
        <v>8.2548899999999996</v>
      </c>
    </row>
    <row r="944" spans="1:27" x14ac:dyDescent="0.3">
      <c r="D944" s="24" t="s">
        <v>229</v>
      </c>
      <c r="E944" s="23"/>
      <c r="H944" s="23"/>
      <c r="K944" s="69">
        <f>SUM(J934:J943)</f>
        <v>10.50389</v>
      </c>
    </row>
    <row r="945" spans="1:27" x14ac:dyDescent="0.3">
      <c r="D945" s="24" t="s">
        <v>232</v>
      </c>
      <c r="E945" s="23"/>
      <c r="H945" s="23"/>
      <c r="K945" s="69">
        <f>SUM(K944:K944)</f>
        <v>10.50389</v>
      </c>
    </row>
    <row r="947" spans="1:27" x14ac:dyDescent="0.3">
      <c r="A947" s="17" t="s">
        <v>255</v>
      </c>
      <c r="B947" s="17" t="s">
        <v>1216</v>
      </c>
      <c r="C947" s="1" t="s">
        <v>13</v>
      </c>
      <c r="D947" s="116" t="s">
        <v>1217</v>
      </c>
      <c r="E947" s="117"/>
      <c r="F947" s="117"/>
      <c r="G947" s="1"/>
      <c r="H947" s="18" t="s">
        <v>212</v>
      </c>
      <c r="I947" s="118">
        <v>1</v>
      </c>
      <c r="J947" s="119"/>
      <c r="K947" s="19">
        <f>ROUND(K956,2)</f>
        <v>43.76</v>
      </c>
    </row>
    <row r="948" spans="1:27" x14ac:dyDescent="0.3">
      <c r="B948" s="14" t="s">
        <v>213</v>
      </c>
    </row>
    <row r="949" spans="1:27" x14ac:dyDescent="0.3">
      <c r="B949" t="s">
        <v>1192</v>
      </c>
      <c r="C949" t="s">
        <v>214</v>
      </c>
      <c r="D949" t="s">
        <v>1193</v>
      </c>
      <c r="E949" s="20">
        <v>0.3</v>
      </c>
      <c r="F949" t="s">
        <v>216</v>
      </c>
      <c r="G949" t="s">
        <v>217</v>
      </c>
      <c r="H949" s="21">
        <v>21.14</v>
      </c>
      <c r="I949" t="s">
        <v>218</v>
      </c>
      <c r="J949" s="22">
        <f>ROUND(E949/I947* H949,5)</f>
        <v>6.3419999999999996</v>
      </c>
      <c r="K949" s="23"/>
    </row>
    <row r="950" spans="1:27" x14ac:dyDescent="0.3">
      <c r="B950" t="s">
        <v>1190</v>
      </c>
      <c r="C950" t="s">
        <v>214</v>
      </c>
      <c r="D950" t="s">
        <v>1191</v>
      </c>
      <c r="E950" s="20">
        <v>0.3</v>
      </c>
      <c r="F950" t="s">
        <v>216</v>
      </c>
      <c r="G950" t="s">
        <v>217</v>
      </c>
      <c r="H950" s="21">
        <v>23.84</v>
      </c>
      <c r="I950" t="s">
        <v>218</v>
      </c>
      <c r="J950" s="22">
        <f>ROUND(E950/I947* H950,5)</f>
        <v>7.1520000000000001</v>
      </c>
      <c r="K950" s="23"/>
    </row>
    <row r="951" spans="1:27" x14ac:dyDescent="0.3">
      <c r="D951" s="24" t="s">
        <v>219</v>
      </c>
      <c r="E951" s="23"/>
      <c r="H951" s="23"/>
      <c r="K951" s="21">
        <f>SUM(J949:J950)</f>
        <v>13.494</v>
      </c>
    </row>
    <row r="952" spans="1:27" x14ac:dyDescent="0.3">
      <c r="B952" s="14" t="s">
        <v>223</v>
      </c>
      <c r="E952" s="23"/>
      <c r="H952" s="23"/>
      <c r="K952" s="23"/>
    </row>
    <row r="953" spans="1:27" ht="45" customHeight="1" x14ac:dyDescent="0.3">
      <c r="B953" t="s">
        <v>1218</v>
      </c>
      <c r="C953" t="s">
        <v>13</v>
      </c>
      <c r="D953" t="s">
        <v>1219</v>
      </c>
      <c r="E953" s="20">
        <v>1.05</v>
      </c>
      <c r="G953" t="s">
        <v>217</v>
      </c>
      <c r="H953" s="21">
        <v>28.82</v>
      </c>
      <c r="I953" t="s">
        <v>218</v>
      </c>
      <c r="J953" s="22">
        <f>ROUND(E953* H953,5)</f>
        <v>30.260999999999999</v>
      </c>
      <c r="K953" s="23"/>
      <c r="L953" s="1"/>
      <c r="M953" s="1"/>
      <c r="N953" s="1"/>
      <c r="O953" s="1"/>
      <c r="P953" s="1"/>
      <c r="Q953" s="1"/>
      <c r="R953" s="1"/>
      <c r="S953" s="1"/>
      <c r="T953" s="1"/>
      <c r="U953" s="1"/>
      <c r="V953" s="1"/>
      <c r="W953" s="1"/>
      <c r="X953" s="1"/>
      <c r="Y953" s="1"/>
      <c r="Z953" s="1"/>
      <c r="AA953" s="1"/>
    </row>
    <row r="954" spans="1:27" x14ac:dyDescent="0.3">
      <c r="D954" s="24" t="s">
        <v>228</v>
      </c>
      <c r="E954" s="23"/>
      <c r="H954" s="23"/>
      <c r="K954" s="21">
        <f>SUM(J953:J953)</f>
        <v>30.260999999999999</v>
      </c>
    </row>
    <row r="955" spans="1:27" x14ac:dyDescent="0.3">
      <c r="D955" s="24" t="s">
        <v>229</v>
      </c>
      <c r="E955" s="23"/>
      <c r="H955" s="23"/>
      <c r="K955" s="69">
        <f>SUM(J948:J954)</f>
        <v>43.754999999999995</v>
      </c>
    </row>
    <row r="956" spans="1:27" x14ac:dyDescent="0.3">
      <c r="D956" s="24" t="s">
        <v>232</v>
      </c>
      <c r="E956" s="23"/>
      <c r="H956" s="23"/>
      <c r="K956" s="69">
        <f>SUM(K955:K955)</f>
        <v>43.754999999999995</v>
      </c>
    </row>
    <row r="958" spans="1:27" x14ac:dyDescent="0.3">
      <c r="A958" s="17" t="s">
        <v>256</v>
      </c>
      <c r="B958" s="17" t="s">
        <v>1220</v>
      </c>
      <c r="C958" s="1" t="s">
        <v>13</v>
      </c>
      <c r="D958" s="116" t="s">
        <v>1221</v>
      </c>
      <c r="E958" s="117"/>
      <c r="F958" s="117"/>
      <c r="G958" s="1"/>
      <c r="H958" s="18" t="s">
        <v>212</v>
      </c>
      <c r="I958" s="118">
        <v>1</v>
      </c>
      <c r="J958" s="119"/>
      <c r="K958" s="19">
        <f>ROUND(K969,2)</f>
        <v>24.29</v>
      </c>
    </row>
    <row r="959" spans="1:27" x14ac:dyDescent="0.3">
      <c r="B959" s="14" t="s">
        <v>213</v>
      </c>
    </row>
    <row r="960" spans="1:27" x14ac:dyDescent="0.3">
      <c r="B960" t="s">
        <v>1192</v>
      </c>
      <c r="C960" t="s">
        <v>214</v>
      </c>
      <c r="D960" t="s">
        <v>1193</v>
      </c>
      <c r="E960" s="20">
        <v>0.08</v>
      </c>
      <c r="F960" t="s">
        <v>216</v>
      </c>
      <c r="G960" t="s">
        <v>217</v>
      </c>
      <c r="H960" s="21">
        <v>21.14</v>
      </c>
      <c r="I960" t="s">
        <v>218</v>
      </c>
      <c r="J960" s="22">
        <f>ROUND(E960/I958* H960,5)</f>
        <v>1.6912</v>
      </c>
      <c r="K960" s="23"/>
    </row>
    <row r="961" spans="1:27" x14ac:dyDescent="0.3">
      <c r="B961" t="s">
        <v>1190</v>
      </c>
      <c r="C961" t="s">
        <v>214</v>
      </c>
      <c r="D961" t="s">
        <v>1191</v>
      </c>
      <c r="E961" s="20">
        <v>0.3</v>
      </c>
      <c r="F961" t="s">
        <v>216</v>
      </c>
      <c r="G961" t="s">
        <v>217</v>
      </c>
      <c r="H961" s="21">
        <v>23.84</v>
      </c>
      <c r="I961" t="s">
        <v>218</v>
      </c>
      <c r="J961" s="22">
        <f>ROUND(E961/I958* H961,5)</f>
        <v>7.1520000000000001</v>
      </c>
      <c r="K961" s="23"/>
    </row>
    <row r="962" spans="1:27" x14ac:dyDescent="0.3">
      <c r="D962" s="24" t="s">
        <v>219</v>
      </c>
      <c r="E962" s="23"/>
      <c r="H962" s="23"/>
      <c r="K962" s="21">
        <f>SUM(J960:J961)</f>
        <v>8.8431999999999995</v>
      </c>
    </row>
    <row r="963" spans="1:27" x14ac:dyDescent="0.3">
      <c r="B963" s="14" t="s">
        <v>223</v>
      </c>
      <c r="E963" s="23"/>
      <c r="H963" s="23"/>
      <c r="K963" s="23"/>
    </row>
    <row r="964" spans="1:27" x14ac:dyDescent="0.3">
      <c r="B964" t="s">
        <v>1222</v>
      </c>
      <c r="C964" t="s">
        <v>13</v>
      </c>
      <c r="D964" t="s">
        <v>1223</v>
      </c>
      <c r="E964" s="20">
        <v>1</v>
      </c>
      <c r="G964" t="s">
        <v>217</v>
      </c>
      <c r="H964" s="21">
        <v>10</v>
      </c>
      <c r="I964" t="s">
        <v>218</v>
      </c>
      <c r="J964" s="22">
        <f>ROUND(E964* H964,5)</f>
        <v>10</v>
      </c>
      <c r="K964" s="23"/>
    </row>
    <row r="965" spans="1:27" x14ac:dyDescent="0.3">
      <c r="B965" t="s">
        <v>1224</v>
      </c>
      <c r="C965" t="s">
        <v>13</v>
      </c>
      <c r="D965" t="s">
        <v>1225</v>
      </c>
      <c r="E965" s="20">
        <v>1.1000000000000001</v>
      </c>
      <c r="G965" t="s">
        <v>217</v>
      </c>
      <c r="H965" s="21">
        <v>3.05</v>
      </c>
      <c r="I965" t="s">
        <v>218</v>
      </c>
      <c r="J965" s="22">
        <f>ROUND(E965* H965,5)</f>
        <v>3.355</v>
      </c>
      <c r="K965" s="23"/>
    </row>
    <row r="966" spans="1:27" x14ac:dyDescent="0.3">
      <c r="B966" t="s">
        <v>1210</v>
      </c>
      <c r="C966" t="s">
        <v>1168</v>
      </c>
      <c r="D966" t="s">
        <v>1211</v>
      </c>
      <c r="E966" s="20">
        <v>0.2</v>
      </c>
      <c r="G966" t="s">
        <v>217</v>
      </c>
      <c r="H966" s="21">
        <v>10.45</v>
      </c>
      <c r="I966" t="s">
        <v>218</v>
      </c>
      <c r="J966" s="22">
        <f>ROUND(E966* H966,5)</f>
        <v>2.09</v>
      </c>
      <c r="K966" s="23"/>
    </row>
    <row r="967" spans="1:27" x14ac:dyDescent="0.3">
      <c r="D967" s="24" t="s">
        <v>228</v>
      </c>
      <c r="E967" s="23"/>
      <c r="H967" s="23"/>
      <c r="K967" s="21">
        <f>SUM(J964:J966)</f>
        <v>15.445</v>
      </c>
    </row>
    <row r="968" spans="1:27" ht="45" customHeight="1" x14ac:dyDescent="0.3">
      <c r="D968" s="24" t="s">
        <v>229</v>
      </c>
      <c r="E968" s="23"/>
      <c r="H968" s="23"/>
      <c r="K968" s="69">
        <f>SUM(J959:J967)</f>
        <v>24.2882</v>
      </c>
      <c r="L968" s="1"/>
      <c r="M968" s="1"/>
      <c r="N968" s="1"/>
      <c r="O968" s="1"/>
      <c r="P968" s="1"/>
      <c r="Q968" s="1"/>
      <c r="R968" s="1"/>
      <c r="S968" s="1"/>
      <c r="T968" s="1"/>
      <c r="U968" s="1"/>
      <c r="V968" s="1"/>
      <c r="W968" s="1"/>
      <c r="X968" s="1"/>
      <c r="Y968" s="1"/>
      <c r="Z968" s="1"/>
      <c r="AA968" s="1"/>
    </row>
    <row r="969" spans="1:27" x14ac:dyDescent="0.3">
      <c r="D969" s="24" t="s">
        <v>232</v>
      </c>
      <c r="E969" s="23"/>
      <c r="H969" s="23"/>
      <c r="K969" s="69">
        <f>SUM(K968:K968)</f>
        <v>24.2882</v>
      </c>
    </row>
    <row r="971" spans="1:27" x14ac:dyDescent="0.3">
      <c r="A971" s="17" t="s">
        <v>257</v>
      </c>
      <c r="B971" s="17" t="s">
        <v>1226</v>
      </c>
      <c r="C971" s="1" t="s">
        <v>13</v>
      </c>
      <c r="D971" s="116" t="s">
        <v>1227</v>
      </c>
      <c r="E971" s="117"/>
      <c r="F971" s="117"/>
      <c r="G971" s="1"/>
      <c r="H971" s="18" t="s">
        <v>212</v>
      </c>
      <c r="I971" s="118">
        <v>1</v>
      </c>
      <c r="J971" s="119"/>
      <c r="K971" s="19">
        <f>ROUND(K984,2)</f>
        <v>29.81</v>
      </c>
    </row>
    <row r="972" spans="1:27" x14ac:dyDescent="0.3">
      <c r="B972" s="14" t="s">
        <v>213</v>
      </c>
    </row>
    <row r="973" spans="1:27" x14ac:dyDescent="0.3">
      <c r="B973" t="s">
        <v>1190</v>
      </c>
      <c r="C973" t="s">
        <v>214</v>
      </c>
      <c r="D973" t="s">
        <v>1191</v>
      </c>
      <c r="E973" s="20">
        <v>0.4</v>
      </c>
      <c r="F973" t="s">
        <v>216</v>
      </c>
      <c r="G973" t="s">
        <v>217</v>
      </c>
      <c r="H973" s="21">
        <v>23.84</v>
      </c>
      <c r="I973" t="s">
        <v>218</v>
      </c>
      <c r="J973" s="22">
        <f>ROUND(E973/I971* H973,5)</f>
        <v>9.5359999999999996</v>
      </c>
      <c r="K973" s="23"/>
    </row>
    <row r="974" spans="1:27" x14ac:dyDescent="0.3">
      <c r="B974" t="s">
        <v>1192</v>
      </c>
      <c r="C974" t="s">
        <v>214</v>
      </c>
      <c r="D974" t="s">
        <v>1193</v>
      </c>
      <c r="E974" s="20">
        <v>0.4</v>
      </c>
      <c r="F974" t="s">
        <v>216</v>
      </c>
      <c r="G974" t="s">
        <v>217</v>
      </c>
      <c r="H974" s="21">
        <v>21.14</v>
      </c>
      <c r="I974" t="s">
        <v>218</v>
      </c>
      <c r="J974" s="22">
        <f>ROUND(E974/I971* H974,5)</f>
        <v>8.4559999999999995</v>
      </c>
      <c r="K974" s="23"/>
    </row>
    <row r="975" spans="1:27" x14ac:dyDescent="0.3">
      <c r="D975" s="24" t="s">
        <v>219</v>
      </c>
      <c r="E975" s="23"/>
      <c r="H975" s="23"/>
      <c r="K975" s="21">
        <f>SUM(J973:J974)</f>
        <v>17.991999999999997</v>
      </c>
    </row>
    <row r="976" spans="1:27" x14ac:dyDescent="0.3">
      <c r="B976" s="14" t="s">
        <v>223</v>
      </c>
      <c r="E976" s="23"/>
      <c r="H976" s="23"/>
      <c r="K976" s="23"/>
    </row>
    <row r="977" spans="1:27" x14ac:dyDescent="0.3">
      <c r="B977" t="s">
        <v>1228</v>
      </c>
      <c r="C977" t="s">
        <v>13</v>
      </c>
      <c r="D977" t="s">
        <v>1229</v>
      </c>
      <c r="E977" s="20">
        <v>1</v>
      </c>
      <c r="G977" t="s">
        <v>217</v>
      </c>
      <c r="H977" s="21">
        <v>4.62</v>
      </c>
      <c r="I977" t="s">
        <v>218</v>
      </c>
      <c r="J977" s="22">
        <f>ROUND(E977* H977,5)</f>
        <v>4.62</v>
      </c>
      <c r="K977" s="23"/>
    </row>
    <row r="978" spans="1:27" x14ac:dyDescent="0.3">
      <c r="B978" t="s">
        <v>1204</v>
      </c>
      <c r="C978" t="s">
        <v>16</v>
      </c>
      <c r="D978" t="s">
        <v>1205</v>
      </c>
      <c r="E978" s="20">
        <v>1.89</v>
      </c>
      <c r="G978" t="s">
        <v>217</v>
      </c>
      <c r="H978" s="21">
        <v>0.08</v>
      </c>
      <c r="I978" t="s">
        <v>218</v>
      </c>
      <c r="J978" s="22">
        <f>ROUND(E978* H978,5)</f>
        <v>0.1512</v>
      </c>
      <c r="K978" s="23"/>
    </row>
    <row r="979" spans="1:27" x14ac:dyDescent="0.3">
      <c r="B979" t="s">
        <v>1206</v>
      </c>
      <c r="C979" t="s">
        <v>808</v>
      </c>
      <c r="D979" t="s">
        <v>1207</v>
      </c>
      <c r="E979" s="20">
        <v>0.47249999999999998</v>
      </c>
      <c r="G979" t="s">
        <v>217</v>
      </c>
      <c r="H979" s="21">
        <v>1.21</v>
      </c>
      <c r="I979" t="s">
        <v>218</v>
      </c>
      <c r="J979" s="22">
        <f>ROUND(E979* H979,5)</f>
        <v>0.57172999999999996</v>
      </c>
      <c r="K979" s="23"/>
    </row>
    <row r="980" spans="1:27" x14ac:dyDescent="0.3">
      <c r="B980" t="s">
        <v>1230</v>
      </c>
      <c r="C980" t="s">
        <v>13</v>
      </c>
      <c r="D980" t="s">
        <v>1231</v>
      </c>
      <c r="E980" s="20">
        <v>1.03</v>
      </c>
      <c r="G980" t="s">
        <v>217</v>
      </c>
      <c r="H980" s="21">
        <v>4.46</v>
      </c>
      <c r="I980" t="s">
        <v>218</v>
      </c>
      <c r="J980" s="22">
        <f>ROUND(E980* H980,5)</f>
        <v>4.5937999999999999</v>
      </c>
      <c r="K980" s="23"/>
    </row>
    <row r="981" spans="1:27" x14ac:dyDescent="0.3">
      <c r="B981" t="s">
        <v>1210</v>
      </c>
      <c r="C981" t="s">
        <v>1168</v>
      </c>
      <c r="D981" t="s">
        <v>1211</v>
      </c>
      <c r="E981" s="20">
        <v>0.18</v>
      </c>
      <c r="G981" t="s">
        <v>217</v>
      </c>
      <c r="H981" s="21">
        <v>10.45</v>
      </c>
      <c r="I981" t="s">
        <v>218</v>
      </c>
      <c r="J981" s="22">
        <f>ROUND(E981* H981,5)</f>
        <v>1.881</v>
      </c>
      <c r="K981" s="23"/>
    </row>
    <row r="982" spans="1:27" x14ac:dyDescent="0.3">
      <c r="D982" s="24" t="s">
        <v>228</v>
      </c>
      <c r="E982" s="23"/>
      <c r="H982" s="23"/>
      <c r="K982" s="21">
        <f>SUM(J977:J981)</f>
        <v>11.817730000000001</v>
      </c>
    </row>
    <row r="983" spans="1:27" ht="45" customHeight="1" x14ac:dyDescent="0.3">
      <c r="D983" s="24" t="s">
        <v>229</v>
      </c>
      <c r="E983" s="23"/>
      <c r="H983" s="23"/>
      <c r="K983" s="69">
        <f>SUM(J972:J982)</f>
        <v>29.809729999999995</v>
      </c>
      <c r="L983" s="1"/>
      <c r="M983" s="1"/>
      <c r="N983" s="1"/>
      <c r="O983" s="1"/>
      <c r="P983" s="1"/>
      <c r="Q983" s="1"/>
      <c r="R983" s="1"/>
      <c r="S983" s="1"/>
      <c r="T983" s="1"/>
      <c r="U983" s="1"/>
      <c r="V983" s="1"/>
      <c r="W983" s="1"/>
      <c r="X983" s="1"/>
      <c r="Y983" s="1"/>
      <c r="Z983" s="1"/>
      <c r="AA983" s="1"/>
    </row>
    <row r="984" spans="1:27" x14ac:dyDescent="0.3">
      <c r="D984" s="24" t="s">
        <v>232</v>
      </c>
      <c r="E984" s="23"/>
      <c r="H984" s="23"/>
      <c r="K984" s="69">
        <f>SUM(K983:K983)</f>
        <v>29.809729999999995</v>
      </c>
    </row>
    <row r="986" spans="1:27" x14ac:dyDescent="0.3">
      <c r="A986" s="17" t="s">
        <v>258</v>
      </c>
      <c r="B986" s="17" t="s">
        <v>1232</v>
      </c>
      <c r="C986" s="1" t="s">
        <v>13</v>
      </c>
      <c r="D986" s="116" t="s">
        <v>1233</v>
      </c>
      <c r="E986" s="117"/>
      <c r="F986" s="117"/>
      <c r="G986" s="1"/>
      <c r="H986" s="18" t="s">
        <v>212</v>
      </c>
      <c r="I986" s="118">
        <v>1</v>
      </c>
      <c r="J986" s="119"/>
      <c r="K986" s="19">
        <f>ROUND(K1000,2)</f>
        <v>31.93</v>
      </c>
    </row>
    <row r="987" spans="1:27" x14ac:dyDescent="0.3">
      <c r="B987" s="14" t="s">
        <v>213</v>
      </c>
    </row>
    <row r="988" spans="1:27" x14ac:dyDescent="0.3">
      <c r="B988" t="s">
        <v>1192</v>
      </c>
      <c r="C988" t="s">
        <v>214</v>
      </c>
      <c r="D988" t="s">
        <v>1193</v>
      </c>
      <c r="E988" s="20">
        <v>0.3</v>
      </c>
      <c r="F988" t="s">
        <v>216</v>
      </c>
      <c r="G988" t="s">
        <v>217</v>
      </c>
      <c r="H988" s="21">
        <v>21.14</v>
      </c>
      <c r="I988" t="s">
        <v>218</v>
      </c>
      <c r="J988" s="22">
        <f>ROUND(E988/I986* H988,5)</f>
        <v>6.3419999999999996</v>
      </c>
      <c r="K988" s="23"/>
    </row>
    <row r="989" spans="1:27" x14ac:dyDescent="0.3">
      <c r="B989" t="s">
        <v>1190</v>
      </c>
      <c r="C989" t="s">
        <v>214</v>
      </c>
      <c r="D989" t="s">
        <v>1191</v>
      </c>
      <c r="E989" s="20">
        <v>0.2</v>
      </c>
      <c r="F989" t="s">
        <v>216</v>
      </c>
      <c r="G989" t="s">
        <v>217</v>
      </c>
      <c r="H989" s="21">
        <v>23.84</v>
      </c>
      <c r="I989" t="s">
        <v>218</v>
      </c>
      <c r="J989" s="22">
        <f>ROUND(E989/I986* H989,5)</f>
        <v>4.7679999999999998</v>
      </c>
      <c r="K989" s="23"/>
    </row>
    <row r="990" spans="1:27" x14ac:dyDescent="0.3">
      <c r="D990" s="24" t="s">
        <v>219</v>
      </c>
      <c r="E990" s="23"/>
      <c r="H990" s="23"/>
      <c r="K990" s="21">
        <f>SUM(J988:J989)</f>
        <v>11.11</v>
      </c>
    </row>
    <row r="991" spans="1:27" x14ac:dyDescent="0.3">
      <c r="B991" s="14" t="s">
        <v>223</v>
      </c>
      <c r="E991" s="23"/>
      <c r="H991" s="23"/>
      <c r="K991" s="23"/>
    </row>
    <row r="992" spans="1:27" x14ac:dyDescent="0.3">
      <c r="B992" t="s">
        <v>1234</v>
      </c>
      <c r="C992" t="s">
        <v>1235</v>
      </c>
      <c r="D992" t="s">
        <v>1236</v>
      </c>
      <c r="E992" s="20">
        <v>1.02</v>
      </c>
      <c r="G992" t="s">
        <v>217</v>
      </c>
      <c r="H992" s="21">
        <v>14.5</v>
      </c>
      <c r="I992" t="s">
        <v>218</v>
      </c>
      <c r="J992" s="22">
        <f>ROUND(E992* H992,5)</f>
        <v>14.79</v>
      </c>
      <c r="K992" s="23"/>
    </row>
    <row r="993" spans="1:27" x14ac:dyDescent="0.3">
      <c r="B993" t="s">
        <v>1224</v>
      </c>
      <c r="C993" t="s">
        <v>13</v>
      </c>
      <c r="D993" t="s">
        <v>1225</v>
      </c>
      <c r="E993" s="20">
        <v>1</v>
      </c>
      <c r="G993" t="s">
        <v>217</v>
      </c>
      <c r="H993" s="21">
        <v>3.05</v>
      </c>
      <c r="I993" t="s">
        <v>218</v>
      </c>
      <c r="J993" s="22">
        <f>ROUND(E993* H993,5)</f>
        <v>3.05</v>
      </c>
      <c r="K993" s="23"/>
    </row>
    <row r="994" spans="1:27" x14ac:dyDescent="0.3">
      <c r="B994" t="s">
        <v>1210</v>
      </c>
      <c r="C994" t="s">
        <v>1168</v>
      </c>
      <c r="D994" t="s">
        <v>1211</v>
      </c>
      <c r="E994" s="20">
        <v>0.159</v>
      </c>
      <c r="G994" t="s">
        <v>217</v>
      </c>
      <c r="H994" s="21">
        <v>10.45</v>
      </c>
      <c r="I994" t="s">
        <v>218</v>
      </c>
      <c r="J994" s="22">
        <f>ROUND(E994* H994,5)</f>
        <v>1.6615500000000001</v>
      </c>
      <c r="K994" s="23"/>
    </row>
    <row r="995" spans="1:27" x14ac:dyDescent="0.3">
      <c r="D995" s="24" t="s">
        <v>228</v>
      </c>
      <c r="E995" s="23"/>
      <c r="H995" s="23"/>
      <c r="K995" s="21">
        <f>SUM(J992:J994)</f>
        <v>19.501550000000002</v>
      </c>
    </row>
    <row r="996" spans="1:27" x14ac:dyDescent="0.3">
      <c r="B996" s="14" t="s">
        <v>210</v>
      </c>
      <c r="E996" s="23"/>
      <c r="H996" s="23"/>
      <c r="K996" s="23"/>
    </row>
    <row r="997" spans="1:27" x14ac:dyDescent="0.3">
      <c r="B997" t="s">
        <v>823</v>
      </c>
      <c r="C997" t="s">
        <v>72</v>
      </c>
      <c r="D997" t="s">
        <v>824</v>
      </c>
      <c r="E997" s="20">
        <v>0.25</v>
      </c>
      <c r="G997" t="s">
        <v>217</v>
      </c>
      <c r="H997" s="21">
        <v>5.2635500000000004</v>
      </c>
      <c r="I997" t="s">
        <v>218</v>
      </c>
      <c r="J997" s="22">
        <f>ROUND(E997* H997,5)</f>
        <v>1.31589</v>
      </c>
      <c r="K997" s="23"/>
    </row>
    <row r="998" spans="1:27" ht="45" customHeight="1" x14ac:dyDescent="0.3">
      <c r="D998" s="24" t="s">
        <v>834</v>
      </c>
      <c r="E998" s="23"/>
      <c r="H998" s="23"/>
      <c r="K998" s="21">
        <f>SUM(J997:J997)</f>
        <v>1.31589</v>
      </c>
      <c r="L998" s="1"/>
      <c r="M998" s="1"/>
      <c r="N998" s="1"/>
      <c r="O998" s="1"/>
      <c r="P998" s="1"/>
      <c r="Q998" s="1"/>
      <c r="R998" s="1"/>
      <c r="S998" s="1"/>
      <c r="T998" s="1"/>
      <c r="U998" s="1"/>
      <c r="V998" s="1"/>
      <c r="W998" s="1"/>
      <c r="X998" s="1"/>
      <c r="Y998" s="1"/>
      <c r="Z998" s="1"/>
      <c r="AA998" s="1"/>
    </row>
    <row r="999" spans="1:27" x14ac:dyDescent="0.3">
      <c r="D999" s="24" t="s">
        <v>229</v>
      </c>
      <c r="E999" s="23"/>
      <c r="H999" s="23"/>
      <c r="K999" s="69">
        <f>SUM(J987:J998)</f>
        <v>31.927440000000001</v>
      </c>
    </row>
    <row r="1000" spans="1:27" x14ac:dyDescent="0.3">
      <c r="D1000" s="24" t="s">
        <v>232</v>
      </c>
      <c r="E1000" s="23"/>
      <c r="H1000" s="23"/>
      <c r="K1000" s="69">
        <f>SUM(K999:K999)</f>
        <v>31.927440000000001</v>
      </c>
    </row>
    <row r="1002" spans="1:27" x14ac:dyDescent="0.3">
      <c r="A1002" s="17" t="s">
        <v>259</v>
      </c>
      <c r="B1002" s="17" t="s">
        <v>1237</v>
      </c>
      <c r="C1002" s="1" t="s">
        <v>13</v>
      </c>
      <c r="D1002" s="116" t="s">
        <v>1238</v>
      </c>
      <c r="E1002" s="117"/>
      <c r="F1002" s="117"/>
      <c r="G1002" s="1"/>
      <c r="H1002" s="18" t="s">
        <v>212</v>
      </c>
      <c r="I1002" s="118">
        <v>1</v>
      </c>
      <c r="J1002" s="119"/>
      <c r="K1002" s="19">
        <f>ROUND(K1016,2)</f>
        <v>48.56</v>
      </c>
    </row>
    <row r="1003" spans="1:27" x14ac:dyDescent="0.3">
      <c r="B1003" s="14" t="s">
        <v>213</v>
      </c>
    </row>
    <row r="1004" spans="1:27" x14ac:dyDescent="0.3">
      <c r="B1004" t="s">
        <v>1192</v>
      </c>
      <c r="C1004" t="s">
        <v>214</v>
      </c>
      <c r="D1004" t="s">
        <v>1193</v>
      </c>
      <c r="E1004" s="20">
        <v>0.32</v>
      </c>
      <c r="F1004" t="s">
        <v>216</v>
      </c>
      <c r="G1004" t="s">
        <v>217</v>
      </c>
      <c r="H1004" s="21">
        <v>21.14</v>
      </c>
      <c r="I1004" t="s">
        <v>218</v>
      </c>
      <c r="J1004" s="22">
        <f>ROUND(E1004/I1002* H1004,5)</f>
        <v>6.7648000000000001</v>
      </c>
      <c r="K1004" s="23"/>
    </row>
    <row r="1005" spans="1:27" x14ac:dyDescent="0.3">
      <c r="B1005" t="s">
        <v>1190</v>
      </c>
      <c r="C1005" t="s">
        <v>214</v>
      </c>
      <c r="D1005" t="s">
        <v>1191</v>
      </c>
      <c r="E1005" s="20">
        <v>0.22</v>
      </c>
      <c r="F1005" t="s">
        <v>216</v>
      </c>
      <c r="G1005" t="s">
        <v>217</v>
      </c>
      <c r="H1005" s="21">
        <v>23.84</v>
      </c>
      <c r="I1005" t="s">
        <v>218</v>
      </c>
      <c r="J1005" s="22">
        <f>ROUND(E1005/I1002* H1005,5)</f>
        <v>5.2447999999999997</v>
      </c>
      <c r="K1005" s="23"/>
    </row>
    <row r="1006" spans="1:27" x14ac:dyDescent="0.3">
      <c r="D1006" s="24" t="s">
        <v>219</v>
      </c>
      <c r="E1006" s="23"/>
      <c r="H1006" s="23"/>
      <c r="K1006" s="21">
        <f>SUM(J1004:J1005)</f>
        <v>12.009599999999999</v>
      </c>
    </row>
    <row r="1007" spans="1:27" x14ac:dyDescent="0.3">
      <c r="B1007" s="14" t="s">
        <v>223</v>
      </c>
      <c r="E1007" s="23"/>
      <c r="H1007" s="23"/>
      <c r="K1007" s="23"/>
    </row>
    <row r="1008" spans="1:27" x14ac:dyDescent="0.3">
      <c r="B1008" t="s">
        <v>1239</v>
      </c>
      <c r="C1008" t="s">
        <v>13</v>
      </c>
      <c r="D1008" t="s">
        <v>1240</v>
      </c>
      <c r="E1008" s="20">
        <v>1</v>
      </c>
      <c r="G1008" t="s">
        <v>217</v>
      </c>
      <c r="H1008" s="21">
        <v>28</v>
      </c>
      <c r="I1008" t="s">
        <v>218</v>
      </c>
      <c r="J1008" s="22">
        <f>ROUND(E1008* H1008,5)</f>
        <v>28</v>
      </c>
      <c r="K1008" s="23"/>
    </row>
    <row r="1009" spans="1:27" ht="409.6" x14ac:dyDescent="0.3">
      <c r="B1009" t="s">
        <v>1241</v>
      </c>
      <c r="C1009" t="s">
        <v>13</v>
      </c>
      <c r="D1009" s="70" t="s">
        <v>1242</v>
      </c>
      <c r="E1009" s="20">
        <v>1</v>
      </c>
      <c r="G1009" t="s">
        <v>217</v>
      </c>
      <c r="H1009" s="21">
        <v>3.05</v>
      </c>
      <c r="I1009" t="s">
        <v>218</v>
      </c>
      <c r="J1009" s="22">
        <f>ROUND(E1009* H1009,5)</f>
        <v>3.05</v>
      </c>
      <c r="K1009" s="23"/>
    </row>
    <row r="1010" spans="1:27" x14ac:dyDescent="0.3">
      <c r="B1010" t="s">
        <v>1210</v>
      </c>
      <c r="C1010" t="s">
        <v>1168</v>
      </c>
      <c r="D1010" t="s">
        <v>1211</v>
      </c>
      <c r="E1010" s="20">
        <v>0.4</v>
      </c>
      <c r="G1010" t="s">
        <v>217</v>
      </c>
      <c r="H1010" s="21">
        <v>10.45</v>
      </c>
      <c r="I1010" t="s">
        <v>218</v>
      </c>
      <c r="J1010" s="22">
        <f>ROUND(E1010* H1010,5)</f>
        <v>4.18</v>
      </c>
      <c r="K1010" s="23"/>
    </row>
    <row r="1011" spans="1:27" x14ac:dyDescent="0.3">
      <c r="D1011" s="24" t="s">
        <v>228</v>
      </c>
      <c r="E1011" s="23"/>
      <c r="H1011" s="23"/>
      <c r="K1011" s="21">
        <f>SUM(J1008:J1010)</f>
        <v>35.230000000000004</v>
      </c>
    </row>
    <row r="1012" spans="1:27" x14ac:dyDescent="0.3">
      <c r="B1012" s="14" t="s">
        <v>210</v>
      </c>
      <c r="E1012" s="23"/>
      <c r="H1012" s="23"/>
      <c r="K1012" s="23"/>
    </row>
    <row r="1013" spans="1:27" ht="45" customHeight="1" x14ac:dyDescent="0.3">
      <c r="B1013" t="s">
        <v>823</v>
      </c>
      <c r="C1013" t="s">
        <v>72</v>
      </c>
      <c r="D1013" t="s">
        <v>824</v>
      </c>
      <c r="E1013" s="20">
        <v>0.25</v>
      </c>
      <c r="G1013" t="s">
        <v>217</v>
      </c>
      <c r="H1013" s="21">
        <v>5.2635500000000004</v>
      </c>
      <c r="I1013" t="s">
        <v>218</v>
      </c>
      <c r="J1013" s="22">
        <f>ROUND(E1013* H1013,5)</f>
        <v>1.31589</v>
      </c>
      <c r="K1013" s="23"/>
      <c r="L1013" s="1"/>
      <c r="M1013" s="1"/>
      <c r="N1013" s="1"/>
      <c r="O1013" s="1"/>
      <c r="P1013" s="1"/>
      <c r="Q1013" s="1"/>
      <c r="R1013" s="1"/>
      <c r="S1013" s="1"/>
      <c r="T1013" s="1"/>
      <c r="U1013" s="1"/>
      <c r="V1013" s="1"/>
      <c r="W1013" s="1"/>
      <c r="X1013" s="1"/>
      <c r="Y1013" s="1"/>
      <c r="Z1013" s="1"/>
      <c r="AA1013" s="1"/>
    </row>
    <row r="1014" spans="1:27" x14ac:dyDescent="0.3">
      <c r="D1014" s="24" t="s">
        <v>834</v>
      </c>
      <c r="E1014" s="23"/>
      <c r="H1014" s="23"/>
      <c r="K1014" s="21">
        <f>SUM(J1013:J1013)</f>
        <v>1.31589</v>
      </c>
    </row>
    <row r="1015" spans="1:27" x14ac:dyDescent="0.3">
      <c r="D1015" s="24" t="s">
        <v>229</v>
      </c>
      <c r="E1015" s="23"/>
      <c r="H1015" s="23"/>
      <c r="K1015" s="69">
        <f>SUM(J1003:J1014)</f>
        <v>48.555489999999999</v>
      </c>
    </row>
    <row r="1016" spans="1:27" x14ac:dyDescent="0.3">
      <c r="D1016" s="24" t="s">
        <v>232</v>
      </c>
      <c r="E1016" s="23"/>
      <c r="H1016" s="23"/>
      <c r="K1016" s="69">
        <f>SUM(K1015:K1015)</f>
        <v>48.555489999999999</v>
      </c>
    </row>
    <row r="1018" spans="1:27" x14ac:dyDescent="0.3">
      <c r="A1018" s="17" t="s">
        <v>260</v>
      </c>
      <c r="B1018" s="17" t="s">
        <v>1243</v>
      </c>
      <c r="C1018" s="1" t="s">
        <v>13</v>
      </c>
      <c r="D1018" s="116" t="s">
        <v>1244</v>
      </c>
      <c r="E1018" s="117"/>
      <c r="F1018" s="117"/>
      <c r="G1018" s="1"/>
      <c r="H1018" s="18" t="s">
        <v>212</v>
      </c>
      <c r="I1018" s="118">
        <v>1</v>
      </c>
      <c r="J1018" s="119"/>
      <c r="K1018" s="19">
        <f>ROUND(K1027,2)</f>
        <v>34.74</v>
      </c>
    </row>
    <row r="1019" spans="1:27" x14ac:dyDescent="0.3">
      <c r="B1019" s="14" t="s">
        <v>213</v>
      </c>
    </row>
    <row r="1020" spans="1:27" x14ac:dyDescent="0.3">
      <c r="B1020" t="s">
        <v>904</v>
      </c>
      <c r="C1020" t="s">
        <v>214</v>
      </c>
      <c r="D1020" t="s">
        <v>236</v>
      </c>
      <c r="E1020" s="20">
        <v>0.16750000000000001</v>
      </c>
      <c r="F1020" t="s">
        <v>216</v>
      </c>
      <c r="G1020" t="s">
        <v>217</v>
      </c>
      <c r="H1020" s="21">
        <v>21.14</v>
      </c>
      <c r="I1020" t="s">
        <v>218</v>
      </c>
      <c r="J1020" s="22">
        <f>ROUND(E1020/I1018* H1020,5)</f>
        <v>3.54095</v>
      </c>
      <c r="K1020" s="23"/>
    </row>
    <row r="1021" spans="1:27" x14ac:dyDescent="0.3">
      <c r="B1021" t="s">
        <v>905</v>
      </c>
      <c r="C1021" t="s">
        <v>214</v>
      </c>
      <c r="D1021" t="s">
        <v>235</v>
      </c>
      <c r="E1021" s="20">
        <v>0.17050000000000001</v>
      </c>
      <c r="F1021" t="s">
        <v>216</v>
      </c>
      <c r="G1021" t="s">
        <v>217</v>
      </c>
      <c r="H1021" s="21">
        <v>24.64</v>
      </c>
      <c r="I1021" t="s">
        <v>218</v>
      </c>
      <c r="J1021" s="22">
        <f>ROUND(E1021/I1018* H1021,5)</f>
        <v>4.2011200000000004</v>
      </c>
      <c r="K1021" s="23"/>
    </row>
    <row r="1022" spans="1:27" x14ac:dyDescent="0.3">
      <c r="D1022" s="24" t="s">
        <v>219</v>
      </c>
      <c r="E1022" s="23"/>
      <c r="H1022" s="23"/>
      <c r="K1022" s="21">
        <f>SUM(J1020:J1021)</f>
        <v>7.74207</v>
      </c>
    </row>
    <row r="1023" spans="1:27" x14ac:dyDescent="0.3">
      <c r="B1023" s="14" t="s">
        <v>223</v>
      </c>
      <c r="E1023" s="23"/>
      <c r="H1023" s="23"/>
      <c r="K1023" s="23"/>
    </row>
    <row r="1024" spans="1:27" x14ac:dyDescent="0.3">
      <c r="B1024" t="s">
        <v>1245</v>
      </c>
      <c r="C1024" t="s">
        <v>13</v>
      </c>
      <c r="D1024" t="s">
        <v>1246</v>
      </c>
      <c r="E1024" s="20">
        <v>1</v>
      </c>
      <c r="G1024" t="s">
        <v>217</v>
      </c>
      <c r="H1024" s="21">
        <v>27</v>
      </c>
      <c r="I1024" t="s">
        <v>218</v>
      </c>
      <c r="J1024" s="22">
        <f>ROUND(E1024* H1024,5)</f>
        <v>27</v>
      </c>
      <c r="K1024" s="23"/>
    </row>
    <row r="1025" spans="1:27" x14ac:dyDescent="0.3">
      <c r="D1025" s="24" t="s">
        <v>228</v>
      </c>
      <c r="E1025" s="23"/>
      <c r="H1025" s="23"/>
      <c r="K1025" s="21">
        <f>SUM(J1024:J1024)</f>
        <v>27</v>
      </c>
    </row>
    <row r="1026" spans="1:27" x14ac:dyDescent="0.3">
      <c r="D1026" s="24" t="s">
        <v>229</v>
      </c>
      <c r="E1026" s="23"/>
      <c r="H1026" s="23"/>
      <c r="K1026" s="69">
        <f>SUM(J1019:J1025)</f>
        <v>34.742069999999998</v>
      </c>
    </row>
    <row r="1027" spans="1:27" x14ac:dyDescent="0.3">
      <c r="D1027" s="24" t="s">
        <v>232</v>
      </c>
      <c r="E1027" s="23"/>
      <c r="H1027" s="23"/>
      <c r="K1027" s="69">
        <f>SUM(K1026:K1026)</f>
        <v>34.742069999999998</v>
      </c>
    </row>
    <row r="1029" spans="1:27" ht="45" customHeight="1" x14ac:dyDescent="0.3">
      <c r="A1029" s="17" t="s">
        <v>261</v>
      </c>
      <c r="B1029" s="17" t="s">
        <v>1247</v>
      </c>
      <c r="C1029" s="1" t="s">
        <v>13</v>
      </c>
      <c r="D1029" s="116" t="s">
        <v>1248</v>
      </c>
      <c r="E1029" s="117"/>
      <c r="F1029" s="117"/>
      <c r="G1029" s="1"/>
      <c r="H1029" s="18" t="s">
        <v>212</v>
      </c>
      <c r="I1029" s="118">
        <v>1</v>
      </c>
      <c r="J1029" s="119"/>
      <c r="K1029" s="19">
        <f>ROUND(K1039,2)</f>
        <v>69.08</v>
      </c>
      <c r="L1029" s="1"/>
      <c r="M1029" s="1"/>
      <c r="N1029" s="1"/>
      <c r="O1029" s="1"/>
      <c r="P1029" s="1"/>
      <c r="Q1029" s="1"/>
      <c r="R1029" s="1"/>
      <c r="S1029" s="1"/>
      <c r="T1029" s="1"/>
      <c r="U1029" s="1"/>
      <c r="V1029" s="1"/>
      <c r="W1029" s="1"/>
      <c r="X1029" s="1"/>
      <c r="Y1029" s="1"/>
      <c r="Z1029" s="1"/>
      <c r="AA1029" s="1"/>
    </row>
    <row r="1030" spans="1:27" x14ac:dyDescent="0.3">
      <c r="B1030" s="14" t="s">
        <v>213</v>
      </c>
    </row>
    <row r="1031" spans="1:27" x14ac:dyDescent="0.3">
      <c r="B1031" t="s">
        <v>904</v>
      </c>
      <c r="C1031" t="s">
        <v>214</v>
      </c>
      <c r="D1031" t="s">
        <v>236</v>
      </c>
      <c r="E1031" s="20">
        <v>0.4</v>
      </c>
      <c r="F1031" t="s">
        <v>216</v>
      </c>
      <c r="G1031" t="s">
        <v>217</v>
      </c>
      <c r="H1031" s="21">
        <v>21.14</v>
      </c>
      <c r="I1031" t="s">
        <v>218</v>
      </c>
      <c r="J1031" s="22">
        <f>ROUND(E1031/I1029* H1031,5)</f>
        <v>8.4559999999999995</v>
      </c>
      <c r="K1031" s="23"/>
    </row>
    <row r="1032" spans="1:27" x14ac:dyDescent="0.3">
      <c r="B1032" t="s">
        <v>905</v>
      </c>
      <c r="C1032" t="s">
        <v>214</v>
      </c>
      <c r="D1032" t="s">
        <v>235</v>
      </c>
      <c r="E1032" s="20">
        <v>0.3</v>
      </c>
      <c r="F1032" t="s">
        <v>216</v>
      </c>
      <c r="G1032" t="s">
        <v>217</v>
      </c>
      <c r="H1032" s="21">
        <v>24.64</v>
      </c>
      <c r="I1032" t="s">
        <v>218</v>
      </c>
      <c r="J1032" s="22">
        <f>ROUND(E1032/I1029* H1032,5)</f>
        <v>7.3920000000000003</v>
      </c>
      <c r="K1032" s="23"/>
    </row>
    <row r="1033" spans="1:27" x14ac:dyDescent="0.3">
      <c r="D1033" s="24" t="s">
        <v>219</v>
      </c>
      <c r="E1033" s="23"/>
      <c r="H1033" s="23"/>
      <c r="K1033" s="21">
        <f>SUM(J1031:J1032)</f>
        <v>15.847999999999999</v>
      </c>
    </row>
    <row r="1034" spans="1:27" x14ac:dyDescent="0.3">
      <c r="B1034" s="14" t="s">
        <v>223</v>
      </c>
      <c r="E1034" s="23"/>
      <c r="H1034" s="23"/>
      <c r="K1034" s="23"/>
    </row>
    <row r="1035" spans="1:27" x14ac:dyDescent="0.3">
      <c r="B1035" t="s">
        <v>1249</v>
      </c>
      <c r="C1035" t="s">
        <v>13</v>
      </c>
      <c r="D1035" t="s">
        <v>1250</v>
      </c>
      <c r="E1035" s="20">
        <v>1.05</v>
      </c>
      <c r="G1035" t="s">
        <v>217</v>
      </c>
      <c r="H1035" s="21">
        <v>32.5</v>
      </c>
      <c r="I1035" t="s">
        <v>218</v>
      </c>
      <c r="J1035" s="22">
        <f>ROUND(E1035* H1035,5)</f>
        <v>34.125</v>
      </c>
      <c r="K1035" s="23"/>
    </row>
    <row r="1036" spans="1:27" x14ac:dyDescent="0.3">
      <c r="B1036" t="s">
        <v>1251</v>
      </c>
      <c r="C1036" t="s">
        <v>13</v>
      </c>
      <c r="D1036" t="s">
        <v>1252</v>
      </c>
      <c r="E1036" s="20">
        <v>1.05</v>
      </c>
      <c r="G1036" t="s">
        <v>217</v>
      </c>
      <c r="H1036" s="21">
        <v>18.2</v>
      </c>
      <c r="I1036" t="s">
        <v>218</v>
      </c>
      <c r="J1036" s="22">
        <f>ROUND(E1036* H1036,5)</f>
        <v>19.11</v>
      </c>
      <c r="K1036" s="23"/>
    </row>
    <row r="1037" spans="1:27" x14ac:dyDescent="0.3">
      <c r="D1037" s="24" t="s">
        <v>228</v>
      </c>
      <c r="E1037" s="23"/>
      <c r="H1037" s="23"/>
      <c r="K1037" s="21">
        <f>SUM(J1035:J1036)</f>
        <v>53.234999999999999</v>
      </c>
    </row>
    <row r="1038" spans="1:27" x14ac:dyDescent="0.3">
      <c r="D1038" s="24" t="s">
        <v>229</v>
      </c>
      <c r="E1038" s="23"/>
      <c r="H1038" s="23"/>
      <c r="K1038" s="69">
        <f>SUM(J1030:J1037)</f>
        <v>69.082999999999998</v>
      </c>
    </row>
    <row r="1039" spans="1:27" x14ac:dyDescent="0.3">
      <c r="D1039" s="24" t="s">
        <v>232</v>
      </c>
      <c r="E1039" s="23"/>
      <c r="H1039" s="23"/>
      <c r="K1039" s="69">
        <f>SUM(K1038:K1038)</f>
        <v>69.082999999999998</v>
      </c>
    </row>
    <row r="1041" spans="1:27" x14ac:dyDescent="0.3">
      <c r="A1041" s="17" t="s">
        <v>262</v>
      </c>
      <c r="B1041" s="17" t="s">
        <v>1253</v>
      </c>
      <c r="C1041" s="1" t="s">
        <v>13</v>
      </c>
      <c r="D1041" s="116" t="s">
        <v>1254</v>
      </c>
      <c r="E1041" s="117"/>
      <c r="F1041" s="117"/>
      <c r="G1041" s="1"/>
      <c r="H1041" s="18" t="s">
        <v>212</v>
      </c>
      <c r="I1041" s="118">
        <v>1</v>
      </c>
      <c r="J1041" s="119"/>
      <c r="K1041" s="19">
        <f>ROUND(K1051,2)</f>
        <v>61.21</v>
      </c>
    </row>
    <row r="1042" spans="1:27" x14ac:dyDescent="0.3">
      <c r="B1042" s="14" t="s">
        <v>213</v>
      </c>
    </row>
    <row r="1043" spans="1:27" x14ac:dyDescent="0.3">
      <c r="B1043" t="s">
        <v>904</v>
      </c>
      <c r="C1043" t="s">
        <v>214</v>
      </c>
      <c r="D1043" t="s">
        <v>236</v>
      </c>
      <c r="E1043" s="20">
        <v>0.4</v>
      </c>
      <c r="F1043" t="s">
        <v>216</v>
      </c>
      <c r="G1043" t="s">
        <v>217</v>
      </c>
      <c r="H1043" s="21">
        <v>21.14</v>
      </c>
      <c r="I1043" t="s">
        <v>218</v>
      </c>
      <c r="J1043" s="22">
        <f>ROUND(E1043/I1041* H1043,5)</f>
        <v>8.4559999999999995</v>
      </c>
      <c r="K1043" s="23"/>
    </row>
    <row r="1044" spans="1:27" x14ac:dyDescent="0.3">
      <c r="B1044" t="s">
        <v>905</v>
      </c>
      <c r="C1044" t="s">
        <v>214</v>
      </c>
      <c r="D1044" t="s">
        <v>235</v>
      </c>
      <c r="E1044" s="20">
        <v>0.3</v>
      </c>
      <c r="F1044" t="s">
        <v>216</v>
      </c>
      <c r="G1044" t="s">
        <v>217</v>
      </c>
      <c r="H1044" s="21">
        <v>24.64</v>
      </c>
      <c r="I1044" t="s">
        <v>218</v>
      </c>
      <c r="J1044" s="22">
        <f>ROUND(E1044/I1041* H1044,5)</f>
        <v>7.3920000000000003</v>
      </c>
      <c r="K1044" s="23"/>
    </row>
    <row r="1045" spans="1:27" ht="45" customHeight="1" x14ac:dyDescent="0.3">
      <c r="D1045" s="24" t="s">
        <v>219</v>
      </c>
      <c r="E1045" s="23"/>
      <c r="H1045" s="23"/>
      <c r="K1045" s="21">
        <f>SUM(J1043:J1044)</f>
        <v>15.847999999999999</v>
      </c>
      <c r="L1045" s="1"/>
      <c r="M1045" s="1"/>
      <c r="N1045" s="1"/>
      <c r="O1045" s="1"/>
      <c r="P1045" s="1"/>
      <c r="Q1045" s="1"/>
      <c r="R1045" s="1"/>
      <c r="S1045" s="1"/>
      <c r="T1045" s="1"/>
      <c r="U1045" s="1"/>
      <c r="V1045" s="1"/>
      <c r="W1045" s="1"/>
      <c r="X1045" s="1"/>
      <c r="Y1045" s="1"/>
      <c r="Z1045" s="1"/>
      <c r="AA1045" s="1"/>
    </row>
    <row r="1046" spans="1:27" x14ac:dyDescent="0.3">
      <c r="B1046" s="14" t="s">
        <v>223</v>
      </c>
      <c r="E1046" s="23"/>
      <c r="H1046" s="23"/>
      <c r="K1046" s="23"/>
    </row>
    <row r="1047" spans="1:27" x14ac:dyDescent="0.3">
      <c r="B1047" t="s">
        <v>1251</v>
      </c>
      <c r="C1047" t="s">
        <v>13</v>
      </c>
      <c r="D1047" t="s">
        <v>1252</v>
      </c>
      <c r="E1047" s="20">
        <v>1.05</v>
      </c>
      <c r="G1047" t="s">
        <v>217</v>
      </c>
      <c r="H1047" s="21">
        <v>18.2</v>
      </c>
      <c r="I1047" t="s">
        <v>218</v>
      </c>
      <c r="J1047" s="22">
        <f>ROUND(E1047* H1047,5)</f>
        <v>19.11</v>
      </c>
      <c r="K1047" s="23"/>
    </row>
    <row r="1048" spans="1:27" x14ac:dyDescent="0.3">
      <c r="B1048" t="s">
        <v>1255</v>
      </c>
      <c r="C1048" t="s">
        <v>13</v>
      </c>
      <c r="D1048" t="s">
        <v>1256</v>
      </c>
      <c r="E1048" s="20">
        <v>1.05</v>
      </c>
      <c r="G1048" t="s">
        <v>217</v>
      </c>
      <c r="H1048" s="21">
        <v>25</v>
      </c>
      <c r="I1048" t="s">
        <v>218</v>
      </c>
      <c r="J1048" s="22">
        <f>ROUND(E1048* H1048,5)</f>
        <v>26.25</v>
      </c>
      <c r="K1048" s="23"/>
    </row>
    <row r="1049" spans="1:27" x14ac:dyDescent="0.3">
      <c r="D1049" s="24" t="s">
        <v>228</v>
      </c>
      <c r="E1049" s="23"/>
      <c r="H1049" s="23"/>
      <c r="K1049" s="21">
        <f>SUM(J1047:J1048)</f>
        <v>45.36</v>
      </c>
    </row>
    <row r="1050" spans="1:27" x14ac:dyDescent="0.3">
      <c r="D1050" s="24" t="s">
        <v>229</v>
      </c>
      <c r="E1050" s="23"/>
      <c r="H1050" s="23"/>
      <c r="K1050" s="69">
        <f>SUM(J1042:J1049)</f>
        <v>61.207999999999998</v>
      </c>
    </row>
    <row r="1051" spans="1:27" x14ac:dyDescent="0.3">
      <c r="D1051" s="24" t="s">
        <v>232</v>
      </c>
      <c r="E1051" s="23"/>
      <c r="H1051" s="23"/>
      <c r="K1051" s="69">
        <f>SUM(K1050:K1050)</f>
        <v>61.207999999999998</v>
      </c>
    </row>
    <row r="1053" spans="1:27" x14ac:dyDescent="0.3">
      <c r="A1053" s="17" t="s">
        <v>263</v>
      </c>
      <c r="B1053" s="17" t="s">
        <v>1257</v>
      </c>
      <c r="C1053" s="1" t="s">
        <v>13</v>
      </c>
      <c r="D1053" s="116" t="s">
        <v>1258</v>
      </c>
      <c r="E1053" s="117"/>
      <c r="F1053" s="117"/>
      <c r="G1053" s="1"/>
      <c r="H1053" s="18" t="s">
        <v>212</v>
      </c>
      <c r="I1053" s="118">
        <v>1</v>
      </c>
      <c r="J1053" s="119"/>
      <c r="K1053" s="19">
        <v>21</v>
      </c>
    </row>
    <row r="1054" spans="1:27" x14ac:dyDescent="0.3">
      <c r="A1054" s="17" t="s">
        <v>264</v>
      </c>
      <c r="B1054" s="17" t="s">
        <v>1259</v>
      </c>
      <c r="C1054" s="1" t="s">
        <v>13</v>
      </c>
      <c r="D1054" s="116" t="s">
        <v>1260</v>
      </c>
      <c r="E1054" s="117"/>
      <c r="F1054" s="117"/>
      <c r="G1054" s="1"/>
      <c r="H1054" s="18" t="s">
        <v>212</v>
      </c>
      <c r="I1054" s="118">
        <v>1</v>
      </c>
      <c r="J1054" s="119"/>
      <c r="K1054" s="19">
        <f>ROUND(K1063,2)</f>
        <v>49.97</v>
      </c>
    </row>
    <row r="1055" spans="1:27" x14ac:dyDescent="0.3">
      <c r="B1055" s="14" t="s">
        <v>213</v>
      </c>
    </row>
    <row r="1056" spans="1:27" x14ac:dyDescent="0.3">
      <c r="B1056" t="s">
        <v>905</v>
      </c>
      <c r="C1056" t="s">
        <v>214</v>
      </c>
      <c r="D1056" t="s">
        <v>235</v>
      </c>
      <c r="E1056" s="20">
        <v>0.3</v>
      </c>
      <c r="F1056" t="s">
        <v>216</v>
      </c>
      <c r="G1056" t="s">
        <v>217</v>
      </c>
      <c r="H1056" s="21">
        <v>24.64</v>
      </c>
      <c r="I1056" t="s">
        <v>218</v>
      </c>
      <c r="J1056" s="22">
        <f>ROUND(E1056/I1054* H1056,5)</f>
        <v>7.3920000000000003</v>
      </c>
      <c r="K1056" s="23"/>
    </row>
    <row r="1057" spans="1:27" x14ac:dyDescent="0.3">
      <c r="B1057" t="s">
        <v>904</v>
      </c>
      <c r="C1057" t="s">
        <v>214</v>
      </c>
      <c r="D1057" t="s">
        <v>236</v>
      </c>
      <c r="E1057" s="20">
        <v>0.4</v>
      </c>
      <c r="F1057" t="s">
        <v>216</v>
      </c>
      <c r="G1057" t="s">
        <v>217</v>
      </c>
      <c r="H1057" s="21">
        <v>21.14</v>
      </c>
      <c r="I1057" t="s">
        <v>218</v>
      </c>
      <c r="J1057" s="22">
        <f>ROUND(E1057/I1054* H1057,5)</f>
        <v>8.4559999999999995</v>
      </c>
      <c r="K1057" s="23"/>
    </row>
    <row r="1058" spans="1:27" x14ac:dyDescent="0.3">
      <c r="D1058" s="24" t="s">
        <v>219</v>
      </c>
      <c r="E1058" s="23"/>
      <c r="H1058" s="23"/>
      <c r="K1058" s="21">
        <f>SUM(J1056:J1057)</f>
        <v>15.847999999999999</v>
      </c>
    </row>
    <row r="1059" spans="1:27" x14ac:dyDescent="0.3">
      <c r="B1059" s="14" t="s">
        <v>223</v>
      </c>
      <c r="E1059" s="23"/>
      <c r="H1059" s="23"/>
      <c r="K1059" s="23"/>
    </row>
    <row r="1060" spans="1:27" x14ac:dyDescent="0.3">
      <c r="B1060" t="s">
        <v>1249</v>
      </c>
      <c r="C1060" t="s">
        <v>13</v>
      </c>
      <c r="D1060" t="s">
        <v>1250</v>
      </c>
      <c r="E1060" s="20">
        <v>1.05</v>
      </c>
      <c r="G1060" t="s">
        <v>217</v>
      </c>
      <c r="H1060" s="21">
        <v>32.5</v>
      </c>
      <c r="I1060" t="s">
        <v>218</v>
      </c>
      <c r="J1060" s="22">
        <f>ROUND(E1060* H1060,5)</f>
        <v>34.125</v>
      </c>
      <c r="K1060" s="23"/>
    </row>
    <row r="1061" spans="1:27" ht="45" customHeight="1" x14ac:dyDescent="0.3">
      <c r="D1061" s="24" t="s">
        <v>228</v>
      </c>
      <c r="E1061" s="23"/>
      <c r="H1061" s="23"/>
      <c r="K1061" s="21">
        <f>SUM(J1060:J1060)</f>
        <v>34.125</v>
      </c>
      <c r="L1061" s="1"/>
      <c r="M1061" s="1"/>
      <c r="N1061" s="1"/>
      <c r="O1061" s="1"/>
      <c r="P1061" s="1"/>
      <c r="Q1061" s="1"/>
      <c r="R1061" s="1"/>
      <c r="S1061" s="1"/>
      <c r="T1061" s="1"/>
      <c r="U1061" s="1"/>
      <c r="V1061" s="1"/>
      <c r="W1061" s="1"/>
      <c r="X1061" s="1"/>
      <c r="Y1061" s="1"/>
      <c r="Z1061" s="1"/>
      <c r="AA1061" s="1"/>
    </row>
    <row r="1062" spans="1:27" x14ac:dyDescent="0.3">
      <c r="D1062" s="24" t="s">
        <v>229</v>
      </c>
      <c r="E1062" s="23"/>
      <c r="H1062" s="23"/>
      <c r="K1062" s="69">
        <f>SUM(J1055:J1061)</f>
        <v>49.972999999999999</v>
      </c>
    </row>
    <row r="1063" spans="1:27" x14ac:dyDescent="0.3">
      <c r="D1063" s="24" t="s">
        <v>232</v>
      </c>
      <c r="E1063" s="23"/>
      <c r="H1063" s="23"/>
      <c r="K1063" s="69">
        <f>SUM(K1062:K1062)</f>
        <v>49.972999999999999</v>
      </c>
    </row>
    <row r="1065" spans="1:27" x14ac:dyDescent="0.3">
      <c r="A1065" s="17" t="s">
        <v>265</v>
      </c>
      <c r="B1065" s="17" t="s">
        <v>1261</v>
      </c>
      <c r="C1065" s="1" t="s">
        <v>13</v>
      </c>
      <c r="D1065" s="116" t="s">
        <v>1262</v>
      </c>
      <c r="E1065" s="117"/>
      <c r="F1065" s="117"/>
      <c r="G1065" s="1"/>
      <c r="H1065" s="18" t="s">
        <v>212</v>
      </c>
      <c r="I1065" s="118">
        <v>1</v>
      </c>
      <c r="J1065" s="119"/>
      <c r="K1065" s="19">
        <f>ROUND(K1075,2)</f>
        <v>11.48</v>
      </c>
    </row>
    <row r="1066" spans="1:27" x14ac:dyDescent="0.3">
      <c r="B1066" s="14" t="s">
        <v>213</v>
      </c>
    </row>
    <row r="1067" spans="1:27" x14ac:dyDescent="0.3">
      <c r="B1067" t="s">
        <v>1263</v>
      </c>
      <c r="C1067" t="s">
        <v>214</v>
      </c>
      <c r="D1067" t="s">
        <v>1264</v>
      </c>
      <c r="E1067" s="20">
        <v>0.12</v>
      </c>
      <c r="F1067" t="s">
        <v>216</v>
      </c>
      <c r="G1067" t="s">
        <v>217</v>
      </c>
      <c r="H1067" s="21">
        <v>23.84</v>
      </c>
      <c r="I1067" t="s">
        <v>218</v>
      </c>
      <c r="J1067" s="22">
        <f>ROUND(E1067/I1065* H1067,5)</f>
        <v>2.8607999999999998</v>
      </c>
      <c r="K1067" s="23"/>
    </row>
    <row r="1068" spans="1:27" x14ac:dyDescent="0.3">
      <c r="B1068" t="s">
        <v>1265</v>
      </c>
      <c r="C1068" t="s">
        <v>214</v>
      </c>
      <c r="D1068" t="s">
        <v>1266</v>
      </c>
      <c r="E1068" s="20">
        <v>0.12</v>
      </c>
      <c r="F1068" t="s">
        <v>216</v>
      </c>
      <c r="G1068" t="s">
        <v>217</v>
      </c>
      <c r="H1068" s="21">
        <v>21.14</v>
      </c>
      <c r="I1068" t="s">
        <v>218</v>
      </c>
      <c r="J1068" s="22">
        <f>ROUND(E1068/I1065* H1068,5)</f>
        <v>2.5367999999999999</v>
      </c>
      <c r="K1068" s="23"/>
    </row>
    <row r="1069" spans="1:27" x14ac:dyDescent="0.3">
      <c r="D1069" s="24" t="s">
        <v>219</v>
      </c>
      <c r="E1069" s="23"/>
      <c r="H1069" s="23"/>
      <c r="K1069" s="21">
        <f>SUM(J1067:J1068)</f>
        <v>5.3975999999999997</v>
      </c>
    </row>
    <row r="1070" spans="1:27" x14ac:dyDescent="0.3">
      <c r="B1070" s="14" t="s">
        <v>223</v>
      </c>
      <c r="E1070" s="23"/>
      <c r="H1070" s="23"/>
      <c r="K1070" s="23"/>
    </row>
    <row r="1071" spans="1:27" x14ac:dyDescent="0.3">
      <c r="B1071" t="s">
        <v>1267</v>
      </c>
      <c r="C1071" t="s">
        <v>13</v>
      </c>
      <c r="D1071" t="s">
        <v>1262</v>
      </c>
      <c r="E1071" s="20">
        <v>1</v>
      </c>
      <c r="G1071" t="s">
        <v>217</v>
      </c>
      <c r="H1071" s="21">
        <v>6</v>
      </c>
      <c r="I1071" t="s">
        <v>218</v>
      </c>
      <c r="J1071" s="22">
        <f>ROUND(E1071* H1071,5)</f>
        <v>6</v>
      </c>
      <c r="K1071" s="23"/>
    </row>
    <row r="1072" spans="1:27" x14ac:dyDescent="0.3">
      <c r="D1072" s="24" t="s">
        <v>228</v>
      </c>
      <c r="E1072" s="23"/>
      <c r="H1072" s="23"/>
      <c r="K1072" s="21">
        <f>SUM(J1071:J1071)</f>
        <v>6</v>
      </c>
    </row>
    <row r="1073" spans="1:27" x14ac:dyDescent="0.3">
      <c r="D1073" s="24" t="s">
        <v>229</v>
      </c>
      <c r="E1073" s="23"/>
      <c r="H1073" s="23"/>
      <c r="K1073" s="69">
        <f>SUM(J1066:J1072)</f>
        <v>11.397600000000001</v>
      </c>
    </row>
    <row r="1074" spans="1:27" x14ac:dyDescent="0.3">
      <c r="D1074" s="24" t="s">
        <v>230</v>
      </c>
      <c r="E1074" s="23"/>
      <c r="H1074" s="23">
        <v>1.5</v>
      </c>
      <c r="I1074" t="s">
        <v>231</v>
      </c>
      <c r="K1074" s="23">
        <f>ROUND(H1074/100*K1069,5)</f>
        <v>8.0960000000000004E-2</v>
      </c>
    </row>
    <row r="1075" spans="1:27" x14ac:dyDescent="0.3">
      <c r="D1075" s="24" t="s">
        <v>232</v>
      </c>
      <c r="E1075" s="23"/>
      <c r="H1075" s="23"/>
      <c r="K1075" s="69">
        <f>SUM(K1073:K1074)</f>
        <v>11.47856</v>
      </c>
    </row>
    <row r="1077" spans="1:27" ht="45" customHeight="1" x14ac:dyDescent="0.3">
      <c r="A1077" s="17" t="s">
        <v>266</v>
      </c>
      <c r="B1077" s="17" t="s">
        <v>1268</v>
      </c>
      <c r="C1077" s="1" t="s">
        <v>13</v>
      </c>
      <c r="D1077" s="116" t="s">
        <v>1269</v>
      </c>
      <c r="E1077" s="117"/>
      <c r="F1077" s="117"/>
      <c r="G1077" s="1"/>
      <c r="H1077" s="18" t="s">
        <v>212</v>
      </c>
      <c r="I1077" s="118">
        <v>2.907</v>
      </c>
      <c r="J1077" s="119"/>
      <c r="K1077" s="19">
        <f>ROUND(K1087,2)</f>
        <v>4.72</v>
      </c>
      <c r="L1077" s="1"/>
      <c r="M1077" s="1"/>
      <c r="N1077" s="1"/>
      <c r="O1077" s="1"/>
      <c r="P1077" s="1"/>
      <c r="Q1077" s="1"/>
      <c r="R1077" s="1"/>
      <c r="S1077" s="1"/>
      <c r="T1077" s="1"/>
      <c r="U1077" s="1"/>
      <c r="V1077" s="1"/>
      <c r="W1077" s="1"/>
      <c r="X1077" s="1"/>
      <c r="Y1077" s="1"/>
      <c r="Z1077" s="1"/>
      <c r="AA1077" s="1"/>
    </row>
    <row r="1078" spans="1:27" x14ac:dyDescent="0.3">
      <c r="B1078" s="14" t="s">
        <v>213</v>
      </c>
    </row>
    <row r="1079" spans="1:27" x14ac:dyDescent="0.3">
      <c r="B1079" t="s">
        <v>1265</v>
      </c>
      <c r="C1079" t="s">
        <v>214</v>
      </c>
      <c r="D1079" t="s">
        <v>1266</v>
      </c>
      <c r="E1079" s="20">
        <v>0.16500000000000001</v>
      </c>
      <c r="F1079" t="s">
        <v>216</v>
      </c>
      <c r="G1079" t="s">
        <v>217</v>
      </c>
      <c r="H1079" s="21">
        <v>21.14</v>
      </c>
      <c r="I1079" t="s">
        <v>218</v>
      </c>
      <c r="J1079" s="22">
        <f>ROUND(E1079/I1077* H1079,5)</f>
        <v>1.1999</v>
      </c>
      <c r="K1079" s="23"/>
    </row>
    <row r="1080" spans="1:27" x14ac:dyDescent="0.3">
      <c r="B1080" t="s">
        <v>1263</v>
      </c>
      <c r="C1080" t="s">
        <v>214</v>
      </c>
      <c r="D1080" t="s">
        <v>1264</v>
      </c>
      <c r="E1080" s="20">
        <v>0.16800000000000001</v>
      </c>
      <c r="F1080" t="s">
        <v>216</v>
      </c>
      <c r="G1080" t="s">
        <v>217</v>
      </c>
      <c r="H1080" s="21">
        <v>23.84</v>
      </c>
      <c r="I1080" t="s">
        <v>218</v>
      </c>
      <c r="J1080" s="22">
        <f>ROUND(E1080/I1077* H1080,5)</f>
        <v>1.37775</v>
      </c>
      <c r="K1080" s="23"/>
    </row>
    <row r="1081" spans="1:27" x14ac:dyDescent="0.3">
      <c r="D1081" s="24" t="s">
        <v>219</v>
      </c>
      <c r="E1081" s="23"/>
      <c r="H1081" s="23"/>
      <c r="K1081" s="21">
        <f>SUM(J1079:J1080)</f>
        <v>2.5776500000000002</v>
      </c>
    </row>
    <row r="1082" spans="1:27" x14ac:dyDescent="0.3">
      <c r="B1082" s="14" t="s">
        <v>223</v>
      </c>
      <c r="E1082" s="23"/>
      <c r="H1082" s="23"/>
      <c r="K1082" s="23"/>
    </row>
    <row r="1083" spans="1:27" x14ac:dyDescent="0.3">
      <c r="B1083" t="s">
        <v>1270</v>
      </c>
      <c r="C1083" t="s">
        <v>808</v>
      </c>
      <c r="D1083" t="s">
        <v>1271</v>
      </c>
      <c r="E1083" s="20">
        <v>0.153</v>
      </c>
      <c r="G1083" t="s">
        <v>217</v>
      </c>
      <c r="H1083" s="21">
        <v>4.78</v>
      </c>
      <c r="I1083" t="s">
        <v>218</v>
      </c>
      <c r="J1083" s="22">
        <f>ROUND(E1083* H1083,5)</f>
        <v>0.73133999999999999</v>
      </c>
      <c r="K1083" s="23"/>
    </row>
    <row r="1084" spans="1:27" x14ac:dyDescent="0.3">
      <c r="B1084" t="s">
        <v>1272</v>
      </c>
      <c r="C1084" t="s">
        <v>808</v>
      </c>
      <c r="D1084" t="s">
        <v>1273</v>
      </c>
      <c r="E1084" s="20">
        <v>0.39779999999999999</v>
      </c>
      <c r="G1084" t="s">
        <v>217</v>
      </c>
      <c r="H1084" s="21">
        <v>3.55</v>
      </c>
      <c r="I1084" t="s">
        <v>218</v>
      </c>
      <c r="J1084" s="22">
        <f>ROUND(E1084* H1084,5)</f>
        <v>1.4121900000000001</v>
      </c>
      <c r="K1084" s="23"/>
    </row>
    <row r="1085" spans="1:27" x14ac:dyDescent="0.3">
      <c r="D1085" s="24" t="s">
        <v>228</v>
      </c>
      <c r="E1085" s="23"/>
      <c r="H1085" s="23"/>
      <c r="K1085" s="21">
        <f>SUM(J1083:J1084)</f>
        <v>2.1435300000000002</v>
      </c>
    </row>
    <row r="1086" spans="1:27" x14ac:dyDescent="0.3">
      <c r="D1086" s="24" t="s">
        <v>229</v>
      </c>
      <c r="E1086" s="23"/>
      <c r="H1086" s="23"/>
      <c r="K1086" s="69">
        <f>SUM(J1078:J1085)</f>
        <v>4.7211800000000004</v>
      </c>
    </row>
    <row r="1087" spans="1:27" x14ac:dyDescent="0.3">
      <c r="D1087" s="24" t="s">
        <v>232</v>
      </c>
      <c r="E1087" s="23"/>
      <c r="H1087" s="23"/>
      <c r="K1087" s="69">
        <f>SUM(K1086:K1086)</f>
        <v>4.7211800000000004</v>
      </c>
    </row>
    <row r="1089" spans="1:27" x14ac:dyDescent="0.3">
      <c r="A1089" s="17" t="s">
        <v>267</v>
      </c>
      <c r="B1089" s="17" t="s">
        <v>1274</v>
      </c>
      <c r="C1089" s="1" t="s">
        <v>13</v>
      </c>
      <c r="D1089" s="116" t="s">
        <v>1275</v>
      </c>
      <c r="E1089" s="117"/>
      <c r="F1089" s="117"/>
      <c r="G1089" s="1"/>
      <c r="H1089" s="18" t="s">
        <v>212</v>
      </c>
      <c r="I1089" s="118">
        <v>1</v>
      </c>
      <c r="J1089" s="119"/>
      <c r="K1089" s="19">
        <f>ROUND(K1099,2)</f>
        <v>5.44</v>
      </c>
    </row>
    <row r="1090" spans="1:27" x14ac:dyDescent="0.3">
      <c r="B1090" s="14" t="s">
        <v>213</v>
      </c>
    </row>
    <row r="1091" spans="1:27" ht="45" customHeight="1" x14ac:dyDescent="0.3">
      <c r="B1091" t="s">
        <v>1265</v>
      </c>
      <c r="C1091" t="s">
        <v>214</v>
      </c>
      <c r="D1091" t="s">
        <v>1266</v>
      </c>
      <c r="E1091" s="20">
        <v>1.4999999999999999E-2</v>
      </c>
      <c r="F1091" t="s">
        <v>216</v>
      </c>
      <c r="G1091" t="s">
        <v>217</v>
      </c>
      <c r="H1091" s="21">
        <v>21.14</v>
      </c>
      <c r="I1091" t="s">
        <v>218</v>
      </c>
      <c r="J1091" s="22">
        <f>ROUND(E1091/I1089* H1091,5)</f>
        <v>0.31709999999999999</v>
      </c>
      <c r="K1091" s="23"/>
      <c r="L1091" s="1"/>
      <c r="M1091" s="1"/>
      <c r="N1091" s="1"/>
      <c r="O1091" s="1"/>
      <c r="P1091" s="1"/>
      <c r="Q1091" s="1"/>
      <c r="R1091" s="1"/>
      <c r="S1091" s="1"/>
      <c r="T1091" s="1"/>
      <c r="U1091" s="1"/>
      <c r="V1091" s="1"/>
      <c r="W1091" s="1"/>
      <c r="X1091" s="1"/>
      <c r="Y1091" s="1"/>
      <c r="Z1091" s="1"/>
      <c r="AA1091" s="1"/>
    </row>
    <row r="1092" spans="1:27" x14ac:dyDescent="0.3">
      <c r="B1092" t="s">
        <v>1263</v>
      </c>
      <c r="C1092" t="s">
        <v>214</v>
      </c>
      <c r="D1092" t="s">
        <v>1264</v>
      </c>
      <c r="E1092" s="20">
        <v>0.125</v>
      </c>
      <c r="F1092" t="s">
        <v>216</v>
      </c>
      <c r="G1092" t="s">
        <v>217</v>
      </c>
      <c r="H1092" s="21">
        <v>23.84</v>
      </c>
      <c r="I1092" t="s">
        <v>218</v>
      </c>
      <c r="J1092" s="22">
        <f>ROUND(E1092/I1089* H1092,5)</f>
        <v>2.98</v>
      </c>
      <c r="K1092" s="23"/>
    </row>
    <row r="1093" spans="1:27" x14ac:dyDescent="0.3">
      <c r="D1093" s="24" t="s">
        <v>219</v>
      </c>
      <c r="E1093" s="23"/>
      <c r="H1093" s="23"/>
      <c r="K1093" s="21">
        <f>SUM(J1091:J1092)</f>
        <v>3.2970999999999999</v>
      </c>
    </row>
    <row r="1094" spans="1:27" x14ac:dyDescent="0.3">
      <c r="B1094" s="14" t="s">
        <v>223</v>
      </c>
      <c r="E1094" s="23"/>
      <c r="H1094" s="23"/>
      <c r="K1094" s="23"/>
    </row>
    <row r="1095" spans="1:27" x14ac:dyDescent="0.3">
      <c r="B1095" t="s">
        <v>1270</v>
      </c>
      <c r="C1095" t="s">
        <v>808</v>
      </c>
      <c r="D1095" t="s">
        <v>1271</v>
      </c>
      <c r="E1095" s="20">
        <v>0.153</v>
      </c>
      <c r="G1095" t="s">
        <v>217</v>
      </c>
      <c r="H1095" s="21">
        <v>4.78</v>
      </c>
      <c r="I1095" t="s">
        <v>218</v>
      </c>
      <c r="J1095" s="22">
        <f>ROUND(E1095* H1095,5)</f>
        <v>0.73133999999999999</v>
      </c>
      <c r="K1095" s="23"/>
    </row>
    <row r="1096" spans="1:27" x14ac:dyDescent="0.3">
      <c r="B1096" t="s">
        <v>1272</v>
      </c>
      <c r="C1096" t="s">
        <v>808</v>
      </c>
      <c r="D1096" t="s">
        <v>1273</v>
      </c>
      <c r="E1096" s="20">
        <v>0.39779999999999999</v>
      </c>
      <c r="G1096" t="s">
        <v>217</v>
      </c>
      <c r="H1096" s="21">
        <v>3.55</v>
      </c>
      <c r="I1096" t="s">
        <v>218</v>
      </c>
      <c r="J1096" s="22">
        <f>ROUND(E1096* H1096,5)</f>
        <v>1.4121900000000001</v>
      </c>
      <c r="K1096" s="23"/>
    </row>
    <row r="1097" spans="1:27" x14ac:dyDescent="0.3">
      <c r="D1097" s="24" t="s">
        <v>228</v>
      </c>
      <c r="E1097" s="23"/>
      <c r="H1097" s="23"/>
      <c r="K1097" s="21">
        <f>SUM(J1095:J1096)</f>
        <v>2.1435300000000002</v>
      </c>
    </row>
    <row r="1098" spans="1:27" x14ac:dyDescent="0.3">
      <c r="D1098" s="24" t="s">
        <v>229</v>
      </c>
      <c r="E1098" s="23"/>
      <c r="H1098" s="23"/>
      <c r="K1098" s="69">
        <f>SUM(J1090:J1097)</f>
        <v>5.4406299999999996</v>
      </c>
    </row>
    <row r="1099" spans="1:27" x14ac:dyDescent="0.3">
      <c r="D1099" s="24" t="s">
        <v>232</v>
      </c>
      <c r="E1099" s="23"/>
      <c r="H1099" s="23"/>
      <c r="K1099" s="69">
        <f>SUM(K1098:K1098)</f>
        <v>5.4406299999999996</v>
      </c>
    </row>
    <row r="1101" spans="1:27" x14ac:dyDescent="0.3">
      <c r="A1101" s="17" t="s">
        <v>268</v>
      </c>
      <c r="B1101" s="17" t="s">
        <v>1276</v>
      </c>
      <c r="C1101" s="1" t="s">
        <v>13</v>
      </c>
      <c r="D1101" s="116" t="s">
        <v>1277</v>
      </c>
      <c r="E1101" s="117"/>
      <c r="F1101" s="117"/>
      <c r="G1101" s="1"/>
      <c r="H1101" s="18" t="s">
        <v>212</v>
      </c>
      <c r="I1101" s="118">
        <v>1</v>
      </c>
      <c r="J1101" s="119"/>
      <c r="K1101" s="19">
        <f>ROUND(K1110,2)</f>
        <v>5.41</v>
      </c>
    </row>
    <row r="1102" spans="1:27" x14ac:dyDescent="0.3">
      <c r="B1102" s="14" t="s">
        <v>213</v>
      </c>
    </row>
    <row r="1103" spans="1:27" x14ac:dyDescent="0.3">
      <c r="B1103" t="s">
        <v>1190</v>
      </c>
      <c r="C1103" t="s">
        <v>214</v>
      </c>
      <c r="D1103" t="s">
        <v>1191</v>
      </c>
      <c r="E1103" s="20">
        <v>0.05</v>
      </c>
      <c r="F1103" t="s">
        <v>216</v>
      </c>
      <c r="G1103" t="s">
        <v>217</v>
      </c>
      <c r="H1103" s="21">
        <v>23.84</v>
      </c>
      <c r="I1103" t="s">
        <v>218</v>
      </c>
      <c r="J1103" s="22">
        <f>ROUND(E1103/I1101* H1103,5)</f>
        <v>1.1919999999999999</v>
      </c>
      <c r="K1103" s="23"/>
    </row>
    <row r="1104" spans="1:27" x14ac:dyDescent="0.3">
      <c r="D1104" s="24" t="s">
        <v>219</v>
      </c>
      <c r="E1104" s="23"/>
      <c r="H1104" s="23"/>
      <c r="K1104" s="21">
        <f>SUM(J1103:J1103)</f>
        <v>1.1919999999999999</v>
      </c>
    </row>
    <row r="1105" spans="1:27" ht="45" customHeight="1" x14ac:dyDescent="0.3">
      <c r="B1105" s="14" t="s">
        <v>223</v>
      </c>
      <c r="E1105" s="23"/>
      <c r="H1105" s="23"/>
      <c r="K1105" s="23"/>
      <c r="L1105" s="1"/>
      <c r="M1105" s="1"/>
      <c r="N1105" s="1"/>
      <c r="O1105" s="1"/>
      <c r="P1105" s="1"/>
      <c r="Q1105" s="1"/>
      <c r="R1105" s="1"/>
      <c r="S1105" s="1"/>
      <c r="T1105" s="1"/>
      <c r="U1105" s="1"/>
      <c r="V1105" s="1"/>
      <c r="W1105" s="1"/>
      <c r="X1105" s="1"/>
      <c r="Y1105" s="1"/>
      <c r="Z1105" s="1"/>
      <c r="AA1105" s="1"/>
    </row>
    <row r="1106" spans="1:27" x14ac:dyDescent="0.3">
      <c r="B1106" t="s">
        <v>1278</v>
      </c>
      <c r="C1106" t="s">
        <v>13</v>
      </c>
      <c r="D1106" t="s">
        <v>1279</v>
      </c>
      <c r="E1106" s="20">
        <v>1</v>
      </c>
      <c r="G1106" t="s">
        <v>217</v>
      </c>
      <c r="H1106" s="21">
        <v>4.2</v>
      </c>
      <c r="I1106" t="s">
        <v>218</v>
      </c>
      <c r="J1106" s="22">
        <f>ROUND(E1106* H1106,5)</f>
        <v>4.2</v>
      </c>
      <c r="K1106" s="23"/>
    </row>
    <row r="1107" spans="1:27" x14ac:dyDescent="0.3">
      <c r="D1107" s="24" t="s">
        <v>228</v>
      </c>
      <c r="E1107" s="23"/>
      <c r="H1107" s="23"/>
      <c r="K1107" s="21">
        <f>SUM(J1106:J1106)</f>
        <v>4.2</v>
      </c>
    </row>
    <row r="1108" spans="1:27" x14ac:dyDescent="0.3">
      <c r="D1108" s="24" t="s">
        <v>229</v>
      </c>
      <c r="E1108" s="23"/>
      <c r="H1108" s="23"/>
      <c r="K1108" s="69">
        <f>SUM(J1102:J1107)</f>
        <v>5.3920000000000003</v>
      </c>
    </row>
    <row r="1109" spans="1:27" x14ac:dyDescent="0.3">
      <c r="D1109" s="24" t="s">
        <v>230</v>
      </c>
      <c r="E1109" s="23"/>
      <c r="H1109" s="23">
        <v>1.5</v>
      </c>
      <c r="I1109" t="s">
        <v>231</v>
      </c>
      <c r="K1109" s="23">
        <f>ROUND(H1109/100*K1104,5)</f>
        <v>1.788E-2</v>
      </c>
    </row>
    <row r="1110" spans="1:27" x14ac:dyDescent="0.3">
      <c r="D1110" s="24" t="s">
        <v>232</v>
      </c>
      <c r="E1110" s="23"/>
      <c r="H1110" s="23"/>
      <c r="K1110" s="69">
        <f>SUM(K1108:K1109)</f>
        <v>5.4098800000000002</v>
      </c>
    </row>
    <row r="1112" spans="1:27" x14ac:dyDescent="0.3">
      <c r="A1112" s="17" t="s">
        <v>269</v>
      </c>
      <c r="B1112" s="17" t="s">
        <v>1280</v>
      </c>
      <c r="C1112" s="1" t="s">
        <v>13</v>
      </c>
      <c r="D1112" s="116" t="s">
        <v>1281</v>
      </c>
      <c r="E1112" s="117"/>
      <c r="F1112" s="117"/>
      <c r="G1112" s="1"/>
      <c r="H1112" s="18" t="s">
        <v>212</v>
      </c>
      <c r="I1112" s="118">
        <v>1</v>
      </c>
      <c r="J1112" s="119"/>
      <c r="K1112" s="19">
        <f>ROUND(K1121,2)</f>
        <v>5.08</v>
      </c>
    </row>
    <row r="1113" spans="1:27" x14ac:dyDescent="0.3">
      <c r="B1113" s="14" t="s">
        <v>213</v>
      </c>
    </row>
    <row r="1114" spans="1:27" x14ac:dyDescent="0.3">
      <c r="B1114" t="s">
        <v>1190</v>
      </c>
      <c r="C1114" t="s">
        <v>214</v>
      </c>
      <c r="D1114" t="s">
        <v>1191</v>
      </c>
      <c r="E1114" s="20">
        <v>7.17E-2</v>
      </c>
      <c r="F1114" t="s">
        <v>216</v>
      </c>
      <c r="G1114" t="s">
        <v>217</v>
      </c>
      <c r="H1114" s="21">
        <v>23.84</v>
      </c>
      <c r="I1114" t="s">
        <v>218</v>
      </c>
      <c r="J1114" s="22">
        <f>ROUND(E1114/I1112* H1114,5)</f>
        <v>1.70933</v>
      </c>
      <c r="K1114" s="23"/>
    </row>
    <row r="1115" spans="1:27" x14ac:dyDescent="0.3">
      <c r="D1115" s="24" t="s">
        <v>219</v>
      </c>
      <c r="E1115" s="23"/>
      <c r="H1115" s="23"/>
      <c r="K1115" s="21">
        <f>SUM(J1114:J1114)</f>
        <v>1.70933</v>
      </c>
    </row>
    <row r="1116" spans="1:27" x14ac:dyDescent="0.3">
      <c r="B1116" s="14" t="s">
        <v>223</v>
      </c>
      <c r="E1116" s="23"/>
      <c r="H1116" s="23"/>
      <c r="K1116" s="23"/>
    </row>
    <row r="1117" spans="1:27" x14ac:dyDescent="0.3">
      <c r="B1117" t="s">
        <v>1282</v>
      </c>
      <c r="C1117" t="s">
        <v>808</v>
      </c>
      <c r="D1117" t="s">
        <v>1283</v>
      </c>
      <c r="E1117" s="20">
        <v>3.35</v>
      </c>
      <c r="G1117" t="s">
        <v>217</v>
      </c>
      <c r="H1117" s="21">
        <v>1</v>
      </c>
      <c r="I1117" t="s">
        <v>218</v>
      </c>
      <c r="J1117" s="22">
        <f>ROUND(E1117* H1117,5)</f>
        <v>3.35</v>
      </c>
      <c r="K1117" s="23"/>
    </row>
    <row r="1118" spans="1:27" x14ac:dyDescent="0.3">
      <c r="D1118" s="24" t="s">
        <v>228</v>
      </c>
      <c r="E1118" s="23"/>
      <c r="H1118" s="23"/>
      <c r="K1118" s="21">
        <f>SUM(J1117:J1117)</f>
        <v>3.35</v>
      </c>
    </row>
    <row r="1119" spans="1:27" ht="45" customHeight="1" x14ac:dyDescent="0.3">
      <c r="D1119" s="24" t="s">
        <v>229</v>
      </c>
      <c r="E1119" s="23"/>
      <c r="H1119" s="23"/>
      <c r="K1119" s="69">
        <f>SUM(J1113:J1118)</f>
        <v>5.0593300000000001</v>
      </c>
      <c r="L1119" s="1"/>
      <c r="M1119" s="1"/>
      <c r="N1119" s="1"/>
      <c r="O1119" s="1"/>
      <c r="P1119" s="1"/>
      <c r="Q1119" s="1"/>
      <c r="R1119" s="1"/>
      <c r="S1119" s="1"/>
      <c r="T1119" s="1"/>
      <c r="U1119" s="1"/>
      <c r="V1119" s="1"/>
      <c r="W1119" s="1"/>
      <c r="X1119" s="1"/>
      <c r="Y1119" s="1"/>
      <c r="Z1119" s="1"/>
      <c r="AA1119" s="1"/>
    </row>
    <row r="1120" spans="1:27" x14ac:dyDescent="0.3">
      <c r="D1120" s="24" t="s">
        <v>230</v>
      </c>
      <c r="E1120" s="23"/>
      <c r="H1120" s="23">
        <v>1.5</v>
      </c>
      <c r="I1120" t="s">
        <v>231</v>
      </c>
      <c r="K1120" s="23">
        <f>ROUND(H1120/100*K1115,5)</f>
        <v>2.564E-2</v>
      </c>
    </row>
    <row r="1121" spans="1:27" x14ac:dyDescent="0.3">
      <c r="D1121" s="24" t="s">
        <v>232</v>
      </c>
      <c r="E1121" s="23"/>
      <c r="H1121" s="23"/>
      <c r="K1121" s="69">
        <f>SUM(K1119:K1120)</f>
        <v>5.0849700000000002</v>
      </c>
    </row>
    <row r="1123" spans="1:27" x14ac:dyDescent="0.3">
      <c r="A1123" s="17" t="s">
        <v>270</v>
      </c>
      <c r="B1123" s="17" t="s">
        <v>1284</v>
      </c>
      <c r="C1123" s="1" t="s">
        <v>13</v>
      </c>
      <c r="D1123" s="116" t="s">
        <v>1285</v>
      </c>
      <c r="E1123" s="117"/>
      <c r="F1123" s="117"/>
      <c r="G1123" s="1"/>
      <c r="H1123" s="18" t="s">
        <v>212</v>
      </c>
      <c r="I1123" s="118">
        <v>1</v>
      </c>
      <c r="J1123" s="119"/>
      <c r="K1123" s="19">
        <f>ROUND(K1136,2)</f>
        <v>25.03</v>
      </c>
    </row>
    <row r="1124" spans="1:27" x14ac:dyDescent="0.3">
      <c r="B1124" s="14" t="s">
        <v>213</v>
      </c>
    </row>
    <row r="1125" spans="1:27" x14ac:dyDescent="0.3">
      <c r="B1125" t="s">
        <v>1190</v>
      </c>
      <c r="C1125" t="s">
        <v>214</v>
      </c>
      <c r="D1125" t="s">
        <v>1191</v>
      </c>
      <c r="E1125" s="20">
        <v>0.08</v>
      </c>
      <c r="F1125" t="s">
        <v>216</v>
      </c>
      <c r="G1125" t="s">
        <v>217</v>
      </c>
      <c r="H1125" s="21">
        <v>23.84</v>
      </c>
      <c r="I1125" t="s">
        <v>218</v>
      </c>
      <c r="J1125" s="22">
        <f>ROUND(E1125/I1123* H1125,5)</f>
        <v>1.9072</v>
      </c>
      <c r="K1125" s="23"/>
    </row>
    <row r="1126" spans="1:27" x14ac:dyDescent="0.3">
      <c r="B1126" t="s">
        <v>1192</v>
      </c>
      <c r="C1126" t="s">
        <v>214</v>
      </c>
      <c r="D1126" t="s">
        <v>1193</v>
      </c>
      <c r="E1126" s="20">
        <v>7.0000000000000007E-2</v>
      </c>
      <c r="F1126" t="s">
        <v>216</v>
      </c>
      <c r="G1126" t="s">
        <v>217</v>
      </c>
      <c r="H1126" s="21">
        <v>21.14</v>
      </c>
      <c r="I1126" t="s">
        <v>218</v>
      </c>
      <c r="J1126" s="22">
        <f>ROUND(E1126/I1123* H1126,5)</f>
        <v>1.4798</v>
      </c>
      <c r="K1126" s="23"/>
    </row>
    <row r="1127" spans="1:27" x14ac:dyDescent="0.3">
      <c r="D1127" s="24" t="s">
        <v>219</v>
      </c>
      <c r="E1127" s="23"/>
      <c r="H1127" s="23"/>
      <c r="K1127" s="21">
        <f>SUM(J1125:J1126)</f>
        <v>3.387</v>
      </c>
    </row>
    <row r="1128" spans="1:27" x14ac:dyDescent="0.3">
      <c r="B1128" s="14" t="s">
        <v>223</v>
      </c>
      <c r="E1128" s="23"/>
      <c r="H1128" s="23"/>
      <c r="K1128" s="23"/>
    </row>
    <row r="1129" spans="1:27" x14ac:dyDescent="0.3">
      <c r="B1129" t="s">
        <v>1286</v>
      </c>
      <c r="C1129" t="s">
        <v>1287</v>
      </c>
      <c r="D1129" t="s">
        <v>1288</v>
      </c>
      <c r="E1129" s="20">
        <v>1.1000000000000001</v>
      </c>
      <c r="G1129" t="s">
        <v>217</v>
      </c>
      <c r="H1129" s="21">
        <v>1.03</v>
      </c>
      <c r="I1129" t="s">
        <v>218</v>
      </c>
      <c r="J1129" s="22">
        <f>ROUND(E1129* H1129,5)</f>
        <v>1.133</v>
      </c>
      <c r="K1129" s="23"/>
    </row>
    <row r="1130" spans="1:27" x14ac:dyDescent="0.3">
      <c r="B1130" t="s">
        <v>1289</v>
      </c>
      <c r="C1130" t="s">
        <v>13</v>
      </c>
      <c r="D1130" t="s">
        <v>1290</v>
      </c>
      <c r="E1130" s="20">
        <v>1</v>
      </c>
      <c r="G1130" t="s">
        <v>217</v>
      </c>
      <c r="H1130" s="21">
        <v>17.95</v>
      </c>
      <c r="I1130" t="s">
        <v>218</v>
      </c>
      <c r="J1130" s="22">
        <f>ROUND(E1130* H1130,5)</f>
        <v>17.95</v>
      </c>
      <c r="K1130" s="23"/>
    </row>
    <row r="1131" spans="1:27" x14ac:dyDescent="0.3">
      <c r="D1131" s="24" t="s">
        <v>228</v>
      </c>
      <c r="E1131" s="23"/>
      <c r="H1131" s="23"/>
      <c r="K1131" s="21">
        <f>SUM(J1129:J1130)</f>
        <v>19.082999999999998</v>
      </c>
    </row>
    <row r="1132" spans="1:27" x14ac:dyDescent="0.3">
      <c r="B1132" s="14" t="s">
        <v>210</v>
      </c>
      <c r="E1132" s="23"/>
      <c r="H1132" s="23"/>
      <c r="K1132" s="23"/>
    </row>
    <row r="1133" spans="1:27" ht="45" customHeight="1" x14ac:dyDescent="0.3">
      <c r="B1133" t="s">
        <v>812</v>
      </c>
      <c r="C1133" t="s">
        <v>211</v>
      </c>
      <c r="D1133" t="s">
        <v>813</v>
      </c>
      <c r="E1133" s="20">
        <v>0.03</v>
      </c>
      <c r="G1133" t="s">
        <v>217</v>
      </c>
      <c r="H1133" s="21">
        <v>85.190100000000001</v>
      </c>
      <c r="I1133" t="s">
        <v>218</v>
      </c>
      <c r="J1133" s="22">
        <f>ROUND(E1133* H1133,5)</f>
        <v>2.5556999999999999</v>
      </c>
      <c r="K1133" s="23"/>
      <c r="L1133" s="1"/>
      <c r="M1133" s="1"/>
      <c r="N1133" s="1"/>
      <c r="O1133" s="1"/>
      <c r="P1133" s="1"/>
      <c r="Q1133" s="1"/>
      <c r="R1133" s="1"/>
      <c r="S1133" s="1"/>
      <c r="T1133" s="1"/>
      <c r="U1133" s="1"/>
      <c r="V1133" s="1"/>
      <c r="W1133" s="1"/>
      <c r="X1133" s="1"/>
      <c r="Y1133" s="1"/>
      <c r="Z1133" s="1"/>
      <c r="AA1133" s="1"/>
    </row>
    <row r="1134" spans="1:27" x14ac:dyDescent="0.3">
      <c r="D1134" s="24" t="s">
        <v>834</v>
      </c>
      <c r="E1134" s="23"/>
      <c r="H1134" s="23"/>
      <c r="K1134" s="21">
        <f>SUM(J1133:J1133)</f>
        <v>2.5556999999999999</v>
      </c>
    </row>
    <row r="1135" spans="1:27" x14ac:dyDescent="0.3">
      <c r="D1135" s="24" t="s">
        <v>229</v>
      </c>
      <c r="E1135" s="23"/>
      <c r="H1135" s="23"/>
      <c r="K1135" s="69">
        <f>SUM(J1124:J1134)</f>
        <v>25.025700000000001</v>
      </c>
    </row>
    <row r="1136" spans="1:27" x14ac:dyDescent="0.3">
      <c r="D1136" s="24" t="s">
        <v>232</v>
      </c>
      <c r="E1136" s="23"/>
      <c r="H1136" s="23"/>
      <c r="K1136" s="69">
        <f>SUM(K1135:K1135)</f>
        <v>25.025700000000001</v>
      </c>
    </row>
    <row r="1138" spans="1:27" x14ac:dyDescent="0.3">
      <c r="A1138" s="17" t="s">
        <v>271</v>
      </c>
      <c r="B1138" s="17" t="s">
        <v>1291</v>
      </c>
      <c r="C1138" s="1" t="s">
        <v>13</v>
      </c>
      <c r="D1138" s="116" t="s">
        <v>1292</v>
      </c>
      <c r="E1138" s="117"/>
      <c r="F1138" s="117"/>
      <c r="G1138" s="1"/>
      <c r="H1138" s="18" t="s">
        <v>212</v>
      </c>
      <c r="I1138" s="118">
        <v>1</v>
      </c>
      <c r="J1138" s="119"/>
      <c r="K1138" s="19">
        <v>62.6</v>
      </c>
    </row>
    <row r="1139" spans="1:27" x14ac:dyDescent="0.3">
      <c r="A1139" s="17" t="s">
        <v>272</v>
      </c>
      <c r="B1139" s="17" t="s">
        <v>1293</v>
      </c>
      <c r="C1139" s="1" t="s">
        <v>16</v>
      </c>
      <c r="D1139" s="116" t="s">
        <v>1294</v>
      </c>
      <c r="E1139" s="117"/>
      <c r="F1139" s="117"/>
      <c r="G1139" s="1"/>
      <c r="H1139" s="18" t="s">
        <v>212</v>
      </c>
      <c r="I1139" s="118">
        <v>1</v>
      </c>
      <c r="J1139" s="119"/>
      <c r="K1139" s="19">
        <f>ROUND(K1151,2)</f>
        <v>9.16</v>
      </c>
    </row>
    <row r="1140" spans="1:27" x14ac:dyDescent="0.3">
      <c r="B1140" s="14" t="s">
        <v>213</v>
      </c>
    </row>
    <row r="1141" spans="1:27" x14ac:dyDescent="0.3">
      <c r="B1141" t="s">
        <v>905</v>
      </c>
      <c r="C1141" t="s">
        <v>214</v>
      </c>
      <c r="D1141" t="s">
        <v>235</v>
      </c>
      <c r="E1141" s="20">
        <v>0.03</v>
      </c>
      <c r="F1141" t="s">
        <v>216</v>
      </c>
      <c r="G1141" t="s">
        <v>217</v>
      </c>
      <c r="H1141" s="21">
        <v>24.64</v>
      </c>
      <c r="I1141" t="s">
        <v>218</v>
      </c>
      <c r="J1141" s="22">
        <f>ROUND(E1141/I1139* H1141,5)</f>
        <v>0.73919999999999997</v>
      </c>
      <c r="K1141" s="23"/>
    </row>
    <row r="1142" spans="1:27" x14ac:dyDescent="0.3">
      <c r="B1142" t="s">
        <v>904</v>
      </c>
      <c r="C1142" t="s">
        <v>214</v>
      </c>
      <c r="D1142" t="s">
        <v>236</v>
      </c>
      <c r="E1142" s="20">
        <v>0.1</v>
      </c>
      <c r="F1142" t="s">
        <v>216</v>
      </c>
      <c r="G1142" t="s">
        <v>217</v>
      </c>
      <c r="H1142" s="21">
        <v>21.14</v>
      </c>
      <c r="I1142" t="s">
        <v>218</v>
      </c>
      <c r="J1142" s="22">
        <f>ROUND(E1142/I1139* H1142,5)</f>
        <v>2.1139999999999999</v>
      </c>
      <c r="K1142" s="23"/>
    </row>
    <row r="1143" spans="1:27" x14ac:dyDescent="0.3">
      <c r="D1143" s="24" t="s">
        <v>219</v>
      </c>
      <c r="E1143" s="23"/>
      <c r="H1143" s="23"/>
      <c r="K1143" s="21">
        <f>SUM(J1141:J1142)</f>
        <v>2.8531999999999997</v>
      </c>
    </row>
    <row r="1144" spans="1:27" x14ac:dyDescent="0.3">
      <c r="B1144" s="14" t="s">
        <v>223</v>
      </c>
      <c r="E1144" s="23"/>
      <c r="H1144" s="23"/>
      <c r="K1144" s="23"/>
    </row>
    <row r="1145" spans="1:27" x14ac:dyDescent="0.3">
      <c r="B1145" t="s">
        <v>1295</v>
      </c>
      <c r="C1145" t="s">
        <v>16</v>
      </c>
      <c r="D1145" t="s">
        <v>1296</v>
      </c>
      <c r="E1145" s="20">
        <v>1</v>
      </c>
      <c r="G1145" t="s">
        <v>217</v>
      </c>
      <c r="H1145" s="21">
        <v>4.5999999999999996</v>
      </c>
      <c r="I1145" t="s">
        <v>218</v>
      </c>
      <c r="J1145" s="22">
        <f>ROUND(E1145* H1145,5)</f>
        <v>4.5999999999999996</v>
      </c>
      <c r="K1145" s="23"/>
    </row>
    <row r="1146" spans="1:27" x14ac:dyDescent="0.3">
      <c r="D1146" s="24" t="s">
        <v>228</v>
      </c>
      <c r="E1146" s="23"/>
      <c r="H1146" s="23"/>
      <c r="K1146" s="21">
        <f>SUM(J1145:J1145)</f>
        <v>4.5999999999999996</v>
      </c>
    </row>
    <row r="1147" spans="1:27" ht="45" customHeight="1" x14ac:dyDescent="0.3">
      <c r="B1147" s="14" t="s">
        <v>210</v>
      </c>
      <c r="E1147" s="23"/>
      <c r="H1147" s="23"/>
      <c r="K1147" s="23"/>
      <c r="L1147" s="1"/>
      <c r="M1147" s="1"/>
      <c r="N1147" s="1"/>
      <c r="O1147" s="1"/>
      <c r="P1147" s="1"/>
      <c r="Q1147" s="1"/>
      <c r="R1147" s="1"/>
      <c r="S1147" s="1"/>
      <c r="T1147" s="1"/>
      <c r="U1147" s="1"/>
      <c r="V1147" s="1"/>
      <c r="W1147" s="1"/>
      <c r="X1147" s="1"/>
      <c r="Y1147" s="1"/>
      <c r="Z1147" s="1"/>
      <c r="AA1147" s="1"/>
    </row>
    <row r="1148" spans="1:27" x14ac:dyDescent="0.3">
      <c r="B1148" t="s">
        <v>812</v>
      </c>
      <c r="C1148" t="s">
        <v>211</v>
      </c>
      <c r="D1148" t="s">
        <v>813</v>
      </c>
      <c r="E1148" s="20">
        <v>0.02</v>
      </c>
      <c r="G1148" t="s">
        <v>217</v>
      </c>
      <c r="H1148" s="21">
        <v>85.190100000000001</v>
      </c>
      <c r="I1148" t="s">
        <v>218</v>
      </c>
      <c r="J1148" s="22">
        <f>ROUND(E1148* H1148,5)</f>
        <v>1.7038</v>
      </c>
      <c r="K1148" s="23"/>
    </row>
    <row r="1149" spans="1:27" x14ac:dyDescent="0.3">
      <c r="D1149" s="24" t="s">
        <v>834</v>
      </c>
      <c r="E1149" s="23"/>
      <c r="H1149" s="23"/>
      <c r="K1149" s="21">
        <f>SUM(J1148:J1148)</f>
        <v>1.7038</v>
      </c>
    </row>
    <row r="1150" spans="1:27" x14ac:dyDescent="0.3">
      <c r="D1150" s="24" t="s">
        <v>229</v>
      </c>
      <c r="E1150" s="23"/>
      <c r="H1150" s="23"/>
      <c r="K1150" s="69">
        <f>SUM(J1140:J1149)</f>
        <v>9.1569999999999983</v>
      </c>
    </row>
    <row r="1151" spans="1:27" x14ac:dyDescent="0.3">
      <c r="D1151" s="24" t="s">
        <v>232</v>
      </c>
      <c r="E1151" s="23"/>
      <c r="H1151" s="23"/>
      <c r="K1151" s="69">
        <f>SUM(K1150:K1150)</f>
        <v>9.1569999999999983</v>
      </c>
    </row>
    <row r="1153" spans="1:27" x14ac:dyDescent="0.3">
      <c r="A1153" s="17" t="s">
        <v>273</v>
      </c>
      <c r="B1153" s="17" t="s">
        <v>1297</v>
      </c>
      <c r="C1153" s="1" t="s">
        <v>16</v>
      </c>
      <c r="D1153" s="116" t="s">
        <v>1298</v>
      </c>
      <c r="E1153" s="117"/>
      <c r="F1153" s="117"/>
      <c r="G1153" s="1"/>
      <c r="H1153" s="18" t="s">
        <v>212</v>
      </c>
      <c r="I1153" s="118">
        <v>1</v>
      </c>
      <c r="J1153" s="119"/>
      <c r="K1153" s="19">
        <v>25</v>
      </c>
    </row>
    <row r="1154" spans="1:27" x14ac:dyDescent="0.3">
      <c r="A1154" s="17" t="s">
        <v>274</v>
      </c>
      <c r="B1154" s="17" t="s">
        <v>1299</v>
      </c>
      <c r="C1154" s="1" t="s">
        <v>16</v>
      </c>
      <c r="D1154" s="116" t="s">
        <v>1300</v>
      </c>
      <c r="E1154" s="117"/>
      <c r="F1154" s="117"/>
      <c r="G1154" s="1"/>
      <c r="H1154" s="18" t="s">
        <v>212</v>
      </c>
      <c r="I1154" s="118">
        <v>1</v>
      </c>
      <c r="J1154" s="119"/>
      <c r="K1154" s="19">
        <v>6</v>
      </c>
    </row>
    <row r="1155" spans="1:27" x14ac:dyDescent="0.3">
      <c r="A1155" s="17" t="s">
        <v>275</v>
      </c>
      <c r="B1155" s="17" t="s">
        <v>1301</v>
      </c>
      <c r="C1155" s="1" t="s">
        <v>846</v>
      </c>
      <c r="D1155" s="116" t="s">
        <v>1302</v>
      </c>
      <c r="E1155" s="117"/>
      <c r="F1155" s="117"/>
      <c r="G1155" s="1"/>
      <c r="H1155" s="18" t="s">
        <v>212</v>
      </c>
      <c r="I1155" s="118">
        <v>1</v>
      </c>
      <c r="J1155" s="119"/>
      <c r="K1155" s="19">
        <f>ROUND(K1162,2)</f>
        <v>4.6100000000000003</v>
      </c>
    </row>
    <row r="1156" spans="1:27" x14ac:dyDescent="0.3">
      <c r="B1156" s="14" t="s">
        <v>223</v>
      </c>
    </row>
    <row r="1157" spans="1:27" x14ac:dyDescent="0.3">
      <c r="B1157" t="s">
        <v>1303</v>
      </c>
      <c r="C1157" t="s">
        <v>891</v>
      </c>
      <c r="D1157" t="s">
        <v>1304</v>
      </c>
      <c r="E1157" s="20">
        <v>0.32</v>
      </c>
      <c r="G1157" t="s">
        <v>217</v>
      </c>
      <c r="H1157" s="21">
        <v>1</v>
      </c>
      <c r="I1157" t="s">
        <v>218</v>
      </c>
      <c r="J1157" s="22">
        <f>ROUND(E1157* H1157,5)</f>
        <v>0.32</v>
      </c>
      <c r="K1157" s="23"/>
    </row>
    <row r="1158" spans="1:27" x14ac:dyDescent="0.3">
      <c r="B1158" t="s">
        <v>1305</v>
      </c>
      <c r="C1158" t="s">
        <v>846</v>
      </c>
      <c r="D1158" t="s">
        <v>1306</v>
      </c>
      <c r="E1158" s="20">
        <v>1</v>
      </c>
      <c r="G1158" t="s">
        <v>217</v>
      </c>
      <c r="H1158" s="21">
        <v>2.19</v>
      </c>
      <c r="I1158" t="s">
        <v>218</v>
      </c>
      <c r="J1158" s="22">
        <f>ROUND(E1158* H1158,5)</f>
        <v>2.19</v>
      </c>
      <c r="K1158" s="23"/>
    </row>
    <row r="1159" spans="1:27" x14ac:dyDescent="0.3">
      <c r="B1159" t="s">
        <v>848</v>
      </c>
      <c r="C1159" t="s">
        <v>849</v>
      </c>
      <c r="D1159" t="s">
        <v>850</v>
      </c>
      <c r="E1159" s="20">
        <v>0.2</v>
      </c>
      <c r="G1159" t="s">
        <v>217</v>
      </c>
      <c r="H1159" s="21">
        <v>10.52</v>
      </c>
      <c r="I1159" t="s">
        <v>218</v>
      </c>
      <c r="J1159" s="22">
        <f>ROUND(E1159* H1159,5)</f>
        <v>2.1040000000000001</v>
      </c>
      <c r="K1159" s="23"/>
    </row>
    <row r="1160" spans="1:27" ht="45" customHeight="1" x14ac:dyDescent="0.3">
      <c r="D1160" s="24" t="s">
        <v>228</v>
      </c>
      <c r="E1160" s="23"/>
      <c r="H1160" s="23"/>
      <c r="K1160" s="21">
        <f>SUM(J1157:J1159)</f>
        <v>4.6139999999999999</v>
      </c>
      <c r="L1160" s="1"/>
      <c r="M1160" s="1"/>
      <c r="N1160" s="1"/>
      <c r="O1160" s="1"/>
      <c r="P1160" s="1"/>
      <c r="Q1160" s="1"/>
      <c r="R1160" s="1"/>
      <c r="S1160" s="1"/>
      <c r="T1160" s="1"/>
      <c r="U1160" s="1"/>
      <c r="V1160" s="1"/>
      <c r="W1160" s="1"/>
      <c r="X1160" s="1"/>
      <c r="Y1160" s="1"/>
      <c r="Z1160" s="1"/>
      <c r="AA1160" s="1"/>
    </row>
    <row r="1161" spans="1:27" x14ac:dyDescent="0.3">
      <c r="D1161" s="24" t="s">
        <v>229</v>
      </c>
      <c r="E1161" s="23"/>
      <c r="H1161" s="23"/>
      <c r="K1161" s="69">
        <f>SUM(J1156:J1160)</f>
        <v>4.6139999999999999</v>
      </c>
    </row>
    <row r="1162" spans="1:27" x14ac:dyDescent="0.3">
      <c r="D1162" s="24" t="s">
        <v>232</v>
      </c>
      <c r="E1162" s="23"/>
      <c r="H1162" s="23"/>
      <c r="K1162" s="69">
        <f>SUM(K1161:K1161)</f>
        <v>4.6139999999999999</v>
      </c>
    </row>
    <row r="1164" spans="1:27" x14ac:dyDescent="0.3">
      <c r="A1164" s="17" t="s">
        <v>276</v>
      </c>
      <c r="B1164" s="17" t="s">
        <v>1307</v>
      </c>
      <c r="C1164" s="1" t="s">
        <v>846</v>
      </c>
      <c r="D1164" s="116" t="s">
        <v>1308</v>
      </c>
      <c r="E1164" s="117"/>
      <c r="F1164" s="117"/>
      <c r="G1164" s="1"/>
      <c r="H1164" s="18" t="s">
        <v>212</v>
      </c>
      <c r="I1164" s="118">
        <v>1</v>
      </c>
      <c r="J1164" s="119"/>
      <c r="K1164" s="19">
        <f>ROUND(K1171,2)</f>
        <v>9.07</v>
      </c>
    </row>
    <row r="1165" spans="1:27" x14ac:dyDescent="0.3">
      <c r="B1165" s="14" t="s">
        <v>223</v>
      </c>
    </row>
    <row r="1166" spans="1:27" x14ac:dyDescent="0.3">
      <c r="B1166" t="s">
        <v>1303</v>
      </c>
      <c r="C1166" t="s">
        <v>891</v>
      </c>
      <c r="D1166" t="s">
        <v>1304</v>
      </c>
      <c r="E1166" s="20">
        <v>0.74</v>
      </c>
      <c r="G1166" t="s">
        <v>217</v>
      </c>
      <c r="H1166" s="21">
        <v>1</v>
      </c>
      <c r="I1166" t="s">
        <v>218</v>
      </c>
      <c r="J1166" s="22">
        <f>ROUND(E1166* H1166,5)</f>
        <v>0.74</v>
      </c>
      <c r="K1166" s="23"/>
    </row>
    <row r="1167" spans="1:27" x14ac:dyDescent="0.3">
      <c r="B1167" t="s">
        <v>1309</v>
      </c>
      <c r="C1167" t="s">
        <v>846</v>
      </c>
      <c r="D1167" t="s">
        <v>1310</v>
      </c>
      <c r="E1167" s="20">
        <v>1</v>
      </c>
      <c r="G1167" t="s">
        <v>217</v>
      </c>
      <c r="H1167" s="21">
        <v>6.23</v>
      </c>
      <c r="I1167" t="s">
        <v>218</v>
      </c>
      <c r="J1167" s="22">
        <f>ROUND(E1167* H1167,5)</f>
        <v>6.23</v>
      </c>
      <c r="K1167" s="23"/>
    </row>
    <row r="1168" spans="1:27" x14ac:dyDescent="0.3">
      <c r="B1168" t="s">
        <v>848</v>
      </c>
      <c r="C1168" t="s">
        <v>849</v>
      </c>
      <c r="D1168" t="s">
        <v>850</v>
      </c>
      <c r="E1168" s="20">
        <v>0.2</v>
      </c>
      <c r="G1168" t="s">
        <v>217</v>
      </c>
      <c r="H1168" s="21">
        <v>10.52</v>
      </c>
      <c r="I1168" t="s">
        <v>218</v>
      </c>
      <c r="J1168" s="22">
        <f>ROUND(E1168* H1168,5)</f>
        <v>2.1040000000000001</v>
      </c>
      <c r="K1168" s="23"/>
    </row>
    <row r="1169" spans="1:27" x14ac:dyDescent="0.3">
      <c r="D1169" s="24" t="s">
        <v>228</v>
      </c>
      <c r="E1169" s="23"/>
      <c r="H1169" s="23"/>
      <c r="K1169" s="21">
        <f>SUM(J1166:J1168)</f>
        <v>9.0740000000000016</v>
      </c>
    </row>
    <row r="1170" spans="1:27" x14ac:dyDescent="0.3">
      <c r="D1170" s="24" t="s">
        <v>229</v>
      </c>
      <c r="E1170" s="23"/>
      <c r="H1170" s="23"/>
      <c r="K1170" s="69">
        <f>SUM(J1165:J1169)</f>
        <v>9.0740000000000016</v>
      </c>
    </row>
    <row r="1171" spans="1:27" x14ac:dyDescent="0.3">
      <c r="D1171" s="24" t="s">
        <v>232</v>
      </c>
      <c r="E1171" s="23"/>
      <c r="H1171" s="23"/>
      <c r="K1171" s="69">
        <f>SUM(K1170:K1170)</f>
        <v>9.0740000000000016</v>
      </c>
    </row>
    <row r="1173" spans="1:27" x14ac:dyDescent="0.3">
      <c r="A1173" s="17" t="s">
        <v>277</v>
      </c>
      <c r="B1173" s="17" t="s">
        <v>1311</v>
      </c>
      <c r="C1173" s="1" t="s">
        <v>846</v>
      </c>
      <c r="D1173" s="116" t="s">
        <v>1312</v>
      </c>
      <c r="E1173" s="117"/>
      <c r="F1173" s="117"/>
      <c r="G1173" s="1"/>
      <c r="H1173" s="18" t="s">
        <v>212</v>
      </c>
      <c r="I1173" s="118">
        <v>1</v>
      </c>
      <c r="J1173" s="119"/>
      <c r="K1173" s="19">
        <f>ROUND(K1180,2)</f>
        <v>11.73</v>
      </c>
    </row>
    <row r="1174" spans="1:27" ht="45" customHeight="1" x14ac:dyDescent="0.3">
      <c r="B1174" s="14" t="s">
        <v>223</v>
      </c>
      <c r="L1174" s="1"/>
      <c r="M1174" s="1"/>
      <c r="N1174" s="1"/>
      <c r="O1174" s="1"/>
      <c r="P1174" s="1"/>
      <c r="Q1174" s="1"/>
      <c r="R1174" s="1"/>
      <c r="S1174" s="1"/>
      <c r="T1174" s="1"/>
      <c r="U1174" s="1"/>
      <c r="V1174" s="1"/>
      <c r="W1174" s="1"/>
      <c r="X1174" s="1"/>
      <c r="Y1174" s="1"/>
      <c r="Z1174" s="1"/>
      <c r="AA1174" s="1"/>
    </row>
    <row r="1175" spans="1:27" x14ac:dyDescent="0.3">
      <c r="B1175" t="s">
        <v>1313</v>
      </c>
      <c r="C1175" t="s">
        <v>846</v>
      </c>
      <c r="D1175" t="s">
        <v>1314</v>
      </c>
      <c r="E1175" s="20">
        <v>1</v>
      </c>
      <c r="G1175" t="s">
        <v>217</v>
      </c>
      <c r="H1175" s="21">
        <v>7.67</v>
      </c>
      <c r="I1175" t="s">
        <v>218</v>
      </c>
      <c r="J1175" s="22">
        <f>ROUND(E1175* H1175,5)</f>
        <v>7.67</v>
      </c>
      <c r="K1175" s="23"/>
    </row>
    <row r="1176" spans="1:27" x14ac:dyDescent="0.3">
      <c r="B1176" t="s">
        <v>848</v>
      </c>
      <c r="C1176" t="s">
        <v>849</v>
      </c>
      <c r="D1176" t="s">
        <v>850</v>
      </c>
      <c r="E1176" s="20">
        <v>0.3</v>
      </c>
      <c r="G1176" t="s">
        <v>217</v>
      </c>
      <c r="H1176" s="21">
        <v>10.52</v>
      </c>
      <c r="I1176" t="s">
        <v>218</v>
      </c>
      <c r="J1176" s="22">
        <f>ROUND(E1176* H1176,5)</f>
        <v>3.1560000000000001</v>
      </c>
      <c r="K1176" s="23"/>
    </row>
    <row r="1177" spans="1:27" x14ac:dyDescent="0.3">
      <c r="B1177" t="s">
        <v>1303</v>
      </c>
      <c r="C1177" t="s">
        <v>891</v>
      </c>
      <c r="D1177" t="s">
        <v>1304</v>
      </c>
      <c r="E1177" s="20">
        <v>0.9</v>
      </c>
      <c r="G1177" t="s">
        <v>217</v>
      </c>
      <c r="H1177" s="21">
        <v>1</v>
      </c>
      <c r="I1177" t="s">
        <v>218</v>
      </c>
      <c r="J1177" s="22">
        <f>ROUND(E1177* H1177,5)</f>
        <v>0.9</v>
      </c>
      <c r="K1177" s="23"/>
    </row>
    <row r="1178" spans="1:27" x14ac:dyDescent="0.3">
      <c r="D1178" s="24" t="s">
        <v>228</v>
      </c>
      <c r="E1178" s="23"/>
      <c r="H1178" s="23"/>
      <c r="K1178" s="21">
        <f>SUM(J1175:J1177)</f>
        <v>11.726000000000001</v>
      </c>
    </row>
    <row r="1179" spans="1:27" x14ac:dyDescent="0.3">
      <c r="D1179" s="24" t="s">
        <v>229</v>
      </c>
      <c r="E1179" s="23"/>
      <c r="H1179" s="23"/>
      <c r="K1179" s="69">
        <f>SUM(J1174:J1178)</f>
        <v>11.726000000000001</v>
      </c>
    </row>
    <row r="1180" spans="1:27" x14ac:dyDescent="0.3">
      <c r="D1180" s="24" t="s">
        <v>232</v>
      </c>
      <c r="E1180" s="23"/>
      <c r="H1180" s="23"/>
      <c r="K1180" s="69">
        <f>SUM(K1179:K1179)</f>
        <v>11.726000000000001</v>
      </c>
    </row>
    <row r="1182" spans="1:27" x14ac:dyDescent="0.3">
      <c r="A1182" s="17" t="s">
        <v>278</v>
      </c>
      <c r="B1182" s="17" t="s">
        <v>1315</v>
      </c>
      <c r="C1182" s="1" t="s">
        <v>846</v>
      </c>
      <c r="D1182" s="116" t="s">
        <v>1316</v>
      </c>
      <c r="E1182" s="117"/>
      <c r="F1182" s="117"/>
      <c r="G1182" s="1"/>
      <c r="H1182" s="18" t="s">
        <v>212</v>
      </c>
      <c r="I1182" s="118">
        <v>1</v>
      </c>
      <c r="J1182" s="119"/>
      <c r="K1182" s="19">
        <f>ROUND(K1189,2)</f>
        <v>12.61</v>
      </c>
    </row>
    <row r="1183" spans="1:27" x14ac:dyDescent="0.3">
      <c r="B1183" s="14" t="s">
        <v>223</v>
      </c>
    </row>
    <row r="1184" spans="1:27" x14ac:dyDescent="0.3">
      <c r="B1184" t="s">
        <v>1303</v>
      </c>
      <c r="C1184" t="s">
        <v>891</v>
      </c>
      <c r="D1184" t="s">
        <v>1304</v>
      </c>
      <c r="E1184" s="20">
        <v>1.06</v>
      </c>
      <c r="G1184" t="s">
        <v>217</v>
      </c>
      <c r="H1184" s="21">
        <v>1</v>
      </c>
      <c r="I1184" t="s">
        <v>218</v>
      </c>
      <c r="J1184" s="22">
        <f>ROUND(E1184* H1184,5)</f>
        <v>1.06</v>
      </c>
      <c r="K1184" s="23"/>
    </row>
    <row r="1185" spans="1:27" x14ac:dyDescent="0.3">
      <c r="B1185" t="s">
        <v>1317</v>
      </c>
      <c r="C1185" t="s">
        <v>846</v>
      </c>
      <c r="D1185" t="s">
        <v>1318</v>
      </c>
      <c r="E1185" s="20">
        <v>1</v>
      </c>
      <c r="G1185" t="s">
        <v>217</v>
      </c>
      <c r="H1185" s="21">
        <v>8.39</v>
      </c>
      <c r="I1185" t="s">
        <v>218</v>
      </c>
      <c r="J1185" s="22">
        <f>ROUND(E1185* H1185,5)</f>
        <v>8.39</v>
      </c>
      <c r="K1185" s="23"/>
    </row>
    <row r="1186" spans="1:27" x14ac:dyDescent="0.3">
      <c r="B1186" t="s">
        <v>848</v>
      </c>
      <c r="C1186" t="s">
        <v>849</v>
      </c>
      <c r="D1186" t="s">
        <v>850</v>
      </c>
      <c r="E1186" s="20">
        <v>0.3</v>
      </c>
      <c r="G1186" t="s">
        <v>217</v>
      </c>
      <c r="H1186" s="21">
        <v>10.52</v>
      </c>
      <c r="I1186" t="s">
        <v>218</v>
      </c>
      <c r="J1186" s="22">
        <f>ROUND(E1186* H1186,5)</f>
        <v>3.1560000000000001</v>
      </c>
      <c r="K1186" s="23"/>
    </row>
    <row r="1187" spans="1:27" x14ac:dyDescent="0.3">
      <c r="D1187" s="24" t="s">
        <v>228</v>
      </c>
      <c r="E1187" s="23"/>
      <c r="H1187" s="23"/>
      <c r="K1187" s="21">
        <f>SUM(J1184:J1186)</f>
        <v>12.606000000000002</v>
      </c>
    </row>
    <row r="1188" spans="1:27" x14ac:dyDescent="0.3">
      <c r="D1188" s="24" t="s">
        <v>229</v>
      </c>
      <c r="E1188" s="23"/>
      <c r="H1188" s="23"/>
      <c r="K1188" s="69">
        <f>SUM(J1183:J1187)</f>
        <v>12.606000000000002</v>
      </c>
    </row>
    <row r="1189" spans="1:27" ht="45" customHeight="1" x14ac:dyDescent="0.3">
      <c r="D1189" s="24" t="s">
        <v>232</v>
      </c>
      <c r="E1189" s="23"/>
      <c r="H1189" s="23"/>
      <c r="K1189" s="69">
        <f>SUM(K1188:K1188)</f>
        <v>12.606000000000002</v>
      </c>
      <c r="L1189" s="1"/>
      <c r="M1189" s="1"/>
      <c r="N1189" s="1"/>
      <c r="O1189" s="1"/>
      <c r="P1189" s="1"/>
      <c r="Q1189" s="1"/>
      <c r="R1189" s="1"/>
      <c r="S1189" s="1"/>
      <c r="T1189" s="1"/>
      <c r="U1189" s="1"/>
      <c r="V1189" s="1"/>
      <c r="W1189" s="1"/>
      <c r="X1189" s="1"/>
      <c r="Y1189" s="1"/>
      <c r="Z1189" s="1"/>
      <c r="AA1189" s="1"/>
    </row>
    <row r="1191" spans="1:27" x14ac:dyDescent="0.3">
      <c r="A1191" s="17" t="s">
        <v>279</v>
      </c>
      <c r="B1191" s="17" t="s">
        <v>1319</v>
      </c>
      <c r="C1191" s="1" t="s">
        <v>846</v>
      </c>
      <c r="D1191" s="116" t="s">
        <v>1320</v>
      </c>
      <c r="E1191" s="117"/>
      <c r="F1191" s="117"/>
      <c r="G1191" s="1"/>
      <c r="H1191" s="18" t="s">
        <v>212</v>
      </c>
      <c r="I1191" s="118">
        <v>1</v>
      </c>
      <c r="J1191" s="119"/>
      <c r="K1191" s="19">
        <f>ROUND(K1198,2)</f>
        <v>14.06</v>
      </c>
    </row>
    <row r="1192" spans="1:27" x14ac:dyDescent="0.3">
      <c r="B1192" s="14" t="s">
        <v>223</v>
      </c>
    </row>
    <row r="1193" spans="1:27" x14ac:dyDescent="0.3">
      <c r="B1193" t="s">
        <v>1321</v>
      </c>
      <c r="C1193" t="s">
        <v>846</v>
      </c>
      <c r="D1193" t="s">
        <v>1322</v>
      </c>
      <c r="E1193" s="20">
        <v>1</v>
      </c>
      <c r="G1193" t="s">
        <v>217</v>
      </c>
      <c r="H1193" s="21">
        <v>8.7200000000000006</v>
      </c>
      <c r="I1193" t="s">
        <v>218</v>
      </c>
      <c r="J1193" s="22">
        <f>ROUND(E1193* H1193,5)</f>
        <v>8.7200000000000006</v>
      </c>
      <c r="K1193" s="23"/>
    </row>
    <row r="1194" spans="1:27" x14ac:dyDescent="0.3">
      <c r="B1194" t="s">
        <v>1303</v>
      </c>
      <c r="C1194" t="s">
        <v>891</v>
      </c>
      <c r="D1194" t="s">
        <v>1304</v>
      </c>
      <c r="E1194" s="20">
        <v>1.1299999999999999</v>
      </c>
      <c r="G1194" t="s">
        <v>217</v>
      </c>
      <c r="H1194" s="21">
        <v>1</v>
      </c>
      <c r="I1194" t="s">
        <v>218</v>
      </c>
      <c r="J1194" s="22">
        <f>ROUND(E1194* H1194,5)</f>
        <v>1.1299999999999999</v>
      </c>
      <c r="K1194" s="23"/>
    </row>
    <row r="1195" spans="1:27" x14ac:dyDescent="0.3">
      <c r="B1195" t="s">
        <v>848</v>
      </c>
      <c r="C1195" t="s">
        <v>849</v>
      </c>
      <c r="D1195" t="s">
        <v>850</v>
      </c>
      <c r="E1195" s="20">
        <v>0.4</v>
      </c>
      <c r="G1195" t="s">
        <v>217</v>
      </c>
      <c r="H1195" s="21">
        <v>10.52</v>
      </c>
      <c r="I1195" t="s">
        <v>218</v>
      </c>
      <c r="J1195" s="22">
        <f>ROUND(E1195* H1195,5)</f>
        <v>4.2080000000000002</v>
      </c>
      <c r="K1195" s="23"/>
    </row>
    <row r="1196" spans="1:27" x14ac:dyDescent="0.3">
      <c r="D1196" s="24" t="s">
        <v>228</v>
      </c>
      <c r="E1196" s="23"/>
      <c r="H1196" s="23"/>
      <c r="K1196" s="21">
        <f>SUM(J1193:J1195)</f>
        <v>14.058000000000002</v>
      </c>
    </row>
    <row r="1197" spans="1:27" x14ac:dyDescent="0.3">
      <c r="D1197" s="24" t="s">
        <v>229</v>
      </c>
      <c r="E1197" s="23"/>
      <c r="H1197" s="23"/>
      <c r="K1197" s="69">
        <f>SUM(J1192:J1196)</f>
        <v>14.058000000000002</v>
      </c>
    </row>
    <row r="1198" spans="1:27" x14ac:dyDescent="0.3">
      <c r="D1198" s="24" t="s">
        <v>232</v>
      </c>
      <c r="E1198" s="23"/>
      <c r="H1198" s="23"/>
      <c r="K1198" s="69">
        <f>SUM(K1197:K1197)</f>
        <v>14.058000000000002</v>
      </c>
    </row>
    <row r="1200" spans="1:27" x14ac:dyDescent="0.3">
      <c r="A1200" s="17" t="s">
        <v>280</v>
      </c>
      <c r="B1200" s="17" t="s">
        <v>1323</v>
      </c>
      <c r="C1200" s="1" t="s">
        <v>846</v>
      </c>
      <c r="D1200" s="116" t="s">
        <v>1324</v>
      </c>
      <c r="E1200" s="117"/>
      <c r="F1200" s="117"/>
      <c r="G1200" s="1"/>
      <c r="H1200" s="18" t="s">
        <v>212</v>
      </c>
      <c r="I1200" s="118">
        <v>1</v>
      </c>
      <c r="J1200" s="119"/>
      <c r="K1200" s="19">
        <f>ROUND(K1207,2)</f>
        <v>17.47</v>
      </c>
    </row>
    <row r="1201" spans="1:27" x14ac:dyDescent="0.3">
      <c r="B1201" s="14" t="s">
        <v>223</v>
      </c>
    </row>
    <row r="1202" spans="1:27" ht="45" customHeight="1" x14ac:dyDescent="0.3">
      <c r="B1202" t="s">
        <v>1325</v>
      </c>
      <c r="C1202" t="s">
        <v>846</v>
      </c>
      <c r="D1202" t="s">
        <v>1326</v>
      </c>
      <c r="E1202" s="20">
        <v>1</v>
      </c>
      <c r="G1202" t="s">
        <v>217</v>
      </c>
      <c r="H1202" s="21">
        <v>10.82</v>
      </c>
      <c r="I1202" t="s">
        <v>218</v>
      </c>
      <c r="J1202" s="22">
        <f>ROUND(E1202* H1202,5)</f>
        <v>10.82</v>
      </c>
      <c r="K1202" s="23"/>
      <c r="L1202" s="1"/>
      <c r="M1202" s="1"/>
      <c r="N1202" s="1"/>
      <c r="O1202" s="1"/>
      <c r="P1202" s="1"/>
      <c r="Q1202" s="1"/>
      <c r="R1202" s="1"/>
      <c r="S1202" s="1"/>
      <c r="T1202" s="1"/>
      <c r="U1202" s="1"/>
      <c r="V1202" s="1"/>
      <c r="W1202" s="1"/>
      <c r="X1202" s="1"/>
      <c r="Y1202" s="1"/>
      <c r="Z1202" s="1"/>
      <c r="AA1202" s="1"/>
    </row>
    <row r="1203" spans="1:27" x14ac:dyDescent="0.3">
      <c r="B1203" t="s">
        <v>848</v>
      </c>
      <c r="C1203" t="s">
        <v>849</v>
      </c>
      <c r="D1203" t="s">
        <v>850</v>
      </c>
      <c r="E1203" s="20">
        <v>0.5</v>
      </c>
      <c r="G1203" t="s">
        <v>217</v>
      </c>
      <c r="H1203" s="21">
        <v>10.52</v>
      </c>
      <c r="I1203" t="s">
        <v>218</v>
      </c>
      <c r="J1203" s="22">
        <f>ROUND(E1203* H1203,5)</f>
        <v>5.26</v>
      </c>
      <c r="K1203" s="23"/>
    </row>
    <row r="1204" spans="1:27" x14ac:dyDescent="0.3">
      <c r="B1204" t="s">
        <v>1303</v>
      </c>
      <c r="C1204" t="s">
        <v>891</v>
      </c>
      <c r="D1204" t="s">
        <v>1304</v>
      </c>
      <c r="E1204" s="20">
        <v>1.39</v>
      </c>
      <c r="G1204" t="s">
        <v>217</v>
      </c>
      <c r="H1204" s="21">
        <v>1</v>
      </c>
      <c r="I1204" t="s">
        <v>218</v>
      </c>
      <c r="J1204" s="22">
        <f>ROUND(E1204* H1204,5)</f>
        <v>1.39</v>
      </c>
      <c r="K1204" s="23"/>
    </row>
    <row r="1205" spans="1:27" x14ac:dyDescent="0.3">
      <c r="D1205" s="24" t="s">
        <v>228</v>
      </c>
      <c r="E1205" s="23"/>
      <c r="H1205" s="23"/>
      <c r="K1205" s="21">
        <f>SUM(J1202:J1204)</f>
        <v>17.47</v>
      </c>
    </row>
    <row r="1206" spans="1:27" x14ac:dyDescent="0.3">
      <c r="D1206" s="24" t="s">
        <v>229</v>
      </c>
      <c r="E1206" s="23"/>
      <c r="H1206" s="23"/>
      <c r="K1206" s="69">
        <f>SUM(J1201:J1205)</f>
        <v>17.47</v>
      </c>
    </row>
    <row r="1207" spans="1:27" x14ac:dyDescent="0.3">
      <c r="D1207" s="24" t="s">
        <v>232</v>
      </c>
      <c r="E1207" s="23"/>
      <c r="H1207" s="23"/>
      <c r="K1207" s="69">
        <f>SUM(K1206:K1206)</f>
        <v>17.47</v>
      </c>
    </row>
    <row r="1209" spans="1:27" x14ac:dyDescent="0.3">
      <c r="A1209" s="17" t="s">
        <v>281</v>
      </c>
      <c r="B1209" s="17" t="s">
        <v>1327</v>
      </c>
      <c r="C1209" s="1" t="s">
        <v>846</v>
      </c>
      <c r="D1209" s="116" t="s">
        <v>1328</v>
      </c>
      <c r="E1209" s="117"/>
      <c r="F1209" s="117"/>
      <c r="G1209" s="1"/>
      <c r="H1209" s="18" t="s">
        <v>212</v>
      </c>
      <c r="I1209" s="118">
        <v>1</v>
      </c>
      <c r="J1209" s="119"/>
      <c r="K1209" s="19">
        <f>ROUND(K1216,2)</f>
        <v>8.99</v>
      </c>
    </row>
    <row r="1210" spans="1:27" x14ac:dyDescent="0.3">
      <c r="B1210" s="14" t="s">
        <v>223</v>
      </c>
    </row>
    <row r="1211" spans="1:27" x14ac:dyDescent="0.3">
      <c r="B1211" t="s">
        <v>1329</v>
      </c>
      <c r="C1211" t="s">
        <v>846</v>
      </c>
      <c r="D1211" t="s">
        <v>1330</v>
      </c>
      <c r="E1211" s="20">
        <v>1</v>
      </c>
      <c r="G1211" t="s">
        <v>217</v>
      </c>
      <c r="H1211" s="21">
        <v>2.97</v>
      </c>
      <c r="I1211" t="s">
        <v>218</v>
      </c>
      <c r="J1211" s="22">
        <f>ROUND(E1211* H1211,5)</f>
        <v>2.97</v>
      </c>
      <c r="K1211" s="23"/>
    </row>
    <row r="1212" spans="1:27" x14ac:dyDescent="0.3">
      <c r="B1212" t="s">
        <v>848</v>
      </c>
      <c r="C1212" t="s">
        <v>849</v>
      </c>
      <c r="D1212" t="s">
        <v>850</v>
      </c>
      <c r="E1212" s="20">
        <v>0.42299999999999999</v>
      </c>
      <c r="G1212" t="s">
        <v>217</v>
      </c>
      <c r="H1212" s="21">
        <v>10.52</v>
      </c>
      <c r="I1212" t="s">
        <v>218</v>
      </c>
      <c r="J1212" s="22">
        <f>ROUND(E1212* H1212,5)</f>
        <v>4.4499599999999999</v>
      </c>
      <c r="K1212" s="23"/>
    </row>
    <row r="1213" spans="1:27" x14ac:dyDescent="0.3">
      <c r="D1213" s="24" t="s">
        <v>228</v>
      </c>
      <c r="E1213" s="23"/>
      <c r="H1213" s="23"/>
      <c r="K1213" s="21">
        <f>SUM(J1211:J1212)</f>
        <v>7.4199599999999997</v>
      </c>
    </row>
    <row r="1214" spans="1:27" x14ac:dyDescent="0.3">
      <c r="D1214" s="24" t="s">
        <v>229</v>
      </c>
      <c r="E1214" s="23"/>
      <c r="H1214" s="23"/>
      <c r="K1214" s="69">
        <f>SUM(J1210:J1213)</f>
        <v>7.4199599999999997</v>
      </c>
    </row>
    <row r="1215" spans="1:27" ht="45" customHeight="1" x14ac:dyDescent="0.3">
      <c r="D1215" s="24" t="s">
        <v>230</v>
      </c>
      <c r="E1215" s="23"/>
      <c r="H1215" s="23">
        <v>55</v>
      </c>
      <c r="I1215" t="s">
        <v>231</v>
      </c>
      <c r="K1215" s="23">
        <f>ROUND(H1215/100*K1143,5)</f>
        <v>1.5692600000000001</v>
      </c>
      <c r="L1215" s="1"/>
      <c r="M1215" s="1"/>
      <c r="N1215" s="1"/>
      <c r="O1215" s="1"/>
      <c r="P1215" s="1"/>
      <c r="Q1215" s="1"/>
      <c r="R1215" s="1"/>
      <c r="S1215" s="1"/>
      <c r="T1215" s="1"/>
      <c r="U1215" s="1"/>
      <c r="V1215" s="1"/>
      <c r="W1215" s="1"/>
      <c r="X1215" s="1"/>
      <c r="Y1215" s="1"/>
      <c r="Z1215" s="1"/>
      <c r="AA1215" s="1"/>
    </row>
    <row r="1216" spans="1:27" x14ac:dyDescent="0.3">
      <c r="D1216" s="24" t="s">
        <v>232</v>
      </c>
      <c r="E1216" s="23"/>
      <c r="H1216" s="23"/>
      <c r="K1216" s="69">
        <f>SUM(K1214:K1215)</f>
        <v>8.9892199999999995</v>
      </c>
    </row>
    <row r="1218" spans="1:27" x14ac:dyDescent="0.3">
      <c r="A1218" s="17" t="s">
        <v>282</v>
      </c>
      <c r="B1218" s="17" t="s">
        <v>1331</v>
      </c>
      <c r="C1218" s="1" t="s">
        <v>846</v>
      </c>
      <c r="D1218" s="116" t="s">
        <v>1332</v>
      </c>
      <c r="E1218" s="117"/>
      <c r="F1218" s="117"/>
      <c r="G1218" s="1"/>
      <c r="H1218" s="18" t="s">
        <v>212</v>
      </c>
      <c r="I1218" s="118">
        <v>1</v>
      </c>
      <c r="J1218" s="119"/>
      <c r="K1218" s="19">
        <f>ROUND(K1225,2)</f>
        <v>9.85</v>
      </c>
    </row>
    <row r="1219" spans="1:27" x14ac:dyDescent="0.3">
      <c r="B1219" s="14" t="s">
        <v>223</v>
      </c>
    </row>
    <row r="1220" spans="1:27" x14ac:dyDescent="0.3">
      <c r="B1220" t="s">
        <v>1333</v>
      </c>
      <c r="C1220" t="s">
        <v>846</v>
      </c>
      <c r="D1220" t="s">
        <v>1334</v>
      </c>
      <c r="E1220" s="20">
        <v>1</v>
      </c>
      <c r="G1220" t="s">
        <v>217</v>
      </c>
      <c r="H1220" s="21">
        <v>3.56</v>
      </c>
      <c r="I1220" t="s">
        <v>218</v>
      </c>
      <c r="J1220" s="22">
        <f>ROUND(E1220* H1220,5)</f>
        <v>3.56</v>
      </c>
      <c r="K1220" s="23"/>
    </row>
    <row r="1221" spans="1:27" x14ac:dyDescent="0.3">
      <c r="B1221" t="s">
        <v>848</v>
      </c>
      <c r="C1221" t="s">
        <v>849</v>
      </c>
      <c r="D1221" t="s">
        <v>850</v>
      </c>
      <c r="E1221" s="20">
        <v>0.44900000000000001</v>
      </c>
      <c r="G1221" t="s">
        <v>217</v>
      </c>
      <c r="H1221" s="21">
        <v>10.52</v>
      </c>
      <c r="I1221" t="s">
        <v>218</v>
      </c>
      <c r="J1221" s="22">
        <f>ROUND(E1221* H1221,5)</f>
        <v>4.7234800000000003</v>
      </c>
      <c r="K1221" s="23"/>
    </row>
    <row r="1222" spans="1:27" x14ac:dyDescent="0.3">
      <c r="D1222" s="24" t="s">
        <v>228</v>
      </c>
      <c r="E1222" s="23"/>
      <c r="H1222" s="23"/>
      <c r="K1222" s="21">
        <f>SUM(J1220:J1221)</f>
        <v>8.2834800000000008</v>
      </c>
    </row>
    <row r="1223" spans="1:27" x14ac:dyDescent="0.3">
      <c r="D1223" s="24" t="s">
        <v>229</v>
      </c>
      <c r="E1223" s="23"/>
      <c r="H1223" s="23"/>
      <c r="K1223" s="69">
        <f>SUM(J1219:J1222)</f>
        <v>8.2834800000000008</v>
      </c>
    </row>
    <row r="1224" spans="1:27" x14ac:dyDescent="0.3">
      <c r="D1224" s="24" t="s">
        <v>230</v>
      </c>
      <c r="E1224" s="23"/>
      <c r="H1224" s="23">
        <v>55</v>
      </c>
      <c r="I1224" t="s">
        <v>231</v>
      </c>
      <c r="K1224" s="23">
        <f>ROUND(H1224/100*K1143,5)</f>
        <v>1.5692600000000001</v>
      </c>
    </row>
    <row r="1225" spans="1:27" x14ac:dyDescent="0.3">
      <c r="D1225" s="24" t="s">
        <v>232</v>
      </c>
      <c r="E1225" s="23"/>
      <c r="H1225" s="23"/>
      <c r="K1225" s="69">
        <f>SUM(K1223:K1224)</f>
        <v>9.8527400000000007</v>
      </c>
    </row>
    <row r="1227" spans="1:27" x14ac:dyDescent="0.3">
      <c r="A1227" s="17" t="s">
        <v>283</v>
      </c>
      <c r="B1227" s="17" t="s">
        <v>1335</v>
      </c>
      <c r="C1227" s="1" t="s">
        <v>846</v>
      </c>
      <c r="D1227" s="116" t="s">
        <v>1336</v>
      </c>
      <c r="E1227" s="117"/>
      <c r="F1227" s="117"/>
      <c r="G1227" s="1"/>
      <c r="H1227" s="18" t="s">
        <v>212</v>
      </c>
      <c r="I1227" s="118">
        <v>1</v>
      </c>
      <c r="J1227" s="119"/>
      <c r="K1227" s="19">
        <f>ROUND(K1234,2)</f>
        <v>10.6</v>
      </c>
    </row>
    <row r="1228" spans="1:27" ht="45" customHeight="1" x14ac:dyDescent="0.3">
      <c r="B1228" s="14" t="s">
        <v>223</v>
      </c>
      <c r="L1228" s="1"/>
      <c r="M1228" s="1"/>
      <c r="N1228" s="1"/>
      <c r="O1228" s="1"/>
      <c r="P1228" s="1"/>
      <c r="Q1228" s="1"/>
      <c r="R1228" s="1"/>
      <c r="S1228" s="1"/>
      <c r="T1228" s="1"/>
      <c r="U1228" s="1"/>
      <c r="V1228" s="1"/>
      <c r="W1228" s="1"/>
      <c r="X1228" s="1"/>
      <c r="Y1228" s="1"/>
      <c r="Z1228" s="1"/>
      <c r="AA1228" s="1"/>
    </row>
    <row r="1229" spans="1:27" x14ac:dyDescent="0.3">
      <c r="B1229" t="s">
        <v>1337</v>
      </c>
      <c r="C1229" t="s">
        <v>846</v>
      </c>
      <c r="D1229" t="s">
        <v>1338</v>
      </c>
      <c r="E1229" s="20">
        <v>1</v>
      </c>
      <c r="G1229" t="s">
        <v>217</v>
      </c>
      <c r="H1229" s="21">
        <v>4.08</v>
      </c>
      <c r="I1229" t="s">
        <v>218</v>
      </c>
      <c r="J1229" s="22">
        <f>ROUND(E1229* H1229,5)</f>
        <v>4.08</v>
      </c>
      <c r="K1229" s="23"/>
    </row>
    <row r="1230" spans="1:27" x14ac:dyDescent="0.3">
      <c r="B1230" t="s">
        <v>848</v>
      </c>
      <c r="C1230" t="s">
        <v>849</v>
      </c>
      <c r="D1230" t="s">
        <v>850</v>
      </c>
      <c r="E1230" s="20">
        <v>0.47099999999999997</v>
      </c>
      <c r="G1230" t="s">
        <v>217</v>
      </c>
      <c r="H1230" s="21">
        <v>10.52</v>
      </c>
      <c r="I1230" t="s">
        <v>218</v>
      </c>
      <c r="J1230" s="22">
        <f>ROUND(E1230* H1230,5)</f>
        <v>4.9549200000000004</v>
      </c>
      <c r="K1230" s="23"/>
    </row>
    <row r="1231" spans="1:27" x14ac:dyDescent="0.3">
      <c r="D1231" s="24" t="s">
        <v>228</v>
      </c>
      <c r="E1231" s="23"/>
      <c r="H1231" s="23"/>
      <c r="K1231" s="21">
        <f>SUM(J1229:J1230)</f>
        <v>9.0349199999999996</v>
      </c>
    </row>
    <row r="1232" spans="1:27" x14ac:dyDescent="0.3">
      <c r="D1232" s="24" t="s">
        <v>229</v>
      </c>
      <c r="E1232" s="23"/>
      <c r="H1232" s="23"/>
      <c r="K1232" s="69">
        <f>SUM(J1228:J1231)</f>
        <v>9.0349199999999996</v>
      </c>
    </row>
    <row r="1233" spans="1:27" x14ac:dyDescent="0.3">
      <c r="D1233" s="24" t="s">
        <v>230</v>
      </c>
      <c r="E1233" s="23"/>
      <c r="H1233" s="23">
        <v>55</v>
      </c>
      <c r="I1233" t="s">
        <v>231</v>
      </c>
      <c r="K1233" s="23">
        <f>ROUND(H1233/100*K1143,5)</f>
        <v>1.5692600000000001</v>
      </c>
    </row>
    <row r="1234" spans="1:27" x14ac:dyDescent="0.3">
      <c r="D1234" s="24" t="s">
        <v>232</v>
      </c>
      <c r="E1234" s="23"/>
      <c r="H1234" s="23"/>
      <c r="K1234" s="69">
        <f>SUM(K1232:K1233)</f>
        <v>10.604179999999999</v>
      </c>
    </row>
    <row r="1236" spans="1:27" x14ac:dyDescent="0.3">
      <c r="A1236" s="17" t="s">
        <v>284</v>
      </c>
      <c r="B1236" s="17" t="s">
        <v>1339</v>
      </c>
      <c r="C1236" s="1" t="s">
        <v>846</v>
      </c>
      <c r="D1236" s="116" t="s">
        <v>1340</v>
      </c>
      <c r="E1236" s="117"/>
      <c r="F1236" s="117"/>
      <c r="G1236" s="1"/>
      <c r="H1236" s="18" t="s">
        <v>212</v>
      </c>
      <c r="I1236" s="118">
        <v>1</v>
      </c>
      <c r="J1236" s="119"/>
      <c r="K1236" s="19">
        <f>ROUND(K1243,2)</f>
        <v>11.58</v>
      </c>
    </row>
    <row r="1237" spans="1:27" x14ac:dyDescent="0.3">
      <c r="B1237" s="14" t="s">
        <v>223</v>
      </c>
    </row>
    <row r="1238" spans="1:27" x14ac:dyDescent="0.3">
      <c r="B1238" t="s">
        <v>848</v>
      </c>
      <c r="C1238" t="s">
        <v>849</v>
      </c>
      <c r="D1238" t="s">
        <v>850</v>
      </c>
      <c r="E1238" s="20">
        <v>0.5</v>
      </c>
      <c r="G1238" t="s">
        <v>217</v>
      </c>
      <c r="H1238" s="21">
        <v>10.52</v>
      </c>
      <c r="I1238" t="s">
        <v>218</v>
      </c>
      <c r="J1238" s="22">
        <f>ROUND(E1238* H1238,5)</f>
        <v>5.26</v>
      </c>
      <c r="K1238" s="23"/>
    </row>
    <row r="1239" spans="1:27" x14ac:dyDescent="0.3">
      <c r="B1239" t="s">
        <v>1341</v>
      </c>
      <c r="C1239" t="s">
        <v>846</v>
      </c>
      <c r="D1239" t="s">
        <v>1342</v>
      </c>
      <c r="E1239" s="20">
        <v>1</v>
      </c>
      <c r="G1239" t="s">
        <v>217</v>
      </c>
      <c r="H1239" s="21">
        <v>4.75</v>
      </c>
      <c r="I1239" t="s">
        <v>218</v>
      </c>
      <c r="J1239" s="22">
        <f>ROUND(E1239* H1239,5)</f>
        <v>4.75</v>
      </c>
      <c r="K1239" s="23"/>
    </row>
    <row r="1240" spans="1:27" x14ac:dyDescent="0.3">
      <c r="D1240" s="24" t="s">
        <v>228</v>
      </c>
      <c r="E1240" s="23"/>
      <c r="H1240" s="23"/>
      <c r="K1240" s="21">
        <f>SUM(J1238:J1239)</f>
        <v>10.01</v>
      </c>
    </row>
    <row r="1241" spans="1:27" ht="45" customHeight="1" x14ac:dyDescent="0.3">
      <c r="D1241" s="24" t="s">
        <v>229</v>
      </c>
      <c r="E1241" s="23"/>
      <c r="H1241" s="23"/>
      <c r="K1241" s="69">
        <f>SUM(J1237:J1240)</f>
        <v>10.01</v>
      </c>
      <c r="L1241" s="1"/>
      <c r="M1241" s="1"/>
      <c r="N1241" s="1"/>
      <c r="O1241" s="1"/>
      <c r="P1241" s="1"/>
      <c r="Q1241" s="1"/>
      <c r="R1241" s="1"/>
      <c r="S1241" s="1"/>
      <c r="T1241" s="1"/>
      <c r="U1241" s="1"/>
      <c r="V1241" s="1"/>
      <c r="W1241" s="1"/>
      <c r="X1241" s="1"/>
      <c r="Y1241" s="1"/>
      <c r="Z1241" s="1"/>
      <c r="AA1241" s="1"/>
    </row>
    <row r="1242" spans="1:27" x14ac:dyDescent="0.3">
      <c r="D1242" s="24" t="s">
        <v>230</v>
      </c>
      <c r="E1242" s="23"/>
      <c r="H1242" s="23">
        <v>55</v>
      </c>
      <c r="I1242" t="s">
        <v>231</v>
      </c>
      <c r="K1242" s="23">
        <f>ROUND(H1242/100*K1143,5)</f>
        <v>1.5692600000000001</v>
      </c>
    </row>
    <row r="1243" spans="1:27" x14ac:dyDescent="0.3">
      <c r="D1243" s="24" t="s">
        <v>232</v>
      </c>
      <c r="E1243" s="23"/>
      <c r="H1243" s="23"/>
      <c r="K1243" s="69">
        <f>SUM(K1241:K1242)</f>
        <v>11.57926</v>
      </c>
    </row>
    <row r="1245" spans="1:27" x14ac:dyDescent="0.3">
      <c r="A1245" s="17" t="s">
        <v>285</v>
      </c>
      <c r="B1245" s="17" t="s">
        <v>1343</v>
      </c>
      <c r="C1245" s="1" t="s">
        <v>846</v>
      </c>
      <c r="D1245" s="116" t="s">
        <v>1344</v>
      </c>
      <c r="E1245" s="117"/>
      <c r="F1245" s="117"/>
      <c r="G1245" s="1"/>
      <c r="H1245" s="18" t="s">
        <v>212</v>
      </c>
      <c r="I1245" s="118">
        <v>1</v>
      </c>
      <c r="J1245" s="119"/>
      <c r="K1245" s="19">
        <f>ROUND(K1252,2)</f>
        <v>12.34</v>
      </c>
    </row>
    <row r="1246" spans="1:27" x14ac:dyDescent="0.3">
      <c r="B1246" s="14" t="s">
        <v>223</v>
      </c>
    </row>
    <row r="1247" spans="1:27" x14ac:dyDescent="0.3">
      <c r="B1247" t="s">
        <v>1345</v>
      </c>
      <c r="C1247" t="s">
        <v>846</v>
      </c>
      <c r="D1247" t="s">
        <v>1346</v>
      </c>
      <c r="E1247" s="20">
        <v>1</v>
      </c>
      <c r="G1247" t="s">
        <v>217</v>
      </c>
      <c r="H1247" s="21">
        <v>5.27</v>
      </c>
      <c r="I1247" t="s">
        <v>218</v>
      </c>
      <c r="J1247" s="22">
        <f>ROUND(E1247* H1247,5)</f>
        <v>5.27</v>
      </c>
      <c r="K1247" s="23"/>
    </row>
    <row r="1248" spans="1:27" x14ac:dyDescent="0.3">
      <c r="B1248" t="s">
        <v>848</v>
      </c>
      <c r="C1248" t="s">
        <v>849</v>
      </c>
      <c r="D1248" t="s">
        <v>850</v>
      </c>
      <c r="E1248" s="20">
        <v>0.52300000000000002</v>
      </c>
      <c r="G1248" t="s">
        <v>217</v>
      </c>
      <c r="H1248" s="21">
        <v>10.52</v>
      </c>
      <c r="I1248" t="s">
        <v>218</v>
      </c>
      <c r="J1248" s="22">
        <f>ROUND(E1248* H1248,5)</f>
        <v>5.5019600000000004</v>
      </c>
      <c r="K1248" s="23"/>
    </row>
    <row r="1249" spans="1:27" x14ac:dyDescent="0.3">
      <c r="D1249" s="24" t="s">
        <v>228</v>
      </c>
      <c r="E1249" s="23"/>
      <c r="H1249" s="23"/>
      <c r="K1249" s="21">
        <f>SUM(J1247:J1248)</f>
        <v>10.77196</v>
      </c>
    </row>
    <row r="1250" spans="1:27" x14ac:dyDescent="0.3">
      <c r="D1250" s="24" t="s">
        <v>229</v>
      </c>
      <c r="E1250" s="23"/>
      <c r="H1250" s="23"/>
      <c r="K1250" s="69">
        <f>SUM(J1246:J1249)</f>
        <v>10.77196</v>
      </c>
    </row>
    <row r="1251" spans="1:27" x14ac:dyDescent="0.3">
      <c r="D1251" s="24" t="s">
        <v>230</v>
      </c>
      <c r="E1251" s="23"/>
      <c r="H1251" s="23">
        <v>55</v>
      </c>
      <c r="I1251" t="s">
        <v>231</v>
      </c>
      <c r="K1251" s="23">
        <f>ROUND(H1251/100*K1143,5)</f>
        <v>1.5692600000000001</v>
      </c>
    </row>
    <row r="1252" spans="1:27" x14ac:dyDescent="0.3">
      <c r="D1252" s="24" t="s">
        <v>232</v>
      </c>
      <c r="E1252" s="23"/>
      <c r="H1252" s="23"/>
      <c r="K1252" s="69">
        <f>SUM(K1250:K1251)</f>
        <v>12.34122</v>
      </c>
    </row>
    <row r="1254" spans="1:27" ht="45" customHeight="1" x14ac:dyDescent="0.3">
      <c r="A1254" s="17" t="s">
        <v>286</v>
      </c>
      <c r="B1254" s="17" t="s">
        <v>1347</v>
      </c>
      <c r="C1254" s="1" t="s">
        <v>846</v>
      </c>
      <c r="D1254" s="116" t="s">
        <v>1348</v>
      </c>
      <c r="E1254" s="117"/>
      <c r="F1254" s="117"/>
      <c r="G1254" s="1"/>
      <c r="H1254" s="18" t="s">
        <v>212</v>
      </c>
      <c r="I1254" s="118">
        <v>1</v>
      </c>
      <c r="J1254" s="119"/>
      <c r="K1254" s="19">
        <f>ROUND(K1261,2)</f>
        <v>13.18</v>
      </c>
      <c r="L1254" s="1"/>
      <c r="M1254" s="1"/>
      <c r="N1254" s="1"/>
      <c r="O1254" s="1"/>
      <c r="P1254" s="1"/>
      <c r="Q1254" s="1"/>
      <c r="R1254" s="1"/>
      <c r="S1254" s="1"/>
      <c r="T1254" s="1"/>
      <c r="U1254" s="1"/>
      <c r="V1254" s="1"/>
      <c r="W1254" s="1"/>
      <c r="X1254" s="1"/>
      <c r="Y1254" s="1"/>
      <c r="Z1254" s="1"/>
      <c r="AA1254" s="1"/>
    </row>
    <row r="1255" spans="1:27" x14ac:dyDescent="0.3">
      <c r="B1255" s="14" t="s">
        <v>223</v>
      </c>
    </row>
    <row r="1256" spans="1:27" x14ac:dyDescent="0.3">
      <c r="B1256" t="s">
        <v>1349</v>
      </c>
      <c r="C1256" t="s">
        <v>846</v>
      </c>
      <c r="D1256" t="s">
        <v>1350</v>
      </c>
      <c r="E1256" s="20">
        <v>1</v>
      </c>
      <c r="G1256" t="s">
        <v>217</v>
      </c>
      <c r="H1256" s="21">
        <v>5.86</v>
      </c>
      <c r="I1256" t="s">
        <v>218</v>
      </c>
      <c r="J1256" s="22">
        <f>ROUND(E1256* H1256,5)</f>
        <v>5.86</v>
      </c>
      <c r="K1256" s="23"/>
    </row>
    <row r="1257" spans="1:27" x14ac:dyDescent="0.3">
      <c r="B1257" t="s">
        <v>848</v>
      </c>
      <c r="C1257" t="s">
        <v>849</v>
      </c>
      <c r="D1257" t="s">
        <v>850</v>
      </c>
      <c r="E1257" s="20">
        <v>0.54700000000000004</v>
      </c>
      <c r="G1257" t="s">
        <v>217</v>
      </c>
      <c r="H1257" s="21">
        <v>10.52</v>
      </c>
      <c r="I1257" t="s">
        <v>218</v>
      </c>
      <c r="J1257" s="22">
        <f>ROUND(E1257* H1257,5)</f>
        <v>5.7544399999999998</v>
      </c>
      <c r="K1257" s="23"/>
    </row>
    <row r="1258" spans="1:27" x14ac:dyDescent="0.3">
      <c r="D1258" s="24" t="s">
        <v>228</v>
      </c>
      <c r="E1258" s="23"/>
      <c r="H1258" s="23"/>
      <c r="K1258" s="21">
        <f>SUM(J1256:J1257)</f>
        <v>11.61444</v>
      </c>
    </row>
    <row r="1259" spans="1:27" x14ac:dyDescent="0.3">
      <c r="D1259" s="24" t="s">
        <v>229</v>
      </c>
      <c r="E1259" s="23"/>
      <c r="H1259" s="23"/>
      <c r="K1259" s="69">
        <f>SUM(J1255:J1258)</f>
        <v>11.61444</v>
      </c>
    </row>
    <row r="1260" spans="1:27" x14ac:dyDescent="0.3">
      <c r="D1260" s="24" t="s">
        <v>230</v>
      </c>
      <c r="E1260" s="23"/>
      <c r="H1260" s="23">
        <v>55</v>
      </c>
      <c r="I1260" t="s">
        <v>231</v>
      </c>
      <c r="K1260" s="23">
        <f>ROUND(H1260/100*K1143,5)</f>
        <v>1.5692600000000001</v>
      </c>
    </row>
    <row r="1261" spans="1:27" x14ac:dyDescent="0.3">
      <c r="D1261" s="24" t="s">
        <v>232</v>
      </c>
      <c r="E1261" s="23"/>
      <c r="H1261" s="23"/>
      <c r="K1261" s="69">
        <f>SUM(K1259:K1260)</f>
        <v>13.1837</v>
      </c>
    </row>
    <row r="1263" spans="1:27" x14ac:dyDescent="0.3">
      <c r="A1263" s="17" t="s">
        <v>287</v>
      </c>
      <c r="B1263" s="17" t="s">
        <v>1351</v>
      </c>
      <c r="C1263" s="1" t="s">
        <v>898</v>
      </c>
      <c r="D1263" s="116" t="s">
        <v>1352</v>
      </c>
      <c r="E1263" s="117"/>
      <c r="F1263" s="117"/>
      <c r="G1263" s="1"/>
      <c r="H1263" s="18" t="s">
        <v>212</v>
      </c>
      <c r="I1263" s="118">
        <v>1</v>
      </c>
      <c r="J1263" s="119"/>
      <c r="K1263" s="19">
        <f>ROUND(K1270,2)</f>
        <v>25.69</v>
      </c>
    </row>
    <row r="1264" spans="1:27" x14ac:dyDescent="0.3">
      <c r="B1264" s="14" t="s">
        <v>223</v>
      </c>
    </row>
    <row r="1265" spans="1:27" x14ac:dyDescent="0.3">
      <c r="B1265" t="s">
        <v>1353</v>
      </c>
      <c r="C1265" t="s">
        <v>891</v>
      </c>
      <c r="D1265" t="s">
        <v>1066</v>
      </c>
      <c r="E1265" s="20">
        <v>1</v>
      </c>
      <c r="G1265" t="s">
        <v>217</v>
      </c>
      <c r="H1265" s="21">
        <v>1</v>
      </c>
      <c r="I1265" t="s">
        <v>218</v>
      </c>
      <c r="J1265" s="22">
        <f>ROUND(E1265* H1265,5)</f>
        <v>1</v>
      </c>
      <c r="K1265" s="23"/>
    </row>
    <row r="1266" spans="1:27" x14ac:dyDescent="0.3">
      <c r="B1266" t="s">
        <v>848</v>
      </c>
      <c r="C1266" t="s">
        <v>849</v>
      </c>
      <c r="D1266" t="s">
        <v>850</v>
      </c>
      <c r="E1266" s="20">
        <v>0.75</v>
      </c>
      <c r="G1266" t="s">
        <v>217</v>
      </c>
      <c r="H1266" s="21">
        <v>10.52</v>
      </c>
      <c r="I1266" t="s">
        <v>218</v>
      </c>
      <c r="J1266" s="22">
        <f>ROUND(E1266* H1266,5)</f>
        <v>7.89</v>
      </c>
      <c r="K1266" s="23"/>
    </row>
    <row r="1267" spans="1:27" ht="45" customHeight="1" x14ac:dyDescent="0.3">
      <c r="B1267" t="s">
        <v>1354</v>
      </c>
      <c r="C1267" t="s">
        <v>898</v>
      </c>
      <c r="D1267" t="s">
        <v>1355</v>
      </c>
      <c r="E1267" s="20">
        <v>1</v>
      </c>
      <c r="G1267" t="s">
        <v>217</v>
      </c>
      <c r="H1267" s="21">
        <v>16.8</v>
      </c>
      <c r="I1267" t="s">
        <v>218</v>
      </c>
      <c r="J1267" s="22">
        <f>ROUND(E1267* H1267,5)</f>
        <v>16.8</v>
      </c>
      <c r="K1267" s="23"/>
      <c r="L1267" s="1"/>
      <c r="M1267" s="1"/>
      <c r="N1267" s="1"/>
      <c r="O1267" s="1"/>
      <c r="P1267" s="1"/>
      <c r="Q1267" s="1"/>
      <c r="R1267" s="1"/>
      <c r="S1267" s="1"/>
      <c r="T1267" s="1"/>
      <c r="U1267" s="1"/>
      <c r="V1267" s="1"/>
      <c r="W1267" s="1"/>
      <c r="X1267" s="1"/>
      <c r="Y1267" s="1"/>
      <c r="Z1267" s="1"/>
      <c r="AA1267" s="1"/>
    </row>
    <row r="1268" spans="1:27" x14ac:dyDescent="0.3">
      <c r="D1268" s="24" t="s">
        <v>228</v>
      </c>
      <c r="E1268" s="23"/>
      <c r="H1268" s="23"/>
      <c r="K1268" s="21">
        <f>SUM(J1265:J1267)</f>
        <v>25.69</v>
      </c>
    </row>
    <row r="1269" spans="1:27" x14ac:dyDescent="0.3">
      <c r="D1269" s="24" t="s">
        <v>229</v>
      </c>
      <c r="E1269" s="23"/>
      <c r="H1269" s="23"/>
      <c r="K1269" s="69">
        <f>SUM(J1264:J1268)</f>
        <v>25.69</v>
      </c>
    </row>
    <row r="1270" spans="1:27" x14ac:dyDescent="0.3">
      <c r="D1270" s="24" t="s">
        <v>232</v>
      </c>
      <c r="E1270" s="23"/>
      <c r="H1270" s="23"/>
      <c r="K1270" s="69">
        <f>SUM(K1269:K1269)</f>
        <v>25.69</v>
      </c>
    </row>
    <row r="1272" spans="1:27" x14ac:dyDescent="0.3">
      <c r="A1272" s="17" t="s">
        <v>288</v>
      </c>
      <c r="B1272" s="17" t="s">
        <v>1356</v>
      </c>
      <c r="C1272" s="1" t="s">
        <v>898</v>
      </c>
      <c r="D1272" s="116" t="s">
        <v>1357</v>
      </c>
      <c r="E1272" s="117"/>
      <c r="F1272" s="117"/>
      <c r="G1272" s="1"/>
      <c r="H1272" s="18" t="s">
        <v>212</v>
      </c>
      <c r="I1272" s="118">
        <v>1</v>
      </c>
      <c r="J1272" s="119"/>
      <c r="K1272" s="19">
        <f>ROUND(K1279,2)</f>
        <v>26.59</v>
      </c>
    </row>
    <row r="1273" spans="1:27" x14ac:dyDescent="0.3">
      <c r="B1273" s="14" t="s">
        <v>223</v>
      </c>
    </row>
    <row r="1274" spans="1:27" x14ac:dyDescent="0.3">
      <c r="B1274" t="s">
        <v>1358</v>
      </c>
      <c r="C1274" t="s">
        <v>898</v>
      </c>
      <c r="D1274" t="s">
        <v>1359</v>
      </c>
      <c r="E1274" s="20">
        <v>1</v>
      </c>
      <c r="G1274" t="s">
        <v>217</v>
      </c>
      <c r="H1274" s="21">
        <v>17.7</v>
      </c>
      <c r="I1274" t="s">
        <v>218</v>
      </c>
      <c r="J1274" s="22">
        <f>ROUND(E1274* H1274,5)</f>
        <v>17.7</v>
      </c>
      <c r="K1274" s="23"/>
    </row>
    <row r="1275" spans="1:27" x14ac:dyDescent="0.3">
      <c r="B1275" t="s">
        <v>1353</v>
      </c>
      <c r="C1275" t="s">
        <v>891</v>
      </c>
      <c r="D1275" t="s">
        <v>1066</v>
      </c>
      <c r="E1275" s="20">
        <v>1</v>
      </c>
      <c r="G1275" t="s">
        <v>217</v>
      </c>
      <c r="H1275" s="21">
        <v>1</v>
      </c>
      <c r="I1275" t="s">
        <v>218</v>
      </c>
      <c r="J1275" s="22">
        <f>ROUND(E1275* H1275,5)</f>
        <v>1</v>
      </c>
      <c r="K1275" s="23"/>
    </row>
    <row r="1276" spans="1:27" x14ac:dyDescent="0.3">
      <c r="B1276" t="s">
        <v>848</v>
      </c>
      <c r="C1276" t="s">
        <v>849</v>
      </c>
      <c r="D1276" t="s">
        <v>850</v>
      </c>
      <c r="E1276" s="20">
        <v>0.75</v>
      </c>
      <c r="G1276" t="s">
        <v>217</v>
      </c>
      <c r="H1276" s="21">
        <v>10.52</v>
      </c>
      <c r="I1276" t="s">
        <v>218</v>
      </c>
      <c r="J1276" s="22">
        <f>ROUND(E1276* H1276,5)</f>
        <v>7.89</v>
      </c>
      <c r="K1276" s="23"/>
    </row>
    <row r="1277" spans="1:27" x14ac:dyDescent="0.3">
      <c r="D1277" s="24" t="s">
        <v>228</v>
      </c>
      <c r="E1277" s="23"/>
      <c r="H1277" s="23"/>
      <c r="K1277" s="21">
        <f>SUM(J1274:J1276)</f>
        <v>26.59</v>
      </c>
    </row>
    <row r="1278" spans="1:27" x14ac:dyDescent="0.3">
      <c r="D1278" s="24" t="s">
        <v>229</v>
      </c>
      <c r="E1278" s="23"/>
      <c r="H1278" s="23"/>
      <c r="K1278" s="69">
        <f>SUM(J1273:J1277)</f>
        <v>26.59</v>
      </c>
    </row>
    <row r="1279" spans="1:27" x14ac:dyDescent="0.3">
      <c r="D1279" s="24" t="s">
        <v>232</v>
      </c>
      <c r="E1279" s="23"/>
      <c r="H1279" s="23"/>
      <c r="K1279" s="69">
        <f>SUM(K1278:K1278)</f>
        <v>26.59</v>
      </c>
    </row>
    <row r="1281" spans="1:27" ht="45" customHeight="1" x14ac:dyDescent="0.3">
      <c r="A1281" s="17" t="s">
        <v>289</v>
      </c>
      <c r="B1281" s="17" t="s">
        <v>1360</v>
      </c>
      <c r="C1281" s="1" t="s">
        <v>898</v>
      </c>
      <c r="D1281" s="116" t="s">
        <v>1361</v>
      </c>
      <c r="E1281" s="117"/>
      <c r="F1281" s="117"/>
      <c r="G1281" s="1"/>
      <c r="H1281" s="18" t="s">
        <v>212</v>
      </c>
      <c r="I1281" s="118">
        <v>1</v>
      </c>
      <c r="J1281" s="119"/>
      <c r="K1281" s="19">
        <f>ROUND(K1288,2)</f>
        <v>28.39</v>
      </c>
      <c r="L1281" s="1"/>
      <c r="M1281" s="1"/>
      <c r="N1281" s="1"/>
      <c r="O1281" s="1"/>
      <c r="P1281" s="1"/>
      <c r="Q1281" s="1"/>
      <c r="R1281" s="1"/>
      <c r="S1281" s="1"/>
      <c r="T1281" s="1"/>
      <c r="U1281" s="1"/>
      <c r="V1281" s="1"/>
      <c r="W1281" s="1"/>
      <c r="X1281" s="1"/>
      <c r="Y1281" s="1"/>
      <c r="Z1281" s="1"/>
      <c r="AA1281" s="1"/>
    </row>
    <row r="1282" spans="1:27" x14ac:dyDescent="0.3">
      <c r="B1282" s="14" t="s">
        <v>223</v>
      </c>
    </row>
    <row r="1283" spans="1:27" x14ac:dyDescent="0.3">
      <c r="B1283" t="s">
        <v>1362</v>
      </c>
      <c r="C1283" t="s">
        <v>898</v>
      </c>
      <c r="D1283" t="s">
        <v>1363</v>
      </c>
      <c r="E1283" s="20">
        <v>1</v>
      </c>
      <c r="G1283" t="s">
        <v>217</v>
      </c>
      <c r="H1283" s="21">
        <v>19.5</v>
      </c>
      <c r="I1283" t="s">
        <v>218</v>
      </c>
      <c r="J1283" s="22">
        <f>ROUND(E1283* H1283,5)</f>
        <v>19.5</v>
      </c>
      <c r="K1283" s="23"/>
    </row>
    <row r="1284" spans="1:27" x14ac:dyDescent="0.3">
      <c r="B1284" t="s">
        <v>1353</v>
      </c>
      <c r="C1284" t="s">
        <v>891</v>
      </c>
      <c r="D1284" t="s">
        <v>1066</v>
      </c>
      <c r="E1284" s="20">
        <v>1</v>
      </c>
      <c r="G1284" t="s">
        <v>217</v>
      </c>
      <c r="H1284" s="21">
        <v>1</v>
      </c>
      <c r="I1284" t="s">
        <v>218</v>
      </c>
      <c r="J1284" s="22">
        <f>ROUND(E1284* H1284,5)</f>
        <v>1</v>
      </c>
      <c r="K1284" s="23"/>
    </row>
    <row r="1285" spans="1:27" x14ac:dyDescent="0.3">
      <c r="B1285" t="s">
        <v>848</v>
      </c>
      <c r="C1285" t="s">
        <v>849</v>
      </c>
      <c r="D1285" t="s">
        <v>850</v>
      </c>
      <c r="E1285" s="20">
        <v>0.75</v>
      </c>
      <c r="G1285" t="s">
        <v>217</v>
      </c>
      <c r="H1285" s="21">
        <v>10.52</v>
      </c>
      <c r="I1285" t="s">
        <v>218</v>
      </c>
      <c r="J1285" s="22">
        <f>ROUND(E1285* H1285,5)</f>
        <v>7.89</v>
      </c>
      <c r="K1285" s="23"/>
    </row>
    <row r="1286" spans="1:27" x14ac:dyDescent="0.3">
      <c r="D1286" s="24" t="s">
        <v>228</v>
      </c>
      <c r="E1286" s="23"/>
      <c r="H1286" s="23"/>
      <c r="K1286" s="21">
        <f>SUM(J1283:J1285)</f>
        <v>28.39</v>
      </c>
    </row>
    <row r="1287" spans="1:27" x14ac:dyDescent="0.3">
      <c r="D1287" s="24" t="s">
        <v>229</v>
      </c>
      <c r="E1287" s="23"/>
      <c r="H1287" s="23"/>
      <c r="K1287" s="69">
        <f>SUM(J1282:J1286)</f>
        <v>28.39</v>
      </c>
    </row>
    <row r="1288" spans="1:27" x14ac:dyDescent="0.3">
      <c r="D1288" s="24" t="s">
        <v>232</v>
      </c>
      <c r="E1288" s="23"/>
      <c r="H1288" s="23"/>
      <c r="K1288" s="69">
        <f>SUM(K1287:K1287)</f>
        <v>28.39</v>
      </c>
    </row>
    <row r="1290" spans="1:27" x14ac:dyDescent="0.3">
      <c r="A1290" s="17" t="s">
        <v>290</v>
      </c>
      <c r="B1290" s="17" t="s">
        <v>1364</v>
      </c>
      <c r="C1290" s="1" t="s">
        <v>898</v>
      </c>
      <c r="D1290" s="116" t="s">
        <v>1365</v>
      </c>
      <c r="E1290" s="117"/>
      <c r="F1290" s="117"/>
      <c r="G1290" s="1"/>
      <c r="H1290" s="18" t="s">
        <v>212</v>
      </c>
      <c r="I1290" s="118">
        <v>1</v>
      </c>
      <c r="J1290" s="119"/>
      <c r="K1290" s="19">
        <f>ROUND(K1297,2)</f>
        <v>22.99</v>
      </c>
    </row>
    <row r="1291" spans="1:27" x14ac:dyDescent="0.3">
      <c r="B1291" s="14" t="s">
        <v>223</v>
      </c>
    </row>
    <row r="1292" spans="1:27" x14ac:dyDescent="0.3">
      <c r="B1292" t="s">
        <v>1366</v>
      </c>
      <c r="C1292" t="s">
        <v>898</v>
      </c>
      <c r="D1292" t="s">
        <v>1367</v>
      </c>
      <c r="E1292" s="20">
        <v>1</v>
      </c>
      <c r="G1292" t="s">
        <v>217</v>
      </c>
      <c r="H1292" s="21">
        <v>14.1</v>
      </c>
      <c r="I1292" t="s">
        <v>218</v>
      </c>
      <c r="J1292" s="22">
        <f>ROUND(E1292* H1292,5)</f>
        <v>14.1</v>
      </c>
      <c r="K1292" s="23"/>
    </row>
    <row r="1293" spans="1:27" x14ac:dyDescent="0.3">
      <c r="B1293" t="s">
        <v>1353</v>
      </c>
      <c r="C1293" t="s">
        <v>891</v>
      </c>
      <c r="D1293" t="s">
        <v>1066</v>
      </c>
      <c r="E1293" s="20">
        <v>1</v>
      </c>
      <c r="G1293" t="s">
        <v>217</v>
      </c>
      <c r="H1293" s="21">
        <v>1</v>
      </c>
      <c r="I1293" t="s">
        <v>218</v>
      </c>
      <c r="J1293" s="22">
        <f>ROUND(E1293* H1293,5)</f>
        <v>1</v>
      </c>
      <c r="K1293" s="23"/>
    </row>
    <row r="1294" spans="1:27" x14ac:dyDescent="0.3">
      <c r="B1294" t="s">
        <v>848</v>
      </c>
      <c r="C1294" t="s">
        <v>849</v>
      </c>
      <c r="D1294" t="s">
        <v>850</v>
      </c>
      <c r="E1294" s="20">
        <v>0.75</v>
      </c>
      <c r="G1294" t="s">
        <v>217</v>
      </c>
      <c r="H1294" s="21">
        <v>10.52</v>
      </c>
      <c r="I1294" t="s">
        <v>218</v>
      </c>
      <c r="J1294" s="22">
        <f>ROUND(E1294* H1294,5)</f>
        <v>7.89</v>
      </c>
      <c r="K1294" s="23"/>
    </row>
    <row r="1295" spans="1:27" ht="45" customHeight="1" x14ac:dyDescent="0.3">
      <c r="D1295" s="24" t="s">
        <v>228</v>
      </c>
      <c r="E1295" s="23"/>
      <c r="H1295" s="23"/>
      <c r="K1295" s="21">
        <f>SUM(J1292:J1294)</f>
        <v>22.99</v>
      </c>
      <c r="L1295" s="1"/>
      <c r="M1295" s="1"/>
      <c r="N1295" s="1"/>
      <c r="O1295" s="1"/>
      <c r="P1295" s="1"/>
      <c r="Q1295" s="1"/>
      <c r="R1295" s="1"/>
      <c r="S1295" s="1"/>
      <c r="T1295" s="1"/>
      <c r="U1295" s="1"/>
      <c r="V1295" s="1"/>
      <c r="W1295" s="1"/>
      <c r="X1295" s="1"/>
      <c r="Y1295" s="1"/>
      <c r="Z1295" s="1"/>
      <c r="AA1295" s="1"/>
    </row>
    <row r="1296" spans="1:27" x14ac:dyDescent="0.3">
      <c r="D1296" s="24" t="s">
        <v>229</v>
      </c>
      <c r="E1296" s="23"/>
      <c r="H1296" s="23"/>
      <c r="K1296" s="69">
        <f>SUM(J1291:J1295)</f>
        <v>22.99</v>
      </c>
    </row>
    <row r="1297" spans="1:27" x14ac:dyDescent="0.3">
      <c r="D1297" s="24" t="s">
        <v>232</v>
      </c>
      <c r="E1297" s="23"/>
      <c r="H1297" s="23"/>
      <c r="K1297" s="69">
        <f>SUM(K1296:K1296)</f>
        <v>22.99</v>
      </c>
    </row>
    <row r="1299" spans="1:27" x14ac:dyDescent="0.3">
      <c r="A1299" s="17" t="s">
        <v>291</v>
      </c>
      <c r="B1299" s="17" t="s">
        <v>1368</v>
      </c>
      <c r="C1299" s="1" t="s">
        <v>898</v>
      </c>
      <c r="D1299" s="116" t="s">
        <v>1369</v>
      </c>
      <c r="E1299" s="117"/>
      <c r="F1299" s="117"/>
      <c r="G1299" s="1"/>
      <c r="H1299" s="18" t="s">
        <v>212</v>
      </c>
      <c r="I1299" s="118">
        <v>1</v>
      </c>
      <c r="J1299" s="119"/>
      <c r="K1299" s="19">
        <f>ROUND(K1306,2)</f>
        <v>297.79000000000002</v>
      </c>
    </row>
    <row r="1300" spans="1:27" x14ac:dyDescent="0.3">
      <c r="B1300" s="14" t="s">
        <v>223</v>
      </c>
    </row>
    <row r="1301" spans="1:27" x14ac:dyDescent="0.3">
      <c r="B1301" t="s">
        <v>1353</v>
      </c>
      <c r="C1301" t="s">
        <v>891</v>
      </c>
      <c r="D1301" t="s">
        <v>1066</v>
      </c>
      <c r="E1301" s="20">
        <v>1</v>
      </c>
      <c r="G1301" t="s">
        <v>217</v>
      </c>
      <c r="H1301" s="21">
        <v>1</v>
      </c>
      <c r="I1301" t="s">
        <v>218</v>
      </c>
      <c r="J1301" s="22">
        <f>ROUND(E1301* H1301,5)</f>
        <v>1</v>
      </c>
      <c r="K1301" s="23"/>
    </row>
    <row r="1302" spans="1:27" x14ac:dyDescent="0.3">
      <c r="B1302" t="s">
        <v>848</v>
      </c>
      <c r="C1302" t="s">
        <v>849</v>
      </c>
      <c r="D1302" t="s">
        <v>850</v>
      </c>
      <c r="E1302" s="20">
        <v>0.75</v>
      </c>
      <c r="G1302" t="s">
        <v>217</v>
      </c>
      <c r="H1302" s="21">
        <v>10.52</v>
      </c>
      <c r="I1302" t="s">
        <v>218</v>
      </c>
      <c r="J1302" s="22">
        <f>ROUND(E1302* H1302,5)</f>
        <v>7.89</v>
      </c>
      <c r="K1302" s="23"/>
    </row>
    <row r="1303" spans="1:27" x14ac:dyDescent="0.3">
      <c r="B1303" t="s">
        <v>1370</v>
      </c>
      <c r="C1303" t="s">
        <v>898</v>
      </c>
      <c r="D1303" t="s">
        <v>1371</v>
      </c>
      <c r="E1303" s="20">
        <v>1</v>
      </c>
      <c r="G1303" t="s">
        <v>217</v>
      </c>
      <c r="H1303" s="21">
        <v>288.89999999999998</v>
      </c>
      <c r="I1303" t="s">
        <v>218</v>
      </c>
      <c r="J1303" s="22">
        <f>ROUND(E1303* H1303,5)</f>
        <v>288.89999999999998</v>
      </c>
      <c r="K1303" s="23"/>
    </row>
    <row r="1304" spans="1:27" x14ac:dyDescent="0.3">
      <c r="D1304" s="24" t="s">
        <v>228</v>
      </c>
      <c r="E1304" s="23"/>
      <c r="H1304" s="23"/>
      <c r="K1304" s="21">
        <f>SUM(J1301:J1303)</f>
        <v>297.78999999999996</v>
      </c>
    </row>
    <row r="1305" spans="1:27" x14ac:dyDescent="0.3">
      <c r="D1305" s="24" t="s">
        <v>229</v>
      </c>
      <c r="E1305" s="23"/>
      <c r="H1305" s="23"/>
      <c r="K1305" s="69">
        <f>SUM(J1300:J1304)</f>
        <v>297.78999999999996</v>
      </c>
    </row>
    <row r="1306" spans="1:27" x14ac:dyDescent="0.3">
      <c r="D1306" s="24" t="s">
        <v>232</v>
      </c>
      <c r="E1306" s="23"/>
      <c r="H1306" s="23"/>
      <c r="K1306" s="69">
        <f>SUM(K1305:K1305)</f>
        <v>297.78999999999996</v>
      </c>
    </row>
    <row r="1308" spans="1:27" x14ac:dyDescent="0.3">
      <c r="A1308" s="17" t="s">
        <v>292</v>
      </c>
      <c r="B1308" s="17" t="s">
        <v>1372</v>
      </c>
      <c r="C1308" s="1" t="s">
        <v>1235</v>
      </c>
      <c r="D1308" s="116" t="s">
        <v>1373</v>
      </c>
      <c r="E1308" s="117"/>
      <c r="F1308" s="117"/>
      <c r="G1308" s="1"/>
      <c r="H1308" s="18" t="s">
        <v>212</v>
      </c>
      <c r="I1308" s="118">
        <v>1</v>
      </c>
      <c r="J1308" s="119"/>
      <c r="K1308" s="19">
        <f>ROUND(K1315,2)</f>
        <v>12.38</v>
      </c>
    </row>
    <row r="1309" spans="1:27" ht="45" customHeight="1" x14ac:dyDescent="0.3">
      <c r="B1309" s="14" t="s">
        <v>223</v>
      </c>
      <c r="L1309" s="1"/>
      <c r="M1309" s="1"/>
      <c r="N1309" s="1"/>
      <c r="O1309" s="1"/>
      <c r="P1309" s="1"/>
      <c r="Q1309" s="1"/>
      <c r="R1309" s="1"/>
      <c r="S1309" s="1"/>
      <c r="T1309" s="1"/>
      <c r="U1309" s="1"/>
      <c r="V1309" s="1"/>
      <c r="W1309" s="1"/>
      <c r="X1309" s="1"/>
      <c r="Y1309" s="1"/>
      <c r="Z1309" s="1"/>
      <c r="AA1309" s="1"/>
    </row>
    <row r="1310" spans="1:27" x14ac:dyDescent="0.3">
      <c r="B1310" t="s">
        <v>1353</v>
      </c>
      <c r="C1310" t="s">
        <v>891</v>
      </c>
      <c r="D1310" t="s">
        <v>1066</v>
      </c>
      <c r="E1310" s="20">
        <v>1</v>
      </c>
      <c r="G1310" t="s">
        <v>217</v>
      </c>
      <c r="H1310" s="21">
        <v>1</v>
      </c>
      <c r="I1310" t="s">
        <v>218</v>
      </c>
      <c r="J1310" s="22">
        <f>ROUND(E1310* H1310,5)</f>
        <v>1</v>
      </c>
      <c r="K1310" s="23"/>
    </row>
    <row r="1311" spans="1:27" x14ac:dyDescent="0.3">
      <c r="B1311" t="s">
        <v>848</v>
      </c>
      <c r="C1311" t="s">
        <v>849</v>
      </c>
      <c r="D1311" t="s">
        <v>850</v>
      </c>
      <c r="E1311" s="20">
        <v>0.73899999999999999</v>
      </c>
      <c r="G1311" t="s">
        <v>217</v>
      </c>
      <c r="H1311" s="21">
        <v>10.52</v>
      </c>
      <c r="I1311" t="s">
        <v>218</v>
      </c>
      <c r="J1311" s="22">
        <f>ROUND(E1311* H1311,5)</f>
        <v>7.7742800000000001</v>
      </c>
      <c r="K1311" s="23"/>
    </row>
    <row r="1312" spans="1:27" x14ac:dyDescent="0.3">
      <c r="B1312" t="s">
        <v>1374</v>
      </c>
      <c r="C1312" t="s">
        <v>1235</v>
      </c>
      <c r="D1312" t="s">
        <v>1375</v>
      </c>
      <c r="E1312" s="20">
        <v>1</v>
      </c>
      <c r="G1312" t="s">
        <v>217</v>
      </c>
      <c r="H1312" s="21">
        <v>3.61</v>
      </c>
      <c r="I1312" t="s">
        <v>218</v>
      </c>
      <c r="J1312" s="22">
        <f>ROUND(E1312* H1312,5)</f>
        <v>3.61</v>
      </c>
      <c r="K1312" s="23"/>
    </row>
    <row r="1313" spans="1:27" x14ac:dyDescent="0.3">
      <c r="D1313" s="24" t="s">
        <v>228</v>
      </c>
      <c r="E1313" s="23"/>
      <c r="H1313" s="23"/>
      <c r="K1313" s="21">
        <f>SUM(J1310:J1312)</f>
        <v>12.38428</v>
      </c>
    </row>
    <row r="1314" spans="1:27" x14ac:dyDescent="0.3">
      <c r="D1314" s="24" t="s">
        <v>229</v>
      </c>
      <c r="E1314" s="23"/>
      <c r="H1314" s="23"/>
      <c r="K1314" s="69">
        <f>SUM(J1309:J1313)</f>
        <v>12.38428</v>
      </c>
    </row>
    <row r="1315" spans="1:27" x14ac:dyDescent="0.3">
      <c r="D1315" s="24" t="s">
        <v>232</v>
      </c>
      <c r="E1315" s="23"/>
      <c r="H1315" s="23"/>
      <c r="K1315" s="69">
        <f>SUM(K1314:K1314)</f>
        <v>12.38428</v>
      </c>
    </row>
    <row r="1317" spans="1:27" x14ac:dyDescent="0.3">
      <c r="A1317" s="17" t="s">
        <v>293</v>
      </c>
      <c r="B1317" s="17" t="s">
        <v>1376</v>
      </c>
      <c r="C1317" s="1" t="s">
        <v>1235</v>
      </c>
      <c r="D1317" s="116" t="s">
        <v>1377</v>
      </c>
      <c r="E1317" s="117"/>
      <c r="F1317" s="117"/>
      <c r="G1317" s="1"/>
      <c r="H1317" s="18" t="s">
        <v>212</v>
      </c>
      <c r="I1317" s="118">
        <v>1</v>
      </c>
      <c r="J1317" s="119"/>
      <c r="K1317" s="19">
        <f>ROUND(K1325,2)</f>
        <v>25.4</v>
      </c>
    </row>
    <row r="1318" spans="1:27" x14ac:dyDescent="0.3">
      <c r="B1318" s="14" t="s">
        <v>223</v>
      </c>
    </row>
    <row r="1319" spans="1:27" x14ac:dyDescent="0.3">
      <c r="B1319" t="s">
        <v>848</v>
      </c>
      <c r="C1319" t="s">
        <v>849</v>
      </c>
      <c r="D1319" t="s">
        <v>850</v>
      </c>
      <c r="E1319" s="20">
        <v>0.25</v>
      </c>
      <c r="G1319" t="s">
        <v>217</v>
      </c>
      <c r="H1319" s="21">
        <v>10.52</v>
      </c>
      <c r="I1319" t="s">
        <v>218</v>
      </c>
      <c r="J1319" s="22">
        <f>ROUND(E1319* H1319,5)</f>
        <v>2.63</v>
      </c>
      <c r="K1319" s="23"/>
    </row>
    <row r="1320" spans="1:27" x14ac:dyDescent="0.3">
      <c r="B1320" t="s">
        <v>932</v>
      </c>
      <c r="C1320" t="s">
        <v>849</v>
      </c>
      <c r="D1320" t="s">
        <v>933</v>
      </c>
      <c r="E1320" s="20">
        <v>0.25</v>
      </c>
      <c r="G1320" t="s">
        <v>217</v>
      </c>
      <c r="H1320" s="21">
        <v>8.59</v>
      </c>
      <c r="I1320" t="s">
        <v>218</v>
      </c>
      <c r="J1320" s="22">
        <f>ROUND(E1320* H1320,5)</f>
        <v>2.1475</v>
      </c>
      <c r="K1320" s="23"/>
    </row>
    <row r="1321" spans="1:27" x14ac:dyDescent="0.3">
      <c r="B1321" t="s">
        <v>1378</v>
      </c>
      <c r="C1321" t="s">
        <v>1235</v>
      </c>
      <c r="D1321" t="s">
        <v>1379</v>
      </c>
      <c r="E1321" s="20">
        <v>1</v>
      </c>
      <c r="G1321" t="s">
        <v>217</v>
      </c>
      <c r="H1321" s="21">
        <v>20.48</v>
      </c>
      <c r="I1321" t="s">
        <v>218</v>
      </c>
      <c r="J1321" s="22">
        <f>ROUND(E1321* H1321,5)</f>
        <v>20.48</v>
      </c>
      <c r="K1321" s="23"/>
    </row>
    <row r="1322" spans="1:27" x14ac:dyDescent="0.3">
      <c r="D1322" s="24" t="s">
        <v>228</v>
      </c>
      <c r="E1322" s="23"/>
      <c r="H1322" s="23"/>
      <c r="K1322" s="21">
        <f>SUM(J1319:J1321)</f>
        <v>25.2575</v>
      </c>
    </row>
    <row r="1323" spans="1:27" ht="45" customHeight="1" x14ac:dyDescent="0.3">
      <c r="D1323" s="24" t="s">
        <v>229</v>
      </c>
      <c r="E1323" s="23"/>
      <c r="H1323" s="23"/>
      <c r="K1323" s="69">
        <f>SUM(J1318:J1322)</f>
        <v>25.2575</v>
      </c>
      <c r="L1323" s="1"/>
      <c r="M1323" s="1"/>
      <c r="N1323" s="1"/>
      <c r="O1323" s="1"/>
      <c r="P1323" s="1"/>
      <c r="Q1323" s="1"/>
      <c r="R1323" s="1"/>
      <c r="S1323" s="1"/>
      <c r="T1323" s="1"/>
      <c r="U1323" s="1"/>
      <c r="V1323" s="1"/>
      <c r="W1323" s="1"/>
      <c r="X1323" s="1"/>
      <c r="Y1323" s="1"/>
      <c r="Z1323" s="1"/>
      <c r="AA1323" s="1"/>
    </row>
    <row r="1324" spans="1:27" x14ac:dyDescent="0.3">
      <c r="D1324" s="24" t="s">
        <v>230</v>
      </c>
      <c r="E1324" s="23"/>
      <c r="H1324" s="23">
        <v>5</v>
      </c>
      <c r="I1324" t="s">
        <v>231</v>
      </c>
      <c r="K1324" s="23">
        <f>ROUND(H1324/100*K1143,5)</f>
        <v>0.14266000000000001</v>
      </c>
    </row>
    <row r="1325" spans="1:27" x14ac:dyDescent="0.3">
      <c r="D1325" s="24" t="s">
        <v>232</v>
      </c>
      <c r="E1325" s="23"/>
      <c r="H1325" s="23"/>
      <c r="K1325" s="69">
        <f>SUM(K1323:K1324)</f>
        <v>25.40016</v>
      </c>
    </row>
    <row r="1327" spans="1:27" x14ac:dyDescent="0.3">
      <c r="A1327" s="17" t="s">
        <v>294</v>
      </c>
      <c r="B1327" s="17" t="s">
        <v>1380</v>
      </c>
      <c r="C1327" s="1" t="s">
        <v>898</v>
      </c>
      <c r="D1327" s="116" t="s">
        <v>1381</v>
      </c>
      <c r="E1327" s="117"/>
      <c r="F1327" s="117"/>
      <c r="G1327" s="1"/>
      <c r="H1327" s="18" t="s">
        <v>212</v>
      </c>
      <c r="I1327" s="118">
        <v>1</v>
      </c>
      <c r="J1327" s="119"/>
      <c r="K1327" s="19">
        <f>ROUND(K1335,2)</f>
        <v>22.01</v>
      </c>
    </row>
    <row r="1328" spans="1:27" x14ac:dyDescent="0.3">
      <c r="B1328" s="14" t="s">
        <v>223</v>
      </c>
    </row>
    <row r="1329" spans="1:27" x14ac:dyDescent="0.3">
      <c r="B1329" t="s">
        <v>848</v>
      </c>
      <c r="C1329" t="s">
        <v>849</v>
      </c>
      <c r="D1329" t="s">
        <v>850</v>
      </c>
      <c r="E1329" s="20">
        <v>0.75</v>
      </c>
      <c r="G1329" t="s">
        <v>217</v>
      </c>
      <c r="H1329" s="21">
        <v>10.52</v>
      </c>
      <c r="I1329" t="s">
        <v>218</v>
      </c>
      <c r="J1329" s="22">
        <f>ROUND(E1329* H1329,5)</f>
        <v>7.89</v>
      </c>
      <c r="K1329" s="23"/>
    </row>
    <row r="1330" spans="1:27" x14ac:dyDescent="0.3">
      <c r="B1330" t="s">
        <v>1353</v>
      </c>
      <c r="C1330" t="s">
        <v>891</v>
      </c>
      <c r="D1330" t="s">
        <v>1066</v>
      </c>
      <c r="E1330" s="20">
        <v>1.25</v>
      </c>
      <c r="G1330" t="s">
        <v>217</v>
      </c>
      <c r="H1330" s="21">
        <v>1</v>
      </c>
      <c r="I1330" t="s">
        <v>218</v>
      </c>
      <c r="J1330" s="22">
        <f>ROUND(E1330* H1330,5)</f>
        <v>1.25</v>
      </c>
      <c r="K1330" s="23"/>
    </row>
    <row r="1331" spans="1:27" x14ac:dyDescent="0.3">
      <c r="B1331" t="s">
        <v>1382</v>
      </c>
      <c r="C1331" t="s">
        <v>846</v>
      </c>
      <c r="D1331" t="s">
        <v>1383</v>
      </c>
      <c r="E1331" s="20">
        <v>1</v>
      </c>
      <c r="G1331" t="s">
        <v>217</v>
      </c>
      <c r="H1331" s="21">
        <v>2.0699999999999998</v>
      </c>
      <c r="I1331" t="s">
        <v>218</v>
      </c>
      <c r="J1331" s="22">
        <f>ROUND(E1331* H1331,5)</f>
        <v>2.0699999999999998</v>
      </c>
      <c r="K1331" s="23"/>
    </row>
    <row r="1332" spans="1:27" x14ac:dyDescent="0.3">
      <c r="B1332" t="s">
        <v>1384</v>
      </c>
      <c r="C1332" t="s">
        <v>898</v>
      </c>
      <c r="D1332" t="s">
        <v>1385</v>
      </c>
      <c r="E1332" s="20">
        <v>1</v>
      </c>
      <c r="G1332" t="s">
        <v>217</v>
      </c>
      <c r="H1332" s="21">
        <v>10.8</v>
      </c>
      <c r="I1332" t="s">
        <v>218</v>
      </c>
      <c r="J1332" s="22">
        <f>ROUND(E1332* H1332,5)</f>
        <v>10.8</v>
      </c>
      <c r="K1332" s="23"/>
    </row>
    <row r="1333" spans="1:27" x14ac:dyDescent="0.3">
      <c r="D1333" s="24" t="s">
        <v>228</v>
      </c>
      <c r="E1333" s="23"/>
      <c r="H1333" s="23"/>
      <c r="K1333" s="21">
        <f>SUM(J1329:J1332)</f>
        <v>22.01</v>
      </c>
    </row>
    <row r="1334" spans="1:27" x14ac:dyDescent="0.3">
      <c r="D1334" s="24" t="s">
        <v>229</v>
      </c>
      <c r="E1334" s="23"/>
      <c r="H1334" s="23"/>
      <c r="K1334" s="69">
        <f>SUM(J1328:J1333)</f>
        <v>22.01</v>
      </c>
    </row>
    <row r="1335" spans="1:27" x14ac:dyDescent="0.3">
      <c r="D1335" s="24" t="s">
        <v>232</v>
      </c>
      <c r="E1335" s="23"/>
      <c r="H1335" s="23"/>
      <c r="K1335" s="69">
        <f>SUM(K1334:K1334)</f>
        <v>22.01</v>
      </c>
    </row>
    <row r="1337" spans="1:27" ht="45" customHeight="1" x14ac:dyDescent="0.3">
      <c r="A1337" s="17" t="s">
        <v>295</v>
      </c>
      <c r="B1337" s="17" t="s">
        <v>1386</v>
      </c>
      <c r="C1337" s="1" t="s">
        <v>898</v>
      </c>
      <c r="D1337" s="116" t="s">
        <v>1387</v>
      </c>
      <c r="E1337" s="117"/>
      <c r="F1337" s="117"/>
      <c r="G1337" s="1"/>
      <c r="H1337" s="18" t="s">
        <v>212</v>
      </c>
      <c r="I1337" s="118">
        <v>1</v>
      </c>
      <c r="J1337" s="119"/>
      <c r="K1337" s="19">
        <f>ROUND(K1352,2)</f>
        <v>583.73</v>
      </c>
      <c r="L1337" s="1"/>
      <c r="M1337" s="1"/>
      <c r="N1337" s="1"/>
      <c r="O1337" s="1"/>
      <c r="P1337" s="1"/>
      <c r="Q1337" s="1"/>
      <c r="R1337" s="1"/>
      <c r="S1337" s="1"/>
      <c r="T1337" s="1"/>
      <c r="U1337" s="1"/>
      <c r="V1337" s="1"/>
      <c r="W1337" s="1"/>
      <c r="X1337" s="1"/>
      <c r="Y1337" s="1"/>
      <c r="Z1337" s="1"/>
      <c r="AA1337" s="1"/>
    </row>
    <row r="1338" spans="1:27" x14ac:dyDescent="0.3">
      <c r="B1338" s="14" t="s">
        <v>223</v>
      </c>
    </row>
    <row r="1339" spans="1:27" x14ac:dyDescent="0.3">
      <c r="B1339" t="s">
        <v>1388</v>
      </c>
      <c r="C1339" t="s">
        <v>891</v>
      </c>
      <c r="D1339" t="s">
        <v>1389</v>
      </c>
      <c r="E1339" s="20">
        <v>1.5</v>
      </c>
      <c r="G1339" t="s">
        <v>217</v>
      </c>
      <c r="H1339" s="21">
        <v>1</v>
      </c>
      <c r="I1339" t="s">
        <v>218</v>
      </c>
      <c r="J1339" s="22">
        <f t="shared" ref="J1339:J1349" si="3">ROUND(E1339* H1339,5)</f>
        <v>1.5</v>
      </c>
      <c r="K1339" s="23"/>
    </row>
    <row r="1340" spans="1:27" x14ac:dyDescent="0.3">
      <c r="B1340" t="s">
        <v>932</v>
      </c>
      <c r="C1340" t="s">
        <v>849</v>
      </c>
      <c r="D1340" t="s">
        <v>933</v>
      </c>
      <c r="E1340" s="20">
        <v>2</v>
      </c>
      <c r="G1340" t="s">
        <v>217</v>
      </c>
      <c r="H1340" s="21">
        <v>8.59</v>
      </c>
      <c r="I1340" t="s">
        <v>218</v>
      </c>
      <c r="J1340" s="22">
        <f t="shared" si="3"/>
        <v>17.18</v>
      </c>
      <c r="K1340" s="23"/>
    </row>
    <row r="1341" spans="1:27" x14ac:dyDescent="0.3">
      <c r="B1341" t="s">
        <v>848</v>
      </c>
      <c r="C1341" t="s">
        <v>849</v>
      </c>
      <c r="D1341" t="s">
        <v>850</v>
      </c>
      <c r="E1341" s="20">
        <v>2</v>
      </c>
      <c r="G1341" t="s">
        <v>217</v>
      </c>
      <c r="H1341" s="21">
        <v>10.52</v>
      </c>
      <c r="I1341" t="s">
        <v>218</v>
      </c>
      <c r="J1341" s="22">
        <f t="shared" si="3"/>
        <v>21.04</v>
      </c>
      <c r="K1341" s="23"/>
    </row>
    <row r="1342" spans="1:27" x14ac:dyDescent="0.3">
      <c r="B1342" t="s">
        <v>1353</v>
      </c>
      <c r="C1342" t="s">
        <v>891</v>
      </c>
      <c r="D1342" t="s">
        <v>1066</v>
      </c>
      <c r="E1342" s="20">
        <v>10</v>
      </c>
      <c r="G1342" t="s">
        <v>217</v>
      </c>
      <c r="H1342" s="21">
        <v>1</v>
      </c>
      <c r="I1342" t="s">
        <v>218</v>
      </c>
      <c r="J1342" s="22">
        <f t="shared" si="3"/>
        <v>10</v>
      </c>
      <c r="K1342" s="23"/>
    </row>
    <row r="1343" spans="1:27" x14ac:dyDescent="0.3">
      <c r="B1343" t="s">
        <v>1390</v>
      </c>
      <c r="C1343" t="s">
        <v>846</v>
      </c>
      <c r="D1343" t="s">
        <v>1391</v>
      </c>
      <c r="E1343" s="20">
        <v>4</v>
      </c>
      <c r="G1343" t="s">
        <v>217</v>
      </c>
      <c r="H1343" s="21">
        <v>1.68</v>
      </c>
      <c r="I1343" t="s">
        <v>218</v>
      </c>
      <c r="J1343" s="22">
        <f t="shared" si="3"/>
        <v>6.72</v>
      </c>
      <c r="K1343" s="23"/>
    </row>
    <row r="1344" spans="1:27" x14ac:dyDescent="0.3">
      <c r="B1344" t="s">
        <v>1392</v>
      </c>
      <c r="C1344" t="s">
        <v>898</v>
      </c>
      <c r="D1344" t="s">
        <v>1393</v>
      </c>
      <c r="E1344" s="20">
        <v>4</v>
      </c>
      <c r="G1344" t="s">
        <v>217</v>
      </c>
      <c r="H1344" s="21">
        <v>3.98</v>
      </c>
      <c r="I1344" t="s">
        <v>218</v>
      </c>
      <c r="J1344" s="22">
        <f t="shared" si="3"/>
        <v>15.92</v>
      </c>
      <c r="K1344" s="23"/>
    </row>
    <row r="1345" spans="1:27" x14ac:dyDescent="0.3">
      <c r="B1345" t="s">
        <v>1394</v>
      </c>
      <c r="C1345" t="s">
        <v>898</v>
      </c>
      <c r="D1345" t="s">
        <v>1395</v>
      </c>
      <c r="E1345" s="20">
        <v>4</v>
      </c>
      <c r="G1345" t="s">
        <v>217</v>
      </c>
      <c r="H1345" s="21">
        <v>0.35</v>
      </c>
      <c r="I1345" t="s">
        <v>218</v>
      </c>
      <c r="J1345" s="22">
        <f t="shared" si="3"/>
        <v>1.4</v>
      </c>
      <c r="K1345" s="23"/>
    </row>
    <row r="1346" spans="1:27" x14ac:dyDescent="0.3">
      <c r="B1346" t="s">
        <v>1396</v>
      </c>
      <c r="C1346" t="s">
        <v>898</v>
      </c>
      <c r="D1346" t="s">
        <v>1397</v>
      </c>
      <c r="E1346" s="20">
        <v>1</v>
      </c>
      <c r="G1346" t="s">
        <v>217</v>
      </c>
      <c r="H1346" s="21">
        <v>99.92</v>
      </c>
      <c r="I1346" t="s">
        <v>218</v>
      </c>
      <c r="J1346" s="22">
        <f t="shared" si="3"/>
        <v>99.92</v>
      </c>
      <c r="K1346" s="23"/>
    </row>
    <row r="1347" spans="1:27" x14ac:dyDescent="0.3">
      <c r="B1347" t="s">
        <v>1398</v>
      </c>
      <c r="C1347" t="s">
        <v>891</v>
      </c>
      <c r="D1347" t="s">
        <v>1399</v>
      </c>
      <c r="E1347" s="20">
        <v>0.36</v>
      </c>
      <c r="G1347" t="s">
        <v>217</v>
      </c>
      <c r="H1347" s="21">
        <v>1</v>
      </c>
      <c r="I1347" t="s">
        <v>218</v>
      </c>
      <c r="J1347" s="22">
        <f t="shared" si="3"/>
        <v>0.36</v>
      </c>
      <c r="K1347" s="23"/>
    </row>
    <row r="1348" spans="1:27" x14ac:dyDescent="0.3">
      <c r="B1348" t="s">
        <v>1400</v>
      </c>
      <c r="C1348" t="s">
        <v>891</v>
      </c>
      <c r="D1348" t="s">
        <v>1401</v>
      </c>
      <c r="E1348" s="20">
        <v>3.35</v>
      </c>
      <c r="G1348" t="s">
        <v>217</v>
      </c>
      <c r="H1348" s="21">
        <v>1</v>
      </c>
      <c r="I1348" t="s">
        <v>218</v>
      </c>
      <c r="J1348" s="22">
        <f t="shared" si="3"/>
        <v>3.35</v>
      </c>
      <c r="K1348" s="23"/>
    </row>
    <row r="1349" spans="1:27" x14ac:dyDescent="0.3">
      <c r="B1349" t="s">
        <v>1402</v>
      </c>
      <c r="C1349" t="s">
        <v>898</v>
      </c>
      <c r="D1349" t="s">
        <v>1403</v>
      </c>
      <c r="E1349" s="20">
        <v>1</v>
      </c>
      <c r="G1349" t="s">
        <v>217</v>
      </c>
      <c r="H1349" s="21">
        <v>406.34</v>
      </c>
      <c r="I1349" t="s">
        <v>218</v>
      </c>
      <c r="J1349" s="22">
        <f t="shared" si="3"/>
        <v>406.34</v>
      </c>
      <c r="K1349" s="23"/>
    </row>
    <row r="1350" spans="1:27" x14ac:dyDescent="0.3">
      <c r="D1350" s="24" t="s">
        <v>228</v>
      </c>
      <c r="E1350" s="23"/>
      <c r="H1350" s="23"/>
      <c r="K1350" s="21">
        <f>SUM(J1339:J1349)</f>
        <v>583.73</v>
      </c>
    </row>
    <row r="1351" spans="1:27" ht="45" customHeight="1" x14ac:dyDescent="0.3">
      <c r="D1351" s="24" t="s">
        <v>229</v>
      </c>
      <c r="E1351" s="23"/>
      <c r="H1351" s="23"/>
      <c r="K1351" s="69">
        <f>SUM(J1338:J1350)</f>
        <v>583.73</v>
      </c>
      <c r="L1351" s="1"/>
      <c r="M1351" s="1"/>
      <c r="N1351" s="1"/>
      <c r="O1351" s="1"/>
      <c r="P1351" s="1"/>
      <c r="Q1351" s="1"/>
      <c r="R1351" s="1"/>
      <c r="S1351" s="1"/>
      <c r="T1351" s="1"/>
      <c r="U1351" s="1"/>
      <c r="V1351" s="1"/>
      <c r="W1351" s="1"/>
      <c r="X1351" s="1"/>
      <c r="Y1351" s="1"/>
      <c r="Z1351" s="1"/>
      <c r="AA1351" s="1"/>
    </row>
    <row r="1352" spans="1:27" x14ac:dyDescent="0.3">
      <c r="D1352" s="24" t="s">
        <v>232</v>
      </c>
      <c r="E1352" s="23"/>
      <c r="H1352" s="23"/>
      <c r="K1352" s="69">
        <f>SUM(K1351:K1351)</f>
        <v>583.73</v>
      </c>
    </row>
    <row r="1354" spans="1:27" x14ac:dyDescent="0.3">
      <c r="A1354" s="17" t="s">
        <v>296</v>
      </c>
      <c r="B1354" s="17" t="s">
        <v>1404</v>
      </c>
      <c r="C1354" s="1" t="s">
        <v>898</v>
      </c>
      <c r="D1354" s="116" t="s">
        <v>1405</v>
      </c>
      <c r="E1354" s="117"/>
      <c r="F1354" s="117"/>
      <c r="G1354" s="1"/>
      <c r="H1354" s="18" t="s">
        <v>212</v>
      </c>
      <c r="I1354" s="118">
        <v>1</v>
      </c>
      <c r="J1354" s="119"/>
      <c r="K1354" s="19">
        <f>ROUND(K1369,2)</f>
        <v>617.04</v>
      </c>
    </row>
    <row r="1355" spans="1:27" x14ac:dyDescent="0.3">
      <c r="B1355" s="14" t="s">
        <v>223</v>
      </c>
    </row>
    <row r="1356" spans="1:27" x14ac:dyDescent="0.3">
      <c r="B1356" t="s">
        <v>1400</v>
      </c>
      <c r="C1356" t="s">
        <v>891</v>
      </c>
      <c r="D1356" t="s">
        <v>1401</v>
      </c>
      <c r="E1356" s="20">
        <v>3.35</v>
      </c>
      <c r="G1356" t="s">
        <v>217</v>
      </c>
      <c r="H1356" s="21">
        <v>1</v>
      </c>
      <c r="I1356" t="s">
        <v>218</v>
      </c>
      <c r="J1356" s="22">
        <f t="shared" ref="J1356:J1366" si="4">ROUND(E1356* H1356,5)</f>
        <v>3.35</v>
      </c>
      <c r="K1356" s="23"/>
    </row>
    <row r="1357" spans="1:27" x14ac:dyDescent="0.3">
      <c r="B1357" t="s">
        <v>1394</v>
      </c>
      <c r="C1357" t="s">
        <v>898</v>
      </c>
      <c r="D1357" t="s">
        <v>1395</v>
      </c>
      <c r="E1357" s="20">
        <v>4</v>
      </c>
      <c r="G1357" t="s">
        <v>217</v>
      </c>
      <c r="H1357" s="21">
        <v>0.35</v>
      </c>
      <c r="I1357" t="s">
        <v>218</v>
      </c>
      <c r="J1357" s="22">
        <f t="shared" si="4"/>
        <v>1.4</v>
      </c>
      <c r="K1357" s="23"/>
    </row>
    <row r="1358" spans="1:27" x14ac:dyDescent="0.3">
      <c r="B1358" t="s">
        <v>1388</v>
      </c>
      <c r="C1358" t="s">
        <v>891</v>
      </c>
      <c r="D1358" t="s">
        <v>1389</v>
      </c>
      <c r="E1358" s="20">
        <v>1.5</v>
      </c>
      <c r="G1358" t="s">
        <v>217</v>
      </c>
      <c r="H1358" s="21">
        <v>1</v>
      </c>
      <c r="I1358" t="s">
        <v>218</v>
      </c>
      <c r="J1358" s="22">
        <f t="shared" si="4"/>
        <v>1.5</v>
      </c>
      <c r="K1358" s="23"/>
    </row>
    <row r="1359" spans="1:27" x14ac:dyDescent="0.3">
      <c r="B1359" t="s">
        <v>932</v>
      </c>
      <c r="C1359" t="s">
        <v>849</v>
      </c>
      <c r="D1359" t="s">
        <v>933</v>
      </c>
      <c r="E1359" s="20">
        <v>2</v>
      </c>
      <c r="G1359" t="s">
        <v>217</v>
      </c>
      <c r="H1359" s="21">
        <v>8.59</v>
      </c>
      <c r="I1359" t="s">
        <v>218</v>
      </c>
      <c r="J1359" s="22">
        <f t="shared" si="4"/>
        <v>17.18</v>
      </c>
      <c r="K1359" s="23"/>
    </row>
    <row r="1360" spans="1:27" x14ac:dyDescent="0.3">
      <c r="B1360" t="s">
        <v>1398</v>
      </c>
      <c r="C1360" t="s">
        <v>891</v>
      </c>
      <c r="D1360" t="s">
        <v>1399</v>
      </c>
      <c r="E1360" s="20">
        <v>0.36</v>
      </c>
      <c r="G1360" t="s">
        <v>217</v>
      </c>
      <c r="H1360" s="21">
        <v>1</v>
      </c>
      <c r="I1360" t="s">
        <v>218</v>
      </c>
      <c r="J1360" s="22">
        <f t="shared" si="4"/>
        <v>0.36</v>
      </c>
      <c r="K1360" s="23"/>
    </row>
    <row r="1361" spans="1:27" x14ac:dyDescent="0.3">
      <c r="B1361" t="s">
        <v>1406</v>
      </c>
      <c r="C1361" t="s">
        <v>898</v>
      </c>
      <c r="D1361" t="s">
        <v>1407</v>
      </c>
      <c r="E1361" s="20">
        <v>1</v>
      </c>
      <c r="G1361" t="s">
        <v>217</v>
      </c>
      <c r="H1361" s="21">
        <v>439.65</v>
      </c>
      <c r="I1361" t="s">
        <v>218</v>
      </c>
      <c r="J1361" s="22">
        <f t="shared" si="4"/>
        <v>439.65</v>
      </c>
      <c r="K1361" s="23"/>
    </row>
    <row r="1362" spans="1:27" x14ac:dyDescent="0.3">
      <c r="B1362" t="s">
        <v>1392</v>
      </c>
      <c r="C1362" t="s">
        <v>898</v>
      </c>
      <c r="D1362" t="s">
        <v>1393</v>
      </c>
      <c r="E1362" s="20">
        <v>4</v>
      </c>
      <c r="G1362" t="s">
        <v>217</v>
      </c>
      <c r="H1362" s="21">
        <v>3.98</v>
      </c>
      <c r="I1362" t="s">
        <v>218</v>
      </c>
      <c r="J1362" s="22">
        <f t="shared" si="4"/>
        <v>15.92</v>
      </c>
      <c r="K1362" s="23"/>
    </row>
    <row r="1363" spans="1:27" x14ac:dyDescent="0.3">
      <c r="B1363" t="s">
        <v>1390</v>
      </c>
      <c r="C1363" t="s">
        <v>846</v>
      </c>
      <c r="D1363" t="s">
        <v>1391</v>
      </c>
      <c r="E1363" s="20">
        <v>4</v>
      </c>
      <c r="G1363" t="s">
        <v>217</v>
      </c>
      <c r="H1363" s="21">
        <v>1.68</v>
      </c>
      <c r="I1363" t="s">
        <v>218</v>
      </c>
      <c r="J1363" s="22">
        <f t="shared" si="4"/>
        <v>6.72</v>
      </c>
      <c r="K1363" s="23"/>
    </row>
    <row r="1364" spans="1:27" x14ac:dyDescent="0.3">
      <c r="B1364" t="s">
        <v>1353</v>
      </c>
      <c r="C1364" t="s">
        <v>891</v>
      </c>
      <c r="D1364" t="s">
        <v>1066</v>
      </c>
      <c r="E1364" s="20">
        <v>10</v>
      </c>
      <c r="G1364" t="s">
        <v>217</v>
      </c>
      <c r="H1364" s="21">
        <v>1</v>
      </c>
      <c r="I1364" t="s">
        <v>218</v>
      </c>
      <c r="J1364" s="22">
        <f t="shared" si="4"/>
        <v>10</v>
      </c>
      <c r="K1364" s="23"/>
    </row>
    <row r="1365" spans="1:27" ht="45" customHeight="1" x14ac:dyDescent="0.3">
      <c r="B1365" t="s">
        <v>1396</v>
      </c>
      <c r="C1365" t="s">
        <v>898</v>
      </c>
      <c r="D1365" t="s">
        <v>1397</v>
      </c>
      <c r="E1365" s="20">
        <v>1</v>
      </c>
      <c r="G1365" t="s">
        <v>217</v>
      </c>
      <c r="H1365" s="21">
        <v>99.92</v>
      </c>
      <c r="I1365" t="s">
        <v>218</v>
      </c>
      <c r="J1365" s="22">
        <f t="shared" si="4"/>
        <v>99.92</v>
      </c>
      <c r="K1365" s="23"/>
      <c r="L1365" s="1"/>
      <c r="M1365" s="1"/>
      <c r="N1365" s="1"/>
      <c r="O1365" s="1"/>
      <c r="P1365" s="1"/>
      <c r="Q1365" s="1"/>
      <c r="R1365" s="1"/>
      <c r="S1365" s="1"/>
      <c r="T1365" s="1"/>
      <c r="U1365" s="1"/>
      <c r="V1365" s="1"/>
      <c r="W1365" s="1"/>
      <c r="X1365" s="1"/>
      <c r="Y1365" s="1"/>
      <c r="Z1365" s="1"/>
      <c r="AA1365" s="1"/>
    </row>
    <row r="1366" spans="1:27" x14ac:dyDescent="0.3">
      <c r="B1366" t="s">
        <v>848</v>
      </c>
      <c r="C1366" t="s">
        <v>849</v>
      </c>
      <c r="D1366" t="s">
        <v>850</v>
      </c>
      <c r="E1366" s="20">
        <v>2</v>
      </c>
      <c r="G1366" t="s">
        <v>217</v>
      </c>
      <c r="H1366" s="21">
        <v>10.52</v>
      </c>
      <c r="I1366" t="s">
        <v>218</v>
      </c>
      <c r="J1366" s="22">
        <f t="shared" si="4"/>
        <v>21.04</v>
      </c>
      <c r="K1366" s="23"/>
    </row>
    <row r="1367" spans="1:27" x14ac:dyDescent="0.3">
      <c r="D1367" s="24" t="s">
        <v>228</v>
      </c>
      <c r="E1367" s="23"/>
      <c r="H1367" s="23"/>
      <c r="K1367" s="21">
        <f>SUM(J1356:J1366)</f>
        <v>617.04</v>
      </c>
    </row>
    <row r="1368" spans="1:27" x14ac:dyDescent="0.3">
      <c r="D1368" s="24" t="s">
        <v>229</v>
      </c>
      <c r="E1368" s="23"/>
      <c r="H1368" s="23"/>
      <c r="K1368" s="69">
        <f>SUM(J1355:J1367)</f>
        <v>617.04</v>
      </c>
    </row>
    <row r="1369" spans="1:27" x14ac:dyDescent="0.3">
      <c r="D1369" s="24" t="s">
        <v>232</v>
      </c>
      <c r="E1369" s="23"/>
      <c r="H1369" s="23"/>
      <c r="K1369" s="69">
        <f>SUM(K1368:K1368)</f>
        <v>617.04</v>
      </c>
    </row>
    <row r="1371" spans="1:27" x14ac:dyDescent="0.3">
      <c r="A1371" s="17" t="s">
        <v>297</v>
      </c>
      <c r="B1371" s="17" t="s">
        <v>1408</v>
      </c>
      <c r="C1371" s="1" t="s">
        <v>898</v>
      </c>
      <c r="D1371" s="116" t="s">
        <v>1409</v>
      </c>
      <c r="E1371" s="117"/>
      <c r="F1371" s="117"/>
      <c r="G1371" s="1"/>
      <c r="H1371" s="18" t="s">
        <v>212</v>
      </c>
      <c r="I1371" s="118">
        <v>1</v>
      </c>
      <c r="J1371" s="119"/>
      <c r="K1371" s="19">
        <f>ROUND(K1386,2)</f>
        <v>557.09</v>
      </c>
    </row>
    <row r="1372" spans="1:27" x14ac:dyDescent="0.3">
      <c r="B1372" s="14" t="s">
        <v>223</v>
      </c>
    </row>
    <row r="1373" spans="1:27" x14ac:dyDescent="0.3">
      <c r="B1373" t="s">
        <v>1394</v>
      </c>
      <c r="C1373" t="s">
        <v>898</v>
      </c>
      <c r="D1373" t="s">
        <v>1395</v>
      </c>
      <c r="E1373" s="20">
        <v>4</v>
      </c>
      <c r="G1373" t="s">
        <v>217</v>
      </c>
      <c r="H1373" s="21">
        <v>0.35</v>
      </c>
      <c r="I1373" t="s">
        <v>218</v>
      </c>
      <c r="J1373" s="22">
        <f t="shared" ref="J1373:J1383" si="5">ROUND(E1373* H1373,5)</f>
        <v>1.4</v>
      </c>
      <c r="K1373" s="23"/>
    </row>
    <row r="1374" spans="1:27" x14ac:dyDescent="0.3">
      <c r="B1374" t="s">
        <v>1396</v>
      </c>
      <c r="C1374" t="s">
        <v>898</v>
      </c>
      <c r="D1374" t="s">
        <v>1397</v>
      </c>
      <c r="E1374" s="20">
        <v>1</v>
      </c>
      <c r="G1374" t="s">
        <v>217</v>
      </c>
      <c r="H1374" s="21">
        <v>99.92</v>
      </c>
      <c r="I1374" t="s">
        <v>218</v>
      </c>
      <c r="J1374" s="22">
        <f t="shared" si="5"/>
        <v>99.92</v>
      </c>
      <c r="K1374" s="23"/>
    </row>
    <row r="1375" spans="1:27" x14ac:dyDescent="0.3">
      <c r="B1375" t="s">
        <v>1353</v>
      </c>
      <c r="C1375" t="s">
        <v>891</v>
      </c>
      <c r="D1375" t="s">
        <v>1066</v>
      </c>
      <c r="E1375" s="20">
        <v>10</v>
      </c>
      <c r="G1375" t="s">
        <v>217</v>
      </c>
      <c r="H1375" s="21">
        <v>1</v>
      </c>
      <c r="I1375" t="s">
        <v>218</v>
      </c>
      <c r="J1375" s="22">
        <f t="shared" si="5"/>
        <v>10</v>
      </c>
      <c r="K1375" s="23"/>
    </row>
    <row r="1376" spans="1:27" x14ac:dyDescent="0.3">
      <c r="B1376" t="s">
        <v>1400</v>
      </c>
      <c r="C1376" t="s">
        <v>891</v>
      </c>
      <c r="D1376" t="s">
        <v>1401</v>
      </c>
      <c r="E1376" s="20">
        <v>3.35</v>
      </c>
      <c r="G1376" t="s">
        <v>217</v>
      </c>
      <c r="H1376" s="21">
        <v>1</v>
      </c>
      <c r="I1376" t="s">
        <v>218</v>
      </c>
      <c r="J1376" s="22">
        <f t="shared" si="5"/>
        <v>3.35</v>
      </c>
      <c r="K1376" s="23"/>
    </row>
    <row r="1377" spans="1:27" x14ac:dyDescent="0.3">
      <c r="B1377" t="s">
        <v>1390</v>
      </c>
      <c r="C1377" t="s">
        <v>846</v>
      </c>
      <c r="D1377" t="s">
        <v>1391</v>
      </c>
      <c r="E1377" s="20">
        <v>4</v>
      </c>
      <c r="G1377" t="s">
        <v>217</v>
      </c>
      <c r="H1377" s="21">
        <v>1.68</v>
      </c>
      <c r="I1377" t="s">
        <v>218</v>
      </c>
      <c r="J1377" s="22">
        <f t="shared" si="5"/>
        <v>6.72</v>
      </c>
      <c r="K1377" s="23"/>
    </row>
    <row r="1378" spans="1:27" x14ac:dyDescent="0.3">
      <c r="B1378" t="s">
        <v>1398</v>
      </c>
      <c r="C1378" t="s">
        <v>891</v>
      </c>
      <c r="D1378" t="s">
        <v>1399</v>
      </c>
      <c r="E1378" s="20">
        <v>0.36</v>
      </c>
      <c r="G1378" t="s">
        <v>217</v>
      </c>
      <c r="H1378" s="21">
        <v>1</v>
      </c>
      <c r="I1378" t="s">
        <v>218</v>
      </c>
      <c r="J1378" s="22">
        <f t="shared" si="5"/>
        <v>0.36</v>
      </c>
      <c r="K1378" s="23"/>
    </row>
    <row r="1379" spans="1:27" ht="45" customHeight="1" x14ac:dyDescent="0.3">
      <c r="B1379" t="s">
        <v>1392</v>
      </c>
      <c r="C1379" t="s">
        <v>898</v>
      </c>
      <c r="D1379" t="s">
        <v>1393</v>
      </c>
      <c r="E1379" s="20">
        <v>4</v>
      </c>
      <c r="G1379" t="s">
        <v>217</v>
      </c>
      <c r="H1379" s="21">
        <v>3.98</v>
      </c>
      <c r="I1379" t="s">
        <v>218</v>
      </c>
      <c r="J1379" s="22">
        <f t="shared" si="5"/>
        <v>15.92</v>
      </c>
      <c r="K1379" s="23"/>
      <c r="L1379" s="1"/>
      <c r="M1379" s="1"/>
      <c r="N1379" s="1"/>
      <c r="O1379" s="1"/>
      <c r="P1379" s="1"/>
      <c r="Q1379" s="1"/>
      <c r="R1379" s="1"/>
      <c r="S1379" s="1"/>
      <c r="T1379" s="1"/>
      <c r="U1379" s="1"/>
      <c r="V1379" s="1"/>
      <c r="W1379" s="1"/>
      <c r="X1379" s="1"/>
      <c r="Y1379" s="1"/>
      <c r="Z1379" s="1"/>
      <c r="AA1379" s="1"/>
    </row>
    <row r="1380" spans="1:27" x14ac:dyDescent="0.3">
      <c r="B1380" t="s">
        <v>1410</v>
      </c>
      <c r="C1380" t="s">
        <v>898</v>
      </c>
      <c r="D1380" t="s">
        <v>1411</v>
      </c>
      <c r="E1380" s="20">
        <v>1</v>
      </c>
      <c r="G1380" t="s">
        <v>217</v>
      </c>
      <c r="H1380" s="21">
        <v>379.7</v>
      </c>
      <c r="I1380" t="s">
        <v>218</v>
      </c>
      <c r="J1380" s="22">
        <f t="shared" si="5"/>
        <v>379.7</v>
      </c>
      <c r="K1380" s="23"/>
    </row>
    <row r="1381" spans="1:27" x14ac:dyDescent="0.3">
      <c r="B1381" t="s">
        <v>932</v>
      </c>
      <c r="C1381" t="s">
        <v>849</v>
      </c>
      <c r="D1381" t="s">
        <v>933</v>
      </c>
      <c r="E1381" s="20">
        <v>2</v>
      </c>
      <c r="G1381" t="s">
        <v>217</v>
      </c>
      <c r="H1381" s="21">
        <v>8.59</v>
      </c>
      <c r="I1381" t="s">
        <v>218</v>
      </c>
      <c r="J1381" s="22">
        <f t="shared" si="5"/>
        <v>17.18</v>
      </c>
      <c r="K1381" s="23"/>
    </row>
    <row r="1382" spans="1:27" x14ac:dyDescent="0.3">
      <c r="B1382" t="s">
        <v>848</v>
      </c>
      <c r="C1382" t="s">
        <v>849</v>
      </c>
      <c r="D1382" t="s">
        <v>850</v>
      </c>
      <c r="E1382" s="20">
        <v>2</v>
      </c>
      <c r="G1382" t="s">
        <v>217</v>
      </c>
      <c r="H1382" s="21">
        <v>10.52</v>
      </c>
      <c r="I1382" t="s">
        <v>218</v>
      </c>
      <c r="J1382" s="22">
        <f t="shared" si="5"/>
        <v>21.04</v>
      </c>
      <c r="K1382" s="23"/>
    </row>
    <row r="1383" spans="1:27" x14ac:dyDescent="0.3">
      <c r="B1383" t="s">
        <v>1388</v>
      </c>
      <c r="C1383" t="s">
        <v>891</v>
      </c>
      <c r="D1383" t="s">
        <v>1389</v>
      </c>
      <c r="E1383" s="20">
        <v>1.5</v>
      </c>
      <c r="G1383" t="s">
        <v>217</v>
      </c>
      <c r="H1383" s="21">
        <v>1</v>
      </c>
      <c r="I1383" t="s">
        <v>218</v>
      </c>
      <c r="J1383" s="22">
        <f t="shared" si="5"/>
        <v>1.5</v>
      </c>
      <c r="K1383" s="23"/>
    </row>
    <row r="1384" spans="1:27" x14ac:dyDescent="0.3">
      <c r="D1384" s="24" t="s">
        <v>228</v>
      </c>
      <c r="E1384" s="23"/>
      <c r="H1384" s="23"/>
      <c r="K1384" s="21">
        <f>SUM(J1373:J1383)</f>
        <v>557.08999999999992</v>
      </c>
    </row>
    <row r="1385" spans="1:27" x14ac:dyDescent="0.3">
      <c r="D1385" s="24" t="s">
        <v>229</v>
      </c>
      <c r="E1385" s="23"/>
      <c r="H1385" s="23"/>
      <c r="K1385" s="69">
        <f>SUM(J1372:J1384)</f>
        <v>557.08999999999992</v>
      </c>
    </row>
    <row r="1386" spans="1:27" x14ac:dyDescent="0.3">
      <c r="D1386" s="24" t="s">
        <v>232</v>
      </c>
      <c r="E1386" s="23"/>
      <c r="H1386" s="23"/>
      <c r="K1386" s="69">
        <f>SUM(K1385:K1385)</f>
        <v>557.08999999999992</v>
      </c>
    </row>
    <row r="1388" spans="1:27" x14ac:dyDescent="0.3">
      <c r="A1388" s="17" t="s">
        <v>298</v>
      </c>
      <c r="B1388" s="17" t="s">
        <v>1412</v>
      </c>
      <c r="C1388" s="1" t="s">
        <v>898</v>
      </c>
      <c r="D1388" s="116" t="s">
        <v>1413</v>
      </c>
      <c r="E1388" s="117"/>
      <c r="F1388" s="117"/>
      <c r="G1388" s="1"/>
      <c r="H1388" s="18" t="s">
        <v>212</v>
      </c>
      <c r="I1388" s="118">
        <v>1</v>
      </c>
      <c r="J1388" s="119"/>
      <c r="K1388" s="19">
        <f>ROUND(K1403,2)</f>
        <v>650.35</v>
      </c>
    </row>
    <row r="1389" spans="1:27" x14ac:dyDescent="0.3">
      <c r="B1389" s="14" t="s">
        <v>223</v>
      </c>
    </row>
    <row r="1390" spans="1:27" x14ac:dyDescent="0.3">
      <c r="B1390" t="s">
        <v>1353</v>
      </c>
      <c r="C1390" t="s">
        <v>891</v>
      </c>
      <c r="D1390" t="s">
        <v>1066</v>
      </c>
      <c r="E1390" s="20">
        <v>10</v>
      </c>
      <c r="G1390" t="s">
        <v>217</v>
      </c>
      <c r="H1390" s="21">
        <v>1</v>
      </c>
      <c r="I1390" t="s">
        <v>218</v>
      </c>
      <c r="J1390" s="22">
        <f t="shared" ref="J1390:J1400" si="6">ROUND(E1390* H1390,5)</f>
        <v>10</v>
      </c>
      <c r="K1390" s="23"/>
    </row>
    <row r="1391" spans="1:27" x14ac:dyDescent="0.3">
      <c r="B1391" t="s">
        <v>932</v>
      </c>
      <c r="C1391" t="s">
        <v>849</v>
      </c>
      <c r="D1391" t="s">
        <v>933</v>
      </c>
      <c r="E1391" s="20">
        <v>2</v>
      </c>
      <c r="G1391" t="s">
        <v>217</v>
      </c>
      <c r="H1391" s="21">
        <v>8.59</v>
      </c>
      <c r="I1391" t="s">
        <v>218</v>
      </c>
      <c r="J1391" s="22">
        <f t="shared" si="6"/>
        <v>17.18</v>
      </c>
      <c r="K1391" s="23"/>
    </row>
    <row r="1392" spans="1:27" ht="45" customHeight="1" x14ac:dyDescent="0.3">
      <c r="B1392" t="s">
        <v>1392</v>
      </c>
      <c r="C1392" t="s">
        <v>898</v>
      </c>
      <c r="D1392" t="s">
        <v>1393</v>
      </c>
      <c r="E1392" s="20">
        <v>4</v>
      </c>
      <c r="G1392" t="s">
        <v>217</v>
      </c>
      <c r="H1392" s="21">
        <v>3.98</v>
      </c>
      <c r="I1392" t="s">
        <v>218</v>
      </c>
      <c r="J1392" s="22">
        <f t="shared" si="6"/>
        <v>15.92</v>
      </c>
      <c r="K1392" s="23"/>
      <c r="L1392" s="1"/>
      <c r="M1392" s="1"/>
      <c r="N1392" s="1"/>
      <c r="O1392" s="1"/>
      <c r="P1392" s="1"/>
      <c r="Q1392" s="1"/>
      <c r="R1392" s="1"/>
      <c r="S1392" s="1"/>
      <c r="T1392" s="1"/>
      <c r="U1392" s="1"/>
      <c r="V1392" s="1"/>
      <c r="W1392" s="1"/>
      <c r="X1392" s="1"/>
      <c r="Y1392" s="1"/>
      <c r="Z1392" s="1"/>
      <c r="AA1392" s="1"/>
    </row>
    <row r="1393" spans="1:27" ht="45" customHeight="1" x14ac:dyDescent="0.3">
      <c r="B1393" t="s">
        <v>1390</v>
      </c>
      <c r="C1393" t="s">
        <v>846</v>
      </c>
      <c r="D1393" t="s">
        <v>1391</v>
      </c>
      <c r="E1393" s="20">
        <v>4</v>
      </c>
      <c r="G1393" t="s">
        <v>217</v>
      </c>
      <c r="H1393" s="21">
        <v>1.68</v>
      </c>
      <c r="I1393" t="s">
        <v>218</v>
      </c>
      <c r="J1393" s="22">
        <f t="shared" si="6"/>
        <v>6.72</v>
      </c>
      <c r="K1393" s="23"/>
      <c r="L1393" s="1"/>
      <c r="M1393" s="1"/>
      <c r="N1393" s="1"/>
      <c r="O1393" s="1"/>
      <c r="P1393" s="1"/>
      <c r="Q1393" s="1"/>
      <c r="R1393" s="1"/>
      <c r="S1393" s="1"/>
      <c r="T1393" s="1"/>
      <c r="U1393" s="1"/>
      <c r="V1393" s="1"/>
      <c r="W1393" s="1"/>
      <c r="X1393" s="1"/>
      <c r="Y1393" s="1"/>
      <c r="Z1393" s="1"/>
      <c r="AA1393" s="1"/>
    </row>
    <row r="1394" spans="1:27" ht="45" customHeight="1" x14ac:dyDescent="0.3">
      <c r="B1394" t="s">
        <v>1394</v>
      </c>
      <c r="C1394" t="s">
        <v>898</v>
      </c>
      <c r="D1394" t="s">
        <v>1395</v>
      </c>
      <c r="E1394" s="20">
        <v>4</v>
      </c>
      <c r="G1394" t="s">
        <v>217</v>
      </c>
      <c r="H1394" s="21">
        <v>0.35</v>
      </c>
      <c r="I1394" t="s">
        <v>218</v>
      </c>
      <c r="J1394" s="22">
        <f t="shared" si="6"/>
        <v>1.4</v>
      </c>
      <c r="K1394" s="23"/>
      <c r="L1394" s="1"/>
      <c r="M1394" s="1"/>
      <c r="N1394" s="1"/>
      <c r="O1394" s="1"/>
      <c r="P1394" s="1"/>
      <c r="Q1394" s="1"/>
      <c r="R1394" s="1"/>
      <c r="S1394" s="1"/>
      <c r="T1394" s="1"/>
      <c r="U1394" s="1"/>
      <c r="V1394" s="1"/>
      <c r="W1394" s="1"/>
      <c r="X1394" s="1"/>
      <c r="Y1394" s="1"/>
      <c r="Z1394" s="1"/>
      <c r="AA1394" s="1"/>
    </row>
    <row r="1395" spans="1:27" ht="45" customHeight="1" x14ac:dyDescent="0.3">
      <c r="B1395" t="s">
        <v>1414</v>
      </c>
      <c r="C1395" t="s">
        <v>898</v>
      </c>
      <c r="D1395" t="s">
        <v>1415</v>
      </c>
      <c r="E1395" s="20">
        <v>1</v>
      </c>
      <c r="G1395" t="s">
        <v>217</v>
      </c>
      <c r="H1395" s="21">
        <v>472.96</v>
      </c>
      <c r="I1395" t="s">
        <v>218</v>
      </c>
      <c r="J1395" s="22">
        <f t="shared" si="6"/>
        <v>472.96</v>
      </c>
      <c r="K1395" s="23"/>
      <c r="L1395" s="1"/>
      <c r="M1395" s="1"/>
      <c r="N1395" s="1"/>
      <c r="O1395" s="1"/>
      <c r="P1395" s="1"/>
      <c r="Q1395" s="1"/>
      <c r="R1395" s="1"/>
      <c r="S1395" s="1"/>
      <c r="T1395" s="1"/>
      <c r="U1395" s="1"/>
      <c r="V1395" s="1"/>
      <c r="W1395" s="1"/>
      <c r="X1395" s="1"/>
      <c r="Y1395" s="1"/>
      <c r="Z1395" s="1"/>
      <c r="AA1395" s="1"/>
    </row>
    <row r="1396" spans="1:27" ht="45" customHeight="1" x14ac:dyDescent="0.3">
      <c r="B1396" t="s">
        <v>1388</v>
      </c>
      <c r="C1396" t="s">
        <v>891</v>
      </c>
      <c r="D1396" t="s">
        <v>1389</v>
      </c>
      <c r="E1396" s="20">
        <v>1.5</v>
      </c>
      <c r="G1396" t="s">
        <v>217</v>
      </c>
      <c r="H1396" s="21">
        <v>1</v>
      </c>
      <c r="I1396" t="s">
        <v>218</v>
      </c>
      <c r="J1396" s="22">
        <f t="shared" si="6"/>
        <v>1.5</v>
      </c>
      <c r="K1396" s="23"/>
      <c r="L1396" s="1"/>
      <c r="M1396" s="1"/>
      <c r="N1396" s="1"/>
      <c r="O1396" s="1"/>
      <c r="P1396" s="1"/>
      <c r="Q1396" s="1"/>
      <c r="R1396" s="1"/>
      <c r="S1396" s="1"/>
      <c r="T1396" s="1"/>
      <c r="U1396" s="1"/>
      <c r="V1396" s="1"/>
      <c r="W1396" s="1"/>
      <c r="X1396" s="1"/>
      <c r="Y1396" s="1"/>
      <c r="Z1396" s="1"/>
      <c r="AA1396" s="1"/>
    </row>
    <row r="1397" spans="1:27" ht="45" customHeight="1" x14ac:dyDescent="0.3">
      <c r="B1397" t="s">
        <v>848</v>
      </c>
      <c r="C1397" t="s">
        <v>849</v>
      </c>
      <c r="D1397" t="s">
        <v>850</v>
      </c>
      <c r="E1397" s="20">
        <v>2</v>
      </c>
      <c r="G1397" t="s">
        <v>217</v>
      </c>
      <c r="H1397" s="21">
        <v>10.52</v>
      </c>
      <c r="I1397" t="s">
        <v>218</v>
      </c>
      <c r="J1397" s="22">
        <f t="shared" si="6"/>
        <v>21.04</v>
      </c>
      <c r="K1397" s="23"/>
      <c r="L1397" s="1"/>
      <c r="M1397" s="1"/>
      <c r="N1397" s="1"/>
      <c r="O1397" s="1"/>
      <c r="P1397" s="1"/>
      <c r="Q1397" s="1"/>
      <c r="R1397" s="1"/>
      <c r="S1397" s="1"/>
      <c r="T1397" s="1"/>
      <c r="U1397" s="1"/>
      <c r="V1397" s="1"/>
      <c r="W1397" s="1"/>
      <c r="X1397" s="1"/>
      <c r="Y1397" s="1"/>
      <c r="Z1397" s="1"/>
      <c r="AA1397" s="1"/>
    </row>
    <row r="1398" spans="1:27" x14ac:dyDescent="0.3">
      <c r="B1398" t="s">
        <v>1398</v>
      </c>
      <c r="C1398" t="s">
        <v>891</v>
      </c>
      <c r="D1398" t="s">
        <v>1399</v>
      </c>
      <c r="E1398" s="20">
        <v>0.36</v>
      </c>
      <c r="G1398" t="s">
        <v>217</v>
      </c>
      <c r="H1398" s="21">
        <v>1</v>
      </c>
      <c r="I1398" t="s">
        <v>218</v>
      </c>
      <c r="J1398" s="22">
        <f t="shared" si="6"/>
        <v>0.36</v>
      </c>
      <c r="K1398" s="23"/>
    </row>
    <row r="1399" spans="1:27" x14ac:dyDescent="0.3">
      <c r="B1399" t="s">
        <v>1400</v>
      </c>
      <c r="C1399" t="s">
        <v>891</v>
      </c>
      <c r="D1399" t="s">
        <v>1401</v>
      </c>
      <c r="E1399" s="20">
        <v>3.35</v>
      </c>
      <c r="G1399" t="s">
        <v>217</v>
      </c>
      <c r="H1399" s="21">
        <v>1</v>
      </c>
      <c r="I1399" t="s">
        <v>218</v>
      </c>
      <c r="J1399" s="22">
        <f t="shared" si="6"/>
        <v>3.35</v>
      </c>
      <c r="K1399" s="23"/>
    </row>
    <row r="1400" spans="1:27" x14ac:dyDescent="0.3">
      <c r="B1400" t="s">
        <v>1396</v>
      </c>
      <c r="C1400" t="s">
        <v>898</v>
      </c>
      <c r="D1400" t="s">
        <v>1397</v>
      </c>
      <c r="E1400" s="20">
        <v>1</v>
      </c>
      <c r="G1400" t="s">
        <v>217</v>
      </c>
      <c r="H1400" s="21">
        <v>99.92</v>
      </c>
      <c r="I1400" t="s">
        <v>218</v>
      </c>
      <c r="J1400" s="22">
        <f t="shared" si="6"/>
        <v>99.92</v>
      </c>
      <c r="K1400" s="23"/>
    </row>
    <row r="1401" spans="1:27" x14ac:dyDescent="0.3">
      <c r="D1401" s="24" t="s">
        <v>228</v>
      </c>
      <c r="E1401" s="23"/>
      <c r="H1401" s="23"/>
      <c r="K1401" s="21">
        <f>SUM(J1390:J1400)</f>
        <v>650.34999999999991</v>
      </c>
    </row>
    <row r="1402" spans="1:27" x14ac:dyDescent="0.3">
      <c r="D1402" s="24" t="s">
        <v>229</v>
      </c>
      <c r="E1402" s="23"/>
      <c r="H1402" s="23"/>
      <c r="K1402" s="69">
        <f>SUM(J1389:J1401)</f>
        <v>650.34999999999991</v>
      </c>
    </row>
    <row r="1403" spans="1:27" x14ac:dyDescent="0.3">
      <c r="D1403" s="24" t="s">
        <v>232</v>
      </c>
      <c r="E1403" s="23"/>
      <c r="H1403" s="23"/>
      <c r="K1403" s="69">
        <f>SUM(K1402:K1402)</f>
        <v>650.34999999999991</v>
      </c>
    </row>
    <row r="1405" spans="1:27" x14ac:dyDescent="0.3">
      <c r="A1405" s="17" t="s">
        <v>299</v>
      </c>
      <c r="B1405" s="17" t="s">
        <v>1416</v>
      </c>
      <c r="C1405" s="1" t="s">
        <v>15</v>
      </c>
      <c r="D1405" s="116" t="s">
        <v>1417</v>
      </c>
      <c r="E1405" s="117"/>
      <c r="F1405" s="117"/>
      <c r="G1405" s="1"/>
      <c r="H1405" s="18" t="s">
        <v>212</v>
      </c>
      <c r="I1405" s="118">
        <v>1</v>
      </c>
      <c r="J1405" s="119"/>
      <c r="K1405" s="19">
        <f>ROUND(K1414,2)</f>
        <v>178.98</v>
      </c>
    </row>
    <row r="1406" spans="1:27" x14ac:dyDescent="0.3">
      <c r="B1406" s="14" t="s">
        <v>213</v>
      </c>
    </row>
    <row r="1407" spans="1:27" x14ac:dyDescent="0.3">
      <c r="B1407" t="s">
        <v>1418</v>
      </c>
      <c r="C1407" t="s">
        <v>214</v>
      </c>
      <c r="D1407" t="s">
        <v>1419</v>
      </c>
      <c r="E1407" s="20">
        <v>0.65</v>
      </c>
      <c r="F1407" t="s">
        <v>216</v>
      </c>
      <c r="G1407" t="s">
        <v>217</v>
      </c>
      <c r="H1407" s="21">
        <v>24.28</v>
      </c>
      <c r="I1407" t="s">
        <v>218</v>
      </c>
      <c r="J1407" s="22">
        <f>ROUND(E1407/I1405* H1407,5)</f>
        <v>15.782</v>
      </c>
      <c r="K1407" s="23"/>
    </row>
    <row r="1408" spans="1:27" x14ac:dyDescent="0.3">
      <c r="B1408" t="s">
        <v>1420</v>
      </c>
      <c r="C1408" t="s">
        <v>214</v>
      </c>
      <c r="D1408" t="s">
        <v>1421</v>
      </c>
      <c r="E1408" s="20">
        <v>0.15</v>
      </c>
      <c r="F1408" t="s">
        <v>216</v>
      </c>
      <c r="G1408" t="s">
        <v>217</v>
      </c>
      <c r="H1408" s="21">
        <v>21.3</v>
      </c>
      <c r="I1408" t="s">
        <v>218</v>
      </c>
      <c r="J1408" s="22">
        <f>ROUND(E1408/I1405* H1408,5)</f>
        <v>3.1949999999999998</v>
      </c>
      <c r="K1408" s="23"/>
    </row>
    <row r="1409" spans="1:27" x14ac:dyDescent="0.3">
      <c r="D1409" s="24" t="s">
        <v>219</v>
      </c>
      <c r="E1409" s="23"/>
      <c r="H1409" s="23"/>
      <c r="K1409" s="21">
        <f>SUM(J1407:J1408)</f>
        <v>18.977</v>
      </c>
    </row>
    <row r="1410" spans="1:27" ht="45" customHeight="1" x14ac:dyDescent="0.3">
      <c r="B1410" s="14" t="s">
        <v>223</v>
      </c>
      <c r="E1410" s="23"/>
      <c r="H1410" s="23"/>
      <c r="K1410" s="23"/>
      <c r="L1410" s="1"/>
      <c r="M1410" s="1"/>
      <c r="N1410" s="1"/>
      <c r="O1410" s="1"/>
      <c r="P1410" s="1"/>
      <c r="Q1410" s="1"/>
      <c r="R1410" s="1"/>
      <c r="S1410" s="1"/>
      <c r="T1410" s="1"/>
      <c r="U1410" s="1"/>
      <c r="V1410" s="1"/>
      <c r="W1410" s="1"/>
      <c r="X1410" s="1"/>
      <c r="Y1410" s="1"/>
      <c r="Z1410" s="1"/>
      <c r="AA1410" s="1"/>
    </row>
    <row r="1411" spans="1:27" x14ac:dyDescent="0.3">
      <c r="B1411" t="s">
        <v>1422</v>
      </c>
      <c r="C1411" t="s">
        <v>15</v>
      </c>
      <c r="D1411" t="s">
        <v>1423</v>
      </c>
      <c r="E1411" s="20">
        <v>1</v>
      </c>
      <c r="G1411" t="s">
        <v>217</v>
      </c>
      <c r="H1411" s="21">
        <v>160</v>
      </c>
      <c r="I1411" t="s">
        <v>218</v>
      </c>
      <c r="J1411" s="22">
        <f>ROUND(E1411* H1411,5)</f>
        <v>160</v>
      </c>
      <c r="K1411" s="23"/>
    </row>
    <row r="1412" spans="1:27" x14ac:dyDescent="0.3">
      <c r="D1412" s="24" t="s">
        <v>228</v>
      </c>
      <c r="E1412" s="23"/>
      <c r="H1412" s="23"/>
      <c r="K1412" s="21">
        <f>SUM(J1411:J1411)</f>
        <v>160</v>
      </c>
    </row>
    <row r="1413" spans="1:27" x14ac:dyDescent="0.3">
      <c r="D1413" s="24" t="s">
        <v>229</v>
      </c>
      <c r="E1413" s="23"/>
      <c r="H1413" s="23"/>
      <c r="K1413" s="69">
        <f>SUM(J1406:J1412)</f>
        <v>178.977</v>
      </c>
    </row>
    <row r="1414" spans="1:27" x14ac:dyDescent="0.3">
      <c r="D1414" s="24" t="s">
        <v>232</v>
      </c>
      <c r="E1414" s="23"/>
      <c r="H1414" s="23"/>
      <c r="K1414" s="69">
        <f>SUM(K1413:K1413)</f>
        <v>178.977</v>
      </c>
    </row>
    <row r="1416" spans="1:27" x14ac:dyDescent="0.3">
      <c r="A1416" s="17" t="s">
        <v>300</v>
      </c>
      <c r="B1416" s="17" t="s">
        <v>1424</v>
      </c>
      <c r="C1416" s="1" t="s">
        <v>898</v>
      </c>
      <c r="D1416" s="116" t="s">
        <v>1425</v>
      </c>
      <c r="E1416" s="117"/>
      <c r="F1416" s="117"/>
      <c r="G1416" s="1"/>
      <c r="H1416" s="18" t="s">
        <v>212</v>
      </c>
      <c r="I1416" s="118">
        <v>1</v>
      </c>
      <c r="J1416" s="119"/>
      <c r="K1416" s="19">
        <f>ROUND(K1424,2)</f>
        <v>77.31</v>
      </c>
    </row>
    <row r="1417" spans="1:27" x14ac:dyDescent="0.3">
      <c r="B1417" s="14" t="s">
        <v>223</v>
      </c>
    </row>
    <row r="1418" spans="1:27" x14ac:dyDescent="0.3">
      <c r="B1418" t="s">
        <v>848</v>
      </c>
      <c r="C1418" t="s">
        <v>849</v>
      </c>
      <c r="D1418" t="s">
        <v>850</v>
      </c>
      <c r="E1418" s="20">
        <v>0.75</v>
      </c>
      <c r="G1418" t="s">
        <v>217</v>
      </c>
      <c r="H1418" s="21">
        <v>10.52</v>
      </c>
      <c r="I1418" t="s">
        <v>218</v>
      </c>
      <c r="J1418" s="22">
        <f>ROUND(E1418* H1418,5)</f>
        <v>7.89</v>
      </c>
      <c r="K1418" s="23"/>
    </row>
    <row r="1419" spans="1:27" x14ac:dyDescent="0.3">
      <c r="B1419" t="s">
        <v>1353</v>
      </c>
      <c r="C1419" t="s">
        <v>891</v>
      </c>
      <c r="D1419" t="s">
        <v>1066</v>
      </c>
      <c r="E1419" s="20">
        <v>0.75</v>
      </c>
      <c r="G1419" t="s">
        <v>217</v>
      </c>
      <c r="H1419" s="21">
        <v>1</v>
      </c>
      <c r="I1419" t="s">
        <v>218</v>
      </c>
      <c r="J1419" s="22">
        <f>ROUND(E1419* H1419,5)</f>
        <v>0.75</v>
      </c>
      <c r="K1419" s="23"/>
    </row>
    <row r="1420" spans="1:27" x14ac:dyDescent="0.3">
      <c r="B1420" t="s">
        <v>1426</v>
      </c>
      <c r="C1420" t="s">
        <v>891</v>
      </c>
      <c r="D1420" t="s">
        <v>1427</v>
      </c>
      <c r="E1420" s="20">
        <v>8.4</v>
      </c>
      <c r="G1420" t="s">
        <v>217</v>
      </c>
      <c r="H1420" s="21">
        <v>1</v>
      </c>
      <c r="I1420" t="s">
        <v>218</v>
      </c>
      <c r="J1420" s="22">
        <f>ROUND(E1420* H1420,5)</f>
        <v>8.4</v>
      </c>
      <c r="K1420" s="23"/>
    </row>
    <row r="1421" spans="1:27" x14ac:dyDescent="0.3">
      <c r="B1421" t="s">
        <v>1428</v>
      </c>
      <c r="C1421" t="s">
        <v>898</v>
      </c>
      <c r="D1421" t="s">
        <v>1429</v>
      </c>
      <c r="E1421" s="20">
        <v>1</v>
      </c>
      <c r="G1421" t="s">
        <v>217</v>
      </c>
      <c r="H1421" s="21">
        <v>60.27</v>
      </c>
      <c r="I1421" t="s">
        <v>218</v>
      </c>
      <c r="J1421" s="22">
        <f>ROUND(E1421* H1421,5)</f>
        <v>60.27</v>
      </c>
      <c r="K1421" s="23"/>
    </row>
    <row r="1422" spans="1:27" x14ac:dyDescent="0.3">
      <c r="D1422" s="24" t="s">
        <v>228</v>
      </c>
      <c r="E1422" s="23"/>
      <c r="H1422" s="23"/>
      <c r="K1422" s="21">
        <f>SUM(J1418:J1421)</f>
        <v>77.31</v>
      </c>
    </row>
    <row r="1423" spans="1:27" ht="45" customHeight="1" x14ac:dyDescent="0.3">
      <c r="D1423" s="24" t="s">
        <v>229</v>
      </c>
      <c r="E1423" s="23"/>
      <c r="H1423" s="23"/>
      <c r="K1423" s="69">
        <f>SUM(J1417:J1422)</f>
        <v>77.31</v>
      </c>
      <c r="L1423" s="1"/>
      <c r="M1423" s="1"/>
      <c r="N1423" s="1"/>
      <c r="O1423" s="1"/>
      <c r="P1423" s="1"/>
      <c r="Q1423" s="1"/>
      <c r="R1423" s="1"/>
      <c r="S1423" s="1"/>
      <c r="T1423" s="1"/>
      <c r="U1423" s="1"/>
      <c r="V1423" s="1"/>
      <c r="W1423" s="1"/>
      <c r="X1423" s="1"/>
      <c r="Y1423" s="1"/>
      <c r="Z1423" s="1"/>
      <c r="AA1423" s="1"/>
    </row>
    <row r="1424" spans="1:27" x14ac:dyDescent="0.3">
      <c r="D1424" s="24" t="s">
        <v>232</v>
      </c>
      <c r="E1424" s="23"/>
      <c r="H1424" s="23"/>
      <c r="K1424" s="69">
        <f>SUM(K1423:K1423)</f>
        <v>77.31</v>
      </c>
    </row>
    <row r="1426" spans="1:27" x14ac:dyDescent="0.3">
      <c r="A1426" s="17" t="s">
        <v>301</v>
      </c>
      <c r="B1426" s="17" t="s">
        <v>1430</v>
      </c>
      <c r="C1426" s="1" t="s">
        <v>898</v>
      </c>
      <c r="D1426" s="116" t="s">
        <v>1431</v>
      </c>
      <c r="E1426" s="117"/>
      <c r="F1426" s="117"/>
      <c r="G1426" s="1"/>
      <c r="H1426" s="18" t="s">
        <v>212</v>
      </c>
      <c r="I1426" s="118">
        <v>1</v>
      </c>
      <c r="J1426" s="119"/>
      <c r="K1426" s="19">
        <f>ROUND(K1434,2)</f>
        <v>604.5</v>
      </c>
    </row>
    <row r="1427" spans="1:27" x14ac:dyDescent="0.3">
      <c r="B1427" s="14" t="s">
        <v>223</v>
      </c>
    </row>
    <row r="1428" spans="1:27" x14ac:dyDescent="0.3">
      <c r="B1428" t="s">
        <v>848</v>
      </c>
      <c r="C1428" t="s">
        <v>849</v>
      </c>
      <c r="D1428" t="s">
        <v>850</v>
      </c>
      <c r="E1428" s="20">
        <v>1.5</v>
      </c>
      <c r="G1428" t="s">
        <v>217</v>
      </c>
      <c r="H1428" s="21">
        <v>10.52</v>
      </c>
      <c r="I1428" t="s">
        <v>218</v>
      </c>
      <c r="J1428" s="22">
        <f>ROUND(E1428* H1428,5)</f>
        <v>15.78</v>
      </c>
      <c r="K1428" s="23"/>
    </row>
    <row r="1429" spans="1:27" x14ac:dyDescent="0.3">
      <c r="B1429" t="s">
        <v>1432</v>
      </c>
      <c r="C1429" t="s">
        <v>898</v>
      </c>
      <c r="D1429" t="s">
        <v>1433</v>
      </c>
      <c r="E1429" s="20">
        <v>1</v>
      </c>
      <c r="G1429" t="s">
        <v>217</v>
      </c>
      <c r="H1429" s="21">
        <v>12.9</v>
      </c>
      <c r="I1429" t="s">
        <v>218</v>
      </c>
      <c r="J1429" s="22">
        <f>ROUND(E1429* H1429,5)</f>
        <v>12.9</v>
      </c>
      <c r="K1429" s="23"/>
    </row>
    <row r="1430" spans="1:27" x14ac:dyDescent="0.3">
      <c r="B1430" t="s">
        <v>1434</v>
      </c>
      <c r="C1430" t="s">
        <v>898</v>
      </c>
      <c r="D1430" t="s">
        <v>1435</v>
      </c>
      <c r="E1430" s="20">
        <v>1</v>
      </c>
      <c r="G1430" t="s">
        <v>217</v>
      </c>
      <c r="H1430" s="21">
        <v>572.82000000000005</v>
      </c>
      <c r="I1430" t="s">
        <v>218</v>
      </c>
      <c r="J1430" s="22">
        <f>ROUND(E1430* H1430,5)</f>
        <v>572.82000000000005</v>
      </c>
      <c r="K1430" s="23"/>
    </row>
    <row r="1431" spans="1:27" x14ac:dyDescent="0.3">
      <c r="B1431" t="s">
        <v>1353</v>
      </c>
      <c r="C1431" t="s">
        <v>891</v>
      </c>
      <c r="D1431" t="s">
        <v>1066</v>
      </c>
      <c r="E1431" s="20">
        <v>3</v>
      </c>
      <c r="G1431" t="s">
        <v>217</v>
      </c>
      <c r="H1431" s="21">
        <v>1</v>
      </c>
      <c r="I1431" t="s">
        <v>218</v>
      </c>
      <c r="J1431" s="22">
        <f>ROUND(E1431* H1431,5)</f>
        <v>3</v>
      </c>
      <c r="K1431" s="23"/>
    </row>
    <row r="1432" spans="1:27" x14ac:dyDescent="0.3">
      <c r="D1432" s="24" t="s">
        <v>228</v>
      </c>
      <c r="E1432" s="23"/>
      <c r="H1432" s="23"/>
      <c r="K1432" s="21">
        <f>SUM(J1428:J1431)</f>
        <v>604.5</v>
      </c>
    </row>
    <row r="1433" spans="1:27" x14ac:dyDescent="0.3">
      <c r="D1433" s="24" t="s">
        <v>229</v>
      </c>
      <c r="E1433" s="23"/>
      <c r="H1433" s="23"/>
      <c r="K1433" s="69">
        <f>SUM(J1427:J1432)</f>
        <v>604.5</v>
      </c>
    </row>
    <row r="1434" spans="1:27" x14ac:dyDescent="0.3">
      <c r="D1434" s="24" t="s">
        <v>232</v>
      </c>
      <c r="E1434" s="23"/>
      <c r="H1434" s="23"/>
      <c r="K1434" s="69">
        <f>SUM(K1433:K1433)</f>
        <v>604.5</v>
      </c>
    </row>
    <row r="1436" spans="1:27" x14ac:dyDescent="0.3">
      <c r="A1436" s="17" t="s">
        <v>302</v>
      </c>
      <c r="B1436" s="17" t="s">
        <v>1436</v>
      </c>
      <c r="C1436" s="1" t="s">
        <v>898</v>
      </c>
      <c r="D1436" s="116" t="s">
        <v>1437</v>
      </c>
      <c r="E1436" s="117"/>
      <c r="F1436" s="117"/>
      <c r="G1436" s="1"/>
      <c r="H1436" s="18" t="s">
        <v>212</v>
      </c>
      <c r="I1436" s="118">
        <v>1</v>
      </c>
      <c r="J1436" s="119"/>
      <c r="K1436" s="19">
        <f>ROUND(K1443,2)</f>
        <v>591.6</v>
      </c>
    </row>
    <row r="1437" spans="1:27" ht="45" customHeight="1" x14ac:dyDescent="0.3">
      <c r="B1437" s="14" t="s">
        <v>223</v>
      </c>
      <c r="L1437" s="1"/>
      <c r="M1437" s="1"/>
      <c r="N1437" s="1"/>
      <c r="O1437" s="1"/>
      <c r="P1437" s="1"/>
      <c r="Q1437" s="1"/>
      <c r="R1437" s="1"/>
      <c r="S1437" s="1"/>
      <c r="T1437" s="1"/>
      <c r="U1437" s="1"/>
      <c r="V1437" s="1"/>
      <c r="W1437" s="1"/>
      <c r="X1437" s="1"/>
      <c r="Y1437" s="1"/>
      <c r="Z1437" s="1"/>
      <c r="AA1437" s="1"/>
    </row>
    <row r="1438" spans="1:27" x14ac:dyDescent="0.3">
      <c r="B1438" t="s">
        <v>848</v>
      </c>
      <c r="C1438" t="s">
        <v>849</v>
      </c>
      <c r="D1438" t="s">
        <v>850</v>
      </c>
      <c r="E1438" s="20">
        <v>1.5</v>
      </c>
      <c r="G1438" t="s">
        <v>217</v>
      </c>
      <c r="H1438" s="21">
        <v>10.52</v>
      </c>
      <c r="I1438" t="s">
        <v>218</v>
      </c>
      <c r="J1438" s="22">
        <f>ROUND(E1438* H1438,5)</f>
        <v>15.78</v>
      </c>
      <c r="K1438" s="23"/>
    </row>
    <row r="1439" spans="1:27" x14ac:dyDescent="0.3">
      <c r="B1439" t="s">
        <v>1434</v>
      </c>
      <c r="C1439" t="s">
        <v>898</v>
      </c>
      <c r="D1439" t="s">
        <v>1435</v>
      </c>
      <c r="E1439" s="20">
        <v>1</v>
      </c>
      <c r="G1439" t="s">
        <v>217</v>
      </c>
      <c r="H1439" s="21">
        <v>572.82000000000005</v>
      </c>
      <c r="I1439" t="s">
        <v>218</v>
      </c>
      <c r="J1439" s="22">
        <f>ROUND(E1439* H1439,5)</f>
        <v>572.82000000000005</v>
      </c>
      <c r="K1439" s="23"/>
    </row>
    <row r="1440" spans="1:27" x14ac:dyDescent="0.3">
      <c r="B1440" t="s">
        <v>1353</v>
      </c>
      <c r="C1440" t="s">
        <v>891</v>
      </c>
      <c r="D1440" t="s">
        <v>1066</v>
      </c>
      <c r="E1440" s="20">
        <v>3</v>
      </c>
      <c r="G1440" t="s">
        <v>217</v>
      </c>
      <c r="H1440" s="21">
        <v>1</v>
      </c>
      <c r="I1440" t="s">
        <v>218</v>
      </c>
      <c r="J1440" s="22">
        <f>ROUND(E1440* H1440,5)</f>
        <v>3</v>
      </c>
      <c r="K1440" s="23"/>
    </row>
    <row r="1441" spans="1:27" x14ac:dyDescent="0.3">
      <c r="D1441" s="24" t="s">
        <v>228</v>
      </c>
      <c r="E1441" s="23"/>
      <c r="H1441" s="23"/>
      <c r="K1441" s="21">
        <f>SUM(J1438:J1440)</f>
        <v>591.6</v>
      </c>
    </row>
    <row r="1442" spans="1:27" x14ac:dyDescent="0.3">
      <c r="D1442" s="24" t="s">
        <v>229</v>
      </c>
      <c r="E1442" s="23"/>
      <c r="H1442" s="23"/>
      <c r="K1442" s="69">
        <f>SUM(J1437:J1441)</f>
        <v>591.6</v>
      </c>
    </row>
    <row r="1443" spans="1:27" x14ac:dyDescent="0.3">
      <c r="D1443" s="24" t="s">
        <v>232</v>
      </c>
      <c r="E1443" s="23"/>
      <c r="H1443" s="23"/>
      <c r="K1443" s="69">
        <f>SUM(K1442:K1442)</f>
        <v>591.6</v>
      </c>
    </row>
    <row r="1445" spans="1:27" x14ac:dyDescent="0.3">
      <c r="A1445" s="17" t="s">
        <v>303</v>
      </c>
      <c r="B1445" s="17" t="s">
        <v>1438</v>
      </c>
      <c r="C1445" s="1" t="s">
        <v>898</v>
      </c>
      <c r="D1445" s="116" t="s">
        <v>1439</v>
      </c>
      <c r="E1445" s="117"/>
      <c r="F1445" s="117"/>
      <c r="G1445" s="1"/>
      <c r="H1445" s="18" t="s">
        <v>212</v>
      </c>
      <c r="I1445" s="118">
        <v>1</v>
      </c>
      <c r="J1445" s="119"/>
      <c r="K1445" s="19">
        <f>ROUND(K1456,2)</f>
        <v>100.62</v>
      </c>
    </row>
    <row r="1446" spans="1:27" x14ac:dyDescent="0.3">
      <c r="B1446" s="14" t="s">
        <v>223</v>
      </c>
    </row>
    <row r="1447" spans="1:27" x14ac:dyDescent="0.3">
      <c r="B1447" t="s">
        <v>1440</v>
      </c>
      <c r="C1447" t="s">
        <v>898</v>
      </c>
      <c r="D1447" t="s">
        <v>1441</v>
      </c>
      <c r="E1447" s="20">
        <v>1</v>
      </c>
      <c r="G1447" t="s">
        <v>217</v>
      </c>
      <c r="H1447" s="21">
        <v>3.6</v>
      </c>
      <c r="I1447" t="s">
        <v>218</v>
      </c>
      <c r="J1447" s="22">
        <f t="shared" ref="J1447:J1453" si="7">ROUND(E1447* H1447,5)</f>
        <v>3.6</v>
      </c>
      <c r="K1447" s="23"/>
    </row>
    <row r="1448" spans="1:27" x14ac:dyDescent="0.3">
      <c r="B1448" t="s">
        <v>1353</v>
      </c>
      <c r="C1448" t="s">
        <v>891</v>
      </c>
      <c r="D1448" t="s">
        <v>1066</v>
      </c>
      <c r="E1448" s="20">
        <v>1</v>
      </c>
      <c r="G1448" t="s">
        <v>217</v>
      </c>
      <c r="H1448" s="21">
        <v>1</v>
      </c>
      <c r="I1448" t="s">
        <v>218</v>
      </c>
      <c r="J1448" s="22">
        <f t="shared" si="7"/>
        <v>1</v>
      </c>
      <c r="K1448" s="23"/>
    </row>
    <row r="1449" spans="1:27" x14ac:dyDescent="0.3">
      <c r="B1449" t="s">
        <v>848</v>
      </c>
      <c r="C1449" t="s">
        <v>849</v>
      </c>
      <c r="D1449" t="s">
        <v>850</v>
      </c>
      <c r="E1449" s="20">
        <v>1</v>
      </c>
      <c r="G1449" t="s">
        <v>217</v>
      </c>
      <c r="H1449" s="21">
        <v>10.52</v>
      </c>
      <c r="I1449" t="s">
        <v>218</v>
      </c>
      <c r="J1449" s="22">
        <f t="shared" si="7"/>
        <v>10.52</v>
      </c>
      <c r="K1449" s="23"/>
    </row>
    <row r="1450" spans="1:27" x14ac:dyDescent="0.3">
      <c r="B1450" t="s">
        <v>1442</v>
      </c>
      <c r="C1450" t="s">
        <v>891</v>
      </c>
      <c r="D1450" t="s">
        <v>1443</v>
      </c>
      <c r="E1450" s="20">
        <v>8.6999999999999993</v>
      </c>
      <c r="G1450" t="s">
        <v>217</v>
      </c>
      <c r="H1450" s="21">
        <v>1</v>
      </c>
      <c r="I1450" t="s">
        <v>218</v>
      </c>
      <c r="J1450" s="22">
        <f t="shared" si="7"/>
        <v>8.6999999999999993</v>
      </c>
      <c r="K1450" s="23"/>
    </row>
    <row r="1451" spans="1:27" ht="45" customHeight="1" x14ac:dyDescent="0.3">
      <c r="B1451" t="s">
        <v>1444</v>
      </c>
      <c r="C1451" t="s">
        <v>898</v>
      </c>
      <c r="D1451" t="s">
        <v>1445</v>
      </c>
      <c r="E1451" s="20">
        <v>1</v>
      </c>
      <c r="G1451" t="s">
        <v>217</v>
      </c>
      <c r="H1451" s="21">
        <v>35.700000000000003</v>
      </c>
      <c r="I1451" t="s">
        <v>218</v>
      </c>
      <c r="J1451" s="22">
        <f t="shared" si="7"/>
        <v>35.700000000000003</v>
      </c>
      <c r="K1451" s="23"/>
      <c r="L1451" s="1"/>
      <c r="M1451" s="1"/>
      <c r="N1451" s="1"/>
      <c r="O1451" s="1"/>
      <c r="P1451" s="1"/>
      <c r="Q1451" s="1"/>
      <c r="R1451" s="1"/>
      <c r="S1451" s="1"/>
      <c r="T1451" s="1"/>
      <c r="U1451" s="1"/>
      <c r="V1451" s="1"/>
      <c r="W1451" s="1"/>
      <c r="X1451" s="1"/>
      <c r="Y1451" s="1"/>
      <c r="Z1451" s="1"/>
      <c r="AA1451" s="1"/>
    </row>
    <row r="1452" spans="1:27" x14ac:dyDescent="0.3">
      <c r="B1452" t="s">
        <v>1446</v>
      </c>
      <c r="C1452" t="s">
        <v>898</v>
      </c>
      <c r="D1452" t="s">
        <v>1447</v>
      </c>
      <c r="E1452" s="20">
        <v>1</v>
      </c>
      <c r="G1452" t="s">
        <v>217</v>
      </c>
      <c r="H1452" s="21">
        <v>24.6</v>
      </c>
      <c r="I1452" t="s">
        <v>218</v>
      </c>
      <c r="J1452" s="22">
        <f t="shared" si="7"/>
        <v>24.6</v>
      </c>
      <c r="K1452" s="23"/>
    </row>
    <row r="1453" spans="1:27" x14ac:dyDescent="0.3">
      <c r="B1453" t="s">
        <v>1448</v>
      </c>
      <c r="C1453" t="s">
        <v>898</v>
      </c>
      <c r="D1453" t="s">
        <v>1449</v>
      </c>
      <c r="E1453" s="20">
        <v>1</v>
      </c>
      <c r="G1453" t="s">
        <v>217</v>
      </c>
      <c r="H1453" s="21">
        <v>16.5</v>
      </c>
      <c r="I1453" t="s">
        <v>218</v>
      </c>
      <c r="J1453" s="22">
        <f t="shared" si="7"/>
        <v>16.5</v>
      </c>
      <c r="K1453" s="23"/>
    </row>
    <row r="1454" spans="1:27" x14ac:dyDescent="0.3">
      <c r="D1454" s="24" t="s">
        <v>228</v>
      </c>
      <c r="E1454" s="23"/>
      <c r="H1454" s="23"/>
      <c r="K1454" s="21">
        <f>SUM(J1447:J1453)</f>
        <v>100.62</v>
      </c>
    </row>
    <row r="1455" spans="1:27" x14ac:dyDescent="0.3">
      <c r="D1455" s="24" t="s">
        <v>229</v>
      </c>
      <c r="E1455" s="23"/>
      <c r="H1455" s="23"/>
      <c r="K1455" s="69">
        <f>SUM(J1446:J1454)</f>
        <v>100.62</v>
      </c>
    </row>
    <row r="1456" spans="1:27" x14ac:dyDescent="0.3">
      <c r="D1456" s="24" t="s">
        <v>232</v>
      </c>
      <c r="E1456" s="23"/>
      <c r="H1456" s="23"/>
      <c r="K1456" s="69">
        <f>SUM(K1455:K1455)</f>
        <v>100.62</v>
      </c>
    </row>
    <row r="1458" spans="1:27" x14ac:dyDescent="0.3">
      <c r="A1458" s="17" t="s">
        <v>304</v>
      </c>
      <c r="B1458" s="17" t="s">
        <v>1450</v>
      </c>
      <c r="C1458" s="1" t="s">
        <v>898</v>
      </c>
      <c r="D1458" s="116" t="s">
        <v>1451</v>
      </c>
      <c r="E1458" s="117"/>
      <c r="F1458" s="117"/>
      <c r="G1458" s="1"/>
      <c r="H1458" s="18" t="s">
        <v>212</v>
      </c>
      <c r="I1458" s="118">
        <v>1</v>
      </c>
      <c r="J1458" s="119"/>
      <c r="K1458" s="19">
        <f>ROUND(K1471,2)</f>
        <v>233.81</v>
      </c>
    </row>
    <row r="1459" spans="1:27" x14ac:dyDescent="0.3">
      <c r="B1459" s="14" t="s">
        <v>233</v>
      </c>
    </row>
    <row r="1460" spans="1:27" x14ac:dyDescent="0.3">
      <c r="B1460" t="s">
        <v>979</v>
      </c>
      <c r="C1460" t="s">
        <v>898</v>
      </c>
      <c r="D1460" t="s">
        <v>980</v>
      </c>
      <c r="E1460" s="20">
        <v>1</v>
      </c>
      <c r="G1460" t="s">
        <v>217</v>
      </c>
      <c r="H1460" s="21">
        <v>13.74</v>
      </c>
      <c r="I1460" t="s">
        <v>218</v>
      </c>
      <c r="J1460" s="22">
        <f t="shared" ref="J1460:J1468" si="8">ROUND(E1460* H1460,5)</f>
        <v>13.74</v>
      </c>
      <c r="K1460" s="23"/>
    </row>
    <row r="1461" spans="1:27" x14ac:dyDescent="0.3">
      <c r="B1461" t="s">
        <v>928</v>
      </c>
      <c r="C1461" t="s">
        <v>846</v>
      </c>
      <c r="D1461" t="s">
        <v>929</v>
      </c>
      <c r="E1461" s="20">
        <v>5</v>
      </c>
      <c r="G1461" t="s">
        <v>217</v>
      </c>
      <c r="H1461" s="21">
        <v>10.525</v>
      </c>
      <c r="I1461" t="s">
        <v>218</v>
      </c>
      <c r="J1461" s="22">
        <f t="shared" si="8"/>
        <v>52.625</v>
      </c>
      <c r="K1461" s="23"/>
    </row>
    <row r="1462" spans="1:27" x14ac:dyDescent="0.3">
      <c r="B1462" t="s">
        <v>959</v>
      </c>
      <c r="C1462" t="s">
        <v>898</v>
      </c>
      <c r="D1462" t="s">
        <v>960</v>
      </c>
      <c r="E1462" s="20">
        <v>1</v>
      </c>
      <c r="G1462" t="s">
        <v>217</v>
      </c>
      <c r="H1462" s="21">
        <v>13.2</v>
      </c>
      <c r="I1462" t="s">
        <v>218</v>
      </c>
      <c r="J1462" s="22">
        <f t="shared" si="8"/>
        <v>13.2</v>
      </c>
      <c r="K1462" s="23"/>
    </row>
    <row r="1463" spans="1:27" x14ac:dyDescent="0.3">
      <c r="B1463" t="s">
        <v>987</v>
      </c>
      <c r="C1463" t="s">
        <v>898</v>
      </c>
      <c r="D1463" t="s">
        <v>988</v>
      </c>
      <c r="E1463" s="20">
        <v>2</v>
      </c>
      <c r="G1463" t="s">
        <v>217</v>
      </c>
      <c r="H1463" s="21">
        <v>8.9600000000000009</v>
      </c>
      <c r="I1463" t="s">
        <v>218</v>
      </c>
      <c r="J1463" s="22">
        <f t="shared" si="8"/>
        <v>17.920000000000002</v>
      </c>
      <c r="K1463" s="23"/>
    </row>
    <row r="1464" spans="1:27" ht="45" customHeight="1" x14ac:dyDescent="0.3">
      <c r="B1464" t="s">
        <v>1043</v>
      </c>
      <c r="C1464" t="s">
        <v>898</v>
      </c>
      <c r="D1464" t="s">
        <v>1044</v>
      </c>
      <c r="E1464" s="20">
        <v>2</v>
      </c>
      <c r="G1464" t="s">
        <v>217</v>
      </c>
      <c r="H1464" s="21">
        <v>12.16</v>
      </c>
      <c r="I1464" t="s">
        <v>218</v>
      </c>
      <c r="J1464" s="22">
        <f t="shared" si="8"/>
        <v>24.32</v>
      </c>
      <c r="K1464" s="23"/>
      <c r="L1464" s="1"/>
      <c r="M1464" s="1"/>
      <c r="N1464" s="1"/>
      <c r="O1464" s="1"/>
      <c r="P1464" s="1"/>
      <c r="Q1464" s="1"/>
      <c r="R1464" s="1"/>
      <c r="S1464" s="1"/>
      <c r="T1464" s="1"/>
      <c r="U1464" s="1"/>
      <c r="V1464" s="1"/>
      <c r="W1464" s="1"/>
      <c r="X1464" s="1"/>
      <c r="Y1464" s="1"/>
      <c r="Z1464" s="1"/>
      <c r="AA1464" s="1"/>
    </row>
    <row r="1465" spans="1:27" ht="72" x14ac:dyDescent="0.3">
      <c r="B1465" t="s">
        <v>1067</v>
      </c>
      <c r="C1465" t="s">
        <v>898</v>
      </c>
      <c r="D1465" s="70" t="s">
        <v>1068</v>
      </c>
      <c r="E1465" s="20">
        <v>1</v>
      </c>
      <c r="G1465" t="s">
        <v>217</v>
      </c>
      <c r="H1465" s="21">
        <v>10.582000000000001</v>
      </c>
      <c r="I1465" t="s">
        <v>218</v>
      </c>
      <c r="J1465" s="22">
        <f t="shared" si="8"/>
        <v>10.582000000000001</v>
      </c>
      <c r="K1465" s="23"/>
    </row>
    <row r="1466" spans="1:27" x14ac:dyDescent="0.3">
      <c r="B1466" t="s">
        <v>1077</v>
      </c>
      <c r="C1466" t="s">
        <v>898</v>
      </c>
      <c r="D1466" t="s">
        <v>1078</v>
      </c>
      <c r="E1466" s="20">
        <v>1</v>
      </c>
      <c r="G1466" t="s">
        <v>217</v>
      </c>
      <c r="H1466" s="21">
        <v>13.46</v>
      </c>
      <c r="I1466" t="s">
        <v>218</v>
      </c>
      <c r="J1466" s="22">
        <f t="shared" si="8"/>
        <v>13.46</v>
      </c>
      <c r="K1466" s="23"/>
    </row>
    <row r="1467" spans="1:27" x14ac:dyDescent="0.3">
      <c r="B1467" t="s">
        <v>1085</v>
      </c>
      <c r="C1467" t="s">
        <v>898</v>
      </c>
      <c r="D1467" t="s">
        <v>1086</v>
      </c>
      <c r="E1467" s="20">
        <v>1</v>
      </c>
      <c r="G1467" t="s">
        <v>217</v>
      </c>
      <c r="H1467" s="21">
        <v>79.239999999999995</v>
      </c>
      <c r="I1467" t="s">
        <v>218</v>
      </c>
      <c r="J1467" s="22">
        <f t="shared" si="8"/>
        <v>79.239999999999995</v>
      </c>
      <c r="K1467" s="23"/>
    </row>
    <row r="1468" spans="1:27" x14ac:dyDescent="0.3">
      <c r="B1468" t="s">
        <v>1007</v>
      </c>
      <c r="C1468" t="s">
        <v>898</v>
      </c>
      <c r="D1468" t="s">
        <v>1008</v>
      </c>
      <c r="E1468" s="20">
        <v>1</v>
      </c>
      <c r="G1468" t="s">
        <v>217</v>
      </c>
      <c r="H1468" s="21">
        <v>8.7200000000000006</v>
      </c>
      <c r="I1468" t="s">
        <v>218</v>
      </c>
      <c r="J1468" s="22">
        <f t="shared" si="8"/>
        <v>8.7200000000000006</v>
      </c>
      <c r="K1468" s="23"/>
    </row>
    <row r="1469" spans="1:27" x14ac:dyDescent="0.3">
      <c r="D1469" s="24" t="s">
        <v>347</v>
      </c>
      <c r="E1469" s="23"/>
      <c r="H1469" s="23"/>
      <c r="K1469" s="21">
        <f>SUM(J1460:J1468)</f>
        <v>233.80699999999999</v>
      </c>
    </row>
    <row r="1470" spans="1:27" x14ac:dyDescent="0.3">
      <c r="D1470" s="24" t="s">
        <v>229</v>
      </c>
      <c r="E1470" s="23"/>
      <c r="H1470" s="23"/>
      <c r="K1470" s="69">
        <f>SUM(J1459:J1469)</f>
        <v>233.80699999999999</v>
      </c>
    </row>
    <row r="1471" spans="1:27" x14ac:dyDescent="0.3">
      <c r="D1471" s="24" t="s">
        <v>232</v>
      </c>
      <c r="E1471" s="23"/>
      <c r="H1471" s="23"/>
      <c r="K1471" s="69">
        <f>SUM(K1470:K1470)</f>
        <v>233.80699999999999</v>
      </c>
    </row>
    <row r="1473" spans="1:27" x14ac:dyDescent="0.3">
      <c r="A1473" s="17" t="s">
        <v>348</v>
      </c>
      <c r="B1473" s="17" t="s">
        <v>1452</v>
      </c>
      <c r="C1473" s="1" t="s">
        <v>898</v>
      </c>
      <c r="D1473" s="116" t="s">
        <v>1453</v>
      </c>
      <c r="E1473" s="117"/>
      <c r="F1473" s="117"/>
      <c r="G1473" s="1"/>
      <c r="H1473" s="18" t="s">
        <v>212</v>
      </c>
      <c r="I1473" s="118">
        <v>1</v>
      </c>
      <c r="J1473" s="119"/>
      <c r="K1473" s="19">
        <f>ROUND(K1491,2)</f>
        <v>562.91999999999996</v>
      </c>
    </row>
    <row r="1474" spans="1:27" x14ac:dyDescent="0.3">
      <c r="B1474" s="14" t="s">
        <v>233</v>
      </c>
    </row>
    <row r="1475" spans="1:27" x14ac:dyDescent="0.3">
      <c r="B1475" t="s">
        <v>928</v>
      </c>
      <c r="C1475" t="s">
        <v>846</v>
      </c>
      <c r="D1475" t="s">
        <v>929</v>
      </c>
      <c r="E1475" s="20">
        <v>10</v>
      </c>
      <c r="G1475" t="s">
        <v>217</v>
      </c>
      <c r="H1475" s="21">
        <v>10.525</v>
      </c>
      <c r="I1475" t="s">
        <v>218</v>
      </c>
      <c r="J1475" s="22">
        <f t="shared" ref="J1475:J1488" si="9">ROUND(E1475* H1475,5)</f>
        <v>105.25</v>
      </c>
      <c r="K1475" s="23"/>
    </row>
    <row r="1476" spans="1:27" x14ac:dyDescent="0.3">
      <c r="B1476" t="s">
        <v>1011</v>
      </c>
      <c r="C1476" t="s">
        <v>898</v>
      </c>
      <c r="D1476" t="s">
        <v>1012</v>
      </c>
      <c r="E1476" s="20">
        <v>1</v>
      </c>
      <c r="G1476" t="s">
        <v>217</v>
      </c>
      <c r="H1476" s="21">
        <v>17.920000000000002</v>
      </c>
      <c r="I1476" t="s">
        <v>218</v>
      </c>
      <c r="J1476" s="22">
        <f t="shared" si="9"/>
        <v>17.920000000000002</v>
      </c>
      <c r="K1476" s="23"/>
    </row>
    <row r="1477" spans="1:27" ht="45" customHeight="1" x14ac:dyDescent="0.3">
      <c r="B1477" t="s">
        <v>1007</v>
      </c>
      <c r="C1477" t="s">
        <v>898</v>
      </c>
      <c r="D1477" t="s">
        <v>1008</v>
      </c>
      <c r="E1477" s="20">
        <v>1</v>
      </c>
      <c r="G1477" t="s">
        <v>217</v>
      </c>
      <c r="H1477" s="21">
        <v>8.7200000000000006</v>
      </c>
      <c r="I1477" t="s">
        <v>218</v>
      </c>
      <c r="J1477" s="22">
        <f t="shared" si="9"/>
        <v>8.7200000000000006</v>
      </c>
      <c r="K1477" s="23"/>
      <c r="L1477" s="1"/>
      <c r="M1477" s="1"/>
      <c r="N1477" s="1"/>
      <c r="O1477" s="1"/>
      <c r="P1477" s="1"/>
      <c r="Q1477" s="1"/>
      <c r="R1477" s="1"/>
      <c r="S1477" s="1"/>
      <c r="T1477" s="1"/>
      <c r="U1477" s="1"/>
      <c r="V1477" s="1"/>
      <c r="W1477" s="1"/>
      <c r="X1477" s="1"/>
      <c r="Y1477" s="1"/>
      <c r="Z1477" s="1"/>
      <c r="AA1477" s="1"/>
    </row>
    <row r="1478" spans="1:27" x14ac:dyDescent="0.3">
      <c r="B1478" t="s">
        <v>991</v>
      </c>
      <c r="C1478" t="s">
        <v>898</v>
      </c>
      <c r="D1478" t="s">
        <v>992</v>
      </c>
      <c r="E1478" s="20">
        <v>2</v>
      </c>
      <c r="G1478" t="s">
        <v>217</v>
      </c>
      <c r="H1478" s="21">
        <v>17.559999999999999</v>
      </c>
      <c r="I1478" t="s">
        <v>218</v>
      </c>
      <c r="J1478" s="22">
        <f t="shared" si="9"/>
        <v>35.119999999999997</v>
      </c>
      <c r="K1478" s="23"/>
    </row>
    <row r="1479" spans="1:27" x14ac:dyDescent="0.3">
      <c r="B1479" t="s">
        <v>987</v>
      </c>
      <c r="C1479" t="s">
        <v>898</v>
      </c>
      <c r="D1479" t="s">
        <v>988</v>
      </c>
      <c r="E1479" s="20">
        <v>2</v>
      </c>
      <c r="G1479" t="s">
        <v>217</v>
      </c>
      <c r="H1479" s="21">
        <v>8.9600000000000009</v>
      </c>
      <c r="I1479" t="s">
        <v>218</v>
      </c>
      <c r="J1479" s="22">
        <f t="shared" si="9"/>
        <v>17.920000000000002</v>
      </c>
      <c r="K1479" s="23"/>
    </row>
    <row r="1480" spans="1:27" x14ac:dyDescent="0.3">
      <c r="B1480" t="s">
        <v>979</v>
      </c>
      <c r="C1480" t="s">
        <v>898</v>
      </c>
      <c r="D1480" t="s">
        <v>980</v>
      </c>
      <c r="E1480" s="20">
        <v>2</v>
      </c>
      <c r="G1480" t="s">
        <v>217</v>
      </c>
      <c r="H1480" s="21">
        <v>13.74</v>
      </c>
      <c r="I1480" t="s">
        <v>218</v>
      </c>
      <c r="J1480" s="22">
        <f t="shared" si="9"/>
        <v>27.48</v>
      </c>
      <c r="K1480" s="23"/>
    </row>
    <row r="1481" spans="1:27" x14ac:dyDescent="0.3">
      <c r="B1481" t="s">
        <v>1047</v>
      </c>
      <c r="C1481" t="s">
        <v>898</v>
      </c>
      <c r="D1481" t="s">
        <v>1048</v>
      </c>
      <c r="E1481" s="20">
        <v>2</v>
      </c>
      <c r="G1481" t="s">
        <v>217</v>
      </c>
      <c r="H1481" s="21">
        <v>20.63</v>
      </c>
      <c r="I1481" t="s">
        <v>218</v>
      </c>
      <c r="J1481" s="22">
        <f t="shared" si="9"/>
        <v>41.26</v>
      </c>
      <c r="K1481" s="23"/>
    </row>
    <row r="1482" spans="1:27" x14ac:dyDescent="0.3">
      <c r="B1482" t="s">
        <v>959</v>
      </c>
      <c r="C1482" t="s">
        <v>898</v>
      </c>
      <c r="D1482" t="s">
        <v>960</v>
      </c>
      <c r="E1482" s="20">
        <v>1</v>
      </c>
      <c r="G1482" t="s">
        <v>217</v>
      </c>
      <c r="H1482" s="21">
        <v>13.2</v>
      </c>
      <c r="I1482" t="s">
        <v>218</v>
      </c>
      <c r="J1482" s="22">
        <f t="shared" si="9"/>
        <v>13.2</v>
      </c>
      <c r="K1482" s="23"/>
    </row>
    <row r="1483" spans="1:27" x14ac:dyDescent="0.3">
      <c r="B1483" t="s">
        <v>1073</v>
      </c>
      <c r="C1483" t="s">
        <v>898</v>
      </c>
      <c r="D1483" t="s">
        <v>1074</v>
      </c>
      <c r="E1483" s="20">
        <v>2</v>
      </c>
      <c r="G1483" t="s">
        <v>217</v>
      </c>
      <c r="H1483" s="21">
        <v>7.5579999999999998</v>
      </c>
      <c r="I1483" t="s">
        <v>218</v>
      </c>
      <c r="J1483" s="22">
        <f t="shared" si="9"/>
        <v>15.116</v>
      </c>
      <c r="K1483" s="23"/>
    </row>
    <row r="1484" spans="1:27" x14ac:dyDescent="0.3">
      <c r="B1484" t="s">
        <v>963</v>
      </c>
      <c r="C1484" t="s">
        <v>898</v>
      </c>
      <c r="D1484" t="s">
        <v>964</v>
      </c>
      <c r="E1484" s="20">
        <v>1</v>
      </c>
      <c r="G1484" t="s">
        <v>217</v>
      </c>
      <c r="H1484" s="21">
        <v>31.45</v>
      </c>
      <c r="I1484" t="s">
        <v>218</v>
      </c>
      <c r="J1484" s="22">
        <f t="shared" si="9"/>
        <v>31.45</v>
      </c>
      <c r="K1484" s="23"/>
    </row>
    <row r="1485" spans="1:27" x14ac:dyDescent="0.3">
      <c r="B1485" t="s">
        <v>1085</v>
      </c>
      <c r="C1485" t="s">
        <v>898</v>
      </c>
      <c r="D1485" t="s">
        <v>1086</v>
      </c>
      <c r="E1485" s="20">
        <v>1</v>
      </c>
      <c r="G1485" t="s">
        <v>217</v>
      </c>
      <c r="H1485" s="21">
        <v>79.239999999999995</v>
      </c>
      <c r="I1485" t="s">
        <v>218</v>
      </c>
      <c r="J1485" s="22">
        <f t="shared" si="9"/>
        <v>79.239999999999995</v>
      </c>
      <c r="K1485" s="23"/>
    </row>
    <row r="1486" spans="1:27" x14ac:dyDescent="0.3">
      <c r="B1486" t="s">
        <v>1089</v>
      </c>
      <c r="C1486" t="s">
        <v>898</v>
      </c>
      <c r="D1486" t="s">
        <v>1090</v>
      </c>
      <c r="E1486" s="20">
        <v>1</v>
      </c>
      <c r="G1486" t="s">
        <v>217</v>
      </c>
      <c r="H1486" s="21">
        <v>119</v>
      </c>
      <c r="I1486" t="s">
        <v>218</v>
      </c>
      <c r="J1486" s="22">
        <f t="shared" si="9"/>
        <v>119</v>
      </c>
      <c r="K1486" s="23"/>
    </row>
    <row r="1487" spans="1:27" x14ac:dyDescent="0.3">
      <c r="B1487" t="s">
        <v>1043</v>
      </c>
      <c r="C1487" t="s">
        <v>898</v>
      </c>
      <c r="D1487" t="s">
        <v>1044</v>
      </c>
      <c r="E1487" s="20">
        <v>2</v>
      </c>
      <c r="G1487" t="s">
        <v>217</v>
      </c>
      <c r="H1487" s="21">
        <v>12.16</v>
      </c>
      <c r="I1487" t="s">
        <v>218</v>
      </c>
      <c r="J1487" s="22">
        <f t="shared" si="9"/>
        <v>24.32</v>
      </c>
      <c r="K1487" s="23"/>
    </row>
    <row r="1488" spans="1:27" x14ac:dyDescent="0.3">
      <c r="B1488" t="s">
        <v>1077</v>
      </c>
      <c r="C1488" t="s">
        <v>898</v>
      </c>
      <c r="D1488" t="s">
        <v>1078</v>
      </c>
      <c r="E1488" s="20">
        <v>2</v>
      </c>
      <c r="G1488" t="s">
        <v>217</v>
      </c>
      <c r="H1488" s="21">
        <v>13.46</v>
      </c>
      <c r="I1488" t="s">
        <v>218</v>
      </c>
      <c r="J1488" s="22">
        <f t="shared" si="9"/>
        <v>26.92</v>
      </c>
      <c r="K1488" s="23"/>
    </row>
    <row r="1489" spans="1:27" x14ac:dyDescent="0.3">
      <c r="D1489" s="24" t="s">
        <v>347</v>
      </c>
      <c r="E1489" s="23"/>
      <c r="H1489" s="23"/>
      <c r="K1489" s="21">
        <f>SUM(J1475:J1488)</f>
        <v>562.91599999999994</v>
      </c>
    </row>
    <row r="1490" spans="1:27" ht="45" customHeight="1" x14ac:dyDescent="0.3">
      <c r="D1490" s="24" t="s">
        <v>229</v>
      </c>
      <c r="E1490" s="23"/>
      <c r="H1490" s="23"/>
      <c r="K1490" s="69">
        <f>SUM(J1474:J1489)</f>
        <v>562.91599999999994</v>
      </c>
      <c r="L1490" s="1"/>
      <c r="M1490" s="1"/>
      <c r="N1490" s="1"/>
      <c r="O1490" s="1"/>
      <c r="P1490" s="1"/>
      <c r="Q1490" s="1"/>
      <c r="R1490" s="1"/>
      <c r="S1490" s="1"/>
      <c r="T1490" s="1"/>
      <c r="U1490" s="1"/>
      <c r="V1490" s="1"/>
      <c r="W1490" s="1"/>
      <c r="X1490" s="1"/>
      <c r="Y1490" s="1"/>
      <c r="Z1490" s="1"/>
      <c r="AA1490" s="1"/>
    </row>
    <row r="1491" spans="1:27" x14ac:dyDescent="0.3">
      <c r="D1491" s="24" t="s">
        <v>232</v>
      </c>
      <c r="E1491" s="23"/>
      <c r="H1491" s="23"/>
      <c r="K1491" s="69">
        <f>SUM(K1490:K1490)</f>
        <v>562.91599999999994</v>
      </c>
    </row>
    <row r="1493" spans="1:27" x14ac:dyDescent="0.3">
      <c r="A1493" s="17" t="s">
        <v>305</v>
      </c>
      <c r="B1493" s="17" t="s">
        <v>1454</v>
      </c>
      <c r="C1493" s="1" t="s">
        <v>898</v>
      </c>
      <c r="D1493" s="116" t="s">
        <v>1455</v>
      </c>
      <c r="E1493" s="117"/>
      <c r="F1493" s="117"/>
      <c r="G1493" s="1"/>
      <c r="H1493" s="18" t="s">
        <v>212</v>
      </c>
      <c r="I1493" s="118">
        <v>1</v>
      </c>
      <c r="J1493" s="119"/>
      <c r="K1493" s="19">
        <f>ROUND(K1511,2)</f>
        <v>841.79</v>
      </c>
    </row>
    <row r="1494" spans="1:27" x14ac:dyDescent="0.3">
      <c r="B1494" s="14" t="s">
        <v>233</v>
      </c>
    </row>
    <row r="1495" spans="1:27" x14ac:dyDescent="0.3">
      <c r="B1495" t="s">
        <v>1011</v>
      </c>
      <c r="C1495" t="s">
        <v>898</v>
      </c>
      <c r="D1495" t="s">
        <v>1012</v>
      </c>
      <c r="E1495" s="20">
        <v>1</v>
      </c>
      <c r="G1495" t="s">
        <v>217</v>
      </c>
      <c r="H1495" s="21">
        <v>17.920000000000002</v>
      </c>
      <c r="I1495" t="s">
        <v>218</v>
      </c>
      <c r="J1495" s="22">
        <f t="shared" ref="J1495:J1508" si="10">ROUND(E1495* H1495,5)</f>
        <v>17.920000000000002</v>
      </c>
      <c r="K1495" s="23"/>
    </row>
    <row r="1496" spans="1:27" x14ac:dyDescent="0.3">
      <c r="B1496" t="s">
        <v>928</v>
      </c>
      <c r="C1496" t="s">
        <v>846</v>
      </c>
      <c r="D1496" t="s">
        <v>929</v>
      </c>
      <c r="E1496" s="20">
        <v>10</v>
      </c>
      <c r="G1496" t="s">
        <v>217</v>
      </c>
      <c r="H1496" s="21">
        <v>10.525</v>
      </c>
      <c r="I1496" t="s">
        <v>218</v>
      </c>
      <c r="J1496" s="22">
        <f t="shared" si="10"/>
        <v>105.25</v>
      </c>
      <c r="K1496" s="23"/>
    </row>
    <row r="1497" spans="1:27" x14ac:dyDescent="0.3">
      <c r="B1497" t="s">
        <v>963</v>
      </c>
      <c r="C1497" t="s">
        <v>898</v>
      </c>
      <c r="D1497" t="s">
        <v>964</v>
      </c>
      <c r="E1497" s="20">
        <v>1</v>
      </c>
      <c r="G1497" t="s">
        <v>217</v>
      </c>
      <c r="H1497" s="21">
        <v>31.45</v>
      </c>
      <c r="I1497" t="s">
        <v>218</v>
      </c>
      <c r="J1497" s="22">
        <f t="shared" si="10"/>
        <v>31.45</v>
      </c>
      <c r="K1497" s="23"/>
    </row>
    <row r="1498" spans="1:27" x14ac:dyDescent="0.3">
      <c r="B1498" t="s">
        <v>971</v>
      </c>
      <c r="C1498" t="s">
        <v>898</v>
      </c>
      <c r="D1498" t="s">
        <v>972</v>
      </c>
      <c r="E1498" s="20">
        <v>1</v>
      </c>
      <c r="G1498" t="s">
        <v>217</v>
      </c>
      <c r="H1498" s="21">
        <v>65.192499999999995</v>
      </c>
      <c r="I1498" t="s">
        <v>218</v>
      </c>
      <c r="J1498" s="22">
        <f t="shared" si="10"/>
        <v>65.192499999999995</v>
      </c>
      <c r="K1498" s="23"/>
    </row>
    <row r="1499" spans="1:27" x14ac:dyDescent="0.3">
      <c r="B1499" t="s">
        <v>979</v>
      </c>
      <c r="C1499" t="s">
        <v>898</v>
      </c>
      <c r="D1499" t="s">
        <v>980</v>
      </c>
      <c r="E1499" s="20">
        <v>2</v>
      </c>
      <c r="G1499" t="s">
        <v>217</v>
      </c>
      <c r="H1499" s="21">
        <v>13.74</v>
      </c>
      <c r="I1499" t="s">
        <v>218</v>
      </c>
      <c r="J1499" s="22">
        <f t="shared" si="10"/>
        <v>27.48</v>
      </c>
      <c r="K1499" s="23"/>
    </row>
    <row r="1500" spans="1:27" x14ac:dyDescent="0.3">
      <c r="B1500" t="s">
        <v>999</v>
      </c>
      <c r="C1500" t="s">
        <v>898</v>
      </c>
      <c r="D1500" t="s">
        <v>1000</v>
      </c>
      <c r="E1500" s="20">
        <v>2</v>
      </c>
      <c r="G1500" t="s">
        <v>217</v>
      </c>
      <c r="H1500" s="21">
        <v>37.342500000000001</v>
      </c>
      <c r="I1500" t="s">
        <v>218</v>
      </c>
      <c r="J1500" s="22">
        <f t="shared" si="10"/>
        <v>74.685000000000002</v>
      </c>
      <c r="K1500" s="23"/>
    </row>
    <row r="1501" spans="1:27" x14ac:dyDescent="0.3">
      <c r="B1501" t="s">
        <v>1019</v>
      </c>
      <c r="C1501" t="s">
        <v>898</v>
      </c>
      <c r="D1501" t="s">
        <v>1020</v>
      </c>
      <c r="E1501" s="20">
        <v>1</v>
      </c>
      <c r="G1501" t="s">
        <v>217</v>
      </c>
      <c r="H1501" s="21">
        <v>37.502499999999998</v>
      </c>
      <c r="I1501" t="s">
        <v>218</v>
      </c>
      <c r="J1501" s="22">
        <f t="shared" si="10"/>
        <v>37.502499999999998</v>
      </c>
      <c r="K1501" s="23"/>
    </row>
    <row r="1502" spans="1:27" x14ac:dyDescent="0.3">
      <c r="B1502" t="s">
        <v>1047</v>
      </c>
      <c r="C1502" t="s">
        <v>898</v>
      </c>
      <c r="D1502" t="s">
        <v>1048</v>
      </c>
      <c r="E1502" s="20">
        <v>2</v>
      </c>
      <c r="G1502" t="s">
        <v>217</v>
      </c>
      <c r="H1502" s="21">
        <v>20.63</v>
      </c>
      <c r="I1502" t="s">
        <v>218</v>
      </c>
      <c r="J1502" s="22">
        <f t="shared" si="10"/>
        <v>41.26</v>
      </c>
      <c r="K1502" s="23"/>
    </row>
    <row r="1503" spans="1:27" ht="45" customHeight="1" x14ac:dyDescent="0.3">
      <c r="B1503" t="s">
        <v>1055</v>
      </c>
      <c r="C1503" t="s">
        <v>898</v>
      </c>
      <c r="D1503" t="s">
        <v>1056</v>
      </c>
      <c r="E1503" s="20">
        <v>2</v>
      </c>
      <c r="G1503" t="s">
        <v>217</v>
      </c>
      <c r="H1503" s="21">
        <v>34.7425</v>
      </c>
      <c r="I1503" t="s">
        <v>218</v>
      </c>
      <c r="J1503" s="22">
        <f t="shared" si="10"/>
        <v>69.484999999999999</v>
      </c>
      <c r="K1503" s="23"/>
      <c r="L1503" s="1"/>
      <c r="M1503" s="1"/>
      <c r="N1503" s="1"/>
      <c r="O1503" s="1"/>
      <c r="P1503" s="1"/>
      <c r="Q1503" s="1"/>
      <c r="R1503" s="1"/>
      <c r="S1503" s="1"/>
      <c r="T1503" s="1"/>
      <c r="U1503" s="1"/>
      <c r="V1503" s="1"/>
      <c r="W1503" s="1"/>
      <c r="X1503" s="1"/>
      <c r="Y1503" s="1"/>
      <c r="Z1503" s="1"/>
      <c r="AA1503" s="1"/>
    </row>
    <row r="1504" spans="1:27" ht="72" x14ac:dyDescent="0.3">
      <c r="B1504" t="s">
        <v>1059</v>
      </c>
      <c r="C1504" t="s">
        <v>898</v>
      </c>
      <c r="D1504" s="70" t="s">
        <v>1060</v>
      </c>
      <c r="E1504" s="20">
        <v>2</v>
      </c>
      <c r="G1504" t="s">
        <v>217</v>
      </c>
      <c r="H1504" s="21">
        <v>9.6479999999999997</v>
      </c>
      <c r="I1504" t="s">
        <v>218</v>
      </c>
      <c r="J1504" s="22">
        <f t="shared" si="10"/>
        <v>19.295999999999999</v>
      </c>
      <c r="K1504" s="23"/>
    </row>
    <row r="1505" spans="1:27" x14ac:dyDescent="0.3">
      <c r="B1505" t="s">
        <v>1077</v>
      </c>
      <c r="C1505" t="s">
        <v>898</v>
      </c>
      <c r="D1505" t="s">
        <v>1078</v>
      </c>
      <c r="E1505" s="20">
        <v>2</v>
      </c>
      <c r="G1505" t="s">
        <v>217</v>
      </c>
      <c r="H1505" s="21">
        <v>13.46</v>
      </c>
      <c r="I1505" t="s">
        <v>218</v>
      </c>
      <c r="J1505" s="22">
        <f t="shared" si="10"/>
        <v>26.92</v>
      </c>
      <c r="K1505" s="23"/>
    </row>
    <row r="1506" spans="1:27" x14ac:dyDescent="0.3">
      <c r="B1506" t="s">
        <v>1089</v>
      </c>
      <c r="C1506" t="s">
        <v>898</v>
      </c>
      <c r="D1506" t="s">
        <v>1090</v>
      </c>
      <c r="E1506" s="20">
        <v>1</v>
      </c>
      <c r="G1506" t="s">
        <v>217</v>
      </c>
      <c r="H1506" s="21">
        <v>119</v>
      </c>
      <c r="I1506" t="s">
        <v>218</v>
      </c>
      <c r="J1506" s="22">
        <f t="shared" si="10"/>
        <v>119</v>
      </c>
      <c r="K1506" s="23"/>
    </row>
    <row r="1507" spans="1:27" x14ac:dyDescent="0.3">
      <c r="B1507" t="s">
        <v>1097</v>
      </c>
      <c r="C1507" t="s">
        <v>898</v>
      </c>
      <c r="D1507" t="s">
        <v>1098</v>
      </c>
      <c r="E1507" s="20">
        <v>1</v>
      </c>
      <c r="G1507" t="s">
        <v>217</v>
      </c>
      <c r="H1507" s="21">
        <v>171.23</v>
      </c>
      <c r="I1507" t="s">
        <v>218</v>
      </c>
      <c r="J1507" s="22">
        <f t="shared" si="10"/>
        <v>171.23</v>
      </c>
      <c r="K1507" s="23"/>
    </row>
    <row r="1508" spans="1:27" x14ac:dyDescent="0.3">
      <c r="B1508" t="s">
        <v>991</v>
      </c>
      <c r="C1508" t="s">
        <v>898</v>
      </c>
      <c r="D1508" t="s">
        <v>992</v>
      </c>
      <c r="E1508" s="20">
        <v>2</v>
      </c>
      <c r="G1508" t="s">
        <v>217</v>
      </c>
      <c r="H1508" s="21">
        <v>17.559999999999999</v>
      </c>
      <c r="I1508" t="s">
        <v>218</v>
      </c>
      <c r="J1508" s="22">
        <f t="shared" si="10"/>
        <v>35.119999999999997</v>
      </c>
      <c r="K1508" s="23"/>
    </row>
    <row r="1509" spans="1:27" x14ac:dyDescent="0.3">
      <c r="D1509" s="24" t="s">
        <v>347</v>
      </c>
      <c r="E1509" s="23"/>
      <c r="H1509" s="23"/>
      <c r="K1509" s="21">
        <f>SUM(J1495:J1508)</f>
        <v>841.79099999999994</v>
      </c>
    </row>
    <row r="1510" spans="1:27" x14ac:dyDescent="0.3">
      <c r="D1510" s="24" t="s">
        <v>229</v>
      </c>
      <c r="E1510" s="23"/>
      <c r="H1510" s="23"/>
      <c r="K1510" s="69">
        <f>SUM(J1494:J1509)</f>
        <v>841.79099999999994</v>
      </c>
    </row>
    <row r="1511" spans="1:27" x14ac:dyDescent="0.3">
      <c r="D1511" s="24" t="s">
        <v>232</v>
      </c>
      <c r="E1511" s="23"/>
      <c r="H1511" s="23"/>
      <c r="K1511" s="69">
        <f>SUM(K1510:K1510)</f>
        <v>841.79099999999994</v>
      </c>
    </row>
    <row r="1513" spans="1:27" x14ac:dyDescent="0.3">
      <c r="A1513" s="17" t="s">
        <v>306</v>
      </c>
      <c r="B1513" s="17" t="s">
        <v>1456</v>
      </c>
      <c r="C1513" s="1" t="s">
        <v>898</v>
      </c>
      <c r="D1513" s="116" t="s">
        <v>1457</v>
      </c>
      <c r="E1513" s="117"/>
      <c r="F1513" s="117"/>
      <c r="G1513" s="1"/>
      <c r="H1513" s="18" t="s">
        <v>212</v>
      </c>
      <c r="I1513" s="118">
        <v>1</v>
      </c>
      <c r="J1513" s="119"/>
      <c r="K1513" s="19">
        <f>ROUND(K1530,2)</f>
        <v>454.79</v>
      </c>
    </row>
    <row r="1514" spans="1:27" x14ac:dyDescent="0.3">
      <c r="B1514" s="14" t="s">
        <v>233</v>
      </c>
    </row>
    <row r="1515" spans="1:27" x14ac:dyDescent="0.3">
      <c r="B1515" t="s">
        <v>1007</v>
      </c>
      <c r="C1515" t="s">
        <v>898</v>
      </c>
      <c r="D1515" t="s">
        <v>1008</v>
      </c>
      <c r="E1515" s="20">
        <v>1</v>
      </c>
      <c r="G1515" t="s">
        <v>217</v>
      </c>
      <c r="H1515" s="21">
        <v>8.7200000000000006</v>
      </c>
      <c r="I1515" t="s">
        <v>218</v>
      </c>
      <c r="J1515" s="22">
        <f t="shared" ref="J1515:J1527" si="11">ROUND(E1515* H1515,5)</f>
        <v>8.7200000000000006</v>
      </c>
      <c r="K1515" s="23"/>
    </row>
    <row r="1516" spans="1:27" ht="72" x14ac:dyDescent="0.3">
      <c r="B1516" t="s">
        <v>1059</v>
      </c>
      <c r="C1516" t="s">
        <v>898</v>
      </c>
      <c r="D1516" s="70" t="s">
        <v>1060</v>
      </c>
      <c r="E1516" s="20">
        <v>2</v>
      </c>
      <c r="G1516" t="s">
        <v>217</v>
      </c>
      <c r="H1516" s="21">
        <v>9.6479999999999997</v>
      </c>
      <c r="I1516" t="s">
        <v>218</v>
      </c>
      <c r="J1516" s="22">
        <f t="shared" si="11"/>
        <v>19.295999999999999</v>
      </c>
      <c r="K1516" s="23"/>
    </row>
    <row r="1517" spans="1:27" ht="45" customHeight="1" x14ac:dyDescent="0.3">
      <c r="B1517" t="s">
        <v>987</v>
      </c>
      <c r="C1517" t="s">
        <v>898</v>
      </c>
      <c r="D1517" t="s">
        <v>988</v>
      </c>
      <c r="E1517" s="20">
        <v>2</v>
      </c>
      <c r="G1517" t="s">
        <v>217</v>
      </c>
      <c r="H1517" s="21">
        <v>8.9600000000000009</v>
      </c>
      <c r="I1517" t="s">
        <v>218</v>
      </c>
      <c r="J1517" s="22">
        <f t="shared" si="11"/>
        <v>17.920000000000002</v>
      </c>
      <c r="K1517" s="23"/>
      <c r="L1517" s="1"/>
      <c r="M1517" s="1"/>
      <c r="N1517" s="1"/>
      <c r="O1517" s="1"/>
      <c r="P1517" s="1"/>
      <c r="Q1517" s="1"/>
      <c r="R1517" s="1"/>
      <c r="S1517" s="1"/>
      <c r="T1517" s="1"/>
      <c r="U1517" s="1"/>
      <c r="V1517" s="1"/>
      <c r="W1517" s="1"/>
      <c r="X1517" s="1"/>
      <c r="Y1517" s="1"/>
      <c r="Z1517" s="1"/>
      <c r="AA1517" s="1"/>
    </row>
    <row r="1518" spans="1:27" x14ac:dyDescent="0.3">
      <c r="B1518" t="s">
        <v>1085</v>
      </c>
      <c r="C1518" t="s">
        <v>898</v>
      </c>
      <c r="D1518" t="s">
        <v>1086</v>
      </c>
      <c r="E1518" s="20">
        <v>1</v>
      </c>
      <c r="G1518" t="s">
        <v>217</v>
      </c>
      <c r="H1518" s="21">
        <v>79.239999999999995</v>
      </c>
      <c r="I1518" t="s">
        <v>218</v>
      </c>
      <c r="J1518" s="22">
        <f t="shared" si="11"/>
        <v>79.239999999999995</v>
      </c>
      <c r="K1518" s="23"/>
    </row>
    <row r="1519" spans="1:27" x14ac:dyDescent="0.3">
      <c r="B1519" t="s">
        <v>1077</v>
      </c>
      <c r="C1519" t="s">
        <v>898</v>
      </c>
      <c r="D1519" t="s">
        <v>1078</v>
      </c>
      <c r="E1519" s="20">
        <v>2</v>
      </c>
      <c r="G1519" t="s">
        <v>217</v>
      </c>
      <c r="H1519" s="21">
        <v>13.46</v>
      </c>
      <c r="I1519" t="s">
        <v>218</v>
      </c>
      <c r="J1519" s="22">
        <f t="shared" si="11"/>
        <v>26.92</v>
      </c>
      <c r="K1519" s="23"/>
    </row>
    <row r="1520" spans="1:27" x14ac:dyDescent="0.3">
      <c r="B1520" t="s">
        <v>1043</v>
      </c>
      <c r="C1520" t="s">
        <v>898</v>
      </c>
      <c r="D1520" t="s">
        <v>1044</v>
      </c>
      <c r="E1520" s="20">
        <v>4</v>
      </c>
      <c r="G1520" t="s">
        <v>217</v>
      </c>
      <c r="H1520" s="21">
        <v>12.16</v>
      </c>
      <c r="I1520" t="s">
        <v>218</v>
      </c>
      <c r="J1520" s="22">
        <f t="shared" si="11"/>
        <v>48.64</v>
      </c>
      <c r="K1520" s="23"/>
    </row>
    <row r="1521" spans="1:27" x14ac:dyDescent="0.3">
      <c r="B1521" t="s">
        <v>1003</v>
      </c>
      <c r="C1521" t="s">
        <v>898</v>
      </c>
      <c r="D1521" t="s">
        <v>1004</v>
      </c>
      <c r="E1521" s="20">
        <v>1</v>
      </c>
      <c r="G1521" t="s">
        <v>217</v>
      </c>
      <c r="H1521" s="21">
        <v>7.65</v>
      </c>
      <c r="I1521" t="s">
        <v>218</v>
      </c>
      <c r="J1521" s="22">
        <f t="shared" si="11"/>
        <v>7.65</v>
      </c>
      <c r="K1521" s="23"/>
    </row>
    <row r="1522" spans="1:27" x14ac:dyDescent="0.3">
      <c r="B1522" t="s">
        <v>983</v>
      </c>
      <c r="C1522" t="s">
        <v>898</v>
      </c>
      <c r="D1522" t="s">
        <v>984</v>
      </c>
      <c r="E1522" s="20">
        <v>2</v>
      </c>
      <c r="G1522" t="s">
        <v>217</v>
      </c>
      <c r="H1522" s="21">
        <v>7.86</v>
      </c>
      <c r="I1522" t="s">
        <v>218</v>
      </c>
      <c r="J1522" s="22">
        <f t="shared" si="11"/>
        <v>15.72</v>
      </c>
      <c r="K1522" s="23"/>
    </row>
    <row r="1523" spans="1:27" x14ac:dyDescent="0.3">
      <c r="B1523" t="s">
        <v>979</v>
      </c>
      <c r="C1523" t="s">
        <v>898</v>
      </c>
      <c r="D1523" t="s">
        <v>980</v>
      </c>
      <c r="E1523" s="20">
        <v>2</v>
      </c>
      <c r="G1523" t="s">
        <v>217</v>
      </c>
      <c r="H1523" s="21">
        <v>13.74</v>
      </c>
      <c r="I1523" t="s">
        <v>218</v>
      </c>
      <c r="J1523" s="22">
        <f t="shared" si="11"/>
        <v>27.48</v>
      </c>
      <c r="K1523" s="23"/>
    </row>
    <row r="1524" spans="1:27" x14ac:dyDescent="0.3">
      <c r="B1524" t="s">
        <v>959</v>
      </c>
      <c r="C1524" t="s">
        <v>898</v>
      </c>
      <c r="D1524" t="s">
        <v>960</v>
      </c>
      <c r="E1524" s="20">
        <v>1</v>
      </c>
      <c r="G1524" t="s">
        <v>217</v>
      </c>
      <c r="H1524" s="21">
        <v>13.2</v>
      </c>
      <c r="I1524" t="s">
        <v>218</v>
      </c>
      <c r="J1524" s="22">
        <f t="shared" si="11"/>
        <v>13.2</v>
      </c>
      <c r="K1524" s="23"/>
    </row>
    <row r="1525" spans="1:27" x14ac:dyDescent="0.3">
      <c r="B1525" t="s">
        <v>953</v>
      </c>
      <c r="C1525" t="s">
        <v>898</v>
      </c>
      <c r="D1525" t="s">
        <v>954</v>
      </c>
      <c r="E1525" s="20">
        <v>1</v>
      </c>
      <c r="G1525" t="s">
        <v>217</v>
      </c>
      <c r="H1525" s="21">
        <v>11.66</v>
      </c>
      <c r="I1525" t="s">
        <v>218</v>
      </c>
      <c r="J1525" s="22">
        <f t="shared" si="11"/>
        <v>11.66</v>
      </c>
      <c r="K1525" s="23"/>
    </row>
    <row r="1526" spans="1:27" x14ac:dyDescent="0.3">
      <c r="B1526" t="s">
        <v>928</v>
      </c>
      <c r="C1526" t="s">
        <v>846</v>
      </c>
      <c r="D1526" t="s">
        <v>929</v>
      </c>
      <c r="E1526" s="20">
        <v>10</v>
      </c>
      <c r="G1526" t="s">
        <v>217</v>
      </c>
      <c r="H1526" s="21">
        <v>10.525</v>
      </c>
      <c r="I1526" t="s">
        <v>218</v>
      </c>
      <c r="J1526" s="22">
        <f t="shared" si="11"/>
        <v>105.25</v>
      </c>
      <c r="K1526" s="23"/>
    </row>
    <row r="1527" spans="1:27" x14ac:dyDescent="0.3">
      <c r="B1527" t="s">
        <v>1081</v>
      </c>
      <c r="C1527" t="s">
        <v>898</v>
      </c>
      <c r="D1527" t="s">
        <v>1082</v>
      </c>
      <c r="E1527" s="20">
        <v>1</v>
      </c>
      <c r="G1527" t="s">
        <v>217</v>
      </c>
      <c r="H1527" s="21">
        <v>73.09</v>
      </c>
      <c r="I1527" t="s">
        <v>218</v>
      </c>
      <c r="J1527" s="22">
        <f t="shared" si="11"/>
        <v>73.09</v>
      </c>
      <c r="K1527" s="23"/>
    </row>
    <row r="1528" spans="1:27" x14ac:dyDescent="0.3">
      <c r="D1528" s="24" t="s">
        <v>347</v>
      </c>
      <c r="E1528" s="23"/>
      <c r="H1528" s="23"/>
      <c r="K1528" s="21">
        <f>SUM(J1515:J1527)</f>
        <v>454.78600000000006</v>
      </c>
    </row>
    <row r="1529" spans="1:27" x14ac:dyDescent="0.3">
      <c r="D1529" s="24" t="s">
        <v>229</v>
      </c>
      <c r="E1529" s="23"/>
      <c r="H1529" s="23"/>
      <c r="K1529" s="69">
        <f>SUM(J1514:J1528)</f>
        <v>454.78600000000006</v>
      </c>
    </row>
    <row r="1530" spans="1:27" x14ac:dyDescent="0.3">
      <c r="D1530" s="24" t="s">
        <v>232</v>
      </c>
      <c r="E1530" s="23"/>
      <c r="H1530" s="23"/>
      <c r="K1530" s="69">
        <f>SUM(K1529:K1529)</f>
        <v>454.78600000000006</v>
      </c>
    </row>
    <row r="1531" spans="1:27" ht="45" customHeight="1" x14ac:dyDescent="0.3">
      <c r="L1531" s="1"/>
      <c r="M1531" s="1"/>
      <c r="N1531" s="1"/>
      <c r="O1531" s="1"/>
      <c r="P1531" s="1"/>
      <c r="Q1531" s="1"/>
      <c r="R1531" s="1"/>
      <c r="S1531" s="1"/>
      <c r="T1531" s="1"/>
      <c r="U1531" s="1"/>
      <c r="V1531" s="1"/>
      <c r="W1531" s="1"/>
      <c r="X1531" s="1"/>
      <c r="Y1531" s="1"/>
      <c r="Z1531" s="1"/>
      <c r="AA1531" s="1"/>
    </row>
    <row r="1532" spans="1:27" x14ac:dyDescent="0.3">
      <c r="A1532" s="17" t="s">
        <v>307</v>
      </c>
      <c r="B1532" s="17" t="s">
        <v>1458</v>
      </c>
      <c r="C1532" s="1" t="s">
        <v>898</v>
      </c>
      <c r="D1532" s="116" t="s">
        <v>1459</v>
      </c>
      <c r="E1532" s="117"/>
      <c r="F1532" s="117"/>
      <c r="G1532" s="1"/>
      <c r="H1532" s="18" t="s">
        <v>212</v>
      </c>
      <c r="I1532" s="118">
        <v>1</v>
      </c>
      <c r="J1532" s="119"/>
      <c r="K1532" s="19">
        <f>ROUND(K1550,2)</f>
        <v>1437.87</v>
      </c>
    </row>
    <row r="1533" spans="1:27" x14ac:dyDescent="0.3">
      <c r="B1533" s="14" t="s">
        <v>233</v>
      </c>
    </row>
    <row r="1534" spans="1:27" x14ac:dyDescent="0.3">
      <c r="B1534" t="s">
        <v>928</v>
      </c>
      <c r="C1534" t="s">
        <v>846</v>
      </c>
      <c r="D1534" t="s">
        <v>929</v>
      </c>
      <c r="E1534" s="20">
        <v>10</v>
      </c>
      <c r="G1534" t="s">
        <v>217</v>
      </c>
      <c r="H1534" s="21">
        <v>10.525</v>
      </c>
      <c r="I1534" t="s">
        <v>218</v>
      </c>
      <c r="J1534" s="22">
        <f t="shared" ref="J1534:J1547" si="12">ROUND(E1534* H1534,5)</f>
        <v>105.25</v>
      </c>
      <c r="K1534" s="23"/>
    </row>
    <row r="1535" spans="1:27" x14ac:dyDescent="0.3">
      <c r="B1535" t="s">
        <v>1027</v>
      </c>
      <c r="C1535" t="s">
        <v>898</v>
      </c>
      <c r="D1535" t="s">
        <v>1028</v>
      </c>
      <c r="E1535" s="20">
        <v>2</v>
      </c>
      <c r="G1535" t="s">
        <v>217</v>
      </c>
      <c r="H1535" s="21">
        <v>97.65</v>
      </c>
      <c r="I1535" t="s">
        <v>218</v>
      </c>
      <c r="J1535" s="22">
        <f t="shared" si="12"/>
        <v>195.3</v>
      </c>
      <c r="K1535" s="23"/>
    </row>
    <row r="1536" spans="1:27" x14ac:dyDescent="0.3">
      <c r="B1536" t="s">
        <v>1093</v>
      </c>
      <c r="C1536" t="s">
        <v>898</v>
      </c>
      <c r="D1536" t="s">
        <v>1094</v>
      </c>
      <c r="E1536" s="20">
        <v>1</v>
      </c>
      <c r="G1536" t="s">
        <v>217</v>
      </c>
      <c r="H1536" s="21">
        <v>133.53</v>
      </c>
      <c r="I1536" t="s">
        <v>218</v>
      </c>
      <c r="J1536" s="22">
        <f t="shared" si="12"/>
        <v>133.53</v>
      </c>
      <c r="K1536" s="23"/>
    </row>
    <row r="1537" spans="1:27" x14ac:dyDescent="0.3">
      <c r="B1537" t="s">
        <v>1077</v>
      </c>
      <c r="C1537" t="s">
        <v>898</v>
      </c>
      <c r="D1537" t="s">
        <v>1078</v>
      </c>
      <c r="E1537" s="20">
        <v>2</v>
      </c>
      <c r="G1537" t="s">
        <v>217</v>
      </c>
      <c r="H1537" s="21">
        <v>13.46</v>
      </c>
      <c r="I1537" t="s">
        <v>218</v>
      </c>
      <c r="J1537" s="22">
        <f t="shared" si="12"/>
        <v>26.92</v>
      </c>
      <c r="K1537" s="23"/>
    </row>
    <row r="1538" spans="1:27" ht="72" x14ac:dyDescent="0.3">
      <c r="B1538" t="s">
        <v>1059</v>
      </c>
      <c r="C1538" t="s">
        <v>898</v>
      </c>
      <c r="D1538" s="70" t="s">
        <v>1060</v>
      </c>
      <c r="E1538" s="20">
        <v>2</v>
      </c>
      <c r="G1538" t="s">
        <v>217</v>
      </c>
      <c r="H1538" s="21">
        <v>9.6479999999999997</v>
      </c>
      <c r="I1538" t="s">
        <v>218</v>
      </c>
      <c r="J1538" s="22">
        <f t="shared" si="12"/>
        <v>19.295999999999999</v>
      </c>
      <c r="K1538" s="23"/>
    </row>
    <row r="1539" spans="1:27" x14ac:dyDescent="0.3">
      <c r="B1539" t="s">
        <v>1051</v>
      </c>
      <c r="C1539" t="s">
        <v>898</v>
      </c>
      <c r="D1539" t="s">
        <v>1052</v>
      </c>
      <c r="E1539" s="20">
        <v>2</v>
      </c>
      <c r="G1539" t="s">
        <v>217</v>
      </c>
      <c r="H1539" s="21">
        <v>24.28</v>
      </c>
      <c r="I1539" t="s">
        <v>218</v>
      </c>
      <c r="J1539" s="22">
        <f t="shared" si="12"/>
        <v>48.56</v>
      </c>
      <c r="K1539" s="23"/>
    </row>
    <row r="1540" spans="1:27" x14ac:dyDescent="0.3">
      <c r="B1540" t="s">
        <v>1039</v>
      </c>
      <c r="C1540" t="s">
        <v>898</v>
      </c>
      <c r="D1540" t="s">
        <v>1040</v>
      </c>
      <c r="E1540" s="20">
        <v>2</v>
      </c>
      <c r="G1540" t="s">
        <v>217</v>
      </c>
      <c r="H1540" s="21">
        <v>73.3</v>
      </c>
      <c r="I1540" t="s">
        <v>218</v>
      </c>
      <c r="J1540" s="22">
        <f t="shared" si="12"/>
        <v>146.6</v>
      </c>
      <c r="K1540" s="23"/>
    </row>
    <row r="1541" spans="1:27" x14ac:dyDescent="0.3">
      <c r="B1541" t="s">
        <v>1023</v>
      </c>
      <c r="C1541" t="s">
        <v>898</v>
      </c>
      <c r="D1541" t="s">
        <v>1024</v>
      </c>
      <c r="E1541" s="20">
        <v>1</v>
      </c>
      <c r="G1541" t="s">
        <v>217</v>
      </c>
      <c r="H1541" s="21">
        <v>52.54</v>
      </c>
      <c r="I1541" t="s">
        <v>218</v>
      </c>
      <c r="J1541" s="22">
        <f t="shared" si="12"/>
        <v>52.54</v>
      </c>
      <c r="K1541" s="23"/>
    </row>
    <row r="1542" spans="1:27" x14ac:dyDescent="0.3">
      <c r="B1542" t="s">
        <v>1015</v>
      </c>
      <c r="C1542" t="s">
        <v>898</v>
      </c>
      <c r="D1542" t="s">
        <v>1016</v>
      </c>
      <c r="E1542" s="20">
        <v>1</v>
      </c>
      <c r="G1542" t="s">
        <v>217</v>
      </c>
      <c r="H1542" s="21">
        <v>21.66</v>
      </c>
      <c r="I1542" t="s">
        <v>218</v>
      </c>
      <c r="J1542" s="22">
        <f t="shared" si="12"/>
        <v>21.66</v>
      </c>
      <c r="K1542" s="23"/>
    </row>
    <row r="1543" spans="1:27" x14ac:dyDescent="0.3">
      <c r="B1543" t="s">
        <v>995</v>
      </c>
      <c r="C1543" t="s">
        <v>898</v>
      </c>
      <c r="D1543" t="s">
        <v>996</v>
      </c>
      <c r="E1543" s="20">
        <v>2</v>
      </c>
      <c r="G1543" t="s">
        <v>217</v>
      </c>
      <c r="H1543" s="21">
        <v>21.16</v>
      </c>
      <c r="I1543" t="s">
        <v>218</v>
      </c>
      <c r="J1543" s="22">
        <f t="shared" si="12"/>
        <v>42.32</v>
      </c>
      <c r="K1543" s="23"/>
    </row>
    <row r="1544" spans="1:27" x14ac:dyDescent="0.3">
      <c r="B1544" t="s">
        <v>979</v>
      </c>
      <c r="C1544" t="s">
        <v>898</v>
      </c>
      <c r="D1544" t="s">
        <v>980</v>
      </c>
      <c r="E1544" s="20">
        <v>2</v>
      </c>
      <c r="G1544" t="s">
        <v>217</v>
      </c>
      <c r="H1544" s="21">
        <v>13.74</v>
      </c>
      <c r="I1544" t="s">
        <v>218</v>
      </c>
      <c r="J1544" s="22">
        <f t="shared" si="12"/>
        <v>27.48</v>
      </c>
      <c r="K1544" s="23"/>
    </row>
    <row r="1545" spans="1:27" ht="45" customHeight="1" x14ac:dyDescent="0.3">
      <c r="B1545" t="s">
        <v>967</v>
      </c>
      <c r="C1545" t="s">
        <v>898</v>
      </c>
      <c r="D1545" t="s">
        <v>968</v>
      </c>
      <c r="E1545" s="20">
        <v>1</v>
      </c>
      <c r="G1545" t="s">
        <v>217</v>
      </c>
      <c r="H1545" s="21">
        <v>39.770000000000003</v>
      </c>
      <c r="I1545" t="s">
        <v>218</v>
      </c>
      <c r="J1545" s="22">
        <f t="shared" si="12"/>
        <v>39.770000000000003</v>
      </c>
      <c r="K1545" s="23"/>
      <c r="L1545" s="1"/>
      <c r="M1545" s="1"/>
      <c r="N1545" s="1"/>
      <c r="O1545" s="1"/>
      <c r="P1545" s="1"/>
      <c r="Q1545" s="1"/>
      <c r="R1545" s="1"/>
      <c r="S1545" s="1"/>
      <c r="T1545" s="1"/>
      <c r="U1545" s="1"/>
      <c r="V1545" s="1"/>
      <c r="W1545" s="1"/>
      <c r="X1545" s="1"/>
      <c r="Y1545" s="1"/>
      <c r="Z1545" s="1"/>
      <c r="AA1545" s="1"/>
    </row>
    <row r="1546" spans="1:27" x14ac:dyDescent="0.3">
      <c r="B1546" t="s">
        <v>1101</v>
      </c>
      <c r="C1546" t="s">
        <v>898</v>
      </c>
      <c r="D1546" t="s">
        <v>1102</v>
      </c>
      <c r="E1546" s="20">
        <v>1</v>
      </c>
      <c r="G1546" t="s">
        <v>217</v>
      </c>
      <c r="H1546" s="21">
        <v>378.29</v>
      </c>
      <c r="I1546" t="s">
        <v>218</v>
      </c>
      <c r="J1546" s="22">
        <f t="shared" si="12"/>
        <v>378.29</v>
      </c>
      <c r="K1546" s="23"/>
    </row>
    <row r="1547" spans="1:27" x14ac:dyDescent="0.3">
      <c r="B1547" t="s">
        <v>975</v>
      </c>
      <c r="C1547" t="s">
        <v>898</v>
      </c>
      <c r="D1547" t="s">
        <v>976</v>
      </c>
      <c r="E1547" s="20">
        <v>1</v>
      </c>
      <c r="G1547" t="s">
        <v>217</v>
      </c>
      <c r="H1547" s="21">
        <v>200.35</v>
      </c>
      <c r="I1547" t="s">
        <v>218</v>
      </c>
      <c r="J1547" s="22">
        <f t="shared" si="12"/>
        <v>200.35</v>
      </c>
      <c r="K1547" s="23"/>
    </row>
    <row r="1548" spans="1:27" x14ac:dyDescent="0.3">
      <c r="D1548" s="24" t="s">
        <v>347</v>
      </c>
      <c r="E1548" s="23"/>
      <c r="H1548" s="23"/>
      <c r="K1548" s="21">
        <f>SUM(J1534:J1547)</f>
        <v>1437.866</v>
      </c>
    </row>
    <row r="1549" spans="1:27" x14ac:dyDescent="0.3">
      <c r="D1549" s="24" t="s">
        <v>229</v>
      </c>
      <c r="E1549" s="23"/>
      <c r="H1549" s="23"/>
      <c r="K1549" s="69">
        <f>SUM(J1533:J1548)</f>
        <v>1437.866</v>
      </c>
    </row>
    <row r="1550" spans="1:27" x14ac:dyDescent="0.3">
      <c r="D1550" s="24" t="s">
        <v>232</v>
      </c>
      <c r="E1550" s="23"/>
      <c r="H1550" s="23"/>
      <c r="K1550" s="69">
        <f>SUM(K1549:K1549)</f>
        <v>1437.866</v>
      </c>
    </row>
    <row r="1552" spans="1:27" x14ac:dyDescent="0.3">
      <c r="A1552" s="17" t="s">
        <v>308</v>
      </c>
      <c r="B1552" s="17" t="s">
        <v>1460</v>
      </c>
      <c r="C1552" s="1" t="s">
        <v>15</v>
      </c>
      <c r="D1552" s="116" t="s">
        <v>1461</v>
      </c>
      <c r="E1552" s="117"/>
      <c r="F1552" s="117"/>
      <c r="G1552" s="1"/>
      <c r="H1552" s="18" t="s">
        <v>212</v>
      </c>
      <c r="I1552" s="118">
        <v>1</v>
      </c>
      <c r="J1552" s="119"/>
      <c r="K1552" s="19">
        <f>ROUND(K1562,2)</f>
        <v>820.04</v>
      </c>
    </row>
    <row r="1553" spans="1:27" x14ac:dyDescent="0.3">
      <c r="B1553" s="14" t="s">
        <v>213</v>
      </c>
    </row>
    <row r="1554" spans="1:27" x14ac:dyDescent="0.3">
      <c r="B1554" t="s">
        <v>905</v>
      </c>
      <c r="C1554" t="s">
        <v>214</v>
      </c>
      <c r="D1554" t="s">
        <v>235</v>
      </c>
      <c r="E1554" s="20">
        <v>0.8</v>
      </c>
      <c r="F1554" t="s">
        <v>216</v>
      </c>
      <c r="G1554" t="s">
        <v>217</v>
      </c>
      <c r="H1554" s="21">
        <v>24.64</v>
      </c>
      <c r="I1554" t="s">
        <v>218</v>
      </c>
      <c r="J1554" s="22">
        <f>ROUND(E1554/I1552* H1554,5)</f>
        <v>19.712</v>
      </c>
      <c r="K1554" s="23"/>
    </row>
    <row r="1555" spans="1:27" x14ac:dyDescent="0.3">
      <c r="B1555" t="s">
        <v>904</v>
      </c>
      <c r="C1555" t="s">
        <v>214</v>
      </c>
      <c r="D1555" t="s">
        <v>236</v>
      </c>
      <c r="E1555" s="20">
        <v>0.2</v>
      </c>
      <c r="F1555" t="s">
        <v>216</v>
      </c>
      <c r="G1555" t="s">
        <v>217</v>
      </c>
      <c r="H1555" s="21">
        <v>21.14</v>
      </c>
      <c r="I1555" t="s">
        <v>218</v>
      </c>
      <c r="J1555" s="22">
        <f>ROUND(E1555/I1552* H1555,5)</f>
        <v>4.2279999999999998</v>
      </c>
      <c r="K1555" s="23"/>
    </row>
    <row r="1556" spans="1:27" x14ac:dyDescent="0.3">
      <c r="D1556" s="24" t="s">
        <v>219</v>
      </c>
      <c r="E1556" s="23"/>
      <c r="H1556" s="23"/>
      <c r="K1556" s="21">
        <f>SUM(J1554:J1555)</f>
        <v>23.939999999999998</v>
      </c>
    </row>
    <row r="1557" spans="1:27" x14ac:dyDescent="0.3">
      <c r="B1557" s="14" t="s">
        <v>223</v>
      </c>
      <c r="E1557" s="23"/>
      <c r="H1557" s="23"/>
      <c r="K1557" s="23"/>
    </row>
    <row r="1558" spans="1:27" x14ac:dyDescent="0.3">
      <c r="B1558" t="s">
        <v>1462</v>
      </c>
      <c r="C1558" t="s">
        <v>15</v>
      </c>
      <c r="D1558" t="s">
        <v>1461</v>
      </c>
      <c r="E1558" s="20">
        <v>1</v>
      </c>
      <c r="G1558" t="s">
        <v>217</v>
      </c>
      <c r="H1558" s="21">
        <v>795.5</v>
      </c>
      <c r="I1558" t="s">
        <v>218</v>
      </c>
      <c r="J1558" s="22">
        <f>ROUND(E1558* H1558,5)</f>
        <v>795.5</v>
      </c>
      <c r="K1558" s="23"/>
    </row>
    <row r="1559" spans="1:27" ht="45" customHeight="1" x14ac:dyDescent="0.3">
      <c r="D1559" s="24" t="s">
        <v>228</v>
      </c>
      <c r="E1559" s="23"/>
      <c r="H1559" s="23"/>
      <c r="K1559" s="21">
        <f>SUM(J1558:J1558)</f>
        <v>795.5</v>
      </c>
      <c r="L1559" s="1"/>
      <c r="M1559" s="1"/>
      <c r="N1559" s="1"/>
      <c r="O1559" s="1"/>
      <c r="P1559" s="1"/>
      <c r="Q1559" s="1"/>
      <c r="R1559" s="1"/>
      <c r="S1559" s="1"/>
      <c r="T1559" s="1"/>
      <c r="U1559" s="1"/>
      <c r="V1559" s="1"/>
      <c r="W1559" s="1"/>
      <c r="X1559" s="1"/>
      <c r="Y1559" s="1"/>
      <c r="Z1559" s="1"/>
      <c r="AA1559" s="1"/>
    </row>
    <row r="1560" spans="1:27" x14ac:dyDescent="0.3">
      <c r="D1560" s="24" t="s">
        <v>229</v>
      </c>
      <c r="E1560" s="23"/>
      <c r="H1560" s="23"/>
      <c r="K1560" s="69">
        <f>SUM(J1553:J1559)</f>
        <v>819.44</v>
      </c>
    </row>
    <row r="1561" spans="1:27" x14ac:dyDescent="0.3">
      <c r="D1561" s="24" t="s">
        <v>230</v>
      </c>
      <c r="E1561" s="23"/>
      <c r="H1561" s="23">
        <v>2.5</v>
      </c>
      <c r="I1561" t="s">
        <v>231</v>
      </c>
      <c r="K1561" s="23">
        <f>ROUND(H1561/100*K1556,5)</f>
        <v>0.59850000000000003</v>
      </c>
    </row>
    <row r="1562" spans="1:27" x14ac:dyDescent="0.3">
      <c r="D1562" s="24" t="s">
        <v>232</v>
      </c>
      <c r="E1562" s="23"/>
      <c r="H1562" s="23"/>
      <c r="K1562" s="69">
        <f>SUM(K1560:K1561)</f>
        <v>820.0385</v>
      </c>
    </row>
    <row r="1564" spans="1:27" x14ac:dyDescent="0.3">
      <c r="A1564" s="17" t="s">
        <v>309</v>
      </c>
      <c r="B1564" s="17" t="s">
        <v>1463</v>
      </c>
      <c r="C1564" s="1" t="s">
        <v>601</v>
      </c>
      <c r="D1564" s="116" t="s">
        <v>1464</v>
      </c>
      <c r="E1564" s="117"/>
      <c r="F1564" s="117"/>
      <c r="G1564" s="1"/>
      <c r="H1564" s="18" t="s">
        <v>212</v>
      </c>
      <c r="I1564" s="118">
        <v>1</v>
      </c>
      <c r="J1564" s="119"/>
      <c r="K1564" s="19">
        <v>380.77</v>
      </c>
    </row>
    <row r="1565" spans="1:27" x14ac:dyDescent="0.3">
      <c r="A1565" s="17" t="s">
        <v>310</v>
      </c>
      <c r="B1565" s="17" t="s">
        <v>1465</v>
      </c>
      <c r="C1565" s="1" t="s">
        <v>601</v>
      </c>
      <c r="D1565" s="116" t="s">
        <v>1466</v>
      </c>
      <c r="E1565" s="117"/>
      <c r="F1565" s="117"/>
      <c r="G1565" s="1"/>
      <c r="H1565" s="18" t="s">
        <v>212</v>
      </c>
      <c r="I1565" s="118">
        <v>1</v>
      </c>
      <c r="J1565" s="119"/>
      <c r="K1565" s="19">
        <v>159.91</v>
      </c>
    </row>
    <row r="1566" spans="1:27" x14ac:dyDescent="0.3">
      <c r="A1566" s="17" t="s">
        <v>311</v>
      </c>
      <c r="B1566" s="17" t="s">
        <v>1467</v>
      </c>
      <c r="C1566" s="1" t="s">
        <v>601</v>
      </c>
      <c r="D1566" s="116" t="s">
        <v>1468</v>
      </c>
      <c r="E1566" s="117"/>
      <c r="F1566" s="117"/>
      <c r="G1566" s="1"/>
      <c r="H1566" s="18" t="s">
        <v>212</v>
      </c>
      <c r="I1566" s="118">
        <v>1</v>
      </c>
      <c r="J1566" s="119"/>
      <c r="K1566" s="19">
        <v>450</v>
      </c>
    </row>
    <row r="1567" spans="1:27" x14ac:dyDescent="0.3">
      <c r="A1567" s="17" t="s">
        <v>312</v>
      </c>
      <c r="B1567" s="17" t="s">
        <v>1469</v>
      </c>
      <c r="C1567" s="1" t="s">
        <v>601</v>
      </c>
      <c r="D1567" s="116" t="s">
        <v>1470</v>
      </c>
      <c r="E1567" s="117"/>
      <c r="F1567" s="117"/>
      <c r="G1567" s="1"/>
      <c r="H1567" s="18" t="s">
        <v>212</v>
      </c>
      <c r="I1567" s="118">
        <v>1</v>
      </c>
      <c r="J1567" s="119"/>
      <c r="K1567" s="19">
        <v>95.2</v>
      </c>
    </row>
    <row r="1568" spans="1:27" x14ac:dyDescent="0.3">
      <c r="A1568" s="17" t="s">
        <v>313</v>
      </c>
      <c r="B1568" s="17" t="s">
        <v>1471</v>
      </c>
      <c r="C1568" s="1" t="s">
        <v>601</v>
      </c>
      <c r="D1568" s="116" t="s">
        <v>1472</v>
      </c>
      <c r="E1568" s="117"/>
      <c r="F1568" s="117"/>
      <c r="G1568" s="1"/>
      <c r="H1568" s="18" t="s">
        <v>212</v>
      </c>
      <c r="I1568" s="118">
        <v>1</v>
      </c>
      <c r="J1568" s="119"/>
      <c r="K1568" s="19">
        <v>553.74</v>
      </c>
    </row>
    <row r="1569" spans="1:27" x14ac:dyDescent="0.3">
      <c r="A1569" s="17" t="s">
        <v>314</v>
      </c>
      <c r="B1569" s="17" t="s">
        <v>1473</v>
      </c>
      <c r="C1569" s="1" t="s">
        <v>601</v>
      </c>
      <c r="D1569" s="116" t="s">
        <v>1474</v>
      </c>
      <c r="E1569" s="117"/>
      <c r="F1569" s="117"/>
      <c r="G1569" s="1"/>
      <c r="H1569" s="18" t="s">
        <v>212</v>
      </c>
      <c r="I1569" s="118">
        <v>1</v>
      </c>
      <c r="J1569" s="119"/>
      <c r="K1569" s="19">
        <v>1190.78</v>
      </c>
    </row>
    <row r="1570" spans="1:27" x14ac:dyDescent="0.3">
      <c r="A1570" s="17" t="s">
        <v>315</v>
      </c>
      <c r="B1570" s="17" t="s">
        <v>1475</v>
      </c>
      <c r="C1570" s="1" t="s">
        <v>898</v>
      </c>
      <c r="D1570" s="116" t="s">
        <v>1476</v>
      </c>
      <c r="E1570" s="117"/>
      <c r="F1570" s="117"/>
      <c r="G1570" s="1"/>
      <c r="H1570" s="18" t="s">
        <v>212</v>
      </c>
      <c r="I1570" s="118">
        <v>1</v>
      </c>
      <c r="J1570" s="119"/>
      <c r="K1570" s="19">
        <v>745</v>
      </c>
    </row>
    <row r="1571" spans="1:27" x14ac:dyDescent="0.3">
      <c r="A1571" s="17" t="s">
        <v>316</v>
      </c>
      <c r="B1571" s="17" t="s">
        <v>1477</v>
      </c>
      <c r="C1571" s="1" t="s">
        <v>601</v>
      </c>
      <c r="D1571" s="116" t="s">
        <v>1478</v>
      </c>
      <c r="E1571" s="117"/>
      <c r="F1571" s="117"/>
      <c r="G1571" s="1"/>
      <c r="H1571" s="18" t="s">
        <v>212</v>
      </c>
      <c r="I1571" s="118">
        <v>1</v>
      </c>
      <c r="J1571" s="119"/>
      <c r="K1571" s="19">
        <v>603.23</v>
      </c>
    </row>
    <row r="1572" spans="1:27" x14ac:dyDescent="0.3">
      <c r="A1572" s="17" t="s">
        <v>317</v>
      </c>
      <c r="B1572" s="17" t="s">
        <v>1479</v>
      </c>
      <c r="C1572" s="1" t="s">
        <v>601</v>
      </c>
      <c r="D1572" s="116" t="s">
        <v>1480</v>
      </c>
      <c r="E1572" s="117"/>
      <c r="F1572" s="117"/>
      <c r="G1572" s="1"/>
      <c r="H1572" s="18" t="s">
        <v>212</v>
      </c>
      <c r="I1572" s="118">
        <v>1</v>
      </c>
      <c r="J1572" s="119"/>
      <c r="K1572" s="19">
        <v>2600</v>
      </c>
    </row>
    <row r="1573" spans="1:27" x14ac:dyDescent="0.3">
      <c r="A1573" s="17" t="s">
        <v>318</v>
      </c>
      <c r="B1573" s="17" t="s">
        <v>1481</v>
      </c>
      <c r="C1573" s="1" t="s">
        <v>898</v>
      </c>
      <c r="D1573" s="116" t="s">
        <v>1482</v>
      </c>
      <c r="E1573" s="117"/>
      <c r="F1573" s="117"/>
      <c r="G1573" s="1"/>
      <c r="H1573" s="18" t="s">
        <v>212</v>
      </c>
      <c r="I1573" s="118">
        <v>1</v>
      </c>
      <c r="J1573" s="119"/>
      <c r="K1573" s="19">
        <f>ROUND(K1581,2)</f>
        <v>228.76</v>
      </c>
    </row>
    <row r="1574" spans="1:27" x14ac:dyDescent="0.3">
      <c r="B1574" s="14" t="s">
        <v>223</v>
      </c>
    </row>
    <row r="1575" spans="1:27" x14ac:dyDescent="0.3">
      <c r="B1575" t="s">
        <v>848</v>
      </c>
      <c r="C1575" t="s">
        <v>849</v>
      </c>
      <c r="D1575" t="s">
        <v>850</v>
      </c>
      <c r="E1575" s="20">
        <v>0.5</v>
      </c>
      <c r="G1575" t="s">
        <v>217</v>
      </c>
      <c r="H1575" s="21">
        <v>10.52</v>
      </c>
      <c r="I1575" t="s">
        <v>218</v>
      </c>
      <c r="J1575" s="22">
        <f>ROUND(E1575* H1575,5)</f>
        <v>5.26</v>
      </c>
      <c r="K1575" s="23"/>
    </row>
    <row r="1576" spans="1:27" ht="45" customHeight="1" x14ac:dyDescent="0.3">
      <c r="D1576" s="24" t="s">
        <v>228</v>
      </c>
      <c r="E1576" s="23"/>
      <c r="H1576" s="23"/>
      <c r="K1576" s="21">
        <f>SUM(J1575:J1575)</f>
        <v>5.26</v>
      </c>
      <c r="L1576" s="1"/>
      <c r="M1576" s="1"/>
      <c r="N1576" s="1"/>
      <c r="O1576" s="1"/>
      <c r="P1576" s="1"/>
      <c r="Q1576" s="1"/>
      <c r="R1576" s="1"/>
      <c r="S1576" s="1"/>
      <c r="T1576" s="1"/>
      <c r="U1576" s="1"/>
      <c r="V1576" s="1"/>
      <c r="W1576" s="1"/>
      <c r="X1576" s="1"/>
      <c r="Y1576" s="1"/>
      <c r="Z1576" s="1"/>
      <c r="AA1576" s="1"/>
    </row>
    <row r="1577" spans="1:27" x14ac:dyDescent="0.3">
      <c r="B1577" s="14" t="s">
        <v>246</v>
      </c>
      <c r="E1577" s="23"/>
      <c r="H1577" s="23"/>
      <c r="K1577" s="23"/>
    </row>
    <row r="1578" spans="1:27" x14ac:dyDescent="0.3">
      <c r="B1578" t="s">
        <v>1483</v>
      </c>
      <c r="C1578" t="s">
        <v>898</v>
      </c>
      <c r="D1578" t="s">
        <v>1484</v>
      </c>
      <c r="E1578" s="20">
        <v>1</v>
      </c>
      <c r="G1578" t="s">
        <v>217</v>
      </c>
      <c r="H1578" s="21">
        <v>223.5</v>
      </c>
      <c r="I1578" t="s">
        <v>218</v>
      </c>
      <c r="J1578" s="22">
        <f>ROUND(E1578* H1578,5)</f>
        <v>223.5</v>
      </c>
      <c r="K1578" s="23"/>
    </row>
    <row r="1579" spans="1:27" x14ac:dyDescent="0.3">
      <c r="D1579" s="24" t="s">
        <v>247</v>
      </c>
      <c r="E1579" s="23"/>
      <c r="H1579" s="23"/>
      <c r="K1579" s="21">
        <f>SUM(J1578:J1578)</f>
        <v>223.5</v>
      </c>
    </row>
    <row r="1580" spans="1:27" x14ac:dyDescent="0.3">
      <c r="D1580" s="24" t="s">
        <v>229</v>
      </c>
      <c r="E1580" s="23"/>
      <c r="H1580" s="23"/>
      <c r="K1580" s="69">
        <f>SUM(J1574:J1579)</f>
        <v>228.76</v>
      </c>
    </row>
    <row r="1581" spans="1:27" x14ac:dyDescent="0.3">
      <c r="D1581" s="24" t="s">
        <v>232</v>
      </c>
      <c r="E1581" s="23"/>
      <c r="H1581" s="23"/>
      <c r="K1581" s="69">
        <f>SUM(K1580:K1580)</f>
        <v>228.76</v>
      </c>
    </row>
    <row r="1583" spans="1:27" x14ac:dyDescent="0.3">
      <c r="A1583" s="17" t="s">
        <v>319</v>
      </c>
      <c r="B1583" s="17" t="s">
        <v>1485</v>
      </c>
      <c r="C1583" s="1" t="s">
        <v>601</v>
      </c>
      <c r="D1583" s="116" t="s">
        <v>1486</v>
      </c>
      <c r="E1583" s="117"/>
      <c r="F1583" s="117"/>
      <c r="G1583" s="1"/>
      <c r="H1583" s="18" t="s">
        <v>212</v>
      </c>
      <c r="I1583" s="118">
        <v>1</v>
      </c>
      <c r="J1583" s="119"/>
      <c r="K1583" s="19">
        <v>1065.5</v>
      </c>
    </row>
    <row r="1584" spans="1:27" x14ac:dyDescent="0.3">
      <c r="A1584" s="17" t="s">
        <v>320</v>
      </c>
      <c r="B1584" s="17" t="s">
        <v>1487</v>
      </c>
      <c r="C1584" s="1" t="s">
        <v>601</v>
      </c>
      <c r="D1584" s="116" t="s">
        <v>1488</v>
      </c>
      <c r="E1584" s="117"/>
      <c r="F1584" s="117"/>
      <c r="G1584" s="1"/>
      <c r="H1584" s="18" t="s">
        <v>212</v>
      </c>
      <c r="I1584" s="118">
        <v>1</v>
      </c>
      <c r="J1584" s="119"/>
      <c r="K1584" s="19">
        <v>43.92</v>
      </c>
    </row>
    <row r="1585" spans="1:27" x14ac:dyDescent="0.3">
      <c r="A1585" s="17" t="s">
        <v>321</v>
      </c>
      <c r="B1585" s="17" t="s">
        <v>1489</v>
      </c>
      <c r="C1585" s="1" t="s">
        <v>898</v>
      </c>
      <c r="D1585" s="116" t="s">
        <v>1490</v>
      </c>
      <c r="E1585" s="117"/>
      <c r="F1585" s="117"/>
      <c r="G1585" s="1"/>
      <c r="H1585" s="18" t="s">
        <v>212</v>
      </c>
      <c r="I1585" s="118">
        <v>1</v>
      </c>
      <c r="J1585" s="119"/>
      <c r="K1585" s="19">
        <f>ROUND(K1591,2)</f>
        <v>76.44</v>
      </c>
    </row>
    <row r="1586" spans="1:27" x14ac:dyDescent="0.3">
      <c r="B1586" s="14" t="s">
        <v>223</v>
      </c>
    </row>
    <row r="1587" spans="1:27" x14ac:dyDescent="0.3">
      <c r="B1587" t="s">
        <v>932</v>
      </c>
      <c r="C1587" t="s">
        <v>849</v>
      </c>
      <c r="D1587" t="s">
        <v>933</v>
      </c>
      <c r="E1587" s="20">
        <v>4</v>
      </c>
      <c r="G1587" t="s">
        <v>217</v>
      </c>
      <c r="H1587" s="21">
        <v>8.59</v>
      </c>
      <c r="I1587" t="s">
        <v>218</v>
      </c>
      <c r="J1587" s="22">
        <f>ROUND(E1587* H1587,5)</f>
        <v>34.36</v>
      </c>
      <c r="K1587" s="23"/>
    </row>
    <row r="1588" spans="1:27" x14ac:dyDescent="0.3">
      <c r="B1588" t="s">
        <v>848</v>
      </c>
      <c r="C1588" t="s">
        <v>849</v>
      </c>
      <c r="D1588" t="s">
        <v>850</v>
      </c>
      <c r="E1588" s="20">
        <v>4</v>
      </c>
      <c r="G1588" t="s">
        <v>217</v>
      </c>
      <c r="H1588" s="21">
        <v>10.52</v>
      </c>
      <c r="I1588" t="s">
        <v>218</v>
      </c>
      <c r="J1588" s="22">
        <f>ROUND(E1588* H1588,5)</f>
        <v>42.08</v>
      </c>
      <c r="K1588" s="23"/>
    </row>
    <row r="1589" spans="1:27" x14ac:dyDescent="0.3">
      <c r="D1589" s="24" t="s">
        <v>228</v>
      </c>
      <c r="E1589" s="23"/>
      <c r="H1589" s="23"/>
      <c r="K1589" s="21">
        <f>SUM(J1587:J1588)</f>
        <v>76.44</v>
      </c>
    </row>
    <row r="1590" spans="1:27" x14ac:dyDescent="0.3">
      <c r="D1590" s="24" t="s">
        <v>229</v>
      </c>
      <c r="E1590" s="23"/>
      <c r="H1590" s="23"/>
      <c r="K1590" s="69">
        <f>SUM(J1586:J1589)</f>
        <v>76.44</v>
      </c>
    </row>
    <row r="1591" spans="1:27" ht="45" customHeight="1" x14ac:dyDescent="0.3">
      <c r="D1591" s="24" t="s">
        <v>232</v>
      </c>
      <c r="E1591" s="23"/>
      <c r="H1591" s="23"/>
      <c r="K1591" s="69">
        <f>SUM(K1590:K1590)</f>
        <v>76.44</v>
      </c>
      <c r="L1591" s="1"/>
      <c r="M1591" s="1"/>
      <c r="N1591" s="1"/>
      <c r="O1591" s="1"/>
      <c r="P1591" s="1"/>
      <c r="Q1591" s="1"/>
      <c r="R1591" s="1"/>
      <c r="S1591" s="1"/>
      <c r="T1591" s="1"/>
      <c r="U1591" s="1"/>
      <c r="V1591" s="1"/>
      <c r="W1591" s="1"/>
      <c r="X1591" s="1"/>
      <c r="Y1591" s="1"/>
      <c r="Z1591" s="1"/>
      <c r="AA1591" s="1"/>
    </row>
    <row r="1593" spans="1:27" x14ac:dyDescent="0.3">
      <c r="A1593" s="17" t="s">
        <v>322</v>
      </c>
      <c r="B1593" s="17" t="s">
        <v>1491</v>
      </c>
      <c r="C1593" s="1" t="s">
        <v>601</v>
      </c>
      <c r="D1593" s="116" t="s">
        <v>1492</v>
      </c>
      <c r="E1593" s="117"/>
      <c r="F1593" s="117"/>
      <c r="G1593" s="1"/>
      <c r="H1593" s="18" t="s">
        <v>212</v>
      </c>
      <c r="I1593" s="118">
        <v>1</v>
      </c>
      <c r="J1593" s="119"/>
      <c r="K1593" s="19">
        <v>178.53</v>
      </c>
    </row>
    <row r="1594" spans="1:27" x14ac:dyDescent="0.3">
      <c r="A1594" s="17" t="s">
        <v>323</v>
      </c>
      <c r="B1594" s="17" t="s">
        <v>1493</v>
      </c>
      <c r="C1594" s="1" t="s">
        <v>898</v>
      </c>
      <c r="D1594" s="116" t="s">
        <v>1494</v>
      </c>
      <c r="E1594" s="117"/>
      <c r="F1594" s="117"/>
      <c r="G1594" s="1"/>
      <c r="H1594" s="18" t="s">
        <v>212</v>
      </c>
      <c r="I1594" s="118">
        <v>1</v>
      </c>
      <c r="J1594" s="119"/>
      <c r="K1594" s="19">
        <f>ROUND(K1599,2)</f>
        <v>263</v>
      </c>
    </row>
    <row r="1595" spans="1:27" x14ac:dyDescent="0.3">
      <c r="B1595" s="14" t="s">
        <v>223</v>
      </c>
    </row>
    <row r="1596" spans="1:27" x14ac:dyDescent="0.3">
      <c r="B1596" t="s">
        <v>848</v>
      </c>
      <c r="C1596" t="s">
        <v>849</v>
      </c>
      <c r="D1596" t="s">
        <v>850</v>
      </c>
      <c r="E1596" s="20">
        <v>25</v>
      </c>
      <c r="G1596" t="s">
        <v>217</v>
      </c>
      <c r="H1596" s="21">
        <v>10.52</v>
      </c>
      <c r="I1596" t="s">
        <v>218</v>
      </c>
      <c r="J1596" s="22">
        <f>ROUND(E1596* H1596,5)</f>
        <v>263</v>
      </c>
      <c r="K1596" s="23"/>
    </row>
    <row r="1597" spans="1:27" x14ac:dyDescent="0.3">
      <c r="D1597" s="24" t="s">
        <v>228</v>
      </c>
      <c r="E1597" s="23"/>
      <c r="H1597" s="23"/>
      <c r="K1597" s="21">
        <f>SUM(J1596:J1596)</f>
        <v>263</v>
      </c>
    </row>
    <row r="1598" spans="1:27" x14ac:dyDescent="0.3">
      <c r="D1598" s="24" t="s">
        <v>229</v>
      </c>
      <c r="E1598" s="23"/>
      <c r="H1598" s="23"/>
      <c r="K1598" s="69">
        <f>SUM(J1595:J1597)</f>
        <v>263</v>
      </c>
    </row>
    <row r="1599" spans="1:27" x14ac:dyDescent="0.3">
      <c r="D1599" s="24" t="s">
        <v>232</v>
      </c>
      <c r="E1599" s="23"/>
      <c r="H1599" s="23"/>
      <c r="K1599" s="69">
        <f>SUM(K1598:K1598)</f>
        <v>263</v>
      </c>
    </row>
    <row r="1601" spans="1:27" x14ac:dyDescent="0.3">
      <c r="A1601" s="17" t="s">
        <v>324</v>
      </c>
      <c r="B1601" s="17" t="s">
        <v>1495</v>
      </c>
      <c r="C1601" s="1" t="s">
        <v>601</v>
      </c>
      <c r="D1601" s="116" t="s">
        <v>1496</v>
      </c>
      <c r="E1601" s="117"/>
      <c r="F1601" s="117"/>
      <c r="G1601" s="1"/>
      <c r="H1601" s="18" t="s">
        <v>212</v>
      </c>
      <c r="I1601" s="118">
        <v>1</v>
      </c>
      <c r="J1601" s="119"/>
      <c r="K1601" s="19">
        <v>2345</v>
      </c>
    </row>
    <row r="1602" spans="1:27" x14ac:dyDescent="0.3">
      <c r="A1602" s="17" t="s">
        <v>325</v>
      </c>
      <c r="B1602" s="17" t="s">
        <v>1497</v>
      </c>
      <c r="C1602" s="1" t="s">
        <v>15</v>
      </c>
      <c r="D1602" s="116" t="s">
        <v>1498</v>
      </c>
      <c r="E1602" s="117"/>
      <c r="F1602" s="117"/>
      <c r="G1602" s="1"/>
      <c r="H1602" s="18" t="s">
        <v>212</v>
      </c>
      <c r="I1602" s="118">
        <v>1</v>
      </c>
      <c r="J1602" s="119"/>
      <c r="K1602" s="19">
        <f>ROUND(K1611,2)</f>
        <v>821.77</v>
      </c>
    </row>
    <row r="1603" spans="1:27" x14ac:dyDescent="0.3">
      <c r="B1603" s="14" t="s">
        <v>213</v>
      </c>
    </row>
    <row r="1604" spans="1:27" x14ac:dyDescent="0.3">
      <c r="B1604" t="s">
        <v>904</v>
      </c>
      <c r="C1604" t="s">
        <v>214</v>
      </c>
      <c r="D1604" t="s">
        <v>236</v>
      </c>
      <c r="E1604" s="20">
        <v>1.4</v>
      </c>
      <c r="F1604" t="s">
        <v>216</v>
      </c>
      <c r="G1604" t="s">
        <v>217</v>
      </c>
      <c r="H1604" s="21">
        <v>21.14</v>
      </c>
      <c r="I1604" t="s">
        <v>218</v>
      </c>
      <c r="J1604" s="22">
        <f>ROUND(E1604/I1602* H1604,5)</f>
        <v>29.596</v>
      </c>
      <c r="K1604" s="23"/>
    </row>
    <row r="1605" spans="1:27" x14ac:dyDescent="0.3">
      <c r="B1605" t="s">
        <v>905</v>
      </c>
      <c r="C1605" t="s">
        <v>214</v>
      </c>
      <c r="D1605" t="s">
        <v>235</v>
      </c>
      <c r="E1605" s="20">
        <v>0.9</v>
      </c>
      <c r="F1605" t="s">
        <v>216</v>
      </c>
      <c r="G1605" t="s">
        <v>217</v>
      </c>
      <c r="H1605" s="21">
        <v>24.64</v>
      </c>
      <c r="I1605" t="s">
        <v>218</v>
      </c>
      <c r="J1605" s="22">
        <f>ROUND(E1605/I1602* H1605,5)</f>
        <v>22.175999999999998</v>
      </c>
      <c r="K1605" s="23"/>
    </row>
    <row r="1606" spans="1:27" ht="45" customHeight="1" x14ac:dyDescent="0.3">
      <c r="D1606" s="24" t="s">
        <v>219</v>
      </c>
      <c r="E1606" s="23"/>
      <c r="H1606" s="23"/>
      <c r="K1606" s="21">
        <f>SUM(J1604:J1605)</f>
        <v>51.771999999999998</v>
      </c>
      <c r="L1606" s="1"/>
      <c r="M1606" s="1"/>
      <c r="N1606" s="1"/>
      <c r="O1606" s="1"/>
      <c r="P1606" s="1"/>
      <c r="Q1606" s="1"/>
      <c r="R1606" s="1"/>
      <c r="S1606" s="1"/>
      <c r="T1606" s="1"/>
      <c r="U1606" s="1"/>
      <c r="V1606" s="1"/>
      <c r="W1606" s="1"/>
      <c r="X1606" s="1"/>
      <c r="Y1606" s="1"/>
      <c r="Z1606" s="1"/>
      <c r="AA1606" s="1"/>
    </row>
    <row r="1607" spans="1:27" ht="45" customHeight="1" x14ac:dyDescent="0.3">
      <c r="B1607" s="14" t="s">
        <v>223</v>
      </c>
      <c r="E1607" s="23"/>
      <c r="H1607" s="23"/>
      <c r="K1607" s="23"/>
      <c r="L1607" s="1"/>
      <c r="M1607" s="1"/>
      <c r="N1607" s="1"/>
      <c r="O1607" s="1"/>
      <c r="P1607" s="1"/>
      <c r="Q1607" s="1"/>
      <c r="R1607" s="1"/>
      <c r="S1607" s="1"/>
      <c r="T1607" s="1"/>
      <c r="U1607" s="1"/>
      <c r="V1607" s="1"/>
      <c r="W1607" s="1"/>
      <c r="X1607" s="1"/>
      <c r="Y1607" s="1"/>
      <c r="Z1607" s="1"/>
      <c r="AA1607" s="1"/>
    </row>
    <row r="1608" spans="1:27" x14ac:dyDescent="0.3">
      <c r="B1608" t="s">
        <v>1499</v>
      </c>
      <c r="C1608" t="s">
        <v>15</v>
      </c>
      <c r="D1608" t="s">
        <v>1500</v>
      </c>
      <c r="E1608" s="20">
        <v>1</v>
      </c>
      <c r="G1608" t="s">
        <v>217</v>
      </c>
      <c r="H1608" s="21">
        <v>770</v>
      </c>
      <c r="I1608" t="s">
        <v>218</v>
      </c>
      <c r="J1608" s="22">
        <f>ROUND(E1608* H1608,5)</f>
        <v>770</v>
      </c>
      <c r="K1608" s="23"/>
    </row>
    <row r="1609" spans="1:27" x14ac:dyDescent="0.3">
      <c r="D1609" s="24" t="s">
        <v>228</v>
      </c>
      <c r="E1609" s="23"/>
      <c r="H1609" s="23"/>
      <c r="K1609" s="21">
        <f>SUM(J1608:J1608)</f>
        <v>770</v>
      </c>
    </row>
    <row r="1610" spans="1:27" x14ac:dyDescent="0.3">
      <c r="D1610" s="24" t="s">
        <v>229</v>
      </c>
      <c r="E1610" s="23"/>
      <c r="H1610" s="23"/>
      <c r="K1610" s="69">
        <f>SUM(J1603:J1609)</f>
        <v>821.77200000000005</v>
      </c>
    </row>
    <row r="1611" spans="1:27" x14ac:dyDescent="0.3">
      <c r="D1611" s="24" t="s">
        <v>232</v>
      </c>
      <c r="E1611" s="23"/>
      <c r="H1611" s="23"/>
      <c r="K1611" s="69">
        <f>SUM(K1610:K1610)</f>
        <v>821.77200000000005</v>
      </c>
    </row>
    <row r="1613" spans="1:27" x14ac:dyDescent="0.3">
      <c r="A1613" s="17" t="s">
        <v>326</v>
      </c>
      <c r="B1613" s="17" t="s">
        <v>1501</v>
      </c>
      <c r="C1613" s="1" t="s">
        <v>15</v>
      </c>
      <c r="D1613" s="116" t="s">
        <v>1502</v>
      </c>
      <c r="E1613" s="117"/>
      <c r="F1613" s="117"/>
      <c r="G1613" s="1"/>
      <c r="H1613" s="18" t="s">
        <v>212</v>
      </c>
      <c r="I1613" s="118">
        <v>1</v>
      </c>
      <c r="J1613" s="119"/>
      <c r="K1613" s="19">
        <f>ROUND(K1622,2)</f>
        <v>741.77</v>
      </c>
    </row>
    <row r="1614" spans="1:27" x14ac:dyDescent="0.3">
      <c r="B1614" s="14" t="s">
        <v>213</v>
      </c>
    </row>
    <row r="1615" spans="1:27" x14ac:dyDescent="0.3">
      <c r="B1615" t="s">
        <v>904</v>
      </c>
      <c r="C1615" t="s">
        <v>214</v>
      </c>
      <c r="D1615" t="s">
        <v>236</v>
      </c>
      <c r="E1615" s="20">
        <v>1.4</v>
      </c>
      <c r="F1615" t="s">
        <v>216</v>
      </c>
      <c r="G1615" t="s">
        <v>217</v>
      </c>
      <c r="H1615" s="21">
        <v>21.14</v>
      </c>
      <c r="I1615" t="s">
        <v>218</v>
      </c>
      <c r="J1615" s="22">
        <f>ROUND(E1615/I1613* H1615,5)</f>
        <v>29.596</v>
      </c>
      <c r="K1615" s="23"/>
    </row>
    <row r="1616" spans="1:27" x14ac:dyDescent="0.3">
      <c r="B1616" t="s">
        <v>905</v>
      </c>
      <c r="C1616" t="s">
        <v>214</v>
      </c>
      <c r="D1616" t="s">
        <v>235</v>
      </c>
      <c r="E1616" s="20">
        <v>0.9</v>
      </c>
      <c r="F1616" t="s">
        <v>216</v>
      </c>
      <c r="G1616" t="s">
        <v>217</v>
      </c>
      <c r="H1616" s="21">
        <v>24.64</v>
      </c>
      <c r="I1616" t="s">
        <v>218</v>
      </c>
      <c r="J1616" s="22">
        <f>ROUND(E1616/I1613* H1616,5)</f>
        <v>22.175999999999998</v>
      </c>
      <c r="K1616" s="23"/>
    </row>
    <row r="1617" spans="1:27" x14ac:dyDescent="0.3">
      <c r="D1617" s="24" t="s">
        <v>219</v>
      </c>
      <c r="E1617" s="23"/>
      <c r="H1617" s="23"/>
      <c r="K1617" s="21">
        <f>SUM(J1615:J1616)</f>
        <v>51.771999999999998</v>
      </c>
    </row>
    <row r="1618" spans="1:27" x14ac:dyDescent="0.3">
      <c r="B1618" s="14" t="s">
        <v>223</v>
      </c>
      <c r="E1618" s="23"/>
      <c r="H1618" s="23"/>
      <c r="K1618" s="23"/>
    </row>
    <row r="1619" spans="1:27" ht="45" customHeight="1" x14ac:dyDescent="0.3">
      <c r="B1619" t="s">
        <v>1503</v>
      </c>
      <c r="C1619" t="s">
        <v>15</v>
      </c>
      <c r="D1619" t="s">
        <v>1504</v>
      </c>
      <c r="E1619" s="20">
        <v>1</v>
      </c>
      <c r="G1619" t="s">
        <v>217</v>
      </c>
      <c r="H1619" s="21">
        <v>690</v>
      </c>
      <c r="I1619" t="s">
        <v>218</v>
      </c>
      <c r="J1619" s="22">
        <f>ROUND(E1619* H1619,5)</f>
        <v>690</v>
      </c>
      <c r="K1619" s="23"/>
      <c r="L1619" s="1"/>
      <c r="M1619" s="1"/>
      <c r="N1619" s="1"/>
      <c r="O1619" s="1"/>
      <c r="P1619" s="1"/>
      <c r="Q1619" s="1"/>
      <c r="R1619" s="1"/>
      <c r="S1619" s="1"/>
      <c r="T1619" s="1"/>
      <c r="U1619" s="1"/>
      <c r="V1619" s="1"/>
      <c r="W1619" s="1"/>
      <c r="X1619" s="1"/>
      <c r="Y1619" s="1"/>
      <c r="Z1619" s="1"/>
      <c r="AA1619" s="1"/>
    </row>
    <row r="1620" spans="1:27" x14ac:dyDescent="0.3">
      <c r="D1620" s="24" t="s">
        <v>228</v>
      </c>
      <c r="E1620" s="23"/>
      <c r="H1620" s="23"/>
      <c r="K1620" s="21">
        <f>SUM(J1619:J1619)</f>
        <v>690</v>
      </c>
    </row>
    <row r="1621" spans="1:27" x14ac:dyDescent="0.3">
      <c r="D1621" s="24" t="s">
        <v>229</v>
      </c>
      <c r="E1621" s="23"/>
      <c r="H1621" s="23"/>
      <c r="K1621" s="69">
        <f>SUM(J1614:J1620)</f>
        <v>741.77200000000005</v>
      </c>
    </row>
    <row r="1622" spans="1:27" x14ac:dyDescent="0.3">
      <c r="D1622" s="24" t="s">
        <v>232</v>
      </c>
      <c r="E1622" s="23"/>
      <c r="H1622" s="23"/>
      <c r="K1622" s="69">
        <f>SUM(K1621:K1621)</f>
        <v>741.77200000000005</v>
      </c>
    </row>
    <row r="1624" spans="1:27" x14ac:dyDescent="0.3">
      <c r="A1624" s="17" t="s">
        <v>327</v>
      </c>
      <c r="B1624" s="17" t="s">
        <v>1505</v>
      </c>
      <c r="C1624" s="1" t="s">
        <v>15</v>
      </c>
      <c r="D1624" s="116" t="s">
        <v>1506</v>
      </c>
      <c r="E1624" s="117"/>
      <c r="F1624" s="117"/>
      <c r="G1624" s="1"/>
      <c r="H1624" s="18" t="s">
        <v>212</v>
      </c>
      <c r="I1624" s="118">
        <v>1</v>
      </c>
      <c r="J1624" s="119"/>
      <c r="K1624" s="19">
        <f>ROUND(K1633,2)</f>
        <v>819.77</v>
      </c>
    </row>
    <row r="1625" spans="1:27" x14ac:dyDescent="0.3">
      <c r="B1625" s="14" t="s">
        <v>213</v>
      </c>
    </row>
    <row r="1626" spans="1:27" x14ac:dyDescent="0.3">
      <c r="B1626" t="s">
        <v>905</v>
      </c>
      <c r="C1626" t="s">
        <v>214</v>
      </c>
      <c r="D1626" t="s">
        <v>235</v>
      </c>
      <c r="E1626" s="20">
        <v>0.9</v>
      </c>
      <c r="F1626" t="s">
        <v>216</v>
      </c>
      <c r="G1626" t="s">
        <v>217</v>
      </c>
      <c r="H1626" s="21">
        <v>24.64</v>
      </c>
      <c r="I1626" t="s">
        <v>218</v>
      </c>
      <c r="J1626" s="22">
        <f>ROUND(E1626/I1624* H1626,5)</f>
        <v>22.175999999999998</v>
      </c>
      <c r="K1626" s="23"/>
    </row>
    <row r="1627" spans="1:27" x14ac:dyDescent="0.3">
      <c r="B1627" t="s">
        <v>904</v>
      </c>
      <c r="C1627" t="s">
        <v>214</v>
      </c>
      <c r="D1627" t="s">
        <v>236</v>
      </c>
      <c r="E1627" s="20">
        <v>1.4</v>
      </c>
      <c r="F1627" t="s">
        <v>216</v>
      </c>
      <c r="G1627" t="s">
        <v>217</v>
      </c>
      <c r="H1627" s="21">
        <v>21.14</v>
      </c>
      <c r="I1627" t="s">
        <v>218</v>
      </c>
      <c r="J1627" s="22">
        <f>ROUND(E1627/I1624* H1627,5)</f>
        <v>29.596</v>
      </c>
      <c r="K1627" s="23"/>
    </row>
    <row r="1628" spans="1:27" x14ac:dyDescent="0.3">
      <c r="D1628" s="24" t="s">
        <v>219</v>
      </c>
      <c r="E1628" s="23"/>
      <c r="H1628" s="23"/>
      <c r="K1628" s="21">
        <f>SUM(J1626:J1627)</f>
        <v>51.771999999999998</v>
      </c>
    </row>
    <row r="1629" spans="1:27" x14ac:dyDescent="0.3">
      <c r="B1629" s="14" t="s">
        <v>223</v>
      </c>
      <c r="E1629" s="23"/>
      <c r="H1629" s="23"/>
      <c r="K1629" s="23"/>
    </row>
    <row r="1630" spans="1:27" x14ac:dyDescent="0.3">
      <c r="B1630" t="s">
        <v>1507</v>
      </c>
      <c r="C1630" t="s">
        <v>15</v>
      </c>
      <c r="D1630" t="s">
        <v>1508</v>
      </c>
      <c r="E1630" s="20">
        <v>1</v>
      </c>
      <c r="G1630" t="s">
        <v>217</v>
      </c>
      <c r="H1630" s="21">
        <v>768</v>
      </c>
      <c r="I1630" t="s">
        <v>218</v>
      </c>
      <c r="J1630" s="22">
        <f>ROUND(E1630* H1630,5)</f>
        <v>768</v>
      </c>
      <c r="K1630" s="23"/>
    </row>
    <row r="1631" spans="1:27" ht="45" customHeight="1" x14ac:dyDescent="0.3">
      <c r="D1631" s="24" t="s">
        <v>228</v>
      </c>
      <c r="E1631" s="23"/>
      <c r="H1631" s="23"/>
      <c r="K1631" s="21">
        <f>SUM(J1630:J1630)</f>
        <v>768</v>
      </c>
      <c r="L1631" s="1"/>
      <c r="M1631" s="1"/>
      <c r="N1631" s="1"/>
      <c r="O1631" s="1"/>
      <c r="P1631" s="1"/>
      <c r="Q1631" s="1"/>
      <c r="R1631" s="1"/>
      <c r="S1631" s="1"/>
      <c r="T1631" s="1"/>
      <c r="U1631" s="1"/>
      <c r="V1631" s="1"/>
      <c r="W1631" s="1"/>
      <c r="X1631" s="1"/>
      <c r="Y1631" s="1"/>
      <c r="Z1631" s="1"/>
      <c r="AA1631" s="1"/>
    </row>
    <row r="1632" spans="1:27" x14ac:dyDescent="0.3">
      <c r="D1632" s="24" t="s">
        <v>229</v>
      </c>
      <c r="E1632" s="23"/>
      <c r="H1632" s="23"/>
      <c r="K1632" s="69">
        <f>SUM(J1625:J1631)</f>
        <v>819.77200000000005</v>
      </c>
    </row>
    <row r="1633" spans="1:27" x14ac:dyDescent="0.3">
      <c r="D1633" s="24" t="s">
        <v>232</v>
      </c>
      <c r="E1633" s="23"/>
      <c r="H1633" s="23"/>
      <c r="K1633" s="69">
        <f>SUM(K1632:K1632)</f>
        <v>819.77200000000005</v>
      </c>
    </row>
    <row r="1635" spans="1:27" x14ac:dyDescent="0.3">
      <c r="A1635" s="17" t="s">
        <v>328</v>
      </c>
      <c r="B1635" s="17" t="s">
        <v>1509</v>
      </c>
      <c r="C1635" s="1" t="s">
        <v>15</v>
      </c>
      <c r="D1635" s="116" t="s">
        <v>1510</v>
      </c>
      <c r="E1635" s="117"/>
      <c r="F1635" s="117"/>
      <c r="G1635" s="1"/>
      <c r="H1635" s="18" t="s">
        <v>212</v>
      </c>
      <c r="I1635" s="118">
        <v>1</v>
      </c>
      <c r="J1635" s="119"/>
      <c r="K1635" s="19">
        <f>ROUND(K1644,2)</f>
        <v>581.77</v>
      </c>
    </row>
    <row r="1636" spans="1:27" x14ac:dyDescent="0.3">
      <c r="B1636" s="14" t="s">
        <v>213</v>
      </c>
    </row>
    <row r="1637" spans="1:27" x14ac:dyDescent="0.3">
      <c r="B1637" t="s">
        <v>905</v>
      </c>
      <c r="C1637" t="s">
        <v>214</v>
      </c>
      <c r="D1637" t="s">
        <v>235</v>
      </c>
      <c r="E1637" s="20">
        <v>0.9</v>
      </c>
      <c r="F1637" t="s">
        <v>216</v>
      </c>
      <c r="G1637" t="s">
        <v>217</v>
      </c>
      <c r="H1637" s="21">
        <v>24.64</v>
      </c>
      <c r="I1637" t="s">
        <v>218</v>
      </c>
      <c r="J1637" s="22">
        <f>ROUND(E1637/I1635* H1637,5)</f>
        <v>22.175999999999998</v>
      </c>
      <c r="K1637" s="23"/>
    </row>
    <row r="1638" spans="1:27" x14ac:dyDescent="0.3">
      <c r="B1638" t="s">
        <v>904</v>
      </c>
      <c r="C1638" t="s">
        <v>214</v>
      </c>
      <c r="D1638" t="s">
        <v>236</v>
      </c>
      <c r="E1638" s="20">
        <v>1.4</v>
      </c>
      <c r="F1638" t="s">
        <v>216</v>
      </c>
      <c r="G1638" t="s">
        <v>217</v>
      </c>
      <c r="H1638" s="21">
        <v>21.14</v>
      </c>
      <c r="I1638" t="s">
        <v>218</v>
      </c>
      <c r="J1638" s="22">
        <f>ROUND(E1638/I1635* H1638,5)</f>
        <v>29.596</v>
      </c>
      <c r="K1638" s="23"/>
    </row>
    <row r="1639" spans="1:27" x14ac:dyDescent="0.3">
      <c r="D1639" s="24" t="s">
        <v>219</v>
      </c>
      <c r="E1639" s="23"/>
      <c r="H1639" s="23"/>
      <c r="K1639" s="21">
        <f>SUM(J1637:J1638)</f>
        <v>51.771999999999998</v>
      </c>
    </row>
    <row r="1640" spans="1:27" x14ac:dyDescent="0.3">
      <c r="B1640" s="14" t="s">
        <v>223</v>
      </c>
      <c r="E1640" s="23"/>
      <c r="H1640" s="23"/>
      <c r="K1640" s="23"/>
    </row>
    <row r="1641" spans="1:27" x14ac:dyDescent="0.3">
      <c r="B1641" t="s">
        <v>1511</v>
      </c>
      <c r="C1641" t="s">
        <v>15</v>
      </c>
      <c r="D1641" t="s">
        <v>1510</v>
      </c>
      <c r="E1641" s="20">
        <v>1</v>
      </c>
      <c r="G1641" t="s">
        <v>217</v>
      </c>
      <c r="H1641" s="21">
        <v>530</v>
      </c>
      <c r="I1641" t="s">
        <v>218</v>
      </c>
      <c r="J1641" s="22">
        <f>ROUND(E1641* H1641,5)</f>
        <v>530</v>
      </c>
      <c r="K1641" s="23"/>
    </row>
    <row r="1642" spans="1:27" x14ac:dyDescent="0.3">
      <c r="D1642" s="24" t="s">
        <v>228</v>
      </c>
      <c r="E1642" s="23"/>
      <c r="H1642" s="23"/>
      <c r="K1642" s="21">
        <f>SUM(J1641:J1641)</f>
        <v>530</v>
      </c>
    </row>
    <row r="1643" spans="1:27" ht="45" customHeight="1" x14ac:dyDescent="0.3">
      <c r="D1643" s="24" t="s">
        <v>229</v>
      </c>
      <c r="E1643" s="23"/>
      <c r="H1643" s="23"/>
      <c r="K1643" s="69">
        <f>SUM(J1636:J1642)</f>
        <v>581.77200000000005</v>
      </c>
      <c r="L1643" s="1"/>
      <c r="M1643" s="1"/>
      <c r="N1643" s="1"/>
      <c r="O1643" s="1"/>
      <c r="P1643" s="1"/>
      <c r="Q1643" s="1"/>
      <c r="R1643" s="1"/>
      <c r="S1643" s="1"/>
      <c r="T1643" s="1"/>
      <c r="U1643" s="1"/>
      <c r="V1643" s="1"/>
      <c r="W1643" s="1"/>
      <c r="X1643" s="1"/>
      <c r="Y1643" s="1"/>
      <c r="Z1643" s="1"/>
      <c r="AA1643" s="1"/>
    </row>
    <row r="1644" spans="1:27" x14ac:dyDescent="0.3">
      <c r="D1644" s="24" t="s">
        <v>232</v>
      </c>
      <c r="E1644" s="23"/>
      <c r="H1644" s="23"/>
      <c r="K1644" s="69">
        <f>SUM(K1643:K1643)</f>
        <v>581.77200000000005</v>
      </c>
    </row>
    <row r="1646" spans="1:27" x14ac:dyDescent="0.3">
      <c r="A1646" s="17" t="s">
        <v>329</v>
      </c>
      <c r="B1646" s="17" t="s">
        <v>1512</v>
      </c>
      <c r="C1646" s="1" t="s">
        <v>15</v>
      </c>
      <c r="D1646" s="116" t="s">
        <v>1513</v>
      </c>
      <c r="E1646" s="117"/>
      <c r="F1646" s="117"/>
      <c r="G1646" s="1"/>
      <c r="H1646" s="18" t="s">
        <v>212</v>
      </c>
      <c r="I1646" s="118">
        <v>1</v>
      </c>
      <c r="J1646" s="119"/>
      <c r="K1646" s="19">
        <f>ROUND(K1655,2)</f>
        <v>651.77</v>
      </c>
    </row>
    <row r="1647" spans="1:27" x14ac:dyDescent="0.3">
      <c r="B1647" s="14" t="s">
        <v>213</v>
      </c>
    </row>
    <row r="1648" spans="1:27" x14ac:dyDescent="0.3">
      <c r="B1648" t="s">
        <v>905</v>
      </c>
      <c r="C1648" t="s">
        <v>214</v>
      </c>
      <c r="D1648" t="s">
        <v>235</v>
      </c>
      <c r="E1648" s="20">
        <v>0.9</v>
      </c>
      <c r="F1648" t="s">
        <v>216</v>
      </c>
      <c r="G1648" t="s">
        <v>217</v>
      </c>
      <c r="H1648" s="21">
        <v>24.64</v>
      </c>
      <c r="I1648" t="s">
        <v>218</v>
      </c>
      <c r="J1648" s="22">
        <f>ROUND(E1648/I1646* H1648,5)</f>
        <v>22.175999999999998</v>
      </c>
      <c r="K1648" s="23"/>
    </row>
    <row r="1649" spans="1:27" x14ac:dyDescent="0.3">
      <c r="B1649" t="s">
        <v>904</v>
      </c>
      <c r="C1649" t="s">
        <v>214</v>
      </c>
      <c r="D1649" t="s">
        <v>236</v>
      </c>
      <c r="E1649" s="20">
        <v>1.4</v>
      </c>
      <c r="F1649" t="s">
        <v>216</v>
      </c>
      <c r="G1649" t="s">
        <v>217</v>
      </c>
      <c r="H1649" s="21">
        <v>21.14</v>
      </c>
      <c r="I1649" t="s">
        <v>218</v>
      </c>
      <c r="J1649" s="22">
        <f>ROUND(E1649/I1646* H1649,5)</f>
        <v>29.596</v>
      </c>
      <c r="K1649" s="23"/>
    </row>
    <row r="1650" spans="1:27" x14ac:dyDescent="0.3">
      <c r="D1650" s="24" t="s">
        <v>219</v>
      </c>
      <c r="E1650" s="23"/>
      <c r="H1650" s="23"/>
      <c r="K1650" s="21">
        <f>SUM(J1648:J1649)</f>
        <v>51.771999999999998</v>
      </c>
    </row>
    <row r="1651" spans="1:27" x14ac:dyDescent="0.3">
      <c r="B1651" s="14" t="s">
        <v>223</v>
      </c>
      <c r="E1651" s="23"/>
      <c r="H1651" s="23"/>
      <c r="K1651" s="23"/>
    </row>
    <row r="1652" spans="1:27" x14ac:dyDescent="0.3">
      <c r="B1652" t="s">
        <v>1514</v>
      </c>
      <c r="C1652" t="s">
        <v>15</v>
      </c>
      <c r="D1652" t="s">
        <v>1513</v>
      </c>
      <c r="E1652" s="20">
        <v>1</v>
      </c>
      <c r="G1652" t="s">
        <v>217</v>
      </c>
      <c r="H1652" s="21">
        <v>600</v>
      </c>
      <c r="I1652" t="s">
        <v>218</v>
      </c>
      <c r="J1652" s="22">
        <f>ROUND(E1652* H1652,5)</f>
        <v>600</v>
      </c>
      <c r="K1652" s="23"/>
    </row>
    <row r="1653" spans="1:27" x14ac:dyDescent="0.3">
      <c r="D1653" s="24" t="s">
        <v>228</v>
      </c>
      <c r="E1653" s="23"/>
      <c r="H1653" s="23"/>
      <c r="K1653" s="21">
        <f>SUM(J1652:J1652)</f>
        <v>600</v>
      </c>
    </row>
    <row r="1654" spans="1:27" ht="45" customHeight="1" x14ac:dyDescent="0.3">
      <c r="D1654" s="24" t="s">
        <v>229</v>
      </c>
      <c r="E1654" s="23"/>
      <c r="H1654" s="23"/>
      <c r="K1654" s="69">
        <f>SUM(J1647:J1653)</f>
        <v>651.77200000000005</v>
      </c>
      <c r="L1654" s="1"/>
      <c r="M1654" s="1"/>
      <c r="N1654" s="1"/>
      <c r="O1654" s="1"/>
      <c r="P1654" s="1"/>
      <c r="Q1654" s="1"/>
      <c r="R1654" s="1"/>
      <c r="S1654" s="1"/>
      <c r="T1654" s="1"/>
      <c r="U1654" s="1"/>
      <c r="V1654" s="1"/>
      <c r="W1654" s="1"/>
      <c r="X1654" s="1"/>
      <c r="Y1654" s="1"/>
      <c r="Z1654" s="1"/>
      <c r="AA1654" s="1"/>
    </row>
    <row r="1655" spans="1:27" x14ac:dyDescent="0.3">
      <c r="D1655" s="24" t="s">
        <v>232</v>
      </c>
      <c r="E1655" s="23"/>
      <c r="H1655" s="23"/>
      <c r="K1655" s="69">
        <f>SUM(K1654:K1654)</f>
        <v>651.77200000000005</v>
      </c>
    </row>
    <row r="1657" spans="1:27" x14ac:dyDescent="0.3">
      <c r="A1657" s="17" t="s">
        <v>330</v>
      </c>
      <c r="B1657" s="17" t="s">
        <v>1515</v>
      </c>
      <c r="C1657" s="1" t="s">
        <v>15</v>
      </c>
      <c r="D1657" s="116" t="s">
        <v>1516</v>
      </c>
      <c r="E1657" s="117"/>
      <c r="F1657" s="117"/>
      <c r="G1657" s="1"/>
      <c r="H1657" s="18" t="s">
        <v>212</v>
      </c>
      <c r="I1657" s="118">
        <v>1</v>
      </c>
      <c r="J1657" s="119"/>
      <c r="K1657" s="19">
        <v>537</v>
      </c>
    </row>
    <row r="1658" spans="1:27" x14ac:dyDescent="0.3">
      <c r="A1658" s="17" t="s">
        <v>331</v>
      </c>
      <c r="B1658" s="17" t="s">
        <v>1517</v>
      </c>
      <c r="C1658" s="1" t="s">
        <v>15</v>
      </c>
      <c r="D1658" s="116" t="s">
        <v>1518</v>
      </c>
      <c r="E1658" s="117"/>
      <c r="F1658" s="117"/>
      <c r="G1658" s="1"/>
      <c r="H1658" s="18" t="s">
        <v>212</v>
      </c>
      <c r="I1658" s="118">
        <v>1</v>
      </c>
      <c r="J1658" s="119"/>
      <c r="K1658" s="19">
        <f>ROUND(K1667,2)</f>
        <v>464.77</v>
      </c>
    </row>
    <row r="1659" spans="1:27" x14ac:dyDescent="0.3">
      <c r="B1659" s="14" t="s">
        <v>213</v>
      </c>
    </row>
    <row r="1660" spans="1:27" x14ac:dyDescent="0.3">
      <c r="B1660" t="s">
        <v>904</v>
      </c>
      <c r="C1660" t="s">
        <v>214</v>
      </c>
      <c r="D1660" t="s">
        <v>236</v>
      </c>
      <c r="E1660" s="20">
        <v>1.4</v>
      </c>
      <c r="F1660" t="s">
        <v>216</v>
      </c>
      <c r="G1660" t="s">
        <v>217</v>
      </c>
      <c r="H1660" s="21">
        <v>21.14</v>
      </c>
      <c r="I1660" t="s">
        <v>218</v>
      </c>
      <c r="J1660" s="22">
        <f>ROUND(E1660/I1658* H1660,5)</f>
        <v>29.596</v>
      </c>
      <c r="K1660" s="23"/>
    </row>
    <row r="1661" spans="1:27" x14ac:dyDescent="0.3">
      <c r="B1661" t="s">
        <v>905</v>
      </c>
      <c r="C1661" t="s">
        <v>214</v>
      </c>
      <c r="D1661" t="s">
        <v>235</v>
      </c>
      <c r="E1661" s="20">
        <v>0.9</v>
      </c>
      <c r="F1661" t="s">
        <v>216</v>
      </c>
      <c r="G1661" t="s">
        <v>217</v>
      </c>
      <c r="H1661" s="21">
        <v>24.64</v>
      </c>
      <c r="I1661" t="s">
        <v>218</v>
      </c>
      <c r="J1661" s="22">
        <f>ROUND(E1661/I1658* H1661,5)</f>
        <v>22.175999999999998</v>
      </c>
      <c r="K1661" s="23"/>
    </row>
    <row r="1662" spans="1:27" x14ac:dyDescent="0.3">
      <c r="D1662" s="24" t="s">
        <v>219</v>
      </c>
      <c r="E1662" s="23"/>
      <c r="H1662" s="23"/>
      <c r="K1662" s="21">
        <f>SUM(J1660:J1661)</f>
        <v>51.771999999999998</v>
      </c>
    </row>
    <row r="1663" spans="1:27" x14ac:dyDescent="0.3">
      <c r="B1663" s="14" t="s">
        <v>223</v>
      </c>
      <c r="E1663" s="23"/>
      <c r="H1663" s="23"/>
      <c r="K1663" s="23"/>
    </row>
    <row r="1664" spans="1:27" x14ac:dyDescent="0.3">
      <c r="B1664" t="s">
        <v>1519</v>
      </c>
      <c r="C1664" t="s">
        <v>15</v>
      </c>
      <c r="D1664" t="s">
        <v>1518</v>
      </c>
      <c r="E1664" s="20">
        <v>1</v>
      </c>
      <c r="G1664" t="s">
        <v>217</v>
      </c>
      <c r="H1664" s="21">
        <v>413</v>
      </c>
      <c r="I1664" t="s">
        <v>218</v>
      </c>
      <c r="J1664" s="22">
        <f>ROUND(E1664* H1664,5)</f>
        <v>413</v>
      </c>
      <c r="K1664" s="23"/>
    </row>
    <row r="1665" spans="1:27" x14ac:dyDescent="0.3">
      <c r="D1665" s="24" t="s">
        <v>228</v>
      </c>
      <c r="E1665" s="23"/>
      <c r="H1665" s="23"/>
      <c r="K1665" s="21">
        <f>SUM(J1664:J1664)</f>
        <v>413</v>
      </c>
    </row>
    <row r="1666" spans="1:27" x14ac:dyDescent="0.3">
      <c r="D1666" s="24" t="s">
        <v>229</v>
      </c>
      <c r="E1666" s="23"/>
      <c r="H1666" s="23"/>
      <c r="K1666" s="69">
        <f>SUM(J1659:J1665)</f>
        <v>464.77199999999999</v>
      </c>
    </row>
    <row r="1667" spans="1:27" ht="45" customHeight="1" x14ac:dyDescent="0.3">
      <c r="D1667" s="24" t="s">
        <v>232</v>
      </c>
      <c r="E1667" s="23"/>
      <c r="H1667" s="23"/>
      <c r="K1667" s="69">
        <f>SUM(K1666:K1666)</f>
        <v>464.77199999999999</v>
      </c>
      <c r="L1667" s="1"/>
      <c r="M1667" s="1"/>
      <c r="N1667" s="1"/>
      <c r="O1667" s="1"/>
      <c r="P1667" s="1"/>
      <c r="Q1667" s="1"/>
      <c r="R1667" s="1"/>
      <c r="S1667" s="1"/>
      <c r="T1667" s="1"/>
      <c r="U1667" s="1"/>
      <c r="V1667" s="1"/>
      <c r="W1667" s="1"/>
      <c r="X1667" s="1"/>
      <c r="Y1667" s="1"/>
      <c r="Z1667" s="1"/>
      <c r="AA1667" s="1"/>
    </row>
    <row r="1669" spans="1:27" x14ac:dyDescent="0.3">
      <c r="A1669" s="17" t="s">
        <v>332</v>
      </c>
      <c r="B1669" s="17" t="s">
        <v>1520</v>
      </c>
      <c r="C1669" s="1" t="s">
        <v>15</v>
      </c>
      <c r="D1669" s="116" t="s">
        <v>1521</v>
      </c>
      <c r="E1669" s="117"/>
      <c r="F1669" s="117"/>
      <c r="G1669" s="1"/>
      <c r="H1669" s="18" t="s">
        <v>212</v>
      </c>
      <c r="I1669" s="118">
        <v>1</v>
      </c>
      <c r="J1669" s="119"/>
      <c r="K1669" s="19">
        <v>2796</v>
      </c>
    </row>
    <row r="1670" spans="1:27" x14ac:dyDescent="0.3">
      <c r="A1670" s="17" t="s">
        <v>333</v>
      </c>
      <c r="B1670" s="17" t="s">
        <v>1522</v>
      </c>
      <c r="C1670" s="1" t="s">
        <v>15</v>
      </c>
      <c r="D1670" s="116" t="s">
        <v>1523</v>
      </c>
      <c r="E1670" s="117"/>
      <c r="F1670" s="117"/>
      <c r="G1670" s="1"/>
      <c r="H1670" s="18" t="s">
        <v>212</v>
      </c>
      <c r="I1670" s="118">
        <v>1</v>
      </c>
      <c r="J1670" s="119"/>
      <c r="K1670" s="19">
        <v>3420</v>
      </c>
    </row>
    <row r="1671" spans="1:27" x14ac:dyDescent="0.3">
      <c r="A1671" s="17" t="s">
        <v>334</v>
      </c>
      <c r="B1671" s="17" t="s">
        <v>1524</v>
      </c>
      <c r="C1671" s="1" t="s">
        <v>15</v>
      </c>
      <c r="D1671" s="116" t="s">
        <v>1525</v>
      </c>
      <c r="E1671" s="117"/>
      <c r="F1671" s="117"/>
      <c r="G1671" s="1"/>
      <c r="H1671" s="18" t="s">
        <v>212</v>
      </c>
      <c r="I1671" s="118">
        <v>1</v>
      </c>
      <c r="J1671" s="119"/>
      <c r="K1671" s="19">
        <v>752</v>
      </c>
    </row>
    <row r="1672" spans="1:27" x14ac:dyDescent="0.3">
      <c r="A1672" s="17" t="s">
        <v>335</v>
      </c>
      <c r="B1672" s="17" t="s">
        <v>1526</v>
      </c>
      <c r="C1672" s="1" t="s">
        <v>15</v>
      </c>
      <c r="D1672" s="116" t="s">
        <v>1527</v>
      </c>
      <c r="E1672" s="117"/>
      <c r="F1672" s="117"/>
      <c r="G1672" s="1"/>
      <c r="H1672" s="18" t="s">
        <v>212</v>
      </c>
      <c r="I1672" s="118">
        <v>1</v>
      </c>
      <c r="J1672" s="119"/>
      <c r="K1672" s="19">
        <v>3050</v>
      </c>
    </row>
    <row r="1673" spans="1:27" x14ac:dyDescent="0.3">
      <c r="A1673" s="17" t="s">
        <v>336</v>
      </c>
      <c r="B1673" s="17" t="s">
        <v>1528</v>
      </c>
      <c r="C1673" s="1" t="s">
        <v>15</v>
      </c>
      <c r="D1673" s="116" t="s">
        <v>1529</v>
      </c>
      <c r="E1673" s="117"/>
      <c r="F1673" s="117"/>
      <c r="G1673" s="1"/>
      <c r="H1673" s="18" t="s">
        <v>212</v>
      </c>
      <c r="I1673" s="118">
        <v>1</v>
      </c>
      <c r="J1673" s="119"/>
      <c r="K1673" s="19">
        <v>920</v>
      </c>
    </row>
    <row r="1674" spans="1:27" x14ac:dyDescent="0.3">
      <c r="A1674" s="17" t="s">
        <v>337</v>
      </c>
      <c r="B1674" s="17" t="s">
        <v>1530</v>
      </c>
      <c r="C1674" s="1" t="s">
        <v>15</v>
      </c>
      <c r="D1674" s="116" t="s">
        <v>1531</v>
      </c>
      <c r="E1674" s="117"/>
      <c r="F1674" s="117"/>
      <c r="G1674" s="1"/>
      <c r="H1674" s="18" t="s">
        <v>212</v>
      </c>
      <c r="I1674" s="118">
        <v>1</v>
      </c>
      <c r="J1674" s="119"/>
      <c r="K1674" s="19">
        <v>607.76</v>
      </c>
    </row>
    <row r="1675" spans="1:27" x14ac:dyDescent="0.3">
      <c r="A1675" s="17" t="s">
        <v>338</v>
      </c>
      <c r="B1675" s="17" t="s">
        <v>1532</v>
      </c>
      <c r="C1675" s="1" t="s">
        <v>15</v>
      </c>
      <c r="D1675" s="116" t="s">
        <v>1533</v>
      </c>
      <c r="E1675" s="117"/>
      <c r="F1675" s="117"/>
      <c r="G1675" s="1"/>
      <c r="H1675" s="18" t="s">
        <v>212</v>
      </c>
      <c r="I1675" s="118">
        <v>1</v>
      </c>
      <c r="J1675" s="119"/>
      <c r="K1675" s="19">
        <f>ROUND(K1685,2)</f>
        <v>762.61</v>
      </c>
    </row>
    <row r="1676" spans="1:27" x14ac:dyDescent="0.3">
      <c r="B1676" s="14" t="s">
        <v>213</v>
      </c>
    </row>
    <row r="1677" spans="1:27" x14ac:dyDescent="0.3">
      <c r="B1677" t="s">
        <v>1418</v>
      </c>
      <c r="C1677" t="s">
        <v>214</v>
      </c>
      <c r="D1677" t="s">
        <v>1419</v>
      </c>
      <c r="E1677" s="20">
        <v>2</v>
      </c>
      <c r="F1677" t="s">
        <v>216</v>
      </c>
      <c r="G1677" t="s">
        <v>217</v>
      </c>
      <c r="H1677" s="21">
        <v>24.28</v>
      </c>
      <c r="I1677" t="s">
        <v>218</v>
      </c>
      <c r="J1677" s="22">
        <f>ROUND(E1677/I1675* H1677,5)</f>
        <v>48.56</v>
      </c>
      <c r="K1677" s="23"/>
    </row>
    <row r="1678" spans="1:27" x14ac:dyDescent="0.3">
      <c r="B1678" t="s">
        <v>1420</v>
      </c>
      <c r="C1678" t="s">
        <v>214</v>
      </c>
      <c r="D1678" t="s">
        <v>1421</v>
      </c>
      <c r="E1678" s="20">
        <v>0.13</v>
      </c>
      <c r="F1678" t="s">
        <v>216</v>
      </c>
      <c r="G1678" t="s">
        <v>217</v>
      </c>
      <c r="H1678" s="21">
        <v>21.3</v>
      </c>
      <c r="I1678" t="s">
        <v>218</v>
      </c>
      <c r="J1678" s="22">
        <f>ROUND(E1678/I1675* H1678,5)</f>
        <v>2.7690000000000001</v>
      </c>
      <c r="K1678" s="23"/>
    </row>
    <row r="1679" spans="1:27" x14ac:dyDescent="0.3">
      <c r="D1679" s="24" t="s">
        <v>219</v>
      </c>
      <c r="E1679" s="23"/>
      <c r="H1679" s="23"/>
      <c r="K1679" s="21">
        <f>SUM(J1677:J1678)</f>
        <v>51.329000000000001</v>
      </c>
    </row>
    <row r="1680" spans="1:27" ht="45" customHeight="1" x14ac:dyDescent="0.3">
      <c r="B1680" s="14" t="s">
        <v>223</v>
      </c>
      <c r="E1680" s="23"/>
      <c r="H1680" s="23"/>
      <c r="K1680" s="23"/>
      <c r="L1680" s="1"/>
      <c r="M1680" s="1"/>
      <c r="N1680" s="1"/>
      <c r="O1680" s="1"/>
      <c r="P1680" s="1"/>
      <c r="Q1680" s="1"/>
      <c r="R1680" s="1"/>
      <c r="S1680" s="1"/>
      <c r="T1680" s="1"/>
      <c r="U1680" s="1"/>
      <c r="V1680" s="1"/>
      <c r="W1680" s="1"/>
      <c r="X1680" s="1"/>
      <c r="Y1680" s="1"/>
      <c r="Z1680" s="1"/>
      <c r="AA1680" s="1"/>
    </row>
    <row r="1681" spans="1:27" x14ac:dyDescent="0.3">
      <c r="B1681" t="s">
        <v>1534</v>
      </c>
      <c r="C1681" t="s">
        <v>15</v>
      </c>
      <c r="D1681" t="s">
        <v>1533</v>
      </c>
      <c r="E1681" s="20">
        <v>1</v>
      </c>
      <c r="G1681" t="s">
        <v>217</v>
      </c>
      <c r="H1681" s="21">
        <v>710</v>
      </c>
      <c r="I1681" t="s">
        <v>218</v>
      </c>
      <c r="J1681" s="22">
        <f>ROUND(E1681* H1681,5)</f>
        <v>710</v>
      </c>
      <c r="K1681" s="23"/>
    </row>
    <row r="1682" spans="1:27" x14ac:dyDescent="0.3">
      <c r="D1682" s="24" t="s">
        <v>228</v>
      </c>
      <c r="E1682" s="23"/>
      <c r="H1682" s="23"/>
      <c r="K1682" s="21">
        <f>SUM(J1681:J1681)</f>
        <v>710</v>
      </c>
    </row>
    <row r="1683" spans="1:27" x14ac:dyDescent="0.3">
      <c r="D1683" s="24" t="s">
        <v>229</v>
      </c>
      <c r="E1683" s="23"/>
      <c r="H1683" s="23"/>
      <c r="K1683" s="69">
        <f>SUM(J1676:J1682)</f>
        <v>761.32899999999995</v>
      </c>
    </row>
    <row r="1684" spans="1:27" x14ac:dyDescent="0.3">
      <c r="D1684" s="24" t="s">
        <v>230</v>
      </c>
      <c r="E1684" s="23"/>
      <c r="H1684" s="23">
        <v>2.5</v>
      </c>
      <c r="I1684" t="s">
        <v>231</v>
      </c>
      <c r="K1684" s="23">
        <f>ROUND(H1684/100*K1679,5)</f>
        <v>1.2832300000000001</v>
      </c>
    </row>
    <row r="1685" spans="1:27" x14ac:dyDescent="0.3">
      <c r="D1685" s="24" t="s">
        <v>232</v>
      </c>
      <c r="E1685" s="23"/>
      <c r="H1685" s="23"/>
      <c r="K1685" s="69">
        <f>SUM(K1683:K1684)</f>
        <v>762.61222999999995</v>
      </c>
    </row>
    <row r="1687" spans="1:27" x14ac:dyDescent="0.3">
      <c r="A1687" s="17" t="s">
        <v>339</v>
      </c>
      <c r="B1687" s="17" t="s">
        <v>1535</v>
      </c>
      <c r="C1687" s="1" t="s">
        <v>15</v>
      </c>
      <c r="D1687" s="116" t="s">
        <v>1536</v>
      </c>
      <c r="E1687" s="117"/>
      <c r="F1687" s="117"/>
      <c r="G1687" s="1"/>
      <c r="H1687" s="18" t="s">
        <v>212</v>
      </c>
      <c r="I1687" s="118">
        <v>1</v>
      </c>
      <c r="J1687" s="119"/>
      <c r="K1687" s="19">
        <f>ROUND(K1697,2)</f>
        <v>432.61</v>
      </c>
    </row>
    <row r="1688" spans="1:27" x14ac:dyDescent="0.3">
      <c r="B1688" s="14" t="s">
        <v>213</v>
      </c>
    </row>
    <row r="1689" spans="1:27" x14ac:dyDescent="0.3">
      <c r="B1689" t="s">
        <v>1420</v>
      </c>
      <c r="C1689" t="s">
        <v>214</v>
      </c>
      <c r="D1689" t="s">
        <v>1421</v>
      </c>
      <c r="E1689" s="20">
        <v>0.13</v>
      </c>
      <c r="F1689" t="s">
        <v>216</v>
      </c>
      <c r="G1689" t="s">
        <v>217</v>
      </c>
      <c r="H1689" s="21">
        <v>21.3</v>
      </c>
      <c r="I1689" t="s">
        <v>218</v>
      </c>
      <c r="J1689" s="22">
        <f>ROUND(E1689/I1687* H1689,5)</f>
        <v>2.7690000000000001</v>
      </c>
      <c r="K1689" s="23"/>
    </row>
    <row r="1690" spans="1:27" x14ac:dyDescent="0.3">
      <c r="B1690" t="s">
        <v>1418</v>
      </c>
      <c r="C1690" t="s">
        <v>214</v>
      </c>
      <c r="D1690" t="s">
        <v>1419</v>
      </c>
      <c r="E1690" s="20">
        <v>2</v>
      </c>
      <c r="F1690" t="s">
        <v>216</v>
      </c>
      <c r="G1690" t="s">
        <v>217</v>
      </c>
      <c r="H1690" s="21">
        <v>24.28</v>
      </c>
      <c r="I1690" t="s">
        <v>218</v>
      </c>
      <c r="J1690" s="22">
        <f>ROUND(E1690/I1687* H1690,5)</f>
        <v>48.56</v>
      </c>
      <c r="K1690" s="23"/>
    </row>
    <row r="1691" spans="1:27" x14ac:dyDescent="0.3">
      <c r="D1691" s="24" t="s">
        <v>219</v>
      </c>
      <c r="E1691" s="23"/>
      <c r="H1691" s="23"/>
      <c r="K1691" s="21">
        <f>SUM(J1689:J1690)</f>
        <v>51.329000000000001</v>
      </c>
    </row>
    <row r="1692" spans="1:27" x14ac:dyDescent="0.3">
      <c r="B1692" s="14" t="s">
        <v>223</v>
      </c>
      <c r="E1692" s="23"/>
      <c r="H1692" s="23"/>
      <c r="K1692" s="23"/>
    </row>
    <row r="1693" spans="1:27" ht="45" customHeight="1" x14ac:dyDescent="0.3">
      <c r="B1693" t="s">
        <v>1537</v>
      </c>
      <c r="C1693" t="s">
        <v>15</v>
      </c>
      <c r="D1693" t="s">
        <v>1536</v>
      </c>
      <c r="E1693" s="20">
        <v>1</v>
      </c>
      <c r="G1693" t="s">
        <v>217</v>
      </c>
      <c r="H1693" s="21">
        <v>380</v>
      </c>
      <c r="I1693" t="s">
        <v>218</v>
      </c>
      <c r="J1693" s="22">
        <f>ROUND(E1693* H1693,5)</f>
        <v>380</v>
      </c>
      <c r="K1693" s="23"/>
      <c r="L1693" s="1"/>
      <c r="M1693" s="1"/>
      <c r="N1693" s="1"/>
      <c r="O1693" s="1"/>
      <c r="P1693" s="1"/>
      <c r="Q1693" s="1"/>
      <c r="R1693" s="1"/>
      <c r="S1693" s="1"/>
      <c r="T1693" s="1"/>
      <c r="U1693" s="1"/>
      <c r="V1693" s="1"/>
      <c r="W1693" s="1"/>
      <c r="X1693" s="1"/>
      <c r="Y1693" s="1"/>
      <c r="Z1693" s="1"/>
      <c r="AA1693" s="1"/>
    </row>
    <row r="1694" spans="1:27" x14ac:dyDescent="0.3">
      <c r="D1694" s="24" t="s">
        <v>228</v>
      </c>
      <c r="E1694" s="23"/>
      <c r="H1694" s="23"/>
      <c r="K1694" s="21">
        <f>SUM(J1693:J1693)</f>
        <v>380</v>
      </c>
    </row>
    <row r="1695" spans="1:27" x14ac:dyDescent="0.3">
      <c r="D1695" s="24" t="s">
        <v>229</v>
      </c>
      <c r="E1695" s="23"/>
      <c r="H1695" s="23"/>
      <c r="K1695" s="69">
        <f>SUM(J1688:J1694)</f>
        <v>431.32900000000001</v>
      </c>
    </row>
    <row r="1696" spans="1:27" x14ac:dyDescent="0.3">
      <c r="D1696" s="24" t="s">
        <v>230</v>
      </c>
      <c r="E1696" s="23"/>
      <c r="H1696" s="23">
        <v>2.5</v>
      </c>
      <c r="I1696" t="s">
        <v>231</v>
      </c>
      <c r="K1696" s="23">
        <f>ROUND(H1696/100*K1691,5)</f>
        <v>1.2832300000000001</v>
      </c>
    </row>
    <row r="1697" spans="1:27" x14ac:dyDescent="0.3">
      <c r="D1697" s="24" t="s">
        <v>232</v>
      </c>
      <c r="E1697" s="23"/>
      <c r="H1697" s="23"/>
      <c r="K1697" s="69">
        <f>SUM(K1695:K1696)</f>
        <v>432.61223000000001</v>
      </c>
    </row>
    <row r="1699" spans="1:27" x14ac:dyDescent="0.3">
      <c r="A1699" s="17" t="s">
        <v>340</v>
      </c>
      <c r="B1699" s="17" t="s">
        <v>1538</v>
      </c>
      <c r="C1699" s="1" t="s">
        <v>15</v>
      </c>
      <c r="D1699" s="116" t="s">
        <v>1539</v>
      </c>
      <c r="E1699" s="117"/>
      <c r="F1699" s="117"/>
      <c r="G1699" s="1"/>
      <c r="H1699" s="18" t="s">
        <v>212</v>
      </c>
      <c r="I1699" s="118">
        <v>1</v>
      </c>
      <c r="J1699" s="119"/>
      <c r="K1699" s="19">
        <f>ROUND(K1707,2)</f>
        <v>604.22</v>
      </c>
    </row>
    <row r="1700" spans="1:27" x14ac:dyDescent="0.3">
      <c r="B1700" s="14" t="s">
        <v>213</v>
      </c>
    </row>
    <row r="1701" spans="1:27" x14ac:dyDescent="0.3">
      <c r="B1701" t="s">
        <v>1540</v>
      </c>
      <c r="C1701" t="s">
        <v>214</v>
      </c>
      <c r="D1701" t="s">
        <v>1541</v>
      </c>
      <c r="E1701" s="20">
        <v>1</v>
      </c>
      <c r="F1701" t="s">
        <v>216</v>
      </c>
      <c r="G1701" t="s">
        <v>217</v>
      </c>
      <c r="H1701" s="21">
        <v>24.22</v>
      </c>
      <c r="I1701" t="s">
        <v>218</v>
      </c>
      <c r="J1701" s="22">
        <f>ROUND(E1701/I1699* H1701,5)</f>
        <v>24.22</v>
      </c>
      <c r="K1701" s="23"/>
    </row>
    <row r="1702" spans="1:27" x14ac:dyDescent="0.3">
      <c r="D1702" s="24" t="s">
        <v>219</v>
      </c>
      <c r="E1702" s="23"/>
      <c r="H1702" s="23"/>
      <c r="K1702" s="21">
        <f>SUM(J1701:J1701)</f>
        <v>24.22</v>
      </c>
    </row>
    <row r="1703" spans="1:27" x14ac:dyDescent="0.3">
      <c r="B1703" s="14" t="s">
        <v>223</v>
      </c>
      <c r="E1703" s="23"/>
      <c r="H1703" s="23"/>
      <c r="K1703" s="23"/>
    </row>
    <row r="1704" spans="1:27" ht="409.6" x14ac:dyDescent="0.3">
      <c r="B1704" t="s">
        <v>1542</v>
      </c>
      <c r="C1704" t="s">
        <v>15</v>
      </c>
      <c r="D1704" s="70" t="s">
        <v>1543</v>
      </c>
      <c r="E1704" s="20">
        <v>1</v>
      </c>
      <c r="G1704" t="s">
        <v>217</v>
      </c>
      <c r="H1704" s="21">
        <v>580</v>
      </c>
      <c r="I1704" t="s">
        <v>218</v>
      </c>
      <c r="J1704" s="22">
        <f>ROUND(E1704* H1704,5)</f>
        <v>580</v>
      </c>
      <c r="K1704" s="23"/>
    </row>
    <row r="1705" spans="1:27" x14ac:dyDescent="0.3">
      <c r="D1705" s="24" t="s">
        <v>228</v>
      </c>
      <c r="E1705" s="23"/>
      <c r="H1705" s="23"/>
      <c r="K1705" s="21">
        <f>SUM(J1704:J1704)</f>
        <v>580</v>
      </c>
    </row>
    <row r="1706" spans="1:27" ht="45" customHeight="1" x14ac:dyDescent="0.3">
      <c r="D1706" s="24" t="s">
        <v>229</v>
      </c>
      <c r="E1706" s="23"/>
      <c r="H1706" s="23"/>
      <c r="K1706" s="69">
        <f>SUM(J1700:J1705)</f>
        <v>604.22</v>
      </c>
      <c r="L1706" s="1"/>
      <c r="M1706" s="1"/>
      <c r="N1706" s="1"/>
      <c r="O1706" s="1"/>
      <c r="P1706" s="1"/>
      <c r="Q1706" s="1"/>
      <c r="R1706" s="1"/>
      <c r="S1706" s="1"/>
      <c r="T1706" s="1"/>
      <c r="U1706" s="1"/>
      <c r="V1706" s="1"/>
      <c r="W1706" s="1"/>
      <c r="X1706" s="1"/>
      <c r="Y1706" s="1"/>
      <c r="Z1706" s="1"/>
      <c r="AA1706" s="1"/>
    </row>
    <row r="1707" spans="1:27" x14ac:dyDescent="0.3">
      <c r="D1707" s="24" t="s">
        <v>232</v>
      </c>
      <c r="E1707" s="23"/>
      <c r="H1707" s="23"/>
      <c r="K1707" s="69">
        <f>SUM(K1706:K1706)</f>
        <v>604.22</v>
      </c>
    </row>
    <row r="1709" spans="1:27" x14ac:dyDescent="0.3">
      <c r="A1709" s="17" t="s">
        <v>341</v>
      </c>
      <c r="B1709" s="17" t="s">
        <v>1544</v>
      </c>
      <c r="C1709" s="1" t="s">
        <v>15</v>
      </c>
      <c r="D1709" s="116" t="s">
        <v>1545</v>
      </c>
      <c r="E1709" s="117"/>
      <c r="F1709" s="117"/>
      <c r="G1709" s="1"/>
      <c r="H1709" s="18" t="s">
        <v>212</v>
      </c>
      <c r="I1709" s="118">
        <v>1</v>
      </c>
      <c r="J1709" s="119"/>
      <c r="K1709" s="19">
        <f>ROUND(K1717,2)</f>
        <v>52.3</v>
      </c>
    </row>
    <row r="1710" spans="1:27" x14ac:dyDescent="0.3">
      <c r="B1710" s="14" t="s">
        <v>213</v>
      </c>
    </row>
    <row r="1711" spans="1:27" x14ac:dyDescent="0.3">
      <c r="B1711" t="s">
        <v>1418</v>
      </c>
      <c r="C1711" t="s">
        <v>214</v>
      </c>
      <c r="D1711" t="s">
        <v>1419</v>
      </c>
      <c r="E1711" s="20">
        <v>1</v>
      </c>
      <c r="F1711" t="s">
        <v>216</v>
      </c>
      <c r="G1711" t="s">
        <v>217</v>
      </c>
      <c r="H1711" s="21">
        <v>24.28</v>
      </c>
      <c r="I1711" t="s">
        <v>218</v>
      </c>
      <c r="J1711" s="22">
        <f>ROUND(E1711/I1709* H1711,5)</f>
        <v>24.28</v>
      </c>
      <c r="K1711" s="23"/>
    </row>
    <row r="1712" spans="1:27" x14ac:dyDescent="0.3">
      <c r="D1712" s="24" t="s">
        <v>219</v>
      </c>
      <c r="E1712" s="23"/>
      <c r="H1712" s="23"/>
      <c r="K1712" s="21">
        <f>SUM(J1711:J1711)</f>
        <v>24.28</v>
      </c>
    </row>
    <row r="1713" spans="1:27" x14ac:dyDescent="0.3">
      <c r="B1713" s="14" t="s">
        <v>223</v>
      </c>
      <c r="E1713" s="23"/>
      <c r="H1713" s="23"/>
      <c r="K1713" s="23"/>
    </row>
    <row r="1714" spans="1:27" x14ac:dyDescent="0.3">
      <c r="B1714" t="s">
        <v>1546</v>
      </c>
      <c r="C1714" t="s">
        <v>15</v>
      </c>
      <c r="D1714" t="s">
        <v>1547</v>
      </c>
      <c r="E1714" s="20">
        <v>1</v>
      </c>
      <c r="G1714" t="s">
        <v>217</v>
      </c>
      <c r="H1714" s="21">
        <v>28.02</v>
      </c>
      <c r="I1714" t="s">
        <v>218</v>
      </c>
      <c r="J1714" s="22">
        <f>ROUND(E1714* H1714,5)</f>
        <v>28.02</v>
      </c>
      <c r="K1714" s="23"/>
    </row>
    <row r="1715" spans="1:27" x14ac:dyDescent="0.3">
      <c r="D1715" s="24" t="s">
        <v>228</v>
      </c>
      <c r="E1715" s="23"/>
      <c r="H1715" s="23"/>
      <c r="K1715" s="21">
        <f>SUM(J1714:J1714)</f>
        <v>28.02</v>
      </c>
    </row>
    <row r="1716" spans="1:27" x14ac:dyDescent="0.3">
      <c r="D1716" s="24" t="s">
        <v>229</v>
      </c>
      <c r="E1716" s="23"/>
      <c r="H1716" s="23"/>
      <c r="K1716" s="69">
        <f>SUM(J1710:J1715)</f>
        <v>52.3</v>
      </c>
    </row>
    <row r="1717" spans="1:27" x14ac:dyDescent="0.3">
      <c r="D1717" s="24" t="s">
        <v>232</v>
      </c>
      <c r="E1717" s="23"/>
      <c r="H1717" s="23"/>
      <c r="K1717" s="69">
        <f>SUM(K1716:K1716)</f>
        <v>52.3</v>
      </c>
    </row>
    <row r="1719" spans="1:27" ht="45" customHeight="1" x14ac:dyDescent="0.3">
      <c r="A1719" s="17" t="s">
        <v>342</v>
      </c>
      <c r="B1719" s="17" t="s">
        <v>1548</v>
      </c>
      <c r="C1719" s="1" t="s">
        <v>15</v>
      </c>
      <c r="D1719" s="116" t="s">
        <v>1549</v>
      </c>
      <c r="E1719" s="117"/>
      <c r="F1719" s="117"/>
      <c r="G1719" s="1"/>
      <c r="H1719" s="18" t="s">
        <v>212</v>
      </c>
      <c r="I1719" s="118">
        <v>1</v>
      </c>
      <c r="J1719" s="119"/>
      <c r="K1719" s="19">
        <f>ROUND(K1727,2)</f>
        <v>52.3</v>
      </c>
      <c r="L1719" s="1"/>
      <c r="M1719" s="1"/>
      <c r="N1719" s="1"/>
      <c r="O1719" s="1"/>
      <c r="P1719" s="1"/>
      <c r="Q1719" s="1"/>
      <c r="R1719" s="1"/>
      <c r="S1719" s="1"/>
      <c r="T1719" s="1"/>
      <c r="U1719" s="1"/>
      <c r="V1719" s="1"/>
      <c r="W1719" s="1"/>
      <c r="X1719" s="1"/>
      <c r="Y1719" s="1"/>
      <c r="Z1719" s="1"/>
      <c r="AA1719" s="1"/>
    </row>
    <row r="1720" spans="1:27" x14ac:dyDescent="0.3">
      <c r="B1720" s="14" t="s">
        <v>213</v>
      </c>
    </row>
    <row r="1721" spans="1:27" x14ac:dyDescent="0.3">
      <c r="B1721" t="s">
        <v>1418</v>
      </c>
      <c r="C1721" t="s">
        <v>214</v>
      </c>
      <c r="D1721" t="s">
        <v>1419</v>
      </c>
      <c r="E1721" s="20">
        <v>1</v>
      </c>
      <c r="F1721" t="s">
        <v>216</v>
      </c>
      <c r="G1721" t="s">
        <v>217</v>
      </c>
      <c r="H1721" s="21">
        <v>24.28</v>
      </c>
      <c r="I1721" t="s">
        <v>218</v>
      </c>
      <c r="J1721" s="22">
        <f>ROUND(E1721/I1719* H1721,5)</f>
        <v>24.28</v>
      </c>
      <c r="K1721" s="23"/>
    </row>
    <row r="1722" spans="1:27" x14ac:dyDescent="0.3">
      <c r="D1722" s="24" t="s">
        <v>219</v>
      </c>
      <c r="E1722" s="23"/>
      <c r="H1722" s="23"/>
      <c r="K1722" s="21">
        <f>SUM(J1721:J1721)</f>
        <v>24.28</v>
      </c>
    </row>
    <row r="1723" spans="1:27" x14ac:dyDescent="0.3">
      <c r="B1723" s="14" t="s">
        <v>223</v>
      </c>
      <c r="E1723" s="23"/>
      <c r="H1723" s="23"/>
      <c r="K1723" s="23"/>
    </row>
    <row r="1724" spans="1:27" x14ac:dyDescent="0.3">
      <c r="B1724" t="s">
        <v>1546</v>
      </c>
      <c r="C1724" t="s">
        <v>15</v>
      </c>
      <c r="D1724" t="s">
        <v>1547</v>
      </c>
      <c r="E1724" s="20">
        <v>1</v>
      </c>
      <c r="G1724" t="s">
        <v>217</v>
      </c>
      <c r="H1724" s="21">
        <v>28.02</v>
      </c>
      <c r="I1724" t="s">
        <v>218</v>
      </c>
      <c r="J1724" s="22">
        <f>ROUND(E1724* H1724,5)</f>
        <v>28.02</v>
      </c>
      <c r="K1724" s="23"/>
    </row>
    <row r="1725" spans="1:27" x14ac:dyDescent="0.3">
      <c r="D1725" s="24" t="s">
        <v>228</v>
      </c>
      <c r="E1725" s="23"/>
      <c r="H1725" s="23"/>
      <c r="K1725" s="21">
        <f>SUM(J1724:J1724)</f>
        <v>28.02</v>
      </c>
    </row>
    <row r="1726" spans="1:27" x14ac:dyDescent="0.3">
      <c r="D1726" s="24" t="s">
        <v>229</v>
      </c>
      <c r="E1726" s="23"/>
      <c r="H1726" s="23"/>
      <c r="K1726" s="69">
        <f>SUM(J1720:J1725)</f>
        <v>52.3</v>
      </c>
    </row>
    <row r="1727" spans="1:27" x14ac:dyDescent="0.3">
      <c r="D1727" s="24" t="s">
        <v>232</v>
      </c>
      <c r="E1727" s="23"/>
      <c r="H1727" s="23"/>
      <c r="K1727" s="69">
        <f>SUM(K1726:K1726)</f>
        <v>52.3</v>
      </c>
    </row>
    <row r="1729" spans="1:27" x14ac:dyDescent="0.3">
      <c r="A1729" s="17" t="s">
        <v>343</v>
      </c>
      <c r="B1729" s="17" t="s">
        <v>1550</v>
      </c>
      <c r="C1729" s="1" t="s">
        <v>15</v>
      </c>
      <c r="D1729" s="116" t="s">
        <v>1551</v>
      </c>
      <c r="E1729" s="117"/>
      <c r="F1729" s="117"/>
      <c r="G1729" s="1"/>
      <c r="H1729" s="18" t="s">
        <v>212</v>
      </c>
      <c r="I1729" s="118">
        <v>1</v>
      </c>
      <c r="J1729" s="119"/>
      <c r="K1729" s="19">
        <f>ROUND(K1737,2)</f>
        <v>174.28</v>
      </c>
    </row>
    <row r="1730" spans="1:27" x14ac:dyDescent="0.3">
      <c r="B1730" s="14" t="s">
        <v>213</v>
      </c>
    </row>
    <row r="1731" spans="1:27" x14ac:dyDescent="0.3">
      <c r="B1731" t="s">
        <v>1418</v>
      </c>
      <c r="C1731" t="s">
        <v>214</v>
      </c>
      <c r="D1731" t="s">
        <v>1419</v>
      </c>
      <c r="E1731" s="20">
        <v>1</v>
      </c>
      <c r="F1731" t="s">
        <v>216</v>
      </c>
      <c r="G1731" t="s">
        <v>217</v>
      </c>
      <c r="H1731" s="21">
        <v>24.28</v>
      </c>
      <c r="I1731" t="s">
        <v>218</v>
      </c>
      <c r="J1731" s="22">
        <f>ROUND(E1731/I1729* H1731,5)</f>
        <v>24.28</v>
      </c>
      <c r="K1731" s="23"/>
    </row>
    <row r="1732" spans="1:27" ht="45" customHeight="1" x14ac:dyDescent="0.3">
      <c r="D1732" s="24" t="s">
        <v>219</v>
      </c>
      <c r="E1732" s="23"/>
      <c r="H1732" s="23"/>
      <c r="K1732" s="21">
        <f>SUM(J1731:J1731)</f>
        <v>24.28</v>
      </c>
      <c r="L1732" s="1"/>
      <c r="M1732" s="1"/>
      <c r="N1732" s="1"/>
      <c r="O1732" s="1"/>
      <c r="P1732" s="1"/>
      <c r="Q1732" s="1"/>
      <c r="R1732" s="1"/>
      <c r="S1732" s="1"/>
      <c r="T1732" s="1"/>
      <c r="U1732" s="1"/>
      <c r="V1732" s="1"/>
      <c r="W1732" s="1"/>
      <c r="X1732" s="1"/>
      <c r="Y1732" s="1"/>
      <c r="Z1732" s="1"/>
      <c r="AA1732" s="1"/>
    </row>
    <row r="1733" spans="1:27" x14ac:dyDescent="0.3">
      <c r="B1733" s="14" t="s">
        <v>223</v>
      </c>
      <c r="E1733" s="23"/>
      <c r="H1733" s="23"/>
      <c r="K1733" s="23"/>
    </row>
    <row r="1734" spans="1:27" x14ac:dyDescent="0.3">
      <c r="B1734" t="s">
        <v>1552</v>
      </c>
      <c r="C1734" t="s">
        <v>15</v>
      </c>
      <c r="D1734" t="s">
        <v>1551</v>
      </c>
      <c r="E1734" s="20">
        <v>1</v>
      </c>
      <c r="G1734" t="s">
        <v>217</v>
      </c>
      <c r="H1734" s="21">
        <v>150</v>
      </c>
      <c r="I1734" t="s">
        <v>218</v>
      </c>
      <c r="J1734" s="22">
        <f>ROUND(E1734* H1734,5)</f>
        <v>150</v>
      </c>
      <c r="K1734" s="23"/>
    </row>
    <row r="1735" spans="1:27" x14ac:dyDescent="0.3">
      <c r="D1735" s="24" t="s">
        <v>228</v>
      </c>
      <c r="E1735" s="23"/>
      <c r="H1735" s="23"/>
      <c r="K1735" s="21">
        <f>SUM(J1734:J1734)</f>
        <v>150</v>
      </c>
    </row>
    <row r="1736" spans="1:27" x14ac:dyDescent="0.3">
      <c r="D1736" s="24" t="s">
        <v>229</v>
      </c>
      <c r="E1736" s="23"/>
      <c r="H1736" s="23"/>
      <c r="K1736" s="69">
        <f>SUM(J1730:J1735)</f>
        <v>174.28</v>
      </c>
    </row>
    <row r="1737" spans="1:27" x14ac:dyDescent="0.3">
      <c r="D1737" s="24" t="s">
        <v>232</v>
      </c>
      <c r="E1737" s="23"/>
      <c r="H1737" s="23"/>
      <c r="K1737" s="69">
        <f>SUM(K1736:K1736)</f>
        <v>174.28</v>
      </c>
    </row>
    <row r="1739" spans="1:27" x14ac:dyDescent="0.3">
      <c r="A1739" s="17" t="s">
        <v>344</v>
      </c>
      <c r="B1739" s="17" t="s">
        <v>1553</v>
      </c>
      <c r="C1739" s="1" t="s">
        <v>13</v>
      </c>
      <c r="D1739" s="116" t="s">
        <v>1554</v>
      </c>
      <c r="E1739" s="117"/>
      <c r="F1739" s="117"/>
      <c r="G1739" s="1"/>
      <c r="H1739" s="18" t="s">
        <v>212</v>
      </c>
      <c r="I1739" s="118">
        <v>1</v>
      </c>
      <c r="J1739" s="119"/>
      <c r="K1739" s="19">
        <f>ROUND(K1747,2)</f>
        <v>67.37</v>
      </c>
    </row>
    <row r="1740" spans="1:27" x14ac:dyDescent="0.3">
      <c r="B1740" s="14" t="s">
        <v>213</v>
      </c>
    </row>
    <row r="1741" spans="1:27" x14ac:dyDescent="0.3">
      <c r="B1741" t="s">
        <v>1555</v>
      </c>
      <c r="C1741" t="s">
        <v>214</v>
      </c>
      <c r="D1741" t="s">
        <v>1556</v>
      </c>
      <c r="E1741" s="20">
        <v>0.5</v>
      </c>
      <c r="F1741" t="s">
        <v>216</v>
      </c>
      <c r="G1741" t="s">
        <v>217</v>
      </c>
      <c r="H1741" s="21">
        <v>24.58</v>
      </c>
      <c r="I1741" t="s">
        <v>218</v>
      </c>
      <c r="J1741" s="22">
        <f>ROUND(E1741/I1739* H1741,5)</f>
        <v>12.29</v>
      </c>
      <c r="K1741" s="23"/>
    </row>
    <row r="1742" spans="1:27" x14ac:dyDescent="0.3">
      <c r="D1742" s="24" t="s">
        <v>219</v>
      </c>
      <c r="E1742" s="23"/>
      <c r="H1742" s="23"/>
      <c r="K1742" s="21">
        <f>SUM(J1741:J1741)</f>
        <v>12.29</v>
      </c>
    </row>
    <row r="1743" spans="1:27" x14ac:dyDescent="0.3">
      <c r="B1743" s="14" t="s">
        <v>223</v>
      </c>
      <c r="E1743" s="23"/>
      <c r="H1743" s="23"/>
      <c r="K1743" s="23"/>
    </row>
    <row r="1744" spans="1:27" x14ac:dyDescent="0.3">
      <c r="B1744" t="s">
        <v>1557</v>
      </c>
      <c r="C1744" t="s">
        <v>13</v>
      </c>
      <c r="D1744" t="s">
        <v>1558</v>
      </c>
      <c r="E1744" s="20">
        <v>1</v>
      </c>
      <c r="G1744" t="s">
        <v>217</v>
      </c>
      <c r="H1744" s="21">
        <v>55.08</v>
      </c>
      <c r="I1744" t="s">
        <v>218</v>
      </c>
      <c r="J1744" s="22">
        <f>ROUND(E1744* H1744,5)</f>
        <v>55.08</v>
      </c>
      <c r="K1744" s="23"/>
    </row>
    <row r="1745" spans="1:27" x14ac:dyDescent="0.3">
      <c r="D1745" s="24" t="s">
        <v>228</v>
      </c>
      <c r="E1745" s="23"/>
      <c r="H1745" s="23"/>
      <c r="K1745" s="21">
        <f>SUM(J1744:J1744)</f>
        <v>55.08</v>
      </c>
    </row>
    <row r="1746" spans="1:27" x14ac:dyDescent="0.3">
      <c r="D1746" s="24" t="s">
        <v>229</v>
      </c>
      <c r="E1746" s="23"/>
      <c r="H1746" s="23"/>
      <c r="K1746" s="69">
        <f>SUM(J1740:J1745)</f>
        <v>67.37</v>
      </c>
    </row>
    <row r="1747" spans="1:27" x14ac:dyDescent="0.3">
      <c r="D1747" s="24" t="s">
        <v>232</v>
      </c>
      <c r="E1747" s="23"/>
      <c r="H1747" s="23"/>
      <c r="K1747" s="69">
        <f>SUM(K1746:K1746)</f>
        <v>67.37</v>
      </c>
    </row>
    <row r="1748" spans="1:27" ht="45" customHeight="1" x14ac:dyDescent="0.3">
      <c r="L1748" s="1"/>
      <c r="M1748" s="1"/>
      <c r="N1748" s="1"/>
      <c r="O1748" s="1"/>
      <c r="P1748" s="1"/>
      <c r="Q1748" s="1"/>
      <c r="R1748" s="1"/>
      <c r="S1748" s="1"/>
      <c r="T1748" s="1"/>
      <c r="U1748" s="1"/>
      <c r="V1748" s="1"/>
      <c r="W1748" s="1"/>
      <c r="X1748" s="1"/>
      <c r="Y1748" s="1"/>
      <c r="Z1748" s="1"/>
      <c r="AA1748" s="1"/>
    </row>
    <row r="1749" spans="1:27" x14ac:dyDescent="0.3">
      <c r="A1749" s="17" t="s">
        <v>345</v>
      </c>
      <c r="B1749" s="17" t="s">
        <v>1559</v>
      </c>
      <c r="C1749" s="1" t="s">
        <v>13</v>
      </c>
      <c r="D1749" s="116" t="s">
        <v>1560</v>
      </c>
      <c r="E1749" s="117"/>
      <c r="F1749" s="117"/>
      <c r="G1749" s="1"/>
      <c r="H1749" s="18" t="s">
        <v>212</v>
      </c>
      <c r="I1749" s="118">
        <v>1</v>
      </c>
      <c r="J1749" s="119"/>
      <c r="K1749" s="19">
        <f>ROUND(K1758,2)</f>
        <v>75.2</v>
      </c>
    </row>
    <row r="1750" spans="1:27" x14ac:dyDescent="0.3">
      <c r="B1750" s="14" t="s">
        <v>213</v>
      </c>
    </row>
    <row r="1751" spans="1:27" x14ac:dyDescent="0.3">
      <c r="B1751" t="s">
        <v>1555</v>
      </c>
      <c r="C1751" t="s">
        <v>214</v>
      </c>
      <c r="D1751" t="s">
        <v>1556</v>
      </c>
      <c r="E1751" s="20">
        <v>1</v>
      </c>
      <c r="F1751" t="s">
        <v>216</v>
      </c>
      <c r="G1751" t="s">
        <v>217</v>
      </c>
      <c r="H1751" s="21">
        <v>24.58</v>
      </c>
      <c r="I1751" t="s">
        <v>218</v>
      </c>
      <c r="J1751" s="22">
        <f>ROUND(E1751/I1749* H1751,5)</f>
        <v>24.58</v>
      </c>
      <c r="K1751" s="23"/>
    </row>
    <row r="1752" spans="1:27" x14ac:dyDescent="0.3">
      <c r="D1752" s="24" t="s">
        <v>219</v>
      </c>
      <c r="E1752" s="23"/>
      <c r="H1752" s="23"/>
      <c r="K1752" s="21">
        <f>SUM(J1751:J1751)</f>
        <v>24.58</v>
      </c>
    </row>
    <row r="1753" spans="1:27" x14ac:dyDescent="0.3">
      <c r="B1753" s="14" t="s">
        <v>223</v>
      </c>
      <c r="E1753" s="23"/>
      <c r="H1753" s="23"/>
      <c r="K1753" s="23"/>
    </row>
    <row r="1754" spans="1:27" x14ac:dyDescent="0.3">
      <c r="B1754" t="s">
        <v>1561</v>
      </c>
      <c r="C1754" t="s">
        <v>1562</v>
      </c>
      <c r="D1754" t="s">
        <v>1563</v>
      </c>
      <c r="E1754" s="20">
        <v>0.105</v>
      </c>
      <c r="G1754" t="s">
        <v>217</v>
      </c>
      <c r="H1754" s="21">
        <v>13.63</v>
      </c>
      <c r="I1754" t="s">
        <v>218</v>
      </c>
      <c r="J1754" s="22">
        <f>ROUND(E1754* H1754,5)</f>
        <v>1.4311499999999999</v>
      </c>
      <c r="K1754" s="23"/>
    </row>
    <row r="1755" spans="1:27" x14ac:dyDescent="0.3">
      <c r="B1755" t="s">
        <v>1564</v>
      </c>
      <c r="C1755" t="s">
        <v>13</v>
      </c>
      <c r="D1755" t="s">
        <v>1565</v>
      </c>
      <c r="E1755" s="20">
        <v>1</v>
      </c>
      <c r="G1755" t="s">
        <v>217</v>
      </c>
      <c r="H1755" s="21">
        <v>49.19</v>
      </c>
      <c r="I1755" t="s">
        <v>218</v>
      </c>
      <c r="J1755" s="22">
        <f>ROUND(E1755* H1755,5)</f>
        <v>49.19</v>
      </c>
      <c r="K1755" s="23"/>
    </row>
    <row r="1756" spans="1:27" x14ac:dyDescent="0.3">
      <c r="D1756" s="24" t="s">
        <v>228</v>
      </c>
      <c r="E1756" s="23"/>
      <c r="H1756" s="23"/>
      <c r="K1756" s="21">
        <f>SUM(J1754:J1755)</f>
        <v>50.62115</v>
      </c>
    </row>
    <row r="1757" spans="1:27" x14ac:dyDescent="0.3">
      <c r="D1757" s="24" t="s">
        <v>229</v>
      </c>
      <c r="E1757" s="23"/>
      <c r="H1757" s="23"/>
      <c r="K1757" s="69">
        <f>SUM(J1750:J1756)</f>
        <v>75.201149999999998</v>
      </c>
    </row>
    <row r="1758" spans="1:27" x14ac:dyDescent="0.3">
      <c r="D1758" s="24" t="s">
        <v>232</v>
      </c>
      <c r="E1758" s="23"/>
      <c r="H1758" s="23"/>
      <c r="K1758" s="69">
        <f>SUM(K1757:K1757)</f>
        <v>75.201149999999998</v>
      </c>
    </row>
    <row r="1760" spans="1:27" x14ac:dyDescent="0.3">
      <c r="A1760" s="17" t="s">
        <v>349</v>
      </c>
      <c r="B1760" s="17" t="s">
        <v>1566</v>
      </c>
      <c r="C1760" s="1" t="s">
        <v>846</v>
      </c>
      <c r="D1760" s="116" t="s">
        <v>1567</v>
      </c>
      <c r="E1760" s="117"/>
      <c r="F1760" s="117"/>
      <c r="G1760" s="1"/>
      <c r="H1760" s="18" t="s">
        <v>212</v>
      </c>
      <c r="I1760" s="118">
        <v>1</v>
      </c>
      <c r="J1760" s="119"/>
      <c r="K1760" s="19">
        <f>ROUND(K1766,2)</f>
        <v>6.09</v>
      </c>
    </row>
    <row r="1761" spans="1:27" ht="45" customHeight="1" x14ac:dyDescent="0.3">
      <c r="B1761" s="14" t="s">
        <v>223</v>
      </c>
      <c r="L1761" s="1"/>
      <c r="M1761" s="1"/>
      <c r="N1761" s="1"/>
      <c r="O1761" s="1"/>
      <c r="P1761" s="1"/>
      <c r="Q1761" s="1"/>
      <c r="R1761" s="1"/>
      <c r="S1761" s="1"/>
      <c r="T1761" s="1"/>
      <c r="U1761" s="1"/>
      <c r="V1761" s="1"/>
      <c r="W1761" s="1"/>
      <c r="X1761" s="1"/>
      <c r="Y1761" s="1"/>
      <c r="Z1761" s="1"/>
      <c r="AA1761" s="1"/>
    </row>
    <row r="1762" spans="1:27" x14ac:dyDescent="0.3">
      <c r="B1762" t="s">
        <v>1568</v>
      </c>
      <c r="C1762" t="s">
        <v>846</v>
      </c>
      <c r="D1762" t="s">
        <v>860</v>
      </c>
      <c r="E1762" s="20">
        <v>1</v>
      </c>
      <c r="G1762" t="s">
        <v>217</v>
      </c>
      <c r="H1762" s="21">
        <v>5.14</v>
      </c>
      <c r="I1762" t="s">
        <v>218</v>
      </c>
      <c r="J1762" s="22">
        <f>ROUND(E1762* H1762,5)</f>
        <v>5.14</v>
      </c>
      <c r="K1762" s="23"/>
    </row>
    <row r="1763" spans="1:27" x14ac:dyDescent="0.3">
      <c r="B1763" t="s">
        <v>848</v>
      </c>
      <c r="C1763" t="s">
        <v>849</v>
      </c>
      <c r="D1763" t="s">
        <v>850</v>
      </c>
      <c r="E1763" s="20">
        <v>0.09</v>
      </c>
      <c r="G1763" t="s">
        <v>217</v>
      </c>
      <c r="H1763" s="21">
        <v>10.52</v>
      </c>
      <c r="I1763" t="s">
        <v>218</v>
      </c>
      <c r="J1763" s="22">
        <f>ROUND(E1763* H1763,5)</f>
        <v>0.94679999999999997</v>
      </c>
      <c r="K1763" s="23"/>
    </row>
    <row r="1764" spans="1:27" x14ac:dyDescent="0.3">
      <c r="D1764" s="24" t="s">
        <v>228</v>
      </c>
      <c r="E1764" s="23"/>
      <c r="H1764" s="23"/>
      <c r="K1764" s="21">
        <f>SUM(J1762:J1763)</f>
        <v>6.0867999999999993</v>
      </c>
    </row>
    <row r="1765" spans="1:27" x14ac:dyDescent="0.3">
      <c r="D1765" s="24" t="s">
        <v>229</v>
      </c>
      <c r="E1765" s="23"/>
      <c r="H1765" s="23"/>
      <c r="K1765" s="69">
        <f>SUM(J1761:J1764)</f>
        <v>6.0867999999999993</v>
      </c>
    </row>
    <row r="1766" spans="1:27" x14ac:dyDescent="0.3">
      <c r="D1766" s="24" t="s">
        <v>232</v>
      </c>
      <c r="E1766" s="23"/>
      <c r="H1766" s="23"/>
      <c r="K1766" s="69">
        <f>SUM(K1765:K1765)</f>
        <v>6.0867999999999993</v>
      </c>
    </row>
    <row r="1768" spans="1:27" x14ac:dyDescent="0.3">
      <c r="A1768" s="17" t="s">
        <v>1569</v>
      </c>
      <c r="B1768" s="17" t="s">
        <v>1570</v>
      </c>
      <c r="C1768" s="1" t="s">
        <v>846</v>
      </c>
      <c r="D1768" s="116" t="s">
        <v>1571</v>
      </c>
      <c r="E1768" s="117"/>
      <c r="F1768" s="117"/>
      <c r="G1768" s="1"/>
      <c r="H1768" s="18" t="s">
        <v>212</v>
      </c>
      <c r="I1768" s="118">
        <v>1</v>
      </c>
      <c r="J1768" s="119"/>
      <c r="K1768" s="19">
        <f>ROUND(K1774,2)</f>
        <v>19.149999999999999</v>
      </c>
    </row>
    <row r="1769" spans="1:27" x14ac:dyDescent="0.3">
      <c r="B1769" s="14" t="s">
        <v>223</v>
      </c>
    </row>
    <row r="1770" spans="1:27" x14ac:dyDescent="0.3">
      <c r="B1770" t="s">
        <v>1572</v>
      </c>
      <c r="C1770" t="s">
        <v>846</v>
      </c>
      <c r="D1770" t="s">
        <v>860</v>
      </c>
      <c r="E1770" s="20">
        <v>1</v>
      </c>
      <c r="G1770" t="s">
        <v>217</v>
      </c>
      <c r="H1770" s="21">
        <v>18.2</v>
      </c>
      <c r="I1770" t="s">
        <v>218</v>
      </c>
      <c r="J1770" s="22">
        <f>ROUND(E1770* H1770,5)</f>
        <v>18.2</v>
      </c>
      <c r="K1770" s="23"/>
    </row>
    <row r="1771" spans="1:27" x14ac:dyDescent="0.3">
      <c r="B1771" t="s">
        <v>848</v>
      </c>
      <c r="C1771" t="s">
        <v>849</v>
      </c>
      <c r="D1771" t="s">
        <v>850</v>
      </c>
      <c r="E1771" s="20">
        <v>0.09</v>
      </c>
      <c r="G1771" t="s">
        <v>217</v>
      </c>
      <c r="H1771" s="21">
        <v>10.52</v>
      </c>
      <c r="I1771" t="s">
        <v>218</v>
      </c>
      <c r="J1771" s="22">
        <f>ROUND(E1771* H1771,5)</f>
        <v>0.94679999999999997</v>
      </c>
      <c r="K1771" s="23"/>
    </row>
    <row r="1772" spans="1:27" x14ac:dyDescent="0.3">
      <c r="D1772" s="24" t="s">
        <v>228</v>
      </c>
      <c r="E1772" s="23"/>
      <c r="H1772" s="23"/>
      <c r="K1772" s="21">
        <f>SUM(J1770:J1771)</f>
        <v>19.146799999999999</v>
      </c>
    </row>
    <row r="1773" spans="1:27" x14ac:dyDescent="0.3">
      <c r="D1773" s="24" t="s">
        <v>229</v>
      </c>
      <c r="E1773" s="23"/>
      <c r="H1773" s="23"/>
      <c r="K1773" s="69">
        <f>SUM(J1769:J1772)</f>
        <v>19.146799999999999</v>
      </c>
    </row>
    <row r="1774" spans="1:27" ht="45" customHeight="1" x14ac:dyDescent="0.3">
      <c r="D1774" s="24" t="s">
        <v>232</v>
      </c>
      <c r="E1774" s="23"/>
      <c r="H1774" s="23"/>
      <c r="K1774" s="69">
        <f>SUM(K1773:K1773)</f>
        <v>19.146799999999999</v>
      </c>
      <c r="L1774" s="1"/>
      <c r="M1774" s="1"/>
      <c r="N1774" s="1"/>
      <c r="O1774" s="1"/>
      <c r="P1774" s="1"/>
      <c r="Q1774" s="1"/>
      <c r="R1774" s="1"/>
      <c r="S1774" s="1"/>
      <c r="T1774" s="1"/>
      <c r="U1774" s="1"/>
      <c r="V1774" s="1"/>
      <c r="W1774" s="1"/>
      <c r="X1774" s="1"/>
      <c r="Y1774" s="1"/>
      <c r="Z1774" s="1"/>
      <c r="AA1774" s="1"/>
    </row>
    <row r="1775" spans="1:27" ht="45" customHeight="1" x14ac:dyDescent="0.3">
      <c r="L1775" s="1"/>
      <c r="M1775" s="1"/>
      <c r="N1775" s="1"/>
      <c r="O1775" s="1"/>
      <c r="P1775" s="1"/>
      <c r="Q1775" s="1"/>
      <c r="R1775" s="1"/>
      <c r="S1775" s="1"/>
      <c r="T1775" s="1"/>
      <c r="U1775" s="1"/>
      <c r="V1775" s="1"/>
      <c r="W1775" s="1"/>
      <c r="X1775" s="1"/>
      <c r="Y1775" s="1"/>
      <c r="Z1775" s="1"/>
      <c r="AA1775" s="1"/>
    </row>
    <row r="1776" spans="1:27" x14ac:dyDescent="0.3">
      <c r="A1776" s="17" t="s">
        <v>1573</v>
      </c>
      <c r="B1776" s="17" t="s">
        <v>1574</v>
      </c>
      <c r="C1776" s="1" t="s">
        <v>898</v>
      </c>
      <c r="D1776" s="116" t="s">
        <v>1575</v>
      </c>
      <c r="E1776" s="117"/>
      <c r="F1776" s="117"/>
      <c r="G1776" s="1"/>
      <c r="H1776" s="18" t="s">
        <v>212</v>
      </c>
      <c r="I1776" s="118">
        <v>1</v>
      </c>
      <c r="J1776" s="119"/>
      <c r="K1776" s="19">
        <f>ROUND(K1783,2)</f>
        <v>71.489999999999995</v>
      </c>
    </row>
    <row r="1777" spans="1:27" x14ac:dyDescent="0.3">
      <c r="B1777" s="14" t="s">
        <v>223</v>
      </c>
    </row>
    <row r="1778" spans="1:27" x14ac:dyDescent="0.3">
      <c r="B1778" t="s">
        <v>1576</v>
      </c>
      <c r="C1778" t="s">
        <v>891</v>
      </c>
      <c r="D1778" t="s">
        <v>1066</v>
      </c>
      <c r="E1778" s="20">
        <v>1</v>
      </c>
      <c r="G1778" t="s">
        <v>217</v>
      </c>
      <c r="H1778" s="21">
        <v>1</v>
      </c>
      <c r="I1778" t="s">
        <v>218</v>
      </c>
      <c r="J1778" s="22">
        <f>ROUND(E1778* H1778,5)</f>
        <v>1</v>
      </c>
      <c r="K1778" s="23"/>
    </row>
    <row r="1779" spans="1:27" x14ac:dyDescent="0.3">
      <c r="B1779" t="s">
        <v>1577</v>
      </c>
      <c r="C1779" t="s">
        <v>898</v>
      </c>
      <c r="D1779" t="s">
        <v>1578</v>
      </c>
      <c r="E1779" s="20">
        <v>1</v>
      </c>
      <c r="G1779" t="s">
        <v>217</v>
      </c>
      <c r="H1779" s="21">
        <v>65.23</v>
      </c>
      <c r="I1779" t="s">
        <v>218</v>
      </c>
      <c r="J1779" s="22">
        <f>ROUND(E1779* H1779,5)</f>
        <v>65.23</v>
      </c>
      <c r="K1779" s="23"/>
    </row>
    <row r="1780" spans="1:27" x14ac:dyDescent="0.3">
      <c r="B1780" t="s">
        <v>848</v>
      </c>
      <c r="C1780" t="s">
        <v>849</v>
      </c>
      <c r="D1780" t="s">
        <v>850</v>
      </c>
      <c r="E1780" s="20">
        <v>0.5</v>
      </c>
      <c r="G1780" t="s">
        <v>217</v>
      </c>
      <c r="H1780" s="21">
        <v>10.52</v>
      </c>
      <c r="I1780" t="s">
        <v>218</v>
      </c>
      <c r="J1780" s="22">
        <f>ROUND(E1780* H1780,5)</f>
        <v>5.26</v>
      </c>
      <c r="K1780" s="23"/>
    </row>
    <row r="1781" spans="1:27" x14ac:dyDescent="0.3">
      <c r="D1781" s="24" t="s">
        <v>228</v>
      </c>
      <c r="E1781" s="23"/>
      <c r="H1781" s="23"/>
      <c r="K1781" s="21">
        <f>SUM(J1778:J1780)</f>
        <v>71.490000000000009</v>
      </c>
    </row>
    <row r="1782" spans="1:27" x14ac:dyDescent="0.3">
      <c r="D1782" s="24" t="s">
        <v>229</v>
      </c>
      <c r="E1782" s="23"/>
      <c r="H1782" s="23"/>
      <c r="K1782" s="69">
        <f>SUM(J1777:J1781)</f>
        <v>71.490000000000009</v>
      </c>
    </row>
    <row r="1783" spans="1:27" x14ac:dyDescent="0.3">
      <c r="D1783" s="24" t="s">
        <v>232</v>
      </c>
      <c r="E1783" s="23"/>
      <c r="H1783" s="23"/>
      <c r="K1783" s="69">
        <f>SUM(K1782:K1782)</f>
        <v>71.490000000000009</v>
      </c>
    </row>
    <row r="1785" spans="1:27" x14ac:dyDescent="0.3">
      <c r="A1785" s="17" t="s">
        <v>1579</v>
      </c>
      <c r="B1785" s="17" t="s">
        <v>1580</v>
      </c>
      <c r="C1785" s="1" t="s">
        <v>898</v>
      </c>
      <c r="D1785" s="116" t="s">
        <v>1581</v>
      </c>
      <c r="E1785" s="117"/>
      <c r="F1785" s="117"/>
      <c r="G1785" s="1"/>
      <c r="H1785" s="18" t="s">
        <v>212</v>
      </c>
      <c r="I1785" s="118">
        <v>1</v>
      </c>
      <c r="J1785" s="119"/>
      <c r="K1785" s="19">
        <f>ROUND(K1792,2)</f>
        <v>71.489999999999995</v>
      </c>
    </row>
    <row r="1786" spans="1:27" x14ac:dyDescent="0.3">
      <c r="B1786" s="14" t="s">
        <v>223</v>
      </c>
    </row>
    <row r="1787" spans="1:27" x14ac:dyDescent="0.3">
      <c r="B1787" t="s">
        <v>1576</v>
      </c>
      <c r="C1787" t="s">
        <v>891</v>
      </c>
      <c r="D1787" t="s">
        <v>1066</v>
      </c>
      <c r="E1787" s="20">
        <v>1</v>
      </c>
      <c r="G1787" t="s">
        <v>217</v>
      </c>
      <c r="H1787" s="21">
        <v>1</v>
      </c>
      <c r="I1787" t="s">
        <v>218</v>
      </c>
      <c r="J1787" s="22">
        <f>ROUND(E1787* H1787,5)</f>
        <v>1</v>
      </c>
      <c r="K1787" s="23"/>
    </row>
    <row r="1788" spans="1:27" ht="45" customHeight="1" x14ac:dyDescent="0.3">
      <c r="B1788" t="s">
        <v>1577</v>
      </c>
      <c r="C1788" t="s">
        <v>898</v>
      </c>
      <c r="D1788" t="s">
        <v>1578</v>
      </c>
      <c r="E1788" s="20">
        <v>1</v>
      </c>
      <c r="G1788" t="s">
        <v>217</v>
      </c>
      <c r="H1788" s="21">
        <v>65.23</v>
      </c>
      <c r="I1788" t="s">
        <v>218</v>
      </c>
      <c r="J1788" s="22">
        <f>ROUND(E1788* H1788,5)</f>
        <v>65.23</v>
      </c>
      <c r="K1788" s="23"/>
      <c r="L1788" s="1"/>
      <c r="M1788" s="1"/>
      <c r="N1788" s="1"/>
      <c r="O1788" s="1"/>
      <c r="P1788" s="1"/>
      <c r="Q1788" s="1"/>
      <c r="R1788" s="1"/>
      <c r="S1788" s="1"/>
      <c r="T1788" s="1"/>
      <c r="U1788" s="1"/>
      <c r="V1788" s="1"/>
      <c r="W1788" s="1"/>
      <c r="X1788" s="1"/>
      <c r="Y1788" s="1"/>
      <c r="Z1788" s="1"/>
      <c r="AA1788" s="1"/>
    </row>
    <row r="1789" spans="1:27" x14ac:dyDescent="0.3">
      <c r="B1789" t="s">
        <v>848</v>
      </c>
      <c r="C1789" t="s">
        <v>849</v>
      </c>
      <c r="D1789" t="s">
        <v>850</v>
      </c>
      <c r="E1789" s="20">
        <v>0.5</v>
      </c>
      <c r="G1789" t="s">
        <v>217</v>
      </c>
      <c r="H1789" s="21">
        <v>10.52</v>
      </c>
      <c r="I1789" t="s">
        <v>218</v>
      </c>
      <c r="J1789" s="22">
        <f>ROUND(E1789* H1789,5)</f>
        <v>5.26</v>
      </c>
      <c r="K1789" s="23"/>
    </row>
    <row r="1790" spans="1:27" x14ac:dyDescent="0.3">
      <c r="D1790" s="24" t="s">
        <v>228</v>
      </c>
      <c r="E1790" s="23"/>
      <c r="H1790" s="23"/>
      <c r="K1790" s="21">
        <f>SUM(J1787:J1789)</f>
        <v>71.490000000000009</v>
      </c>
    </row>
    <row r="1791" spans="1:27" x14ac:dyDescent="0.3">
      <c r="D1791" s="24" t="s">
        <v>229</v>
      </c>
      <c r="E1791" s="23"/>
      <c r="H1791" s="23"/>
      <c r="K1791" s="69">
        <f>SUM(J1786:J1790)</f>
        <v>71.490000000000009</v>
      </c>
    </row>
    <row r="1792" spans="1:27" x14ac:dyDescent="0.3">
      <c r="D1792" s="24" t="s">
        <v>232</v>
      </c>
      <c r="E1792" s="23"/>
      <c r="H1792" s="23"/>
      <c r="K1792" s="69">
        <f>SUM(K1791:K1791)</f>
        <v>71.490000000000009</v>
      </c>
    </row>
    <row r="1794" spans="1:27" x14ac:dyDescent="0.3">
      <c r="A1794" s="17" t="s">
        <v>1582</v>
      </c>
      <c r="B1794" s="17" t="s">
        <v>1583</v>
      </c>
      <c r="C1794" s="1" t="s">
        <v>846</v>
      </c>
      <c r="D1794" s="116" t="s">
        <v>1584</v>
      </c>
      <c r="E1794" s="117"/>
      <c r="F1794" s="117"/>
      <c r="G1794" s="1"/>
      <c r="H1794" s="18" t="s">
        <v>212</v>
      </c>
      <c r="I1794" s="118">
        <v>1</v>
      </c>
      <c r="J1794" s="119"/>
      <c r="K1794" s="19">
        <f>ROUND(K1801,2)</f>
        <v>1.1299999999999999</v>
      </c>
    </row>
    <row r="1795" spans="1:27" x14ac:dyDescent="0.3">
      <c r="B1795" s="14" t="s">
        <v>223</v>
      </c>
    </row>
    <row r="1796" spans="1:27" x14ac:dyDescent="0.3">
      <c r="B1796" t="s">
        <v>1585</v>
      </c>
      <c r="C1796" t="s">
        <v>846</v>
      </c>
      <c r="D1796" t="s">
        <v>1586</v>
      </c>
      <c r="E1796" s="20">
        <v>1</v>
      </c>
      <c r="G1796" t="s">
        <v>217</v>
      </c>
      <c r="H1796" s="21">
        <v>0.26</v>
      </c>
      <c r="I1796" t="s">
        <v>218</v>
      </c>
      <c r="J1796" s="22">
        <f>ROUND(E1796* H1796,5)</f>
        <v>0.26</v>
      </c>
      <c r="K1796" s="23"/>
    </row>
    <row r="1797" spans="1:27" x14ac:dyDescent="0.3">
      <c r="B1797" t="s">
        <v>890</v>
      </c>
      <c r="C1797" t="s">
        <v>891</v>
      </c>
      <c r="D1797" t="s">
        <v>892</v>
      </c>
      <c r="E1797" s="20">
        <v>0.5</v>
      </c>
      <c r="G1797" t="s">
        <v>217</v>
      </c>
      <c r="H1797" s="21">
        <v>0.06</v>
      </c>
      <c r="I1797" t="s">
        <v>218</v>
      </c>
      <c r="J1797" s="22">
        <f>ROUND(E1797* H1797,5)</f>
        <v>0.03</v>
      </c>
      <c r="K1797" s="23"/>
    </row>
    <row r="1798" spans="1:27" x14ac:dyDescent="0.3">
      <c r="B1798" t="s">
        <v>848</v>
      </c>
      <c r="C1798" t="s">
        <v>849</v>
      </c>
      <c r="D1798" t="s">
        <v>850</v>
      </c>
      <c r="E1798" s="20">
        <v>0.08</v>
      </c>
      <c r="G1798" t="s">
        <v>217</v>
      </c>
      <c r="H1798" s="21">
        <v>10.52</v>
      </c>
      <c r="I1798" t="s">
        <v>218</v>
      </c>
      <c r="J1798" s="22">
        <f>ROUND(E1798* H1798,5)</f>
        <v>0.84160000000000001</v>
      </c>
      <c r="K1798" s="23"/>
    </row>
    <row r="1799" spans="1:27" x14ac:dyDescent="0.3">
      <c r="D1799" s="24" t="s">
        <v>228</v>
      </c>
      <c r="E1799" s="23"/>
      <c r="H1799" s="23"/>
      <c r="K1799" s="21">
        <f>SUM(J1796:J1798)</f>
        <v>1.1316000000000002</v>
      </c>
    </row>
    <row r="1800" spans="1:27" ht="45" customHeight="1" x14ac:dyDescent="0.3">
      <c r="D1800" s="24" t="s">
        <v>229</v>
      </c>
      <c r="E1800" s="23"/>
      <c r="H1800" s="23"/>
      <c r="K1800" s="69">
        <f>SUM(J1795:J1799)</f>
        <v>1.1316000000000002</v>
      </c>
      <c r="L1800" s="1"/>
      <c r="M1800" s="1"/>
      <c r="N1800" s="1"/>
      <c r="O1800" s="1"/>
      <c r="P1800" s="1"/>
      <c r="Q1800" s="1"/>
      <c r="R1800" s="1"/>
      <c r="S1800" s="1"/>
      <c r="T1800" s="1"/>
      <c r="U1800" s="1"/>
      <c r="V1800" s="1"/>
      <c r="W1800" s="1"/>
      <c r="X1800" s="1"/>
      <c r="Y1800" s="1"/>
      <c r="Z1800" s="1"/>
      <c r="AA1800" s="1"/>
    </row>
    <row r="1801" spans="1:27" ht="45" customHeight="1" x14ac:dyDescent="0.3">
      <c r="D1801" s="24" t="s">
        <v>232</v>
      </c>
      <c r="E1801" s="23"/>
      <c r="H1801" s="23"/>
      <c r="K1801" s="69">
        <f>SUM(K1800:K1800)</f>
        <v>1.1316000000000002</v>
      </c>
      <c r="L1801" s="1"/>
      <c r="M1801" s="1"/>
      <c r="N1801" s="1"/>
      <c r="O1801" s="1"/>
      <c r="P1801" s="1"/>
      <c r="Q1801" s="1"/>
      <c r="R1801" s="1"/>
      <c r="S1801" s="1"/>
      <c r="T1801" s="1"/>
      <c r="U1801" s="1"/>
      <c r="V1801" s="1"/>
      <c r="W1801" s="1"/>
      <c r="X1801" s="1"/>
      <c r="Y1801" s="1"/>
      <c r="Z1801" s="1"/>
      <c r="AA1801" s="1"/>
    </row>
    <row r="1802" spans="1:27" ht="45" customHeight="1" x14ac:dyDescent="0.3">
      <c r="L1802" s="1"/>
      <c r="M1802" s="1"/>
      <c r="N1802" s="1"/>
      <c r="O1802" s="1"/>
      <c r="P1802" s="1"/>
      <c r="Q1802" s="1"/>
      <c r="R1802" s="1"/>
      <c r="S1802" s="1"/>
      <c r="T1802" s="1"/>
      <c r="U1802" s="1"/>
      <c r="V1802" s="1"/>
      <c r="W1802" s="1"/>
      <c r="X1802" s="1"/>
      <c r="Y1802" s="1"/>
      <c r="Z1802" s="1"/>
      <c r="AA1802" s="1"/>
    </row>
    <row r="1803" spans="1:27" x14ac:dyDescent="0.3">
      <c r="A1803" s="17" t="s">
        <v>1587</v>
      </c>
      <c r="B1803" s="17" t="s">
        <v>1588</v>
      </c>
      <c r="C1803" s="1" t="s">
        <v>846</v>
      </c>
      <c r="D1803" s="116" t="s">
        <v>894</v>
      </c>
      <c r="E1803" s="117"/>
      <c r="F1803" s="117"/>
      <c r="G1803" s="1"/>
      <c r="H1803" s="18" t="s">
        <v>212</v>
      </c>
      <c r="I1803" s="118">
        <v>1</v>
      </c>
      <c r="J1803" s="119"/>
      <c r="K1803" s="19">
        <f>ROUND(K1810,2)</f>
        <v>1.8</v>
      </c>
    </row>
    <row r="1804" spans="1:27" x14ac:dyDescent="0.3">
      <c r="B1804" s="14" t="s">
        <v>223</v>
      </c>
    </row>
    <row r="1805" spans="1:27" x14ac:dyDescent="0.3">
      <c r="B1805" t="s">
        <v>848</v>
      </c>
      <c r="C1805" t="s">
        <v>849</v>
      </c>
      <c r="D1805" t="s">
        <v>850</v>
      </c>
      <c r="E1805" s="20">
        <v>0.1</v>
      </c>
      <c r="G1805" t="s">
        <v>217</v>
      </c>
      <c r="H1805" s="21">
        <v>10.52</v>
      </c>
      <c r="I1805" t="s">
        <v>218</v>
      </c>
      <c r="J1805" s="22">
        <f>ROUND(E1805* H1805,5)</f>
        <v>1.052</v>
      </c>
      <c r="K1805" s="23"/>
    </row>
    <row r="1806" spans="1:27" x14ac:dyDescent="0.3">
      <c r="B1806" t="s">
        <v>895</v>
      </c>
      <c r="C1806" t="s">
        <v>846</v>
      </c>
      <c r="D1806" t="s">
        <v>896</v>
      </c>
      <c r="E1806" s="20">
        <v>1</v>
      </c>
      <c r="G1806" t="s">
        <v>217</v>
      </c>
      <c r="H1806" s="21">
        <v>0.69</v>
      </c>
      <c r="I1806" t="s">
        <v>218</v>
      </c>
      <c r="J1806" s="22">
        <f>ROUND(E1806* H1806,5)</f>
        <v>0.69</v>
      </c>
      <c r="K1806" s="23"/>
    </row>
    <row r="1807" spans="1:27" ht="45" customHeight="1" x14ac:dyDescent="0.3">
      <c r="B1807" t="s">
        <v>890</v>
      </c>
      <c r="C1807" t="s">
        <v>891</v>
      </c>
      <c r="D1807" t="s">
        <v>892</v>
      </c>
      <c r="E1807" s="20">
        <v>1</v>
      </c>
      <c r="G1807" t="s">
        <v>217</v>
      </c>
      <c r="H1807" s="21">
        <v>0.06</v>
      </c>
      <c r="I1807" t="s">
        <v>218</v>
      </c>
      <c r="J1807" s="22">
        <f>ROUND(E1807* H1807,5)</f>
        <v>0.06</v>
      </c>
      <c r="K1807" s="23"/>
      <c r="L1807" s="1"/>
      <c r="M1807" s="1"/>
      <c r="N1807" s="1"/>
      <c r="O1807" s="1"/>
      <c r="P1807" s="1"/>
      <c r="Q1807" s="1"/>
      <c r="R1807" s="1"/>
      <c r="S1807" s="1"/>
      <c r="T1807" s="1"/>
      <c r="U1807" s="1"/>
      <c r="V1807" s="1"/>
      <c r="W1807" s="1"/>
      <c r="X1807" s="1"/>
      <c r="Y1807" s="1"/>
      <c r="Z1807" s="1"/>
      <c r="AA1807" s="1"/>
    </row>
    <row r="1808" spans="1:27" x14ac:dyDescent="0.3">
      <c r="D1808" s="24" t="s">
        <v>228</v>
      </c>
      <c r="E1808" s="23"/>
      <c r="H1808" s="23"/>
      <c r="K1808" s="21">
        <f>SUM(J1805:J1807)</f>
        <v>1.802</v>
      </c>
    </row>
    <row r="1809" spans="1:27" x14ac:dyDescent="0.3">
      <c r="D1809" s="24" t="s">
        <v>229</v>
      </c>
      <c r="E1809" s="23"/>
      <c r="H1809" s="23"/>
      <c r="K1809" s="69">
        <f>SUM(J1804:J1808)</f>
        <v>1.802</v>
      </c>
    </row>
    <row r="1810" spans="1:27" x14ac:dyDescent="0.3">
      <c r="D1810" s="24" t="s">
        <v>232</v>
      </c>
      <c r="E1810" s="23"/>
      <c r="H1810" s="23"/>
      <c r="K1810" s="69">
        <f>SUM(K1809:K1809)</f>
        <v>1.802</v>
      </c>
    </row>
    <row r="1812" spans="1:27" x14ac:dyDescent="0.3">
      <c r="A1812" s="17" t="s">
        <v>1589</v>
      </c>
      <c r="B1812" s="17" t="s">
        <v>1590</v>
      </c>
      <c r="C1812" s="1" t="s">
        <v>846</v>
      </c>
      <c r="D1812" s="116" t="s">
        <v>1591</v>
      </c>
      <c r="E1812" s="117"/>
      <c r="F1812" s="117"/>
      <c r="G1812" s="1"/>
      <c r="H1812" s="18" t="s">
        <v>212</v>
      </c>
      <c r="I1812" s="118">
        <v>1</v>
      </c>
      <c r="J1812" s="119"/>
      <c r="K1812" s="19">
        <f>ROUND(K1821,2)</f>
        <v>2.12</v>
      </c>
    </row>
    <row r="1813" spans="1:27" x14ac:dyDescent="0.3">
      <c r="B1813" s="14" t="s">
        <v>223</v>
      </c>
    </row>
    <row r="1814" spans="1:27" x14ac:dyDescent="0.3">
      <c r="B1814" t="s">
        <v>932</v>
      </c>
      <c r="C1814" t="s">
        <v>849</v>
      </c>
      <c r="D1814" t="s">
        <v>933</v>
      </c>
      <c r="E1814" s="20">
        <v>7.5999999999999998E-2</v>
      </c>
      <c r="G1814" t="s">
        <v>217</v>
      </c>
      <c r="H1814" s="21">
        <v>8.59</v>
      </c>
      <c r="I1814" t="s">
        <v>218</v>
      </c>
      <c r="J1814" s="22">
        <f>ROUND(E1814* H1814,5)</f>
        <v>0.65283999999999998</v>
      </c>
      <c r="K1814" s="23"/>
    </row>
    <row r="1815" spans="1:27" x14ac:dyDescent="0.3">
      <c r="B1815" t="s">
        <v>848</v>
      </c>
      <c r="C1815" t="s">
        <v>849</v>
      </c>
      <c r="D1815" t="s">
        <v>850</v>
      </c>
      <c r="E1815" s="20">
        <v>7.6999999999999999E-2</v>
      </c>
      <c r="G1815" t="s">
        <v>217</v>
      </c>
      <c r="H1815" s="21">
        <v>10.52</v>
      </c>
      <c r="I1815" t="s">
        <v>218</v>
      </c>
      <c r="J1815" s="22">
        <f>ROUND(E1815* H1815,5)</f>
        <v>0.81003999999999998</v>
      </c>
      <c r="K1815" s="23"/>
    </row>
    <row r="1816" spans="1:27" x14ac:dyDescent="0.3">
      <c r="B1816" t="s">
        <v>1592</v>
      </c>
      <c r="C1816" t="s">
        <v>846</v>
      </c>
      <c r="D1816" t="s">
        <v>1593</v>
      </c>
      <c r="E1816" s="20">
        <v>1</v>
      </c>
      <c r="G1816" t="s">
        <v>217</v>
      </c>
      <c r="H1816" s="21">
        <v>0.51</v>
      </c>
      <c r="I1816" t="s">
        <v>218</v>
      </c>
      <c r="J1816" s="22">
        <f>ROUND(E1816* H1816,5)</f>
        <v>0.51</v>
      </c>
      <c r="K1816" s="23"/>
    </row>
    <row r="1817" spans="1:27" x14ac:dyDescent="0.3">
      <c r="B1817" t="s">
        <v>1594</v>
      </c>
      <c r="C1817" t="s">
        <v>891</v>
      </c>
      <c r="D1817" t="s">
        <v>1595</v>
      </c>
      <c r="E1817" s="20">
        <v>0.08</v>
      </c>
      <c r="G1817" t="s">
        <v>217</v>
      </c>
      <c r="H1817" s="21">
        <v>1</v>
      </c>
      <c r="I1817" t="s">
        <v>218</v>
      </c>
      <c r="J1817" s="22">
        <f>ROUND(E1817* H1817,5)</f>
        <v>0.08</v>
      </c>
      <c r="K1817" s="23"/>
    </row>
    <row r="1818" spans="1:27" ht="45" customHeight="1" x14ac:dyDescent="0.3">
      <c r="B1818" t="s">
        <v>890</v>
      </c>
      <c r="C1818" t="s">
        <v>891</v>
      </c>
      <c r="D1818" t="s">
        <v>892</v>
      </c>
      <c r="E1818" s="20">
        <v>1.2</v>
      </c>
      <c r="G1818" t="s">
        <v>217</v>
      </c>
      <c r="H1818" s="21">
        <v>0.06</v>
      </c>
      <c r="I1818" t="s">
        <v>218</v>
      </c>
      <c r="J1818" s="22">
        <f>ROUND(E1818* H1818,5)</f>
        <v>7.1999999999999995E-2</v>
      </c>
      <c r="K1818" s="23"/>
      <c r="L1818" s="1"/>
      <c r="M1818" s="1"/>
      <c r="N1818" s="1"/>
      <c r="O1818" s="1"/>
      <c r="P1818" s="1"/>
      <c r="Q1818" s="1"/>
      <c r="R1818" s="1"/>
      <c r="S1818" s="1"/>
      <c r="T1818" s="1"/>
      <c r="U1818" s="1"/>
      <c r="V1818" s="1"/>
      <c r="W1818" s="1"/>
      <c r="X1818" s="1"/>
      <c r="Y1818" s="1"/>
      <c r="Z1818" s="1"/>
      <c r="AA1818" s="1"/>
    </row>
    <row r="1819" spans="1:27" x14ac:dyDescent="0.3">
      <c r="D1819" s="24" t="s">
        <v>228</v>
      </c>
      <c r="E1819" s="23"/>
      <c r="H1819" s="23"/>
      <c r="K1819" s="21">
        <f>SUM(J1814:J1818)</f>
        <v>2.1248800000000001</v>
      </c>
    </row>
    <row r="1820" spans="1:27" x14ac:dyDescent="0.3">
      <c r="D1820" s="24" t="s">
        <v>229</v>
      </c>
      <c r="E1820" s="23"/>
      <c r="H1820" s="23"/>
      <c r="K1820" s="69">
        <f>SUM(J1813:J1819)</f>
        <v>2.1248800000000001</v>
      </c>
    </row>
    <row r="1821" spans="1:27" x14ac:dyDescent="0.3">
      <c r="D1821" s="24" t="s">
        <v>232</v>
      </c>
      <c r="E1821" s="23"/>
      <c r="H1821" s="23"/>
      <c r="K1821" s="69">
        <f>SUM(K1820:K1820)</f>
        <v>2.1248800000000001</v>
      </c>
    </row>
    <row r="1823" spans="1:27" x14ac:dyDescent="0.3">
      <c r="A1823" s="17" t="s">
        <v>1596</v>
      </c>
      <c r="B1823" s="17" t="s">
        <v>1597</v>
      </c>
      <c r="C1823" s="1" t="s">
        <v>898</v>
      </c>
      <c r="D1823" s="116" t="s">
        <v>1598</v>
      </c>
      <c r="E1823" s="117"/>
      <c r="F1823" s="117"/>
      <c r="G1823" s="1"/>
      <c r="H1823" s="18" t="s">
        <v>212</v>
      </c>
      <c r="I1823" s="118">
        <v>1</v>
      </c>
      <c r="J1823" s="119"/>
      <c r="K1823" s="19">
        <f>ROUND(K1830,2)</f>
        <v>9.84</v>
      </c>
    </row>
    <row r="1824" spans="1:27" x14ac:dyDescent="0.3">
      <c r="B1824" s="14" t="s">
        <v>223</v>
      </c>
    </row>
    <row r="1825" spans="1:27" x14ac:dyDescent="0.3">
      <c r="B1825" t="s">
        <v>848</v>
      </c>
      <c r="C1825" t="s">
        <v>849</v>
      </c>
      <c r="D1825" t="s">
        <v>850</v>
      </c>
      <c r="E1825" s="20">
        <v>0.34</v>
      </c>
      <c r="G1825" t="s">
        <v>217</v>
      </c>
      <c r="H1825" s="21">
        <v>10.52</v>
      </c>
      <c r="I1825" t="s">
        <v>218</v>
      </c>
      <c r="J1825" s="22">
        <f>ROUND(E1825* H1825,5)</f>
        <v>3.5768</v>
      </c>
      <c r="K1825" s="23"/>
    </row>
    <row r="1826" spans="1:27" x14ac:dyDescent="0.3">
      <c r="B1826" t="s">
        <v>1599</v>
      </c>
      <c r="C1826" t="s">
        <v>898</v>
      </c>
      <c r="D1826" t="s">
        <v>1600</v>
      </c>
      <c r="E1826" s="20">
        <v>1</v>
      </c>
      <c r="G1826" t="s">
        <v>217</v>
      </c>
      <c r="H1826" s="21">
        <v>5.59</v>
      </c>
      <c r="I1826" t="s">
        <v>218</v>
      </c>
      <c r="J1826" s="22">
        <f>ROUND(E1826* H1826,5)</f>
        <v>5.59</v>
      </c>
      <c r="K1826" s="23"/>
    </row>
    <row r="1827" spans="1:27" x14ac:dyDescent="0.3">
      <c r="B1827" t="s">
        <v>1601</v>
      </c>
      <c r="C1827" t="s">
        <v>898</v>
      </c>
      <c r="D1827" t="s">
        <v>1602</v>
      </c>
      <c r="E1827" s="20">
        <v>1</v>
      </c>
      <c r="G1827" t="s">
        <v>217</v>
      </c>
      <c r="H1827" s="21">
        <v>0.67</v>
      </c>
      <c r="I1827" t="s">
        <v>218</v>
      </c>
      <c r="J1827" s="22">
        <f>ROUND(E1827* H1827,5)</f>
        <v>0.67</v>
      </c>
      <c r="K1827" s="23"/>
    </row>
    <row r="1828" spans="1:27" x14ac:dyDescent="0.3">
      <c r="D1828" s="24" t="s">
        <v>228</v>
      </c>
      <c r="E1828" s="23"/>
      <c r="H1828" s="23"/>
      <c r="K1828" s="21">
        <f>SUM(J1825:J1827)</f>
        <v>9.8368000000000002</v>
      </c>
    </row>
    <row r="1829" spans="1:27" x14ac:dyDescent="0.3">
      <c r="D1829" s="24" t="s">
        <v>229</v>
      </c>
      <c r="E1829" s="23"/>
      <c r="H1829" s="23"/>
      <c r="K1829" s="69">
        <f>SUM(J1824:J1828)</f>
        <v>9.8368000000000002</v>
      </c>
    </row>
    <row r="1830" spans="1:27" ht="45" customHeight="1" x14ac:dyDescent="0.3">
      <c r="D1830" s="24" t="s">
        <v>232</v>
      </c>
      <c r="E1830" s="23"/>
      <c r="H1830" s="23"/>
      <c r="K1830" s="69">
        <f>SUM(K1829:K1829)</f>
        <v>9.8368000000000002</v>
      </c>
      <c r="L1830" s="1"/>
      <c r="M1830" s="1"/>
      <c r="N1830" s="1"/>
      <c r="O1830" s="1"/>
      <c r="P1830" s="1"/>
      <c r="Q1830" s="1"/>
      <c r="R1830" s="1"/>
      <c r="S1830" s="1"/>
      <c r="T1830" s="1"/>
      <c r="U1830" s="1"/>
      <c r="V1830" s="1"/>
      <c r="W1830" s="1"/>
      <c r="X1830" s="1"/>
      <c r="Y1830" s="1"/>
      <c r="Z1830" s="1"/>
      <c r="AA1830" s="1"/>
    </row>
    <row r="1832" spans="1:27" x14ac:dyDescent="0.3">
      <c r="A1832" s="17" t="s">
        <v>1603</v>
      </c>
      <c r="B1832" s="17" t="s">
        <v>1604</v>
      </c>
      <c r="C1832" s="1" t="s">
        <v>898</v>
      </c>
      <c r="D1832" s="116" t="s">
        <v>1605</v>
      </c>
      <c r="E1832" s="117"/>
      <c r="F1832" s="117"/>
      <c r="G1832" s="1"/>
      <c r="H1832" s="18" t="s">
        <v>212</v>
      </c>
      <c r="I1832" s="118">
        <v>1</v>
      </c>
      <c r="J1832" s="119"/>
      <c r="K1832" s="19">
        <f>ROUND(K1841,2)</f>
        <v>9.9600000000000009</v>
      </c>
    </row>
    <row r="1833" spans="1:27" x14ac:dyDescent="0.3">
      <c r="B1833" s="14" t="s">
        <v>223</v>
      </c>
    </row>
    <row r="1834" spans="1:27" x14ac:dyDescent="0.3">
      <c r="B1834" t="s">
        <v>1606</v>
      </c>
      <c r="C1834" t="s">
        <v>898</v>
      </c>
      <c r="D1834" t="s">
        <v>1607</v>
      </c>
      <c r="E1834" s="20">
        <v>1</v>
      </c>
      <c r="G1834" t="s">
        <v>217</v>
      </c>
      <c r="H1834" s="21">
        <v>3.25</v>
      </c>
      <c r="I1834" t="s">
        <v>218</v>
      </c>
      <c r="J1834" s="22">
        <f>ROUND(E1834* H1834,5)</f>
        <v>3.25</v>
      </c>
      <c r="K1834" s="23"/>
    </row>
    <row r="1835" spans="1:27" x14ac:dyDescent="0.3">
      <c r="B1835" t="s">
        <v>1608</v>
      </c>
      <c r="C1835" t="s">
        <v>898</v>
      </c>
      <c r="D1835" t="s">
        <v>1609</v>
      </c>
      <c r="E1835" s="20">
        <v>1</v>
      </c>
      <c r="G1835" t="s">
        <v>217</v>
      </c>
      <c r="H1835" s="21">
        <v>1.83</v>
      </c>
      <c r="I1835" t="s">
        <v>218</v>
      </c>
      <c r="J1835" s="22">
        <f>ROUND(E1835* H1835,5)</f>
        <v>1.83</v>
      </c>
      <c r="K1835" s="23"/>
    </row>
    <row r="1836" spans="1:27" x14ac:dyDescent="0.3">
      <c r="B1836" t="s">
        <v>1610</v>
      </c>
      <c r="C1836" t="s">
        <v>898</v>
      </c>
      <c r="D1836" t="s">
        <v>1611</v>
      </c>
      <c r="E1836" s="20">
        <v>1</v>
      </c>
      <c r="G1836" t="s">
        <v>217</v>
      </c>
      <c r="H1836" s="21">
        <v>0.21</v>
      </c>
      <c r="I1836" t="s">
        <v>218</v>
      </c>
      <c r="J1836" s="22">
        <f>ROUND(E1836* H1836,5)</f>
        <v>0.21</v>
      </c>
      <c r="K1836" s="23"/>
    </row>
    <row r="1837" spans="1:27" x14ac:dyDescent="0.3">
      <c r="B1837" t="s">
        <v>1612</v>
      </c>
      <c r="C1837" t="s">
        <v>898</v>
      </c>
      <c r="D1837" t="s">
        <v>1613</v>
      </c>
      <c r="E1837" s="20">
        <v>1</v>
      </c>
      <c r="G1837" t="s">
        <v>217</v>
      </c>
      <c r="H1837" s="21">
        <v>1.51</v>
      </c>
      <c r="I1837" t="s">
        <v>218</v>
      </c>
      <c r="J1837" s="22">
        <f>ROUND(E1837* H1837,5)</f>
        <v>1.51</v>
      </c>
      <c r="K1837" s="23"/>
    </row>
    <row r="1838" spans="1:27" x14ac:dyDescent="0.3">
      <c r="B1838" t="s">
        <v>848</v>
      </c>
      <c r="C1838" t="s">
        <v>849</v>
      </c>
      <c r="D1838" t="s">
        <v>850</v>
      </c>
      <c r="E1838" s="20">
        <v>0.3</v>
      </c>
      <c r="G1838" t="s">
        <v>217</v>
      </c>
      <c r="H1838" s="21">
        <v>10.52</v>
      </c>
      <c r="I1838" t="s">
        <v>218</v>
      </c>
      <c r="J1838" s="22">
        <f>ROUND(E1838* H1838,5)</f>
        <v>3.1560000000000001</v>
      </c>
      <c r="K1838" s="23"/>
    </row>
    <row r="1839" spans="1:27" x14ac:dyDescent="0.3">
      <c r="D1839" s="24" t="s">
        <v>228</v>
      </c>
      <c r="E1839" s="23"/>
      <c r="H1839" s="23"/>
      <c r="K1839" s="21">
        <f>SUM(J1834:J1838)</f>
        <v>9.9559999999999995</v>
      </c>
    </row>
    <row r="1840" spans="1:27" x14ac:dyDescent="0.3">
      <c r="D1840" s="24" t="s">
        <v>229</v>
      </c>
      <c r="E1840" s="23"/>
      <c r="H1840" s="23"/>
      <c r="K1840" s="69">
        <f>SUM(J1833:J1839)</f>
        <v>9.9559999999999995</v>
      </c>
    </row>
    <row r="1841" spans="1:11" x14ac:dyDescent="0.3">
      <c r="D1841" s="24" t="s">
        <v>232</v>
      </c>
      <c r="E1841" s="23"/>
      <c r="H1841" s="23"/>
      <c r="K1841" s="69">
        <f>SUM(K1840:K1840)</f>
        <v>9.9559999999999995</v>
      </c>
    </row>
    <row r="1843" spans="1:11" x14ac:dyDescent="0.3">
      <c r="A1843" s="17" t="s">
        <v>1614</v>
      </c>
      <c r="B1843" s="17" t="s">
        <v>1615</v>
      </c>
      <c r="C1843" s="1" t="s">
        <v>898</v>
      </c>
      <c r="D1843" s="116" t="s">
        <v>1616</v>
      </c>
      <c r="E1843" s="117"/>
      <c r="F1843" s="117"/>
      <c r="G1843" s="1"/>
      <c r="H1843" s="18" t="s">
        <v>212</v>
      </c>
      <c r="I1843" s="118">
        <v>1</v>
      </c>
      <c r="J1843" s="119"/>
      <c r="K1843" s="19">
        <f>ROUND(K1852,2)</f>
        <v>11.34</v>
      </c>
    </row>
    <row r="1844" spans="1:11" x14ac:dyDescent="0.3">
      <c r="B1844" s="14" t="s">
        <v>223</v>
      </c>
    </row>
    <row r="1845" spans="1:11" x14ac:dyDescent="0.3">
      <c r="B1845" t="s">
        <v>848</v>
      </c>
      <c r="C1845" t="s">
        <v>849</v>
      </c>
      <c r="D1845" t="s">
        <v>850</v>
      </c>
      <c r="E1845" s="20">
        <v>0.3</v>
      </c>
      <c r="G1845" t="s">
        <v>217</v>
      </c>
      <c r="H1845" s="21">
        <v>10.52</v>
      </c>
      <c r="I1845" t="s">
        <v>218</v>
      </c>
      <c r="J1845" s="22">
        <f>ROUND(E1845* H1845,5)</f>
        <v>3.1560000000000001</v>
      </c>
      <c r="K1845" s="23"/>
    </row>
    <row r="1846" spans="1:11" x14ac:dyDescent="0.3">
      <c r="B1846" t="s">
        <v>1612</v>
      </c>
      <c r="C1846" t="s">
        <v>898</v>
      </c>
      <c r="D1846" t="s">
        <v>1613</v>
      </c>
      <c r="E1846" s="20">
        <v>1</v>
      </c>
      <c r="G1846" t="s">
        <v>217</v>
      </c>
      <c r="H1846" s="21">
        <v>1.51</v>
      </c>
      <c r="I1846" t="s">
        <v>218</v>
      </c>
      <c r="J1846" s="22">
        <f>ROUND(E1846* H1846,5)</f>
        <v>1.51</v>
      </c>
      <c r="K1846" s="23"/>
    </row>
    <row r="1847" spans="1:11" x14ac:dyDescent="0.3">
      <c r="B1847" t="s">
        <v>1608</v>
      </c>
      <c r="C1847" t="s">
        <v>898</v>
      </c>
      <c r="D1847" t="s">
        <v>1609</v>
      </c>
      <c r="E1847" s="20">
        <v>1</v>
      </c>
      <c r="G1847" t="s">
        <v>217</v>
      </c>
      <c r="H1847" s="21">
        <v>1.83</v>
      </c>
      <c r="I1847" t="s">
        <v>218</v>
      </c>
      <c r="J1847" s="22">
        <f>ROUND(E1847* H1847,5)</f>
        <v>1.83</v>
      </c>
      <c r="K1847" s="23"/>
    </row>
    <row r="1848" spans="1:11" x14ac:dyDescent="0.3">
      <c r="B1848" t="s">
        <v>1617</v>
      </c>
      <c r="C1848" t="s">
        <v>898</v>
      </c>
      <c r="D1848" t="s">
        <v>1618</v>
      </c>
      <c r="E1848" s="20">
        <v>1</v>
      </c>
      <c r="G1848" t="s">
        <v>217</v>
      </c>
      <c r="H1848" s="21">
        <v>4.63</v>
      </c>
      <c r="I1848" t="s">
        <v>218</v>
      </c>
      <c r="J1848" s="22">
        <f>ROUND(E1848* H1848,5)</f>
        <v>4.63</v>
      </c>
      <c r="K1848" s="23"/>
    </row>
    <row r="1849" spans="1:11" x14ac:dyDescent="0.3">
      <c r="B1849" t="s">
        <v>1610</v>
      </c>
      <c r="C1849" t="s">
        <v>898</v>
      </c>
      <c r="D1849" t="s">
        <v>1611</v>
      </c>
      <c r="E1849" s="20">
        <v>1</v>
      </c>
      <c r="G1849" t="s">
        <v>217</v>
      </c>
      <c r="H1849" s="21">
        <v>0.21</v>
      </c>
      <c r="I1849" t="s">
        <v>218</v>
      </c>
      <c r="J1849" s="22">
        <f>ROUND(E1849* H1849,5)</f>
        <v>0.21</v>
      </c>
      <c r="K1849" s="23"/>
    </row>
    <row r="1850" spans="1:11" x14ac:dyDescent="0.3">
      <c r="D1850" s="24" t="s">
        <v>228</v>
      </c>
      <c r="E1850" s="23"/>
      <c r="H1850" s="23"/>
      <c r="K1850" s="21">
        <f>SUM(J1845:J1849)</f>
        <v>11.336000000000002</v>
      </c>
    </row>
    <row r="1851" spans="1:11" x14ac:dyDescent="0.3">
      <c r="D1851" s="24" t="s">
        <v>229</v>
      </c>
      <c r="E1851" s="23"/>
      <c r="H1851" s="23"/>
      <c r="K1851" s="69">
        <f>SUM(J1844:J1850)</f>
        <v>11.336000000000002</v>
      </c>
    </row>
    <row r="1852" spans="1:11" x14ac:dyDescent="0.3">
      <c r="D1852" s="24" t="s">
        <v>232</v>
      </c>
      <c r="E1852" s="23"/>
      <c r="H1852" s="23"/>
      <c r="K1852" s="69">
        <f>SUM(K1851:K1851)</f>
        <v>11.336000000000002</v>
      </c>
    </row>
    <row r="1854" spans="1:11" x14ac:dyDescent="0.3">
      <c r="A1854" s="17" t="s">
        <v>1619</v>
      </c>
      <c r="B1854" s="17" t="s">
        <v>1620</v>
      </c>
      <c r="C1854" s="1" t="s">
        <v>898</v>
      </c>
      <c r="D1854" s="116" t="s">
        <v>1621</v>
      </c>
      <c r="E1854" s="117"/>
      <c r="F1854" s="117"/>
      <c r="G1854" s="1"/>
      <c r="H1854" s="18" t="s">
        <v>212</v>
      </c>
      <c r="I1854" s="118">
        <v>1</v>
      </c>
      <c r="J1854" s="119"/>
      <c r="K1854" s="19">
        <f>ROUND(K1863,2)</f>
        <v>10.210000000000001</v>
      </c>
    </row>
    <row r="1855" spans="1:11" x14ac:dyDescent="0.3">
      <c r="B1855" s="14" t="s">
        <v>223</v>
      </c>
    </row>
    <row r="1856" spans="1:11" x14ac:dyDescent="0.3">
      <c r="B1856" t="s">
        <v>1622</v>
      </c>
      <c r="C1856" t="s">
        <v>898</v>
      </c>
      <c r="D1856" t="s">
        <v>1623</v>
      </c>
      <c r="E1856" s="20">
        <v>1</v>
      </c>
      <c r="G1856" t="s">
        <v>217</v>
      </c>
      <c r="H1856" s="21">
        <v>2.36</v>
      </c>
      <c r="I1856" t="s">
        <v>218</v>
      </c>
      <c r="J1856" s="22">
        <f>ROUND(E1856* H1856,5)</f>
        <v>2.36</v>
      </c>
      <c r="K1856" s="23"/>
    </row>
    <row r="1857" spans="1:11" x14ac:dyDescent="0.3">
      <c r="B1857" t="s">
        <v>1612</v>
      </c>
      <c r="C1857" t="s">
        <v>898</v>
      </c>
      <c r="D1857" t="s">
        <v>1613</v>
      </c>
      <c r="E1857" s="20">
        <v>1</v>
      </c>
      <c r="G1857" t="s">
        <v>217</v>
      </c>
      <c r="H1857" s="21">
        <v>1.51</v>
      </c>
      <c r="I1857" t="s">
        <v>218</v>
      </c>
      <c r="J1857" s="22">
        <f>ROUND(E1857* H1857,5)</f>
        <v>1.51</v>
      </c>
      <c r="K1857" s="23"/>
    </row>
    <row r="1858" spans="1:11" x14ac:dyDescent="0.3">
      <c r="B1858" t="s">
        <v>1624</v>
      </c>
      <c r="C1858" t="s">
        <v>898</v>
      </c>
      <c r="D1858" t="s">
        <v>1625</v>
      </c>
      <c r="E1858" s="20">
        <v>1</v>
      </c>
      <c r="G1858" t="s">
        <v>217</v>
      </c>
      <c r="H1858" s="21">
        <v>2.97</v>
      </c>
      <c r="I1858" t="s">
        <v>218</v>
      </c>
      <c r="J1858" s="22">
        <f>ROUND(E1858* H1858,5)</f>
        <v>2.97</v>
      </c>
      <c r="K1858" s="23"/>
    </row>
    <row r="1859" spans="1:11" x14ac:dyDescent="0.3">
      <c r="B1859" t="s">
        <v>848</v>
      </c>
      <c r="C1859" t="s">
        <v>849</v>
      </c>
      <c r="D1859" t="s">
        <v>850</v>
      </c>
      <c r="E1859" s="20">
        <v>0.3</v>
      </c>
      <c r="G1859" t="s">
        <v>217</v>
      </c>
      <c r="H1859" s="21">
        <v>10.52</v>
      </c>
      <c r="I1859" t="s">
        <v>218</v>
      </c>
      <c r="J1859" s="22">
        <f>ROUND(E1859* H1859,5)</f>
        <v>3.1560000000000001</v>
      </c>
      <c r="K1859" s="23"/>
    </row>
    <row r="1860" spans="1:11" x14ac:dyDescent="0.3">
      <c r="B1860" t="s">
        <v>1610</v>
      </c>
      <c r="C1860" t="s">
        <v>898</v>
      </c>
      <c r="D1860" t="s">
        <v>1611</v>
      </c>
      <c r="E1860" s="20">
        <v>1</v>
      </c>
      <c r="G1860" t="s">
        <v>217</v>
      </c>
      <c r="H1860" s="21">
        <v>0.21</v>
      </c>
      <c r="I1860" t="s">
        <v>218</v>
      </c>
      <c r="J1860" s="22">
        <f>ROUND(E1860* H1860,5)</f>
        <v>0.21</v>
      </c>
      <c r="K1860" s="23"/>
    </row>
    <row r="1861" spans="1:11" x14ac:dyDescent="0.3">
      <c r="D1861" s="24" t="s">
        <v>228</v>
      </c>
      <c r="E1861" s="23"/>
      <c r="H1861" s="23"/>
      <c r="K1861" s="21">
        <f>SUM(J1856:J1860)</f>
        <v>10.206000000000001</v>
      </c>
    </row>
    <row r="1862" spans="1:11" x14ac:dyDescent="0.3">
      <c r="D1862" s="24" t="s">
        <v>229</v>
      </c>
      <c r="E1862" s="23"/>
      <c r="H1862" s="23"/>
      <c r="K1862" s="69">
        <f>SUM(J1855:J1861)</f>
        <v>10.206000000000001</v>
      </c>
    </row>
    <row r="1863" spans="1:11" x14ac:dyDescent="0.3">
      <c r="D1863" s="24" t="s">
        <v>232</v>
      </c>
      <c r="E1863" s="23"/>
      <c r="H1863" s="23"/>
      <c r="K1863" s="69">
        <f>SUM(K1862:K1862)</f>
        <v>10.206000000000001</v>
      </c>
    </row>
    <row r="1865" spans="1:11" x14ac:dyDescent="0.3">
      <c r="A1865" s="17" t="s">
        <v>1626</v>
      </c>
      <c r="B1865" s="17" t="s">
        <v>1627</v>
      </c>
      <c r="C1865" s="1" t="s">
        <v>898</v>
      </c>
      <c r="D1865" s="116" t="s">
        <v>1628</v>
      </c>
      <c r="E1865" s="117"/>
      <c r="F1865" s="117"/>
      <c r="G1865" s="1"/>
      <c r="H1865" s="18" t="s">
        <v>212</v>
      </c>
      <c r="I1865" s="118">
        <v>1</v>
      </c>
      <c r="J1865" s="119"/>
      <c r="K1865" s="19">
        <f>ROUND(K1875,2)</f>
        <v>52.31</v>
      </c>
    </row>
    <row r="1866" spans="1:11" x14ac:dyDescent="0.3">
      <c r="B1866" s="14" t="s">
        <v>223</v>
      </c>
    </row>
    <row r="1867" spans="1:11" x14ac:dyDescent="0.3">
      <c r="B1867" t="s">
        <v>1629</v>
      </c>
      <c r="C1867" t="s">
        <v>898</v>
      </c>
      <c r="D1867" t="s">
        <v>1630</v>
      </c>
      <c r="E1867" s="20">
        <v>1</v>
      </c>
      <c r="G1867" t="s">
        <v>217</v>
      </c>
      <c r="H1867" s="21">
        <v>1.6</v>
      </c>
      <c r="I1867" t="s">
        <v>218</v>
      </c>
      <c r="J1867" s="22">
        <f t="shared" ref="J1867:J1872" si="13">ROUND(E1867* H1867,5)</f>
        <v>1.6</v>
      </c>
      <c r="K1867" s="23"/>
    </row>
    <row r="1868" spans="1:11" x14ac:dyDescent="0.3">
      <c r="B1868" t="s">
        <v>1631</v>
      </c>
      <c r="C1868" t="s">
        <v>898</v>
      </c>
      <c r="D1868" t="s">
        <v>1632</v>
      </c>
      <c r="E1868" s="20">
        <v>1</v>
      </c>
      <c r="G1868" t="s">
        <v>217</v>
      </c>
      <c r="H1868" s="21">
        <v>3.62</v>
      </c>
      <c r="I1868" t="s">
        <v>218</v>
      </c>
      <c r="J1868" s="22">
        <f t="shared" si="13"/>
        <v>3.62</v>
      </c>
      <c r="K1868" s="23"/>
    </row>
    <row r="1869" spans="1:11" x14ac:dyDescent="0.3">
      <c r="B1869" t="s">
        <v>1633</v>
      </c>
      <c r="C1869" t="s">
        <v>898</v>
      </c>
      <c r="D1869" t="s">
        <v>1634</v>
      </c>
      <c r="E1869" s="20">
        <v>1</v>
      </c>
      <c r="G1869" t="s">
        <v>217</v>
      </c>
      <c r="H1869" s="21">
        <v>0.92</v>
      </c>
      <c r="I1869" t="s">
        <v>218</v>
      </c>
      <c r="J1869" s="22">
        <f t="shared" si="13"/>
        <v>0.92</v>
      </c>
      <c r="K1869" s="23"/>
    </row>
    <row r="1870" spans="1:11" x14ac:dyDescent="0.3">
      <c r="B1870" t="s">
        <v>1635</v>
      </c>
      <c r="C1870" t="s">
        <v>898</v>
      </c>
      <c r="D1870" t="s">
        <v>1636</v>
      </c>
      <c r="E1870" s="20">
        <v>1</v>
      </c>
      <c r="G1870" t="s">
        <v>217</v>
      </c>
      <c r="H1870" s="21">
        <v>42.8</v>
      </c>
      <c r="I1870" t="s">
        <v>218</v>
      </c>
      <c r="J1870" s="22">
        <f t="shared" si="13"/>
        <v>42.8</v>
      </c>
      <c r="K1870" s="23"/>
    </row>
    <row r="1871" spans="1:11" x14ac:dyDescent="0.3">
      <c r="B1871" t="s">
        <v>1610</v>
      </c>
      <c r="C1871" t="s">
        <v>898</v>
      </c>
      <c r="D1871" t="s">
        <v>1611</v>
      </c>
      <c r="E1871" s="20">
        <v>1</v>
      </c>
      <c r="G1871" t="s">
        <v>217</v>
      </c>
      <c r="H1871" s="21">
        <v>0.21</v>
      </c>
      <c r="I1871" t="s">
        <v>218</v>
      </c>
      <c r="J1871" s="22">
        <f t="shared" si="13"/>
        <v>0.21</v>
      </c>
      <c r="K1871" s="23"/>
    </row>
    <row r="1872" spans="1:11" x14ac:dyDescent="0.3">
      <c r="B1872" t="s">
        <v>1637</v>
      </c>
      <c r="C1872" t="s">
        <v>849</v>
      </c>
      <c r="D1872" t="s">
        <v>1638</v>
      </c>
      <c r="E1872" s="20">
        <v>0.3</v>
      </c>
      <c r="G1872" t="s">
        <v>217</v>
      </c>
      <c r="H1872" s="21">
        <v>10.52</v>
      </c>
      <c r="I1872" t="s">
        <v>218</v>
      </c>
      <c r="J1872" s="22">
        <f t="shared" si="13"/>
        <v>3.1560000000000001</v>
      </c>
      <c r="K1872" s="23"/>
    </row>
    <row r="1873" spans="1:11" x14ac:dyDescent="0.3">
      <c r="D1873" s="24" t="s">
        <v>228</v>
      </c>
      <c r="E1873" s="23"/>
      <c r="H1873" s="23"/>
      <c r="K1873" s="21">
        <f>SUM(J1867:J1872)</f>
        <v>52.305999999999997</v>
      </c>
    </row>
    <row r="1874" spans="1:11" x14ac:dyDescent="0.3">
      <c r="D1874" s="24" t="s">
        <v>229</v>
      </c>
      <c r="E1874" s="23"/>
      <c r="H1874" s="23"/>
      <c r="K1874" s="69">
        <f>SUM(J1866:J1873)</f>
        <v>52.305999999999997</v>
      </c>
    </row>
    <row r="1875" spans="1:11" x14ac:dyDescent="0.3">
      <c r="D1875" s="24" t="s">
        <v>232</v>
      </c>
      <c r="E1875" s="23"/>
      <c r="H1875" s="23"/>
      <c r="K1875" s="69">
        <f>SUM(K1874:K1874)</f>
        <v>52.305999999999997</v>
      </c>
    </row>
    <row r="1877" spans="1:11" x14ac:dyDescent="0.3">
      <c r="A1877" s="17" t="s">
        <v>1639</v>
      </c>
      <c r="B1877" s="17" t="s">
        <v>1640</v>
      </c>
      <c r="C1877" s="1" t="s">
        <v>846</v>
      </c>
      <c r="D1877" s="116" t="s">
        <v>1641</v>
      </c>
      <c r="E1877" s="117"/>
      <c r="F1877" s="117"/>
      <c r="G1877" s="1"/>
      <c r="H1877" s="18" t="s">
        <v>212</v>
      </c>
      <c r="I1877" s="118">
        <v>1</v>
      </c>
      <c r="J1877" s="119"/>
      <c r="K1877" s="19">
        <f>ROUND(K1889,2)</f>
        <v>26.55</v>
      </c>
    </row>
    <row r="1878" spans="1:11" x14ac:dyDescent="0.3">
      <c r="B1878" s="14" t="s">
        <v>223</v>
      </c>
    </row>
    <row r="1879" spans="1:11" x14ac:dyDescent="0.3">
      <c r="B1879" t="s">
        <v>848</v>
      </c>
      <c r="C1879" t="s">
        <v>849</v>
      </c>
      <c r="D1879" t="s">
        <v>850</v>
      </c>
      <c r="E1879" s="20">
        <v>0.16700000000000001</v>
      </c>
      <c r="G1879" t="s">
        <v>217</v>
      </c>
      <c r="H1879" s="21">
        <v>10.52</v>
      </c>
      <c r="I1879" t="s">
        <v>218</v>
      </c>
      <c r="J1879" s="22">
        <f>ROUND(E1879* H1879,5)</f>
        <v>1.75684</v>
      </c>
      <c r="K1879" s="23"/>
    </row>
    <row r="1880" spans="1:11" x14ac:dyDescent="0.3">
      <c r="B1880" t="s">
        <v>932</v>
      </c>
      <c r="C1880" t="s">
        <v>849</v>
      </c>
      <c r="D1880" t="s">
        <v>933</v>
      </c>
      <c r="E1880" s="20">
        <v>0.16700000000000001</v>
      </c>
      <c r="G1880" t="s">
        <v>217</v>
      </c>
      <c r="H1880" s="21">
        <v>8.59</v>
      </c>
      <c r="I1880" t="s">
        <v>218</v>
      </c>
      <c r="J1880" s="22">
        <f>ROUND(E1880* H1880,5)</f>
        <v>1.4345300000000001</v>
      </c>
      <c r="K1880" s="23"/>
    </row>
    <row r="1881" spans="1:11" x14ac:dyDescent="0.3">
      <c r="B1881" t="s">
        <v>1642</v>
      </c>
      <c r="C1881" t="s">
        <v>846</v>
      </c>
      <c r="D1881" t="s">
        <v>1643</v>
      </c>
      <c r="E1881" s="20">
        <v>1</v>
      </c>
      <c r="G1881" t="s">
        <v>217</v>
      </c>
      <c r="H1881" s="21">
        <v>9.2200000000000006</v>
      </c>
      <c r="I1881" t="s">
        <v>218</v>
      </c>
      <c r="J1881" s="22">
        <f>ROUND(E1881* H1881,5)</f>
        <v>9.2200000000000006</v>
      </c>
      <c r="K1881" s="23"/>
    </row>
    <row r="1882" spans="1:11" x14ac:dyDescent="0.3">
      <c r="B1882" t="s">
        <v>1644</v>
      </c>
      <c r="C1882" t="s">
        <v>846</v>
      </c>
      <c r="D1882" t="s">
        <v>1645</v>
      </c>
      <c r="E1882" s="20">
        <v>1</v>
      </c>
      <c r="G1882" t="s">
        <v>217</v>
      </c>
      <c r="H1882" s="21">
        <v>7.25</v>
      </c>
      <c r="I1882" t="s">
        <v>218</v>
      </c>
      <c r="J1882" s="22">
        <f>ROUND(E1882* H1882,5)</f>
        <v>7.25</v>
      </c>
      <c r="K1882" s="23"/>
    </row>
    <row r="1883" spans="1:11" x14ac:dyDescent="0.3">
      <c r="B1883" t="s">
        <v>1646</v>
      </c>
      <c r="C1883" t="s">
        <v>846</v>
      </c>
      <c r="D1883" t="s">
        <v>1647</v>
      </c>
      <c r="E1883" s="20">
        <v>1</v>
      </c>
      <c r="G1883" t="s">
        <v>217</v>
      </c>
      <c r="H1883" s="21">
        <v>0.76</v>
      </c>
      <c r="I1883" t="s">
        <v>218</v>
      </c>
      <c r="J1883" s="22">
        <f>ROUND(E1883* H1883,5)</f>
        <v>0.76</v>
      </c>
      <c r="K1883" s="23"/>
    </row>
    <row r="1884" spans="1:11" x14ac:dyDescent="0.3">
      <c r="D1884" s="24" t="s">
        <v>228</v>
      </c>
      <c r="E1884" s="23"/>
      <c r="H1884" s="23"/>
      <c r="K1884" s="21">
        <f>SUM(J1879:J1883)</f>
        <v>20.421370000000003</v>
      </c>
    </row>
    <row r="1885" spans="1:11" x14ac:dyDescent="0.3">
      <c r="B1885" s="14" t="s">
        <v>246</v>
      </c>
      <c r="E1885" s="23"/>
      <c r="H1885" s="23"/>
      <c r="K1885" s="23"/>
    </row>
    <row r="1886" spans="1:11" x14ac:dyDescent="0.3">
      <c r="B1886" t="s">
        <v>1648</v>
      </c>
      <c r="C1886" t="s">
        <v>231</v>
      </c>
      <c r="D1886" t="s">
        <v>1649</v>
      </c>
      <c r="E1886" s="20">
        <v>30</v>
      </c>
      <c r="G1886" t="s">
        <v>231</v>
      </c>
      <c r="H1886" s="21">
        <v>20.4213666666667</v>
      </c>
      <c r="I1886" t="s">
        <v>218</v>
      </c>
      <c r="J1886" s="22">
        <f>ROUND(E1886* H1886/100,5)</f>
        <v>6.1264099999999999</v>
      </c>
      <c r="K1886" s="23"/>
    </row>
    <row r="1887" spans="1:11" x14ac:dyDescent="0.3">
      <c r="D1887" s="24" t="s">
        <v>247</v>
      </c>
      <c r="E1887" s="23"/>
      <c r="H1887" s="23"/>
      <c r="K1887" s="21">
        <f>SUM(J1886:J1886)</f>
        <v>6.1264099999999999</v>
      </c>
    </row>
    <row r="1888" spans="1:11" x14ac:dyDescent="0.3">
      <c r="D1888" s="24" t="s">
        <v>229</v>
      </c>
      <c r="E1888" s="23"/>
      <c r="H1888" s="23"/>
      <c r="K1888" s="69">
        <f>SUM(J1878:J1887)</f>
        <v>26.547780000000003</v>
      </c>
    </row>
    <row r="1889" spans="1:11" x14ac:dyDescent="0.3">
      <c r="D1889" s="24" t="s">
        <v>232</v>
      </c>
      <c r="E1889" s="23"/>
      <c r="H1889" s="23"/>
      <c r="K1889" s="69">
        <f>SUM(K1888:K1888)</f>
        <v>26.547780000000003</v>
      </c>
    </row>
    <row r="1891" spans="1:11" x14ac:dyDescent="0.3">
      <c r="A1891" s="17" t="s">
        <v>1650</v>
      </c>
      <c r="B1891" s="17" t="s">
        <v>1651</v>
      </c>
      <c r="C1891" s="1" t="s">
        <v>898</v>
      </c>
      <c r="D1891" s="116" t="s">
        <v>1652</v>
      </c>
      <c r="E1891" s="117"/>
      <c r="F1891" s="117"/>
      <c r="G1891" s="1"/>
      <c r="H1891" s="18" t="s">
        <v>212</v>
      </c>
      <c r="I1891" s="118">
        <v>1</v>
      </c>
      <c r="J1891" s="119"/>
      <c r="K1891" s="19">
        <f>ROUND(K1901,2)</f>
        <v>129.44</v>
      </c>
    </row>
    <row r="1892" spans="1:11" x14ac:dyDescent="0.3">
      <c r="B1892" s="14" t="s">
        <v>223</v>
      </c>
    </row>
    <row r="1893" spans="1:11" x14ac:dyDescent="0.3">
      <c r="B1893" t="s">
        <v>1653</v>
      </c>
      <c r="C1893" t="s">
        <v>898</v>
      </c>
      <c r="D1893" t="s">
        <v>1654</v>
      </c>
      <c r="E1893" s="20">
        <v>1</v>
      </c>
      <c r="G1893" t="s">
        <v>217</v>
      </c>
      <c r="H1893" s="21">
        <v>0.3</v>
      </c>
      <c r="I1893" t="s">
        <v>218</v>
      </c>
      <c r="J1893" s="22">
        <f t="shared" ref="J1893:J1898" si="14">ROUND(E1893* H1893,5)</f>
        <v>0.3</v>
      </c>
      <c r="K1893" s="23"/>
    </row>
    <row r="1894" spans="1:11" x14ac:dyDescent="0.3">
      <c r="B1894" t="s">
        <v>1576</v>
      </c>
      <c r="C1894" t="s">
        <v>891</v>
      </c>
      <c r="D1894" t="s">
        <v>1066</v>
      </c>
      <c r="E1894" s="20">
        <v>0.75</v>
      </c>
      <c r="G1894" t="s">
        <v>217</v>
      </c>
      <c r="H1894" s="21">
        <v>1</v>
      </c>
      <c r="I1894" t="s">
        <v>218</v>
      </c>
      <c r="J1894" s="22">
        <f t="shared" si="14"/>
        <v>0.75</v>
      </c>
      <c r="K1894" s="23"/>
    </row>
    <row r="1895" spans="1:11" x14ac:dyDescent="0.3">
      <c r="B1895" t="s">
        <v>848</v>
      </c>
      <c r="C1895" t="s">
        <v>849</v>
      </c>
      <c r="D1895" t="s">
        <v>850</v>
      </c>
      <c r="E1895" s="20">
        <v>0.75</v>
      </c>
      <c r="G1895" t="s">
        <v>217</v>
      </c>
      <c r="H1895" s="21">
        <v>10.52</v>
      </c>
      <c r="I1895" t="s">
        <v>218</v>
      </c>
      <c r="J1895" s="22">
        <f t="shared" si="14"/>
        <v>7.89</v>
      </c>
      <c r="K1895" s="23"/>
    </row>
    <row r="1896" spans="1:11" x14ac:dyDescent="0.3">
      <c r="B1896" t="s">
        <v>1655</v>
      </c>
      <c r="C1896" t="s">
        <v>898</v>
      </c>
      <c r="D1896" t="s">
        <v>1656</v>
      </c>
      <c r="E1896" s="20">
        <v>1</v>
      </c>
      <c r="G1896" t="s">
        <v>217</v>
      </c>
      <c r="H1896" s="21">
        <v>112</v>
      </c>
      <c r="I1896" t="s">
        <v>218</v>
      </c>
      <c r="J1896" s="22">
        <f t="shared" si="14"/>
        <v>112</v>
      </c>
      <c r="K1896" s="23"/>
    </row>
    <row r="1897" spans="1:11" x14ac:dyDescent="0.3">
      <c r="B1897" t="s">
        <v>1657</v>
      </c>
      <c r="C1897" t="s">
        <v>898</v>
      </c>
      <c r="D1897" t="s">
        <v>1658</v>
      </c>
      <c r="E1897" s="20">
        <v>1</v>
      </c>
      <c r="G1897" t="s">
        <v>217</v>
      </c>
      <c r="H1897" s="21">
        <v>8</v>
      </c>
      <c r="I1897" t="s">
        <v>218</v>
      </c>
      <c r="J1897" s="22">
        <f t="shared" si="14"/>
        <v>8</v>
      </c>
      <c r="K1897" s="23"/>
    </row>
    <row r="1898" spans="1:11" x14ac:dyDescent="0.3">
      <c r="B1898" t="s">
        <v>1659</v>
      </c>
      <c r="C1898" t="s">
        <v>898</v>
      </c>
      <c r="D1898" t="s">
        <v>1660</v>
      </c>
      <c r="E1898" s="20">
        <v>1</v>
      </c>
      <c r="G1898" t="s">
        <v>217</v>
      </c>
      <c r="H1898" s="21">
        <v>0.5</v>
      </c>
      <c r="I1898" t="s">
        <v>218</v>
      </c>
      <c r="J1898" s="22">
        <f t="shared" si="14"/>
        <v>0.5</v>
      </c>
      <c r="K1898" s="23"/>
    </row>
    <row r="1899" spans="1:11" x14ac:dyDescent="0.3">
      <c r="D1899" s="24" t="s">
        <v>228</v>
      </c>
      <c r="E1899" s="23"/>
      <c r="H1899" s="23"/>
      <c r="K1899" s="21">
        <f>SUM(J1893:J1898)</f>
        <v>129.44</v>
      </c>
    </row>
    <row r="1900" spans="1:11" x14ac:dyDescent="0.3">
      <c r="D1900" s="24" t="s">
        <v>229</v>
      </c>
      <c r="E1900" s="23"/>
      <c r="H1900" s="23"/>
      <c r="K1900" s="69">
        <f>SUM(J1892:J1899)</f>
        <v>129.44</v>
      </c>
    </row>
    <row r="1901" spans="1:11" x14ac:dyDescent="0.3">
      <c r="D1901" s="24" t="s">
        <v>232</v>
      </c>
      <c r="E1901" s="23"/>
      <c r="H1901" s="23"/>
      <c r="K1901" s="69">
        <f>SUM(K1900:K1900)</f>
        <v>129.44</v>
      </c>
    </row>
    <row r="1903" spans="1:11" x14ac:dyDescent="0.3">
      <c r="A1903" s="17" t="s">
        <v>1661</v>
      </c>
      <c r="B1903" s="17" t="s">
        <v>1662</v>
      </c>
      <c r="C1903" s="1" t="s">
        <v>898</v>
      </c>
      <c r="D1903" s="116" t="s">
        <v>1663</v>
      </c>
      <c r="E1903" s="117"/>
      <c r="F1903" s="117"/>
      <c r="G1903" s="1"/>
      <c r="H1903" s="18" t="s">
        <v>212</v>
      </c>
      <c r="I1903" s="118">
        <v>1</v>
      </c>
      <c r="J1903" s="119"/>
      <c r="K1903" s="19">
        <f>ROUND(K1913,2)</f>
        <v>235.44</v>
      </c>
    </row>
    <row r="1904" spans="1:11" x14ac:dyDescent="0.3">
      <c r="B1904" s="14" t="s">
        <v>223</v>
      </c>
    </row>
    <row r="1905" spans="1:11" x14ac:dyDescent="0.3">
      <c r="B1905" t="s">
        <v>848</v>
      </c>
      <c r="C1905" t="s">
        <v>849</v>
      </c>
      <c r="D1905" t="s">
        <v>850</v>
      </c>
      <c r="E1905" s="20">
        <v>0.75</v>
      </c>
      <c r="G1905" t="s">
        <v>217</v>
      </c>
      <c r="H1905" s="21">
        <v>10.52</v>
      </c>
      <c r="I1905" t="s">
        <v>218</v>
      </c>
      <c r="J1905" s="22">
        <f t="shared" ref="J1905:J1910" si="15">ROUND(E1905* H1905,5)</f>
        <v>7.89</v>
      </c>
      <c r="K1905" s="23"/>
    </row>
    <row r="1906" spans="1:11" x14ac:dyDescent="0.3">
      <c r="B1906" t="s">
        <v>1659</v>
      </c>
      <c r="C1906" t="s">
        <v>898</v>
      </c>
      <c r="D1906" t="s">
        <v>1660</v>
      </c>
      <c r="E1906" s="20">
        <v>1</v>
      </c>
      <c r="G1906" t="s">
        <v>217</v>
      </c>
      <c r="H1906" s="21">
        <v>0.5</v>
      </c>
      <c r="I1906" t="s">
        <v>218</v>
      </c>
      <c r="J1906" s="22">
        <f t="shared" si="15"/>
        <v>0.5</v>
      </c>
      <c r="K1906" s="23"/>
    </row>
    <row r="1907" spans="1:11" x14ac:dyDescent="0.3">
      <c r="B1907" t="s">
        <v>1664</v>
      </c>
      <c r="C1907" t="s">
        <v>898</v>
      </c>
      <c r="D1907" t="s">
        <v>1665</v>
      </c>
      <c r="E1907" s="20">
        <v>1</v>
      </c>
      <c r="G1907" t="s">
        <v>217</v>
      </c>
      <c r="H1907" s="21">
        <v>218</v>
      </c>
      <c r="I1907" t="s">
        <v>218</v>
      </c>
      <c r="J1907" s="22">
        <f t="shared" si="15"/>
        <v>218</v>
      </c>
      <c r="K1907" s="23"/>
    </row>
    <row r="1908" spans="1:11" x14ac:dyDescent="0.3">
      <c r="B1908" t="s">
        <v>1657</v>
      </c>
      <c r="C1908" t="s">
        <v>898</v>
      </c>
      <c r="D1908" t="s">
        <v>1658</v>
      </c>
      <c r="E1908" s="20">
        <v>1</v>
      </c>
      <c r="G1908" t="s">
        <v>217</v>
      </c>
      <c r="H1908" s="21">
        <v>8</v>
      </c>
      <c r="I1908" t="s">
        <v>218</v>
      </c>
      <c r="J1908" s="22">
        <f t="shared" si="15"/>
        <v>8</v>
      </c>
      <c r="K1908" s="23"/>
    </row>
    <row r="1909" spans="1:11" x14ac:dyDescent="0.3">
      <c r="B1909" t="s">
        <v>1653</v>
      </c>
      <c r="C1909" t="s">
        <v>898</v>
      </c>
      <c r="D1909" t="s">
        <v>1654</v>
      </c>
      <c r="E1909" s="20">
        <v>1</v>
      </c>
      <c r="G1909" t="s">
        <v>217</v>
      </c>
      <c r="H1909" s="21">
        <v>0.3</v>
      </c>
      <c r="I1909" t="s">
        <v>218</v>
      </c>
      <c r="J1909" s="22">
        <f t="shared" si="15"/>
        <v>0.3</v>
      </c>
      <c r="K1909" s="23"/>
    </row>
    <row r="1910" spans="1:11" x14ac:dyDescent="0.3">
      <c r="B1910" t="s">
        <v>1576</v>
      </c>
      <c r="C1910" t="s">
        <v>891</v>
      </c>
      <c r="D1910" t="s">
        <v>1066</v>
      </c>
      <c r="E1910" s="20">
        <v>0.75</v>
      </c>
      <c r="G1910" t="s">
        <v>217</v>
      </c>
      <c r="H1910" s="21">
        <v>1</v>
      </c>
      <c r="I1910" t="s">
        <v>218</v>
      </c>
      <c r="J1910" s="22">
        <f t="shared" si="15"/>
        <v>0.75</v>
      </c>
      <c r="K1910" s="23"/>
    </row>
    <row r="1911" spans="1:11" x14ac:dyDescent="0.3">
      <c r="D1911" s="24" t="s">
        <v>228</v>
      </c>
      <c r="E1911" s="23"/>
      <c r="H1911" s="23"/>
      <c r="K1911" s="21">
        <f>SUM(J1905:J1910)</f>
        <v>235.44</v>
      </c>
    </row>
    <row r="1912" spans="1:11" x14ac:dyDescent="0.3">
      <c r="D1912" s="24" t="s">
        <v>229</v>
      </c>
      <c r="E1912" s="23"/>
      <c r="H1912" s="23"/>
      <c r="K1912" s="69">
        <f>SUM(J1904:J1911)</f>
        <v>235.44</v>
      </c>
    </row>
    <row r="1913" spans="1:11" x14ac:dyDescent="0.3">
      <c r="D1913" s="24" t="s">
        <v>232</v>
      </c>
      <c r="E1913" s="23"/>
      <c r="H1913" s="23"/>
      <c r="K1913" s="69">
        <f>SUM(K1912:K1912)</f>
        <v>235.44</v>
      </c>
    </row>
    <row r="1915" spans="1:11" x14ac:dyDescent="0.3">
      <c r="A1915" s="17" t="s">
        <v>1666</v>
      </c>
      <c r="B1915" s="17" t="s">
        <v>1667</v>
      </c>
      <c r="C1915" s="1" t="s">
        <v>898</v>
      </c>
      <c r="D1915" s="116" t="s">
        <v>1668</v>
      </c>
      <c r="E1915" s="117"/>
      <c r="F1915" s="117"/>
      <c r="G1915" s="1"/>
      <c r="H1915" s="18" t="s">
        <v>212</v>
      </c>
      <c r="I1915" s="118">
        <v>1</v>
      </c>
      <c r="J1915" s="119"/>
      <c r="K1915" s="19">
        <f>ROUND(K1926,2)</f>
        <v>322.24</v>
      </c>
    </row>
    <row r="1916" spans="1:11" x14ac:dyDescent="0.3">
      <c r="B1916" s="14" t="s">
        <v>223</v>
      </c>
    </row>
    <row r="1917" spans="1:11" x14ac:dyDescent="0.3">
      <c r="B1917" t="s">
        <v>848</v>
      </c>
      <c r="C1917" t="s">
        <v>849</v>
      </c>
      <c r="D1917" t="s">
        <v>850</v>
      </c>
      <c r="E1917" s="20">
        <v>0.75</v>
      </c>
      <c r="G1917" t="s">
        <v>217</v>
      </c>
      <c r="H1917" s="21">
        <v>10.52</v>
      </c>
      <c r="I1917" t="s">
        <v>218</v>
      </c>
      <c r="J1917" s="22">
        <f t="shared" ref="J1917:J1923" si="16">ROUND(E1917* H1917,5)</f>
        <v>7.89</v>
      </c>
      <c r="K1917" s="23"/>
    </row>
    <row r="1918" spans="1:11" x14ac:dyDescent="0.3">
      <c r="B1918" t="s">
        <v>1669</v>
      </c>
      <c r="C1918" t="s">
        <v>898</v>
      </c>
      <c r="D1918" t="s">
        <v>1670</v>
      </c>
      <c r="E1918" s="20">
        <v>1</v>
      </c>
      <c r="G1918" t="s">
        <v>217</v>
      </c>
      <c r="H1918" s="21">
        <v>0.65</v>
      </c>
      <c r="I1918" t="s">
        <v>218</v>
      </c>
      <c r="J1918" s="22">
        <f t="shared" si="16"/>
        <v>0.65</v>
      </c>
      <c r="K1918" s="23"/>
    </row>
    <row r="1919" spans="1:11" x14ac:dyDescent="0.3">
      <c r="B1919" t="s">
        <v>1653</v>
      </c>
      <c r="C1919" t="s">
        <v>898</v>
      </c>
      <c r="D1919" t="s">
        <v>1654</v>
      </c>
      <c r="E1919" s="20">
        <v>1</v>
      </c>
      <c r="G1919" t="s">
        <v>217</v>
      </c>
      <c r="H1919" s="21">
        <v>0.3</v>
      </c>
      <c r="I1919" t="s">
        <v>218</v>
      </c>
      <c r="J1919" s="22">
        <f t="shared" si="16"/>
        <v>0.3</v>
      </c>
      <c r="K1919" s="23"/>
    </row>
    <row r="1920" spans="1:11" x14ac:dyDescent="0.3">
      <c r="B1920" t="s">
        <v>1671</v>
      </c>
      <c r="C1920" t="s">
        <v>898</v>
      </c>
      <c r="D1920" t="s">
        <v>1672</v>
      </c>
      <c r="E1920" s="20">
        <v>1</v>
      </c>
      <c r="G1920" t="s">
        <v>217</v>
      </c>
      <c r="H1920" s="21">
        <v>265.8</v>
      </c>
      <c r="I1920" t="s">
        <v>218</v>
      </c>
      <c r="J1920" s="22">
        <f t="shared" si="16"/>
        <v>265.8</v>
      </c>
      <c r="K1920" s="23"/>
    </row>
    <row r="1921" spans="1:11" x14ac:dyDescent="0.3">
      <c r="B1921" t="s">
        <v>1673</v>
      </c>
      <c r="C1921" t="s">
        <v>898</v>
      </c>
      <c r="D1921" t="s">
        <v>1674</v>
      </c>
      <c r="E1921" s="20">
        <v>1</v>
      </c>
      <c r="G1921" t="s">
        <v>217</v>
      </c>
      <c r="H1921" s="21">
        <v>7.6</v>
      </c>
      <c r="I1921" t="s">
        <v>218</v>
      </c>
      <c r="J1921" s="22">
        <f t="shared" si="16"/>
        <v>7.6</v>
      </c>
      <c r="K1921" s="23"/>
    </row>
    <row r="1922" spans="1:11" x14ac:dyDescent="0.3">
      <c r="B1922" t="s">
        <v>1675</v>
      </c>
      <c r="C1922" t="s">
        <v>898</v>
      </c>
      <c r="D1922" t="s">
        <v>1676</v>
      </c>
      <c r="E1922" s="20">
        <v>1</v>
      </c>
      <c r="G1922" t="s">
        <v>217</v>
      </c>
      <c r="H1922" s="21">
        <v>28</v>
      </c>
      <c r="I1922" t="s">
        <v>218</v>
      </c>
      <c r="J1922" s="22">
        <f t="shared" si="16"/>
        <v>28</v>
      </c>
      <c r="K1922" s="23"/>
    </row>
    <row r="1923" spans="1:11" x14ac:dyDescent="0.3">
      <c r="B1923" t="s">
        <v>1677</v>
      </c>
      <c r="C1923" t="s">
        <v>898</v>
      </c>
      <c r="D1923" t="s">
        <v>1678</v>
      </c>
      <c r="E1923" s="20">
        <v>2</v>
      </c>
      <c r="G1923" t="s">
        <v>217</v>
      </c>
      <c r="H1923" s="21">
        <v>6</v>
      </c>
      <c r="I1923" t="s">
        <v>218</v>
      </c>
      <c r="J1923" s="22">
        <f t="shared" si="16"/>
        <v>12</v>
      </c>
      <c r="K1923" s="23"/>
    </row>
    <row r="1924" spans="1:11" x14ac:dyDescent="0.3">
      <c r="D1924" s="24" t="s">
        <v>228</v>
      </c>
      <c r="E1924" s="23"/>
      <c r="H1924" s="23"/>
      <c r="K1924" s="21">
        <f>SUM(J1917:J1923)</f>
        <v>322.24</v>
      </c>
    </row>
    <row r="1925" spans="1:11" x14ac:dyDescent="0.3">
      <c r="D1925" s="24" t="s">
        <v>229</v>
      </c>
      <c r="E1925" s="23"/>
      <c r="H1925" s="23"/>
      <c r="K1925" s="69">
        <f>SUM(J1916:J1924)</f>
        <v>322.24</v>
      </c>
    </row>
    <row r="1926" spans="1:11" x14ac:dyDescent="0.3">
      <c r="D1926" s="24" t="s">
        <v>232</v>
      </c>
      <c r="E1926" s="23"/>
      <c r="H1926" s="23"/>
      <c r="K1926" s="69">
        <f>SUM(K1925:K1925)</f>
        <v>322.24</v>
      </c>
    </row>
    <row r="1928" spans="1:11" x14ac:dyDescent="0.3">
      <c r="A1928" s="17" t="s">
        <v>1679</v>
      </c>
      <c r="B1928" s="17" t="s">
        <v>1680</v>
      </c>
      <c r="C1928" s="1" t="s">
        <v>898</v>
      </c>
      <c r="D1928" s="116" t="s">
        <v>1681</v>
      </c>
      <c r="E1928" s="117"/>
      <c r="F1928" s="117"/>
      <c r="G1928" s="1"/>
      <c r="H1928" s="18" t="s">
        <v>212</v>
      </c>
      <c r="I1928" s="118">
        <v>1</v>
      </c>
      <c r="J1928" s="119"/>
      <c r="K1928" s="19">
        <f>ROUND(K1937,2)</f>
        <v>388.29</v>
      </c>
    </row>
    <row r="1929" spans="1:11" x14ac:dyDescent="0.3">
      <c r="B1929" s="14" t="s">
        <v>223</v>
      </c>
    </row>
    <row r="1930" spans="1:11" x14ac:dyDescent="0.3">
      <c r="B1930" t="s">
        <v>1576</v>
      </c>
      <c r="C1930" t="s">
        <v>891</v>
      </c>
      <c r="D1930" t="s">
        <v>1066</v>
      </c>
      <c r="E1930" s="20">
        <v>0.6</v>
      </c>
      <c r="G1930" t="s">
        <v>217</v>
      </c>
      <c r="H1930" s="21">
        <v>1</v>
      </c>
      <c r="I1930" t="s">
        <v>218</v>
      </c>
      <c r="J1930" s="22">
        <f>ROUND(E1930* H1930,5)</f>
        <v>0.6</v>
      </c>
      <c r="K1930" s="23"/>
    </row>
    <row r="1931" spans="1:11" x14ac:dyDescent="0.3">
      <c r="B1931" t="s">
        <v>1682</v>
      </c>
      <c r="C1931" t="s">
        <v>898</v>
      </c>
      <c r="D1931" t="s">
        <v>1683</v>
      </c>
      <c r="E1931" s="20">
        <v>1</v>
      </c>
      <c r="G1931" t="s">
        <v>217</v>
      </c>
      <c r="H1931" s="21">
        <v>357.2</v>
      </c>
      <c r="I1931" t="s">
        <v>218</v>
      </c>
      <c r="J1931" s="22">
        <f>ROUND(E1931* H1931,5)</f>
        <v>357.2</v>
      </c>
      <c r="K1931" s="23"/>
    </row>
    <row r="1932" spans="1:11" x14ac:dyDescent="0.3">
      <c r="B1932" t="s">
        <v>1684</v>
      </c>
      <c r="C1932" t="s">
        <v>898</v>
      </c>
      <c r="D1932" t="s">
        <v>1685</v>
      </c>
      <c r="E1932" s="20">
        <v>4</v>
      </c>
      <c r="G1932" t="s">
        <v>217</v>
      </c>
      <c r="H1932" s="21">
        <v>5.45</v>
      </c>
      <c r="I1932" t="s">
        <v>218</v>
      </c>
      <c r="J1932" s="22">
        <f>ROUND(E1932* H1932,5)</f>
        <v>21.8</v>
      </c>
      <c r="K1932" s="23"/>
    </row>
    <row r="1933" spans="1:11" x14ac:dyDescent="0.3">
      <c r="B1933" t="s">
        <v>1686</v>
      </c>
      <c r="C1933" t="s">
        <v>898</v>
      </c>
      <c r="D1933" t="s">
        <v>1687</v>
      </c>
      <c r="E1933" s="20">
        <v>4</v>
      </c>
      <c r="G1933" t="s">
        <v>217</v>
      </c>
      <c r="H1933" s="21">
        <v>0.2</v>
      </c>
      <c r="I1933" t="s">
        <v>218</v>
      </c>
      <c r="J1933" s="22">
        <f>ROUND(E1933* H1933,5)</f>
        <v>0.8</v>
      </c>
      <c r="K1933" s="23"/>
    </row>
    <row r="1934" spans="1:11" x14ac:dyDescent="0.3">
      <c r="B1934" t="s">
        <v>848</v>
      </c>
      <c r="C1934" t="s">
        <v>849</v>
      </c>
      <c r="D1934" t="s">
        <v>850</v>
      </c>
      <c r="E1934" s="20">
        <v>0.75</v>
      </c>
      <c r="G1934" t="s">
        <v>217</v>
      </c>
      <c r="H1934" s="21">
        <v>10.52</v>
      </c>
      <c r="I1934" t="s">
        <v>218</v>
      </c>
      <c r="J1934" s="22">
        <f>ROUND(E1934* H1934,5)</f>
        <v>7.89</v>
      </c>
      <c r="K1934" s="23"/>
    </row>
    <row r="1935" spans="1:11" x14ac:dyDescent="0.3">
      <c r="D1935" s="24" t="s">
        <v>228</v>
      </c>
      <c r="E1935" s="23"/>
      <c r="H1935" s="23"/>
      <c r="K1935" s="21">
        <f>SUM(J1930:J1934)</f>
        <v>388.29</v>
      </c>
    </row>
    <row r="1936" spans="1:11" x14ac:dyDescent="0.3">
      <c r="D1936" s="24" t="s">
        <v>229</v>
      </c>
      <c r="E1936" s="23"/>
      <c r="H1936" s="23"/>
      <c r="K1936" s="69">
        <f>SUM(J1929:J1935)</f>
        <v>388.29</v>
      </c>
    </row>
    <row r="1937" spans="1:11" x14ac:dyDescent="0.3">
      <c r="D1937" s="24" t="s">
        <v>232</v>
      </c>
      <c r="E1937" s="23"/>
      <c r="H1937" s="23"/>
      <c r="K1937" s="69">
        <f>SUM(K1936:K1936)</f>
        <v>388.29</v>
      </c>
    </row>
    <row r="1939" spans="1:11" x14ac:dyDescent="0.3">
      <c r="A1939" s="17" t="s">
        <v>1688</v>
      </c>
      <c r="B1939" s="17" t="s">
        <v>1689</v>
      </c>
      <c r="C1939" s="1" t="s">
        <v>898</v>
      </c>
      <c r="D1939" s="116" t="s">
        <v>1690</v>
      </c>
      <c r="E1939" s="117"/>
      <c r="F1939" s="117"/>
      <c r="G1939" s="1"/>
      <c r="H1939" s="18" t="s">
        <v>212</v>
      </c>
      <c r="I1939" s="118">
        <v>1</v>
      </c>
      <c r="J1939" s="119"/>
      <c r="K1939" s="19">
        <f>ROUND(K1948,2)</f>
        <v>4885.87</v>
      </c>
    </row>
    <row r="1940" spans="1:11" x14ac:dyDescent="0.3">
      <c r="B1940" s="14" t="s">
        <v>223</v>
      </c>
    </row>
    <row r="1941" spans="1:11" x14ac:dyDescent="0.3">
      <c r="B1941" t="s">
        <v>1576</v>
      </c>
      <c r="C1941" t="s">
        <v>891</v>
      </c>
      <c r="D1941" t="s">
        <v>1066</v>
      </c>
      <c r="E1941" s="20">
        <v>20</v>
      </c>
      <c r="G1941" t="s">
        <v>217</v>
      </c>
      <c r="H1941" s="21">
        <v>1</v>
      </c>
      <c r="I1941" t="s">
        <v>218</v>
      </c>
      <c r="J1941" s="22">
        <f>ROUND(E1941* H1941,5)</f>
        <v>20</v>
      </c>
      <c r="K1941" s="23"/>
    </row>
    <row r="1942" spans="1:11" x14ac:dyDescent="0.3">
      <c r="B1942" t="s">
        <v>1691</v>
      </c>
      <c r="C1942" t="s">
        <v>898</v>
      </c>
      <c r="D1942" t="s">
        <v>1692</v>
      </c>
      <c r="E1942" s="20">
        <v>1</v>
      </c>
      <c r="G1942" t="s">
        <v>217</v>
      </c>
      <c r="H1942" s="21">
        <v>4800</v>
      </c>
      <c r="I1942" t="s">
        <v>218</v>
      </c>
      <c r="J1942" s="22">
        <f>ROUND(E1942* H1942,5)</f>
        <v>4800</v>
      </c>
      <c r="K1942" s="23"/>
    </row>
    <row r="1943" spans="1:11" x14ac:dyDescent="0.3">
      <c r="B1943" t="s">
        <v>1693</v>
      </c>
      <c r="C1943" t="s">
        <v>849</v>
      </c>
      <c r="D1943" t="s">
        <v>1694</v>
      </c>
      <c r="E1943" s="20">
        <v>1</v>
      </c>
      <c r="G1943" t="s">
        <v>217</v>
      </c>
      <c r="H1943" s="21">
        <v>27.65</v>
      </c>
      <c r="I1943" t="s">
        <v>218</v>
      </c>
      <c r="J1943" s="22">
        <f>ROUND(E1943* H1943,5)</f>
        <v>27.65</v>
      </c>
      <c r="K1943" s="23"/>
    </row>
    <row r="1944" spans="1:11" x14ac:dyDescent="0.3">
      <c r="B1944" t="s">
        <v>848</v>
      </c>
      <c r="C1944" t="s">
        <v>849</v>
      </c>
      <c r="D1944" t="s">
        <v>850</v>
      </c>
      <c r="E1944" s="20">
        <v>2</v>
      </c>
      <c r="G1944" t="s">
        <v>217</v>
      </c>
      <c r="H1944" s="21">
        <v>10.52</v>
      </c>
      <c r="I1944" t="s">
        <v>218</v>
      </c>
      <c r="J1944" s="22">
        <f>ROUND(E1944* H1944,5)</f>
        <v>21.04</v>
      </c>
      <c r="K1944" s="23"/>
    </row>
    <row r="1945" spans="1:11" x14ac:dyDescent="0.3">
      <c r="B1945" t="s">
        <v>932</v>
      </c>
      <c r="C1945" t="s">
        <v>849</v>
      </c>
      <c r="D1945" t="s">
        <v>933</v>
      </c>
      <c r="E1945" s="20">
        <v>2</v>
      </c>
      <c r="G1945" t="s">
        <v>217</v>
      </c>
      <c r="H1945" s="21">
        <v>8.59</v>
      </c>
      <c r="I1945" t="s">
        <v>218</v>
      </c>
      <c r="J1945" s="22">
        <f>ROUND(E1945* H1945,5)</f>
        <v>17.18</v>
      </c>
      <c r="K1945" s="23"/>
    </row>
    <row r="1946" spans="1:11" x14ac:dyDescent="0.3">
      <c r="D1946" s="24" t="s">
        <v>228</v>
      </c>
      <c r="E1946" s="23"/>
      <c r="H1946" s="23"/>
      <c r="K1946" s="21">
        <f>SUM(J1941:J1945)</f>
        <v>4885.87</v>
      </c>
    </row>
    <row r="1947" spans="1:11" x14ac:dyDescent="0.3">
      <c r="D1947" s="24" t="s">
        <v>229</v>
      </c>
      <c r="E1947" s="23"/>
      <c r="H1947" s="23"/>
      <c r="K1947" s="69">
        <f>SUM(J1940:J1946)</f>
        <v>4885.87</v>
      </c>
    </row>
    <row r="1948" spans="1:11" x14ac:dyDescent="0.3">
      <c r="D1948" s="24" t="s">
        <v>232</v>
      </c>
      <c r="E1948" s="23"/>
      <c r="H1948" s="23"/>
      <c r="K1948" s="69">
        <f>SUM(K1947:K1947)</f>
        <v>4885.87</v>
      </c>
    </row>
    <row r="1950" spans="1:11" x14ac:dyDescent="0.3">
      <c r="A1950" s="17" t="s">
        <v>1695</v>
      </c>
      <c r="B1950" s="17" t="s">
        <v>1696</v>
      </c>
      <c r="C1950" s="1" t="s">
        <v>846</v>
      </c>
      <c r="D1950" s="116" t="s">
        <v>1697</v>
      </c>
      <c r="E1950" s="117"/>
      <c r="F1950" s="117"/>
      <c r="G1950" s="1"/>
      <c r="H1950" s="18" t="s">
        <v>212</v>
      </c>
      <c r="I1950" s="118">
        <v>1</v>
      </c>
      <c r="J1950" s="119"/>
      <c r="K1950" s="19">
        <f>ROUND(K1959,2)</f>
        <v>24.45</v>
      </c>
    </row>
    <row r="1951" spans="1:11" x14ac:dyDescent="0.3">
      <c r="B1951" s="14" t="s">
        <v>223</v>
      </c>
    </row>
    <row r="1952" spans="1:11" x14ac:dyDescent="0.3">
      <c r="B1952" t="s">
        <v>1698</v>
      </c>
      <c r="C1952" t="s">
        <v>846</v>
      </c>
      <c r="D1952" t="s">
        <v>1699</v>
      </c>
      <c r="E1952" s="20">
        <v>1</v>
      </c>
      <c r="G1952" t="s">
        <v>217</v>
      </c>
      <c r="H1952" s="21">
        <v>4.93</v>
      </c>
      <c r="I1952" t="s">
        <v>218</v>
      </c>
      <c r="J1952" s="22">
        <f>ROUND(E1952* H1952,5)</f>
        <v>4.93</v>
      </c>
      <c r="K1952" s="23"/>
    </row>
    <row r="1953" spans="1:11" x14ac:dyDescent="0.3">
      <c r="B1953" t="s">
        <v>932</v>
      </c>
      <c r="C1953" t="s">
        <v>849</v>
      </c>
      <c r="D1953" t="s">
        <v>933</v>
      </c>
      <c r="E1953" s="20">
        <v>0.16700000000000001</v>
      </c>
      <c r="G1953" t="s">
        <v>217</v>
      </c>
      <c r="H1953" s="21">
        <v>8.59</v>
      </c>
      <c r="I1953" t="s">
        <v>218</v>
      </c>
      <c r="J1953" s="22">
        <f>ROUND(E1953* H1953,5)</f>
        <v>1.4345300000000001</v>
      </c>
      <c r="K1953" s="23"/>
    </row>
    <row r="1954" spans="1:11" x14ac:dyDescent="0.3">
      <c r="B1954" t="s">
        <v>1700</v>
      </c>
      <c r="C1954" t="s">
        <v>846</v>
      </c>
      <c r="D1954" t="s">
        <v>1701</v>
      </c>
      <c r="E1954" s="20">
        <v>1</v>
      </c>
      <c r="G1954" t="s">
        <v>217</v>
      </c>
      <c r="H1954" s="21">
        <v>7.73</v>
      </c>
      <c r="I1954" t="s">
        <v>218</v>
      </c>
      <c r="J1954" s="22">
        <f>ROUND(E1954* H1954,5)</f>
        <v>7.73</v>
      </c>
      <c r="K1954" s="23"/>
    </row>
    <row r="1955" spans="1:11" x14ac:dyDescent="0.3">
      <c r="B1955" t="s">
        <v>848</v>
      </c>
      <c r="C1955" t="s">
        <v>849</v>
      </c>
      <c r="D1955" t="s">
        <v>850</v>
      </c>
      <c r="E1955" s="20">
        <v>0.16700000000000001</v>
      </c>
      <c r="G1955" t="s">
        <v>217</v>
      </c>
      <c r="H1955" s="21">
        <v>10.52</v>
      </c>
      <c r="I1955" t="s">
        <v>218</v>
      </c>
      <c r="J1955" s="22">
        <f>ROUND(E1955* H1955,5)</f>
        <v>1.75684</v>
      </c>
      <c r="K1955" s="23"/>
    </row>
    <row r="1956" spans="1:11" x14ac:dyDescent="0.3">
      <c r="D1956" s="24" t="s">
        <v>228</v>
      </c>
      <c r="E1956" s="23"/>
      <c r="H1956" s="23"/>
      <c r="K1956" s="21">
        <f>SUM(J1952:J1955)</f>
        <v>15.851370000000001</v>
      </c>
    </row>
    <row r="1957" spans="1:11" x14ac:dyDescent="0.3">
      <c r="D1957" s="24" t="s">
        <v>229</v>
      </c>
      <c r="E1957" s="23"/>
      <c r="H1957" s="23"/>
      <c r="K1957" s="69">
        <f>SUM(J1951:J1956)</f>
        <v>15.851370000000001</v>
      </c>
    </row>
    <row r="1958" spans="1:11" x14ac:dyDescent="0.3">
      <c r="D1958" s="24" t="s">
        <v>230</v>
      </c>
      <c r="E1958" s="23"/>
      <c r="H1958" s="23">
        <v>35</v>
      </c>
      <c r="I1958" t="s">
        <v>231</v>
      </c>
      <c r="K1958" s="23">
        <f>ROUND(H1958/100*K1752,5)</f>
        <v>8.6029999999999998</v>
      </c>
    </row>
    <row r="1959" spans="1:11" x14ac:dyDescent="0.3">
      <c r="D1959" s="24" t="s">
        <v>232</v>
      </c>
      <c r="E1959" s="23"/>
      <c r="H1959" s="23"/>
      <c r="K1959" s="69">
        <f>SUM(K1957:K1958)</f>
        <v>24.454370000000001</v>
      </c>
    </row>
    <row r="1961" spans="1:11" x14ac:dyDescent="0.3">
      <c r="A1961" s="17" t="s">
        <v>1702</v>
      </c>
      <c r="B1961" s="17" t="s">
        <v>1703</v>
      </c>
      <c r="C1961" s="1" t="s">
        <v>846</v>
      </c>
      <c r="D1961" s="116" t="s">
        <v>1704</v>
      </c>
      <c r="E1961" s="117"/>
      <c r="F1961" s="117"/>
      <c r="G1961" s="1"/>
      <c r="H1961" s="18" t="s">
        <v>212</v>
      </c>
      <c r="I1961" s="118">
        <v>1</v>
      </c>
      <c r="J1961" s="119"/>
      <c r="K1961" s="19">
        <f>ROUND(K1972,2)</f>
        <v>25.37</v>
      </c>
    </row>
    <row r="1962" spans="1:11" x14ac:dyDescent="0.3">
      <c r="B1962" s="14" t="s">
        <v>223</v>
      </c>
    </row>
    <row r="1963" spans="1:11" x14ac:dyDescent="0.3">
      <c r="B1963" t="s">
        <v>1705</v>
      </c>
      <c r="C1963" t="s">
        <v>846</v>
      </c>
      <c r="D1963" t="s">
        <v>1706</v>
      </c>
      <c r="E1963" s="20">
        <v>4</v>
      </c>
      <c r="G1963" t="s">
        <v>217</v>
      </c>
      <c r="H1963" s="21">
        <v>1.61</v>
      </c>
      <c r="I1963" t="s">
        <v>218</v>
      </c>
      <c r="J1963" s="22">
        <f>ROUND(E1963* H1963,5)</f>
        <v>6.44</v>
      </c>
      <c r="K1963" s="23"/>
    </row>
    <row r="1964" spans="1:11" x14ac:dyDescent="0.3">
      <c r="B1964" t="s">
        <v>1707</v>
      </c>
      <c r="C1964" t="s">
        <v>846</v>
      </c>
      <c r="D1964" t="s">
        <v>1708</v>
      </c>
      <c r="E1964" s="20">
        <v>1</v>
      </c>
      <c r="G1964" t="s">
        <v>217</v>
      </c>
      <c r="H1964" s="21">
        <v>12.43</v>
      </c>
      <c r="I1964" t="s">
        <v>218</v>
      </c>
      <c r="J1964" s="22">
        <f>ROUND(E1964* H1964,5)</f>
        <v>12.43</v>
      </c>
      <c r="K1964" s="23"/>
    </row>
    <row r="1965" spans="1:11" x14ac:dyDescent="0.3">
      <c r="B1965" t="s">
        <v>848</v>
      </c>
      <c r="C1965" t="s">
        <v>849</v>
      </c>
      <c r="D1965" t="s">
        <v>850</v>
      </c>
      <c r="E1965" s="20">
        <v>0.16700000000000001</v>
      </c>
      <c r="G1965" t="s">
        <v>217</v>
      </c>
      <c r="H1965" s="21">
        <v>10.52</v>
      </c>
      <c r="I1965" t="s">
        <v>218</v>
      </c>
      <c r="J1965" s="22">
        <f>ROUND(E1965* H1965,5)</f>
        <v>1.75684</v>
      </c>
      <c r="K1965" s="23"/>
    </row>
    <row r="1966" spans="1:11" x14ac:dyDescent="0.3">
      <c r="B1966" t="s">
        <v>932</v>
      </c>
      <c r="C1966" t="s">
        <v>849</v>
      </c>
      <c r="D1966" t="s">
        <v>933</v>
      </c>
      <c r="E1966" s="20">
        <v>0.16700000000000001</v>
      </c>
      <c r="G1966" t="s">
        <v>217</v>
      </c>
      <c r="H1966" s="21">
        <v>8.59</v>
      </c>
      <c r="I1966" t="s">
        <v>218</v>
      </c>
      <c r="J1966" s="22">
        <f>ROUND(E1966* H1966,5)</f>
        <v>1.4345300000000001</v>
      </c>
      <c r="K1966" s="23"/>
    </row>
    <row r="1967" spans="1:11" x14ac:dyDescent="0.3">
      <c r="D1967" s="24" t="s">
        <v>228</v>
      </c>
      <c r="E1967" s="23"/>
      <c r="H1967" s="23"/>
      <c r="K1967" s="21">
        <f>SUM(J1963:J1966)</f>
        <v>22.06137</v>
      </c>
    </row>
    <row r="1968" spans="1:11" x14ac:dyDescent="0.3">
      <c r="B1968" s="14" t="s">
        <v>246</v>
      </c>
      <c r="E1968" s="23"/>
      <c r="H1968" s="23"/>
      <c r="K1968" s="23"/>
    </row>
    <row r="1969" spans="1:11" x14ac:dyDescent="0.3">
      <c r="B1969" t="s">
        <v>1709</v>
      </c>
      <c r="C1969" t="s">
        <v>891</v>
      </c>
      <c r="D1969" t="s">
        <v>1595</v>
      </c>
      <c r="E1969" s="20">
        <v>15</v>
      </c>
      <c r="G1969" t="s">
        <v>231</v>
      </c>
      <c r="H1969" s="21">
        <v>22.061399999999999</v>
      </c>
      <c r="I1969" t="s">
        <v>218</v>
      </c>
      <c r="J1969" s="22">
        <f>ROUND(E1969* H1969/100,5)</f>
        <v>3.3092100000000002</v>
      </c>
      <c r="K1969" s="23"/>
    </row>
    <row r="1970" spans="1:11" x14ac:dyDescent="0.3">
      <c r="D1970" s="24" t="s">
        <v>247</v>
      </c>
      <c r="E1970" s="23"/>
      <c r="H1970" s="23"/>
      <c r="K1970" s="21">
        <f>SUM(J1969:J1969)</f>
        <v>3.3092100000000002</v>
      </c>
    </row>
    <row r="1971" spans="1:11" x14ac:dyDescent="0.3">
      <c r="D1971" s="24" t="s">
        <v>229</v>
      </c>
      <c r="E1971" s="23"/>
      <c r="H1971" s="23"/>
      <c r="K1971" s="69">
        <f>SUM(J1962:J1970)</f>
        <v>25.37058</v>
      </c>
    </row>
    <row r="1972" spans="1:11" x14ac:dyDescent="0.3">
      <c r="D1972" s="24" t="s">
        <v>232</v>
      </c>
      <c r="E1972" s="23"/>
      <c r="H1972" s="23"/>
      <c r="K1972" s="69">
        <f>SUM(K1971:K1971)</f>
        <v>25.37058</v>
      </c>
    </row>
    <row r="1974" spans="1:11" x14ac:dyDescent="0.3">
      <c r="A1974" s="17" t="s">
        <v>1710</v>
      </c>
      <c r="B1974" s="17" t="s">
        <v>1711</v>
      </c>
      <c r="C1974" s="1" t="s">
        <v>898</v>
      </c>
      <c r="D1974" s="116" t="s">
        <v>1712</v>
      </c>
      <c r="E1974" s="117"/>
      <c r="F1974" s="117"/>
      <c r="G1974" s="1"/>
      <c r="H1974" s="18" t="s">
        <v>212</v>
      </c>
      <c r="I1974" s="118">
        <v>1</v>
      </c>
      <c r="J1974" s="119"/>
      <c r="K1974" s="19">
        <f>ROUND(K1981,2)</f>
        <v>215.11</v>
      </c>
    </row>
    <row r="1975" spans="1:11" x14ac:dyDescent="0.3">
      <c r="B1975" s="14" t="s">
        <v>223</v>
      </c>
    </row>
    <row r="1976" spans="1:11" x14ac:dyDescent="0.3">
      <c r="B1976" t="s">
        <v>848</v>
      </c>
      <c r="C1976" t="s">
        <v>849</v>
      </c>
      <c r="D1976" t="s">
        <v>850</v>
      </c>
      <c r="E1976" s="20">
        <v>0.5</v>
      </c>
      <c r="G1976" t="s">
        <v>217</v>
      </c>
      <c r="H1976" s="21">
        <v>10.52</v>
      </c>
      <c r="I1976" t="s">
        <v>218</v>
      </c>
      <c r="J1976" s="22">
        <f>ROUND(E1976* H1976,5)</f>
        <v>5.26</v>
      </c>
      <c r="K1976" s="23"/>
    </row>
    <row r="1977" spans="1:11" x14ac:dyDescent="0.3">
      <c r="B1977" t="s">
        <v>1576</v>
      </c>
      <c r="C1977" t="s">
        <v>891</v>
      </c>
      <c r="D1977" t="s">
        <v>1066</v>
      </c>
      <c r="E1977" s="20">
        <v>1.25</v>
      </c>
      <c r="G1977" t="s">
        <v>217</v>
      </c>
      <c r="H1977" s="21">
        <v>1</v>
      </c>
      <c r="I1977" t="s">
        <v>218</v>
      </c>
      <c r="J1977" s="22">
        <f>ROUND(E1977* H1977,5)</f>
        <v>1.25</v>
      </c>
      <c r="K1977" s="23"/>
    </row>
    <row r="1978" spans="1:11" x14ac:dyDescent="0.3">
      <c r="B1978" t="s">
        <v>1713</v>
      </c>
      <c r="C1978" t="s">
        <v>898</v>
      </c>
      <c r="D1978" t="s">
        <v>1611</v>
      </c>
      <c r="E1978" s="20">
        <v>1</v>
      </c>
      <c r="G1978" t="s">
        <v>217</v>
      </c>
      <c r="H1978" s="21">
        <v>208.6</v>
      </c>
      <c r="I1978" t="s">
        <v>218</v>
      </c>
      <c r="J1978" s="22">
        <f>ROUND(E1978* H1978,5)</f>
        <v>208.6</v>
      </c>
      <c r="K1978" s="23"/>
    </row>
    <row r="1979" spans="1:11" x14ac:dyDescent="0.3">
      <c r="D1979" s="24" t="s">
        <v>228</v>
      </c>
      <c r="E1979" s="23"/>
      <c r="H1979" s="23"/>
      <c r="K1979" s="21">
        <f>SUM(J1976:J1978)</f>
        <v>215.10999999999999</v>
      </c>
    </row>
    <row r="1980" spans="1:11" x14ac:dyDescent="0.3">
      <c r="D1980" s="24" t="s">
        <v>229</v>
      </c>
      <c r="E1980" s="23"/>
      <c r="H1980" s="23"/>
      <c r="K1980" s="69">
        <f>SUM(J1975:J1979)</f>
        <v>215.10999999999999</v>
      </c>
    </row>
    <row r="1981" spans="1:11" x14ac:dyDescent="0.3">
      <c r="D1981" s="24" t="s">
        <v>232</v>
      </c>
      <c r="E1981" s="23"/>
      <c r="H1981" s="23"/>
      <c r="K1981" s="69">
        <f>SUM(K1980:K1980)</f>
        <v>215.10999999999999</v>
      </c>
    </row>
    <row r="1983" spans="1:11" x14ac:dyDescent="0.3">
      <c r="A1983" s="17" t="s">
        <v>1714</v>
      </c>
      <c r="B1983" s="17" t="s">
        <v>1715</v>
      </c>
      <c r="C1983" s="1" t="s">
        <v>898</v>
      </c>
      <c r="D1983" s="116" t="s">
        <v>1712</v>
      </c>
      <c r="E1983" s="117"/>
      <c r="F1983" s="117"/>
      <c r="G1983" s="1"/>
      <c r="H1983" s="18" t="s">
        <v>212</v>
      </c>
      <c r="I1983" s="118">
        <v>1</v>
      </c>
      <c r="J1983" s="119"/>
      <c r="K1983" s="19">
        <f>ROUND(K1990,2)</f>
        <v>95.69</v>
      </c>
    </row>
    <row r="1984" spans="1:11" x14ac:dyDescent="0.3">
      <c r="B1984" s="14" t="s">
        <v>223</v>
      </c>
    </row>
    <row r="1985" spans="1:11" x14ac:dyDescent="0.3">
      <c r="B1985" t="s">
        <v>1716</v>
      </c>
      <c r="C1985" t="s">
        <v>898</v>
      </c>
      <c r="D1985" t="s">
        <v>1611</v>
      </c>
      <c r="E1985" s="20">
        <v>1</v>
      </c>
      <c r="G1985" t="s">
        <v>217</v>
      </c>
      <c r="H1985" s="21">
        <v>89.18</v>
      </c>
      <c r="I1985" t="s">
        <v>218</v>
      </c>
      <c r="J1985" s="22">
        <f>ROUND(E1985* H1985,5)</f>
        <v>89.18</v>
      </c>
      <c r="K1985" s="23"/>
    </row>
    <row r="1986" spans="1:11" x14ac:dyDescent="0.3">
      <c r="B1986" t="s">
        <v>848</v>
      </c>
      <c r="C1986" t="s">
        <v>849</v>
      </c>
      <c r="D1986" t="s">
        <v>850</v>
      </c>
      <c r="E1986" s="20">
        <v>0.5</v>
      </c>
      <c r="G1986" t="s">
        <v>217</v>
      </c>
      <c r="H1986" s="21">
        <v>10.52</v>
      </c>
      <c r="I1986" t="s">
        <v>218</v>
      </c>
      <c r="J1986" s="22">
        <f>ROUND(E1986* H1986,5)</f>
        <v>5.26</v>
      </c>
      <c r="K1986" s="23"/>
    </row>
    <row r="1987" spans="1:11" x14ac:dyDescent="0.3">
      <c r="B1987" t="s">
        <v>1576</v>
      </c>
      <c r="C1987" t="s">
        <v>891</v>
      </c>
      <c r="D1987" t="s">
        <v>1066</v>
      </c>
      <c r="E1987" s="20">
        <v>1.25</v>
      </c>
      <c r="G1987" t="s">
        <v>217</v>
      </c>
      <c r="H1987" s="21">
        <v>1</v>
      </c>
      <c r="I1987" t="s">
        <v>218</v>
      </c>
      <c r="J1987" s="22">
        <f>ROUND(E1987* H1987,5)</f>
        <v>1.25</v>
      </c>
      <c r="K1987" s="23"/>
    </row>
    <row r="1988" spans="1:11" x14ac:dyDescent="0.3">
      <c r="D1988" s="24" t="s">
        <v>228</v>
      </c>
      <c r="E1988" s="23"/>
      <c r="H1988" s="23"/>
      <c r="K1988" s="21">
        <f>SUM(J1985:J1987)</f>
        <v>95.690000000000012</v>
      </c>
    </row>
    <row r="1989" spans="1:11" x14ac:dyDescent="0.3">
      <c r="D1989" s="24" t="s">
        <v>229</v>
      </c>
      <c r="E1989" s="23"/>
      <c r="H1989" s="23"/>
      <c r="K1989" s="69">
        <f>SUM(J1984:J1988)</f>
        <v>95.690000000000012</v>
      </c>
    </row>
    <row r="1990" spans="1:11" x14ac:dyDescent="0.3">
      <c r="D1990" s="24" t="s">
        <v>232</v>
      </c>
      <c r="E1990" s="23"/>
      <c r="H1990" s="23"/>
      <c r="K1990" s="69">
        <f>SUM(K1989:K1989)</f>
        <v>95.690000000000012</v>
      </c>
    </row>
    <row r="1992" spans="1:11" x14ac:dyDescent="0.3">
      <c r="A1992" s="17" t="s">
        <v>1717</v>
      </c>
      <c r="B1992" s="17" t="s">
        <v>1718</v>
      </c>
      <c r="C1992" s="1" t="s">
        <v>898</v>
      </c>
      <c r="D1992" s="116" t="s">
        <v>1719</v>
      </c>
      <c r="E1992" s="117"/>
      <c r="F1992" s="117"/>
      <c r="G1992" s="1"/>
      <c r="H1992" s="18" t="s">
        <v>212</v>
      </c>
      <c r="I1992" s="118">
        <v>1</v>
      </c>
      <c r="J1992" s="119"/>
      <c r="K1992" s="19">
        <f>ROUND(K2000,2)</f>
        <v>15227.04</v>
      </c>
    </row>
    <row r="1993" spans="1:11" x14ac:dyDescent="0.3">
      <c r="B1993" s="14" t="s">
        <v>223</v>
      </c>
    </row>
    <row r="1994" spans="1:11" x14ac:dyDescent="0.3">
      <c r="B1994" t="s">
        <v>1720</v>
      </c>
      <c r="C1994" t="s">
        <v>891</v>
      </c>
      <c r="D1994" t="s">
        <v>1066</v>
      </c>
      <c r="E1994" s="20">
        <v>7338</v>
      </c>
      <c r="G1994" t="s">
        <v>217</v>
      </c>
      <c r="H1994" s="21">
        <v>1</v>
      </c>
      <c r="I1994" t="s">
        <v>218</v>
      </c>
      <c r="J1994" s="22">
        <f>ROUND(E1994* H1994,5)</f>
        <v>7338</v>
      </c>
      <c r="K1994" s="23"/>
    </row>
    <row r="1995" spans="1:11" x14ac:dyDescent="0.3">
      <c r="B1995" t="s">
        <v>1576</v>
      </c>
      <c r="C1995" t="s">
        <v>891</v>
      </c>
      <c r="D1995" t="s">
        <v>1066</v>
      </c>
      <c r="E1995" s="20">
        <v>7203.5</v>
      </c>
      <c r="G1995" t="s">
        <v>217</v>
      </c>
      <c r="H1995" s="21">
        <v>1</v>
      </c>
      <c r="I1995" t="s">
        <v>218</v>
      </c>
      <c r="J1995" s="22">
        <f>ROUND(E1995* H1995,5)</f>
        <v>7203.5</v>
      </c>
      <c r="K1995" s="23"/>
    </row>
    <row r="1996" spans="1:11" x14ac:dyDescent="0.3">
      <c r="B1996" t="s">
        <v>848</v>
      </c>
      <c r="C1996" t="s">
        <v>849</v>
      </c>
      <c r="D1996" t="s">
        <v>850</v>
      </c>
      <c r="E1996" s="20">
        <v>57</v>
      </c>
      <c r="G1996" t="s">
        <v>217</v>
      </c>
      <c r="H1996" s="21">
        <v>10.52</v>
      </c>
      <c r="I1996" t="s">
        <v>218</v>
      </c>
      <c r="J1996" s="22">
        <f>ROUND(E1996* H1996,5)</f>
        <v>599.64</v>
      </c>
      <c r="K1996" s="23"/>
    </row>
    <row r="1997" spans="1:11" x14ac:dyDescent="0.3">
      <c r="B1997" t="s">
        <v>932</v>
      </c>
      <c r="C1997" t="s">
        <v>849</v>
      </c>
      <c r="D1997" t="s">
        <v>933</v>
      </c>
      <c r="E1997" s="20">
        <v>10</v>
      </c>
      <c r="G1997" t="s">
        <v>217</v>
      </c>
      <c r="H1997" s="21">
        <v>8.59</v>
      </c>
      <c r="I1997" t="s">
        <v>218</v>
      </c>
      <c r="J1997" s="22">
        <f>ROUND(E1997* H1997,5)</f>
        <v>85.9</v>
      </c>
      <c r="K1997" s="23"/>
    </row>
    <row r="1998" spans="1:11" x14ac:dyDescent="0.3">
      <c r="D1998" s="24" t="s">
        <v>228</v>
      </c>
      <c r="E1998" s="23"/>
      <c r="H1998" s="23"/>
      <c r="K1998" s="21">
        <f>SUM(J1994:J1997)</f>
        <v>15227.039999999999</v>
      </c>
    </row>
    <row r="1999" spans="1:11" x14ac:dyDescent="0.3">
      <c r="D1999" s="24" t="s">
        <v>229</v>
      </c>
      <c r="E1999" s="23"/>
      <c r="H1999" s="23"/>
      <c r="K1999" s="69">
        <f>SUM(J1993:J1998)</f>
        <v>15227.039999999999</v>
      </c>
    </row>
    <row r="2000" spans="1:11" x14ac:dyDescent="0.3">
      <c r="D2000" s="24" t="s">
        <v>232</v>
      </c>
      <c r="E2000" s="23"/>
      <c r="H2000" s="23"/>
      <c r="K2000" s="69">
        <f>SUM(K1999:K1999)</f>
        <v>15227.039999999999</v>
      </c>
    </row>
    <row r="2002" spans="1:11" x14ac:dyDescent="0.3">
      <c r="A2002" s="17" t="s">
        <v>1721</v>
      </c>
      <c r="B2002" s="17" t="s">
        <v>1722</v>
      </c>
      <c r="C2002" s="1" t="s">
        <v>898</v>
      </c>
      <c r="D2002" s="116" t="s">
        <v>1723</v>
      </c>
      <c r="E2002" s="117"/>
      <c r="F2002" s="117"/>
      <c r="G2002" s="1"/>
      <c r="H2002" s="18" t="s">
        <v>212</v>
      </c>
      <c r="I2002" s="118">
        <v>1</v>
      </c>
      <c r="J2002" s="119"/>
      <c r="K2002" s="19">
        <f>ROUND(K2009,2)</f>
        <v>7673.27</v>
      </c>
    </row>
    <row r="2003" spans="1:11" x14ac:dyDescent="0.3">
      <c r="B2003" s="14" t="s">
        <v>223</v>
      </c>
    </row>
    <row r="2004" spans="1:11" x14ac:dyDescent="0.3">
      <c r="B2004" t="s">
        <v>1576</v>
      </c>
      <c r="C2004" t="s">
        <v>891</v>
      </c>
      <c r="D2004" t="s">
        <v>1066</v>
      </c>
      <c r="E2004" s="20">
        <v>6999.12</v>
      </c>
      <c r="G2004" t="s">
        <v>217</v>
      </c>
      <c r="H2004" s="21">
        <v>1</v>
      </c>
      <c r="I2004" t="s">
        <v>218</v>
      </c>
      <c r="J2004" s="22">
        <f>ROUND(E2004* H2004,5)</f>
        <v>6999.12</v>
      </c>
      <c r="K2004" s="23"/>
    </row>
    <row r="2005" spans="1:11" x14ac:dyDescent="0.3">
      <c r="B2005" t="s">
        <v>848</v>
      </c>
      <c r="C2005" t="s">
        <v>849</v>
      </c>
      <c r="D2005" t="s">
        <v>850</v>
      </c>
      <c r="E2005" s="20">
        <v>60</v>
      </c>
      <c r="G2005" t="s">
        <v>217</v>
      </c>
      <c r="H2005" s="21">
        <v>10.52</v>
      </c>
      <c r="I2005" t="s">
        <v>218</v>
      </c>
      <c r="J2005" s="22">
        <f>ROUND(E2005* H2005,5)</f>
        <v>631.20000000000005</v>
      </c>
      <c r="K2005" s="23"/>
    </row>
    <row r="2006" spans="1:11" x14ac:dyDescent="0.3">
      <c r="B2006" t="s">
        <v>932</v>
      </c>
      <c r="C2006" t="s">
        <v>849</v>
      </c>
      <c r="D2006" t="s">
        <v>933</v>
      </c>
      <c r="E2006" s="20">
        <v>5</v>
      </c>
      <c r="G2006" t="s">
        <v>217</v>
      </c>
      <c r="H2006" s="21">
        <v>8.59</v>
      </c>
      <c r="I2006" t="s">
        <v>218</v>
      </c>
      <c r="J2006" s="22">
        <f>ROUND(E2006* H2006,5)</f>
        <v>42.95</v>
      </c>
      <c r="K2006" s="23"/>
    </row>
    <row r="2007" spans="1:11" x14ac:dyDescent="0.3">
      <c r="D2007" s="24" t="s">
        <v>228</v>
      </c>
      <c r="E2007" s="23"/>
      <c r="H2007" s="23"/>
      <c r="K2007" s="21">
        <f>SUM(J2004:J2006)</f>
        <v>7673.2699999999995</v>
      </c>
    </row>
    <row r="2008" spans="1:11" x14ac:dyDescent="0.3">
      <c r="D2008" s="24" t="s">
        <v>229</v>
      </c>
      <c r="E2008" s="23"/>
      <c r="H2008" s="23"/>
      <c r="K2008" s="69">
        <f>SUM(J2003:J2007)</f>
        <v>7673.2699999999995</v>
      </c>
    </row>
    <row r="2009" spans="1:11" x14ac:dyDescent="0.3">
      <c r="D2009" s="24" t="s">
        <v>232</v>
      </c>
      <c r="E2009" s="23"/>
      <c r="H2009" s="23"/>
      <c r="K2009" s="69">
        <f>SUM(K2008:K2008)</f>
        <v>7673.2699999999995</v>
      </c>
    </row>
    <row r="2011" spans="1:11" x14ac:dyDescent="0.3">
      <c r="A2011" s="17" t="s">
        <v>1724</v>
      </c>
      <c r="B2011" s="17" t="s">
        <v>1725</v>
      </c>
      <c r="C2011" s="1" t="s">
        <v>898</v>
      </c>
      <c r="D2011" s="116" t="s">
        <v>1726</v>
      </c>
      <c r="E2011" s="117"/>
      <c r="F2011" s="117"/>
      <c r="G2011" s="1"/>
      <c r="H2011" s="18" t="s">
        <v>212</v>
      </c>
      <c r="I2011" s="118">
        <v>1</v>
      </c>
      <c r="J2011" s="119"/>
      <c r="K2011" s="19">
        <f>ROUND(K2027,2)</f>
        <v>6176.35</v>
      </c>
    </row>
    <row r="2012" spans="1:11" x14ac:dyDescent="0.3">
      <c r="B2012" s="14" t="s">
        <v>233</v>
      </c>
    </row>
    <row r="2013" spans="1:11" x14ac:dyDescent="0.3">
      <c r="B2013" t="s">
        <v>864</v>
      </c>
      <c r="C2013" t="s">
        <v>846</v>
      </c>
      <c r="D2013" t="s">
        <v>865</v>
      </c>
      <c r="E2013" s="20">
        <v>929</v>
      </c>
      <c r="G2013" t="s">
        <v>217</v>
      </c>
      <c r="H2013" s="21">
        <v>2.0411999999999999</v>
      </c>
      <c r="I2013" t="s">
        <v>218</v>
      </c>
      <c r="J2013" s="22">
        <f t="shared" ref="J2013:J2024" si="17">ROUND(E2013* H2013,5)</f>
        <v>1896.2747999999999</v>
      </c>
      <c r="K2013" s="23"/>
    </row>
    <row r="2014" spans="1:11" x14ac:dyDescent="0.3">
      <c r="B2014" t="s">
        <v>1597</v>
      </c>
      <c r="C2014" t="s">
        <v>898</v>
      </c>
      <c r="D2014" t="s">
        <v>1598</v>
      </c>
      <c r="E2014" s="20">
        <v>36</v>
      </c>
      <c r="G2014" t="s">
        <v>217</v>
      </c>
      <c r="H2014" s="21">
        <v>9.8368000000000002</v>
      </c>
      <c r="I2014" t="s">
        <v>218</v>
      </c>
      <c r="J2014" s="22">
        <f t="shared" si="17"/>
        <v>354.12479999999999</v>
      </c>
      <c r="K2014" s="23"/>
    </row>
    <row r="2015" spans="1:11" x14ac:dyDescent="0.3">
      <c r="B2015" t="s">
        <v>882</v>
      </c>
      <c r="C2015" t="s">
        <v>846</v>
      </c>
      <c r="D2015" t="s">
        <v>883</v>
      </c>
      <c r="E2015" s="20">
        <v>124</v>
      </c>
      <c r="G2015" t="s">
        <v>217</v>
      </c>
      <c r="H2015" s="21">
        <v>1.4319999999999999</v>
      </c>
      <c r="I2015" t="s">
        <v>218</v>
      </c>
      <c r="J2015" s="22">
        <f t="shared" si="17"/>
        <v>177.56800000000001</v>
      </c>
      <c r="K2015" s="23"/>
    </row>
    <row r="2016" spans="1:11" x14ac:dyDescent="0.3">
      <c r="B2016" t="s">
        <v>878</v>
      </c>
      <c r="C2016" t="s">
        <v>846</v>
      </c>
      <c r="D2016" t="s">
        <v>879</v>
      </c>
      <c r="E2016" s="20">
        <v>189</v>
      </c>
      <c r="G2016" t="s">
        <v>217</v>
      </c>
      <c r="H2016" s="21">
        <v>1.302</v>
      </c>
      <c r="I2016" t="s">
        <v>218</v>
      </c>
      <c r="J2016" s="22">
        <f t="shared" si="17"/>
        <v>246.078</v>
      </c>
      <c r="K2016" s="23"/>
    </row>
    <row r="2017" spans="1:11" x14ac:dyDescent="0.3">
      <c r="B2017" t="s">
        <v>874</v>
      </c>
      <c r="C2017" t="s">
        <v>846</v>
      </c>
      <c r="D2017" t="s">
        <v>875</v>
      </c>
      <c r="E2017" s="20">
        <v>248</v>
      </c>
      <c r="G2017" t="s">
        <v>217</v>
      </c>
      <c r="H2017" s="21">
        <v>1.0116000000000001</v>
      </c>
      <c r="I2017" t="s">
        <v>218</v>
      </c>
      <c r="J2017" s="22">
        <f t="shared" si="17"/>
        <v>250.8768</v>
      </c>
      <c r="K2017" s="23"/>
    </row>
    <row r="2018" spans="1:11" x14ac:dyDescent="0.3">
      <c r="B2018" t="s">
        <v>897</v>
      </c>
      <c r="C2018" t="s">
        <v>898</v>
      </c>
      <c r="D2018" t="s">
        <v>899</v>
      </c>
      <c r="E2018" s="20">
        <v>18</v>
      </c>
      <c r="G2018" t="s">
        <v>217</v>
      </c>
      <c r="H2018" s="21">
        <v>30.822800000000001</v>
      </c>
      <c r="I2018" t="s">
        <v>218</v>
      </c>
      <c r="J2018" s="22">
        <f t="shared" si="17"/>
        <v>554.81039999999996</v>
      </c>
      <c r="K2018" s="23"/>
    </row>
    <row r="2019" spans="1:11" x14ac:dyDescent="0.3">
      <c r="B2019" t="s">
        <v>867</v>
      </c>
      <c r="C2019" t="s">
        <v>846</v>
      </c>
      <c r="D2019" t="s">
        <v>868</v>
      </c>
      <c r="E2019" s="20">
        <v>160</v>
      </c>
      <c r="G2019" t="s">
        <v>217</v>
      </c>
      <c r="H2019" s="21">
        <v>2.1612</v>
      </c>
      <c r="I2019" t="s">
        <v>218</v>
      </c>
      <c r="J2019" s="22">
        <f t="shared" si="17"/>
        <v>345.79199999999997</v>
      </c>
      <c r="K2019" s="23"/>
    </row>
    <row r="2020" spans="1:11" x14ac:dyDescent="0.3">
      <c r="B2020" t="s">
        <v>861</v>
      </c>
      <c r="C2020" t="s">
        <v>846</v>
      </c>
      <c r="D2020" t="s">
        <v>862</v>
      </c>
      <c r="E2020" s="20">
        <v>985</v>
      </c>
      <c r="G2020" t="s">
        <v>217</v>
      </c>
      <c r="H2020" s="21">
        <v>1.496</v>
      </c>
      <c r="I2020" t="s">
        <v>218</v>
      </c>
      <c r="J2020" s="22">
        <f t="shared" si="17"/>
        <v>1473.56</v>
      </c>
      <c r="K2020" s="23"/>
    </row>
    <row r="2021" spans="1:11" x14ac:dyDescent="0.3">
      <c r="B2021" t="s">
        <v>857</v>
      </c>
      <c r="C2021" t="s">
        <v>846</v>
      </c>
      <c r="D2021" t="s">
        <v>858</v>
      </c>
      <c r="E2021" s="20">
        <v>10</v>
      </c>
      <c r="G2021" t="s">
        <v>217</v>
      </c>
      <c r="H2021" s="21">
        <v>1.0808</v>
      </c>
      <c r="I2021" t="s">
        <v>218</v>
      </c>
      <c r="J2021" s="22">
        <f t="shared" si="17"/>
        <v>10.808</v>
      </c>
      <c r="K2021" s="23"/>
    </row>
    <row r="2022" spans="1:11" x14ac:dyDescent="0.3">
      <c r="B2022" t="s">
        <v>853</v>
      </c>
      <c r="C2022" t="s">
        <v>846</v>
      </c>
      <c r="D2022" t="s">
        <v>854</v>
      </c>
      <c r="E2022" s="20">
        <v>495</v>
      </c>
      <c r="G2022" t="s">
        <v>217</v>
      </c>
      <c r="H2022" s="21">
        <v>0.45040000000000002</v>
      </c>
      <c r="I2022" t="s">
        <v>218</v>
      </c>
      <c r="J2022" s="22">
        <f t="shared" si="17"/>
        <v>222.94800000000001</v>
      </c>
      <c r="K2022" s="23"/>
    </row>
    <row r="2023" spans="1:11" x14ac:dyDescent="0.3">
      <c r="B2023" t="s">
        <v>845</v>
      </c>
      <c r="C2023" t="s">
        <v>846</v>
      </c>
      <c r="D2023" t="s">
        <v>847</v>
      </c>
      <c r="E2023" s="20">
        <v>756</v>
      </c>
      <c r="G2023" t="s">
        <v>217</v>
      </c>
      <c r="H2023" s="21">
        <v>0.3604</v>
      </c>
      <c r="I2023" t="s">
        <v>218</v>
      </c>
      <c r="J2023" s="22">
        <f t="shared" si="17"/>
        <v>272.4624</v>
      </c>
      <c r="K2023" s="23"/>
    </row>
    <row r="2024" spans="1:11" x14ac:dyDescent="0.3">
      <c r="B2024" t="s">
        <v>870</v>
      </c>
      <c r="C2024" t="s">
        <v>846</v>
      </c>
      <c r="D2024" t="s">
        <v>871</v>
      </c>
      <c r="E2024" s="20">
        <v>378</v>
      </c>
      <c r="G2024" t="s">
        <v>217</v>
      </c>
      <c r="H2024" s="21">
        <v>0.98160000000000003</v>
      </c>
      <c r="I2024" t="s">
        <v>218</v>
      </c>
      <c r="J2024" s="22">
        <f t="shared" si="17"/>
        <v>371.04480000000001</v>
      </c>
      <c r="K2024" s="23"/>
    </row>
    <row r="2025" spans="1:11" x14ac:dyDescent="0.3">
      <c r="D2025" s="24" t="s">
        <v>347</v>
      </c>
      <c r="E2025" s="23"/>
      <c r="H2025" s="23"/>
      <c r="K2025" s="21">
        <f>SUM(J2013:J2024)</f>
        <v>6176.348</v>
      </c>
    </row>
    <row r="2026" spans="1:11" x14ac:dyDescent="0.3">
      <c r="D2026" s="24" t="s">
        <v>229</v>
      </c>
      <c r="E2026" s="23"/>
      <c r="H2026" s="23"/>
      <c r="K2026" s="69">
        <f>SUM(J2012:J2025)</f>
        <v>6176.348</v>
      </c>
    </row>
    <row r="2027" spans="1:11" x14ac:dyDescent="0.3">
      <c r="D2027" s="24" t="s">
        <v>232</v>
      </c>
      <c r="E2027" s="23"/>
      <c r="H2027" s="23"/>
      <c r="K2027" s="69">
        <f>SUM(K2026:K2026)</f>
        <v>6176.348</v>
      </c>
    </row>
    <row r="2029" spans="1:11" x14ac:dyDescent="0.3">
      <c r="A2029" s="17" t="s">
        <v>1727</v>
      </c>
      <c r="B2029" s="17" t="s">
        <v>1728</v>
      </c>
      <c r="C2029" s="1" t="s">
        <v>72</v>
      </c>
      <c r="D2029" s="116" t="s">
        <v>1729</v>
      </c>
      <c r="E2029" s="117"/>
      <c r="F2029" s="117"/>
      <c r="G2029" s="1"/>
      <c r="H2029" s="18" t="s">
        <v>212</v>
      </c>
      <c r="I2029" s="118">
        <v>1</v>
      </c>
      <c r="J2029" s="119"/>
      <c r="K2029" s="19">
        <f>ROUND(K2038,2)</f>
        <v>159.62</v>
      </c>
    </row>
    <row r="2030" spans="1:11" x14ac:dyDescent="0.3">
      <c r="B2030" s="14" t="s">
        <v>213</v>
      </c>
    </row>
    <row r="2031" spans="1:11" x14ac:dyDescent="0.3">
      <c r="B2031" t="s">
        <v>904</v>
      </c>
      <c r="C2031" t="s">
        <v>214</v>
      </c>
      <c r="D2031" t="s">
        <v>236</v>
      </c>
      <c r="E2031" s="20">
        <v>0.62</v>
      </c>
      <c r="F2031" t="s">
        <v>216</v>
      </c>
      <c r="G2031" t="s">
        <v>217</v>
      </c>
      <c r="H2031" s="21">
        <v>21.14</v>
      </c>
      <c r="I2031" t="s">
        <v>218</v>
      </c>
      <c r="J2031" s="22">
        <f>ROUND(E2031/I2029* H2031,5)</f>
        <v>13.1068</v>
      </c>
      <c r="K2031" s="23"/>
    </row>
    <row r="2032" spans="1:11" x14ac:dyDescent="0.3">
      <c r="B2032" t="s">
        <v>905</v>
      </c>
      <c r="C2032" t="s">
        <v>214</v>
      </c>
      <c r="D2032" t="s">
        <v>235</v>
      </c>
      <c r="E2032" s="20">
        <v>0.62</v>
      </c>
      <c r="F2032" t="s">
        <v>216</v>
      </c>
      <c r="G2032" t="s">
        <v>217</v>
      </c>
      <c r="H2032" s="21">
        <v>24.64</v>
      </c>
      <c r="I2032" t="s">
        <v>218</v>
      </c>
      <c r="J2032" s="22">
        <f>ROUND(E2032/I2029* H2032,5)</f>
        <v>15.2768</v>
      </c>
      <c r="K2032" s="23"/>
    </row>
    <row r="2033" spans="1:11" x14ac:dyDescent="0.3">
      <c r="D2033" s="24" t="s">
        <v>219</v>
      </c>
      <c r="E2033" s="23"/>
      <c r="H2033" s="23"/>
      <c r="K2033" s="21">
        <f>SUM(J2031:J2032)</f>
        <v>28.383600000000001</v>
      </c>
    </row>
    <row r="2034" spans="1:11" x14ac:dyDescent="0.3">
      <c r="B2034" s="14" t="s">
        <v>246</v>
      </c>
      <c r="E2034" s="23"/>
      <c r="H2034" s="23"/>
      <c r="K2034" s="23"/>
    </row>
    <row r="2035" spans="1:11" x14ac:dyDescent="0.3">
      <c r="B2035" t="s">
        <v>1730</v>
      </c>
      <c r="C2035" t="s">
        <v>72</v>
      </c>
      <c r="D2035" t="s">
        <v>1731</v>
      </c>
      <c r="E2035" s="20">
        <v>1</v>
      </c>
      <c r="G2035" t="s">
        <v>217</v>
      </c>
      <c r="H2035" s="21">
        <v>131.24</v>
      </c>
      <c r="I2035" t="s">
        <v>218</v>
      </c>
      <c r="J2035" s="22">
        <f>ROUND(E2035* H2035,5)</f>
        <v>131.24</v>
      </c>
      <c r="K2035" s="23"/>
    </row>
    <row r="2036" spans="1:11" x14ac:dyDescent="0.3">
      <c r="D2036" s="24" t="s">
        <v>247</v>
      </c>
      <c r="E2036" s="23"/>
      <c r="H2036" s="23"/>
      <c r="K2036" s="21">
        <f>SUM(J2035:J2035)</f>
        <v>131.24</v>
      </c>
    </row>
    <row r="2037" spans="1:11" x14ac:dyDescent="0.3">
      <c r="D2037" s="24" t="s">
        <v>229</v>
      </c>
      <c r="E2037" s="23"/>
      <c r="H2037" s="23"/>
      <c r="K2037" s="69">
        <f>SUM(J2030:J2036)</f>
        <v>159.62360000000001</v>
      </c>
    </row>
    <row r="2038" spans="1:11" x14ac:dyDescent="0.3">
      <c r="D2038" s="24" t="s">
        <v>232</v>
      </c>
      <c r="E2038" s="23"/>
      <c r="H2038" s="23"/>
      <c r="K2038" s="69">
        <f>SUM(K2037:K2037)</f>
        <v>159.62360000000001</v>
      </c>
    </row>
    <row r="2040" spans="1:11" x14ac:dyDescent="0.3">
      <c r="A2040" s="17" t="s">
        <v>1732</v>
      </c>
      <c r="B2040" s="17" t="s">
        <v>1733</v>
      </c>
      <c r="C2040" s="1" t="s">
        <v>72</v>
      </c>
      <c r="D2040" s="116" t="s">
        <v>1734</v>
      </c>
      <c r="E2040" s="117"/>
      <c r="F2040" s="117"/>
      <c r="G2040" s="1"/>
      <c r="H2040" s="18" t="s">
        <v>212</v>
      </c>
      <c r="I2040" s="118">
        <v>1</v>
      </c>
      <c r="J2040" s="119"/>
      <c r="K2040" s="19">
        <f>ROUND(K2049,2)</f>
        <v>54.16</v>
      </c>
    </row>
    <row r="2041" spans="1:11" x14ac:dyDescent="0.3">
      <c r="B2041" s="14" t="s">
        <v>213</v>
      </c>
    </row>
    <row r="2042" spans="1:11" x14ac:dyDescent="0.3">
      <c r="B2042" t="s">
        <v>904</v>
      </c>
      <c r="C2042" t="s">
        <v>214</v>
      </c>
      <c r="D2042" t="s">
        <v>236</v>
      </c>
      <c r="E2042" s="20">
        <v>0.62</v>
      </c>
      <c r="F2042" t="s">
        <v>216</v>
      </c>
      <c r="G2042" t="s">
        <v>217</v>
      </c>
      <c r="H2042" s="21">
        <v>21.14</v>
      </c>
      <c r="I2042" t="s">
        <v>218</v>
      </c>
      <c r="J2042" s="22">
        <f>ROUND(E2042/I2040* H2042,5)</f>
        <v>13.1068</v>
      </c>
      <c r="K2042" s="23"/>
    </row>
    <row r="2043" spans="1:11" x14ac:dyDescent="0.3">
      <c r="B2043" t="s">
        <v>905</v>
      </c>
      <c r="C2043" t="s">
        <v>214</v>
      </c>
      <c r="D2043" t="s">
        <v>235</v>
      </c>
      <c r="E2043" s="20">
        <v>0.62</v>
      </c>
      <c r="F2043" t="s">
        <v>216</v>
      </c>
      <c r="G2043" t="s">
        <v>217</v>
      </c>
      <c r="H2043" s="21">
        <v>24.64</v>
      </c>
      <c r="I2043" t="s">
        <v>218</v>
      </c>
      <c r="J2043" s="22">
        <f>ROUND(E2043/I2040* H2043,5)</f>
        <v>15.2768</v>
      </c>
      <c r="K2043" s="23"/>
    </row>
    <row r="2044" spans="1:11" x14ac:dyDescent="0.3">
      <c r="D2044" s="24" t="s">
        <v>219</v>
      </c>
      <c r="E2044" s="23"/>
      <c r="H2044" s="23"/>
      <c r="K2044" s="21">
        <f>SUM(J2042:J2043)</f>
        <v>28.383600000000001</v>
      </c>
    </row>
    <row r="2045" spans="1:11" x14ac:dyDescent="0.3">
      <c r="B2045" s="14" t="s">
        <v>246</v>
      </c>
      <c r="E2045" s="23"/>
      <c r="H2045" s="23"/>
      <c r="K2045" s="23"/>
    </row>
    <row r="2046" spans="1:11" x14ac:dyDescent="0.3">
      <c r="B2046" t="s">
        <v>1735</v>
      </c>
      <c r="C2046" t="s">
        <v>72</v>
      </c>
      <c r="D2046" t="s">
        <v>1736</v>
      </c>
      <c r="E2046" s="20">
        <v>1</v>
      </c>
      <c r="G2046" t="s">
        <v>217</v>
      </c>
      <c r="H2046" s="21">
        <v>25.78</v>
      </c>
      <c r="I2046" t="s">
        <v>218</v>
      </c>
      <c r="J2046" s="22">
        <f>ROUND(E2046* H2046,5)</f>
        <v>25.78</v>
      </c>
      <c r="K2046" s="23"/>
    </row>
    <row r="2047" spans="1:11" x14ac:dyDescent="0.3">
      <c r="D2047" s="24" t="s">
        <v>247</v>
      </c>
      <c r="E2047" s="23"/>
      <c r="H2047" s="23"/>
      <c r="K2047" s="21">
        <f>SUM(J2046:J2046)</f>
        <v>25.78</v>
      </c>
    </row>
    <row r="2048" spans="1:11" x14ac:dyDescent="0.3">
      <c r="D2048" s="24" t="s">
        <v>229</v>
      </c>
      <c r="E2048" s="23"/>
      <c r="H2048" s="23"/>
      <c r="K2048" s="69">
        <f>SUM(J2041:J2047)</f>
        <v>54.163600000000002</v>
      </c>
    </row>
    <row r="2049" spans="1:11" x14ac:dyDescent="0.3">
      <c r="D2049" s="24" t="s">
        <v>232</v>
      </c>
      <c r="E2049" s="23"/>
      <c r="H2049" s="23"/>
      <c r="K2049" s="69">
        <f>SUM(K2048:K2048)</f>
        <v>54.163600000000002</v>
      </c>
    </row>
    <row r="2051" spans="1:11" x14ac:dyDescent="0.3">
      <c r="A2051" s="17" t="s">
        <v>1737</v>
      </c>
      <c r="B2051" s="17" t="s">
        <v>1738</v>
      </c>
      <c r="C2051" s="1" t="s">
        <v>72</v>
      </c>
      <c r="D2051" s="116" t="s">
        <v>1739</v>
      </c>
      <c r="E2051" s="117"/>
      <c r="F2051" s="117"/>
      <c r="G2051" s="1"/>
      <c r="H2051" s="18" t="s">
        <v>212</v>
      </c>
      <c r="I2051" s="118">
        <v>1</v>
      </c>
      <c r="J2051" s="119"/>
      <c r="K2051" s="19">
        <f>ROUND(K2060,2)</f>
        <v>52.65</v>
      </c>
    </row>
    <row r="2052" spans="1:11" x14ac:dyDescent="0.3">
      <c r="B2052" s="14" t="s">
        <v>213</v>
      </c>
    </row>
    <row r="2053" spans="1:11" x14ac:dyDescent="0.3">
      <c r="B2053" t="s">
        <v>904</v>
      </c>
      <c r="C2053" t="s">
        <v>214</v>
      </c>
      <c r="D2053" t="s">
        <v>236</v>
      </c>
      <c r="E2053" s="20">
        <v>0.62</v>
      </c>
      <c r="F2053" t="s">
        <v>216</v>
      </c>
      <c r="G2053" t="s">
        <v>217</v>
      </c>
      <c r="H2053" s="21">
        <v>21.14</v>
      </c>
      <c r="I2053" t="s">
        <v>218</v>
      </c>
      <c r="J2053" s="22">
        <f>ROUND(E2053/I2051* H2053,5)</f>
        <v>13.1068</v>
      </c>
      <c r="K2053" s="23"/>
    </row>
    <row r="2054" spans="1:11" x14ac:dyDescent="0.3">
      <c r="B2054" t="s">
        <v>905</v>
      </c>
      <c r="C2054" t="s">
        <v>214</v>
      </c>
      <c r="D2054" t="s">
        <v>235</v>
      </c>
      <c r="E2054" s="20">
        <v>0.62</v>
      </c>
      <c r="F2054" t="s">
        <v>216</v>
      </c>
      <c r="G2054" t="s">
        <v>217</v>
      </c>
      <c r="H2054" s="21">
        <v>24.64</v>
      </c>
      <c r="I2054" t="s">
        <v>218</v>
      </c>
      <c r="J2054" s="22">
        <f>ROUND(E2054/I2051* H2054,5)</f>
        <v>15.2768</v>
      </c>
      <c r="K2054" s="23"/>
    </row>
    <row r="2055" spans="1:11" x14ac:dyDescent="0.3">
      <c r="D2055" s="24" t="s">
        <v>219</v>
      </c>
      <c r="E2055" s="23"/>
      <c r="H2055" s="23"/>
      <c r="K2055" s="21">
        <f>SUM(J2053:J2054)</f>
        <v>28.383600000000001</v>
      </c>
    </row>
    <row r="2056" spans="1:11" x14ac:dyDescent="0.3">
      <c r="B2056" s="14" t="s">
        <v>246</v>
      </c>
      <c r="E2056" s="23"/>
      <c r="H2056" s="23"/>
      <c r="K2056" s="23"/>
    </row>
    <row r="2057" spans="1:11" x14ac:dyDescent="0.3">
      <c r="B2057" t="s">
        <v>1740</v>
      </c>
      <c r="C2057" t="s">
        <v>72</v>
      </c>
      <c r="D2057" t="s">
        <v>1741</v>
      </c>
      <c r="E2057" s="20">
        <v>1</v>
      </c>
      <c r="G2057" t="s">
        <v>217</v>
      </c>
      <c r="H2057" s="21">
        <v>24.27</v>
      </c>
      <c r="I2057" t="s">
        <v>218</v>
      </c>
      <c r="J2057" s="22">
        <f>ROUND(E2057* H2057,5)</f>
        <v>24.27</v>
      </c>
      <c r="K2057" s="23"/>
    </row>
    <row r="2058" spans="1:11" x14ac:dyDescent="0.3">
      <c r="D2058" s="24" t="s">
        <v>247</v>
      </c>
      <c r="E2058" s="23"/>
      <c r="H2058" s="23"/>
      <c r="K2058" s="21">
        <f>SUM(J2057:J2057)</f>
        <v>24.27</v>
      </c>
    </row>
    <row r="2059" spans="1:11" x14ac:dyDescent="0.3">
      <c r="D2059" s="24" t="s">
        <v>229</v>
      </c>
      <c r="E2059" s="23"/>
      <c r="H2059" s="23"/>
      <c r="K2059" s="69">
        <f>SUM(J2052:J2058)</f>
        <v>52.653599999999997</v>
      </c>
    </row>
    <row r="2060" spans="1:11" x14ac:dyDescent="0.3">
      <c r="D2060" s="24" t="s">
        <v>232</v>
      </c>
      <c r="E2060" s="23"/>
      <c r="H2060" s="23"/>
      <c r="K2060" s="69">
        <f>SUM(K2059:K2059)</f>
        <v>52.653599999999997</v>
      </c>
    </row>
    <row r="2062" spans="1:11" x14ac:dyDescent="0.3">
      <c r="A2062" s="17" t="s">
        <v>1742</v>
      </c>
      <c r="B2062" s="17" t="s">
        <v>1743</v>
      </c>
      <c r="C2062" s="1" t="s">
        <v>72</v>
      </c>
      <c r="D2062" s="116" t="s">
        <v>1744</v>
      </c>
      <c r="E2062" s="117"/>
      <c r="F2062" s="117"/>
      <c r="G2062" s="1"/>
      <c r="H2062" s="18" t="s">
        <v>212</v>
      </c>
      <c r="I2062" s="118">
        <v>1</v>
      </c>
      <c r="J2062" s="119"/>
      <c r="K2062" s="19">
        <f>ROUND(K2071,2)</f>
        <v>399.7</v>
      </c>
    </row>
    <row r="2063" spans="1:11" x14ac:dyDescent="0.3">
      <c r="B2063" s="14" t="s">
        <v>213</v>
      </c>
    </row>
    <row r="2064" spans="1:11" x14ac:dyDescent="0.3">
      <c r="B2064" t="s">
        <v>904</v>
      </c>
      <c r="C2064" t="s">
        <v>214</v>
      </c>
      <c r="D2064" t="s">
        <v>236</v>
      </c>
      <c r="E2064" s="20">
        <v>0.62</v>
      </c>
      <c r="F2064" t="s">
        <v>216</v>
      </c>
      <c r="G2064" t="s">
        <v>217</v>
      </c>
      <c r="H2064" s="21">
        <v>21.14</v>
      </c>
      <c r="I2064" t="s">
        <v>218</v>
      </c>
      <c r="J2064" s="22">
        <f>ROUND(E2064/I2062* H2064,5)</f>
        <v>13.1068</v>
      </c>
      <c r="K2064" s="23"/>
    </row>
    <row r="2065" spans="1:11" x14ac:dyDescent="0.3">
      <c r="B2065" t="s">
        <v>905</v>
      </c>
      <c r="C2065" t="s">
        <v>214</v>
      </c>
      <c r="D2065" t="s">
        <v>235</v>
      </c>
      <c r="E2065" s="20">
        <v>0.62</v>
      </c>
      <c r="F2065" t="s">
        <v>216</v>
      </c>
      <c r="G2065" t="s">
        <v>217</v>
      </c>
      <c r="H2065" s="21">
        <v>24.64</v>
      </c>
      <c r="I2065" t="s">
        <v>218</v>
      </c>
      <c r="J2065" s="22">
        <f>ROUND(E2065/I2062* H2065,5)</f>
        <v>15.2768</v>
      </c>
      <c r="K2065" s="23"/>
    </row>
    <row r="2066" spans="1:11" x14ac:dyDescent="0.3">
      <c r="D2066" s="24" t="s">
        <v>219</v>
      </c>
      <c r="E2066" s="23"/>
      <c r="H2066" s="23"/>
      <c r="K2066" s="21">
        <f>SUM(J2064:J2065)</f>
        <v>28.383600000000001</v>
      </c>
    </row>
    <row r="2067" spans="1:11" x14ac:dyDescent="0.3">
      <c r="B2067" s="14" t="s">
        <v>246</v>
      </c>
      <c r="E2067" s="23"/>
      <c r="H2067" s="23"/>
      <c r="K2067" s="23"/>
    </row>
    <row r="2068" spans="1:11" x14ac:dyDescent="0.3">
      <c r="B2068" t="s">
        <v>1745</v>
      </c>
      <c r="C2068" t="s">
        <v>72</v>
      </c>
      <c r="D2068" t="s">
        <v>1746</v>
      </c>
      <c r="E2068" s="20">
        <v>1</v>
      </c>
      <c r="G2068" t="s">
        <v>217</v>
      </c>
      <c r="H2068" s="21">
        <v>371.32</v>
      </c>
      <c r="I2068" t="s">
        <v>218</v>
      </c>
      <c r="J2068" s="22">
        <f>ROUND(E2068* H2068,5)</f>
        <v>371.32</v>
      </c>
      <c r="K2068" s="23"/>
    </row>
    <row r="2069" spans="1:11" x14ac:dyDescent="0.3">
      <c r="D2069" s="24" t="s">
        <v>247</v>
      </c>
      <c r="E2069" s="23"/>
      <c r="H2069" s="23"/>
      <c r="K2069" s="21">
        <f>SUM(J2068:J2068)</f>
        <v>371.32</v>
      </c>
    </row>
    <row r="2070" spans="1:11" x14ac:dyDescent="0.3">
      <c r="D2070" s="24" t="s">
        <v>229</v>
      </c>
      <c r="E2070" s="23"/>
      <c r="H2070" s="23"/>
      <c r="K2070" s="69">
        <f>SUM(J2063:J2069)</f>
        <v>399.70359999999999</v>
      </c>
    </row>
    <row r="2071" spans="1:11" x14ac:dyDescent="0.3">
      <c r="D2071" s="24" t="s">
        <v>232</v>
      </c>
      <c r="E2071" s="23"/>
      <c r="H2071" s="23"/>
      <c r="K2071" s="69">
        <f>SUM(K2070:K2070)</f>
        <v>399.70359999999999</v>
      </c>
    </row>
    <row r="2073" spans="1:11" x14ac:dyDescent="0.3">
      <c r="A2073" s="17" t="s">
        <v>1747</v>
      </c>
      <c r="B2073" s="17" t="s">
        <v>1748</v>
      </c>
      <c r="C2073" s="1" t="s">
        <v>72</v>
      </c>
      <c r="D2073" s="116" t="s">
        <v>1749</v>
      </c>
      <c r="E2073" s="117"/>
      <c r="F2073" s="117"/>
      <c r="G2073" s="1"/>
      <c r="H2073" s="18" t="s">
        <v>212</v>
      </c>
      <c r="I2073" s="118">
        <v>1</v>
      </c>
      <c r="J2073" s="119"/>
      <c r="K2073" s="19">
        <f>ROUND(K2082,2)</f>
        <v>376.99</v>
      </c>
    </row>
    <row r="2074" spans="1:11" x14ac:dyDescent="0.3">
      <c r="B2074" s="14" t="s">
        <v>213</v>
      </c>
    </row>
    <row r="2075" spans="1:11" x14ac:dyDescent="0.3">
      <c r="B2075" t="s">
        <v>904</v>
      </c>
      <c r="C2075" t="s">
        <v>214</v>
      </c>
      <c r="D2075" t="s">
        <v>236</v>
      </c>
      <c r="E2075" s="20">
        <v>0.62</v>
      </c>
      <c r="F2075" t="s">
        <v>216</v>
      </c>
      <c r="G2075" t="s">
        <v>217</v>
      </c>
      <c r="H2075" s="21">
        <v>21.14</v>
      </c>
      <c r="I2075" t="s">
        <v>218</v>
      </c>
      <c r="J2075" s="22">
        <f>ROUND(E2075/I2073* H2075,5)</f>
        <v>13.1068</v>
      </c>
      <c r="K2075" s="23"/>
    </row>
    <row r="2076" spans="1:11" x14ac:dyDescent="0.3">
      <c r="B2076" t="s">
        <v>905</v>
      </c>
      <c r="C2076" t="s">
        <v>214</v>
      </c>
      <c r="D2076" t="s">
        <v>235</v>
      </c>
      <c r="E2076" s="20">
        <v>0.62</v>
      </c>
      <c r="F2076" t="s">
        <v>216</v>
      </c>
      <c r="G2076" t="s">
        <v>217</v>
      </c>
      <c r="H2076" s="21">
        <v>24.64</v>
      </c>
      <c r="I2076" t="s">
        <v>218</v>
      </c>
      <c r="J2076" s="22">
        <f>ROUND(E2076/I2073* H2076,5)</f>
        <v>15.2768</v>
      </c>
      <c r="K2076" s="23"/>
    </row>
    <row r="2077" spans="1:11" x14ac:dyDescent="0.3">
      <c r="D2077" s="24" t="s">
        <v>219</v>
      </c>
      <c r="E2077" s="23"/>
      <c r="H2077" s="23"/>
      <c r="K2077" s="21">
        <f>SUM(J2075:J2076)</f>
        <v>28.383600000000001</v>
      </c>
    </row>
    <row r="2078" spans="1:11" x14ac:dyDescent="0.3">
      <c r="B2078" s="14" t="s">
        <v>246</v>
      </c>
      <c r="E2078" s="23"/>
      <c r="H2078" s="23"/>
      <c r="K2078" s="23"/>
    </row>
    <row r="2079" spans="1:11" x14ac:dyDescent="0.3">
      <c r="B2079" t="s">
        <v>1750</v>
      </c>
      <c r="C2079" t="s">
        <v>72</v>
      </c>
      <c r="D2079" t="s">
        <v>1751</v>
      </c>
      <c r="E2079" s="20">
        <v>1</v>
      </c>
      <c r="G2079" t="s">
        <v>217</v>
      </c>
      <c r="H2079" s="21">
        <v>348.61</v>
      </c>
      <c r="I2079" t="s">
        <v>218</v>
      </c>
      <c r="J2079" s="22">
        <f>ROUND(E2079* H2079,5)</f>
        <v>348.61</v>
      </c>
      <c r="K2079" s="23"/>
    </row>
    <row r="2080" spans="1:11" x14ac:dyDescent="0.3">
      <c r="D2080" s="24" t="s">
        <v>247</v>
      </c>
      <c r="E2080" s="23"/>
      <c r="H2080" s="23"/>
      <c r="K2080" s="21">
        <f>SUM(J2079:J2079)</f>
        <v>348.61</v>
      </c>
    </row>
    <row r="2081" spans="1:11" x14ac:dyDescent="0.3">
      <c r="D2081" s="24" t="s">
        <v>229</v>
      </c>
      <c r="E2081" s="23"/>
      <c r="H2081" s="23"/>
      <c r="K2081" s="69">
        <f>SUM(J2074:J2080)</f>
        <v>376.99360000000001</v>
      </c>
    </row>
    <row r="2082" spans="1:11" x14ac:dyDescent="0.3">
      <c r="D2082" s="24" t="s">
        <v>232</v>
      </c>
      <c r="E2082" s="23"/>
      <c r="H2082" s="23"/>
      <c r="K2082" s="69">
        <f>SUM(K2081:K2081)</f>
        <v>376.99360000000001</v>
      </c>
    </row>
    <row r="2084" spans="1:11" x14ac:dyDescent="0.3">
      <c r="A2084" s="17" t="s">
        <v>1752</v>
      </c>
      <c r="B2084" s="17" t="s">
        <v>1753</v>
      </c>
      <c r="C2084" s="1" t="s">
        <v>72</v>
      </c>
      <c r="D2084" s="116" t="s">
        <v>1754</v>
      </c>
      <c r="E2084" s="117"/>
      <c r="F2084" s="117"/>
      <c r="G2084" s="1"/>
      <c r="H2084" s="18" t="s">
        <v>212</v>
      </c>
      <c r="I2084" s="118">
        <v>1</v>
      </c>
      <c r="J2084" s="119"/>
      <c r="K2084" s="19">
        <f>ROUND(K2093,2)</f>
        <v>73.56</v>
      </c>
    </row>
    <row r="2085" spans="1:11" x14ac:dyDescent="0.3">
      <c r="B2085" s="14" t="s">
        <v>213</v>
      </c>
    </row>
    <row r="2086" spans="1:11" x14ac:dyDescent="0.3">
      <c r="B2086" t="s">
        <v>904</v>
      </c>
      <c r="C2086" t="s">
        <v>214</v>
      </c>
      <c r="D2086" t="s">
        <v>236</v>
      </c>
      <c r="E2086" s="20">
        <v>0.93</v>
      </c>
      <c r="F2086" t="s">
        <v>216</v>
      </c>
      <c r="G2086" t="s">
        <v>217</v>
      </c>
      <c r="H2086" s="21">
        <v>21.14</v>
      </c>
      <c r="I2086" t="s">
        <v>218</v>
      </c>
      <c r="J2086" s="22">
        <f>ROUND(E2086/I2084* H2086,5)</f>
        <v>19.6602</v>
      </c>
      <c r="K2086" s="23"/>
    </row>
    <row r="2087" spans="1:11" x14ac:dyDescent="0.3">
      <c r="B2087" t="s">
        <v>905</v>
      </c>
      <c r="C2087" t="s">
        <v>214</v>
      </c>
      <c r="D2087" t="s">
        <v>235</v>
      </c>
      <c r="E2087" s="20">
        <v>0.93</v>
      </c>
      <c r="F2087" t="s">
        <v>216</v>
      </c>
      <c r="G2087" t="s">
        <v>217</v>
      </c>
      <c r="H2087" s="21">
        <v>24.64</v>
      </c>
      <c r="I2087" t="s">
        <v>218</v>
      </c>
      <c r="J2087" s="22">
        <f>ROUND(E2087/I2084* H2087,5)</f>
        <v>22.915199999999999</v>
      </c>
      <c r="K2087" s="23"/>
    </row>
    <row r="2088" spans="1:11" x14ac:dyDescent="0.3">
      <c r="D2088" s="24" t="s">
        <v>219</v>
      </c>
      <c r="E2088" s="23"/>
      <c r="H2088" s="23"/>
      <c r="K2088" s="21">
        <f>SUM(J2086:J2087)</f>
        <v>42.575400000000002</v>
      </c>
    </row>
    <row r="2089" spans="1:11" x14ac:dyDescent="0.3">
      <c r="B2089" s="14" t="s">
        <v>246</v>
      </c>
      <c r="E2089" s="23"/>
      <c r="H2089" s="23"/>
      <c r="K2089" s="23"/>
    </row>
    <row r="2090" spans="1:11" x14ac:dyDescent="0.3">
      <c r="B2090" t="s">
        <v>1755</v>
      </c>
      <c r="C2090" t="s">
        <v>72</v>
      </c>
      <c r="D2090" t="s">
        <v>1756</v>
      </c>
      <c r="E2090" s="20">
        <v>1</v>
      </c>
      <c r="G2090" t="s">
        <v>217</v>
      </c>
      <c r="H2090" s="21">
        <v>30.98</v>
      </c>
      <c r="I2090" t="s">
        <v>218</v>
      </c>
      <c r="J2090" s="22">
        <f>ROUND(E2090* H2090,5)</f>
        <v>30.98</v>
      </c>
      <c r="K2090" s="23"/>
    </row>
    <row r="2091" spans="1:11" x14ac:dyDescent="0.3">
      <c r="D2091" s="24" t="s">
        <v>247</v>
      </c>
      <c r="E2091" s="23"/>
      <c r="H2091" s="23"/>
      <c r="K2091" s="21">
        <f>SUM(J2090:J2090)</f>
        <v>30.98</v>
      </c>
    </row>
    <row r="2092" spans="1:11" x14ac:dyDescent="0.3">
      <c r="D2092" s="24" t="s">
        <v>229</v>
      </c>
      <c r="E2092" s="23"/>
      <c r="H2092" s="23"/>
      <c r="K2092" s="69">
        <f>SUM(J2085:J2091)</f>
        <v>73.555400000000006</v>
      </c>
    </row>
    <row r="2093" spans="1:11" x14ac:dyDescent="0.3">
      <c r="D2093" s="24" t="s">
        <v>232</v>
      </c>
      <c r="E2093" s="23"/>
      <c r="H2093" s="23"/>
      <c r="K2093" s="69">
        <f>SUM(K2092:K2092)</f>
        <v>73.555400000000006</v>
      </c>
    </row>
    <row r="2095" spans="1:11" x14ac:dyDescent="0.3">
      <c r="A2095" s="17" t="s">
        <v>1757</v>
      </c>
      <c r="B2095" s="17" t="s">
        <v>1758</v>
      </c>
      <c r="C2095" s="1" t="s">
        <v>72</v>
      </c>
      <c r="D2095" s="116" t="s">
        <v>1759</v>
      </c>
      <c r="E2095" s="117"/>
      <c r="F2095" s="117"/>
      <c r="G2095" s="1"/>
      <c r="H2095" s="18" t="s">
        <v>212</v>
      </c>
      <c r="I2095" s="118">
        <v>1</v>
      </c>
      <c r="J2095" s="119"/>
      <c r="K2095" s="19">
        <f>ROUND(K2105,2)</f>
        <v>1287.97</v>
      </c>
    </row>
    <row r="2096" spans="1:11" x14ac:dyDescent="0.3">
      <c r="B2096" s="14" t="s">
        <v>213</v>
      </c>
    </row>
    <row r="2097" spans="1:11" x14ac:dyDescent="0.3">
      <c r="B2097" t="s">
        <v>904</v>
      </c>
      <c r="C2097" t="s">
        <v>214</v>
      </c>
      <c r="D2097" t="s">
        <v>236</v>
      </c>
      <c r="E2097" s="20">
        <v>1.86</v>
      </c>
      <c r="F2097" t="s">
        <v>216</v>
      </c>
      <c r="G2097" t="s">
        <v>217</v>
      </c>
      <c r="H2097" s="21">
        <v>21.14</v>
      </c>
      <c r="I2097" t="s">
        <v>218</v>
      </c>
      <c r="J2097" s="22">
        <f>ROUND(E2097/I2095* H2097,5)</f>
        <v>39.320399999999999</v>
      </c>
      <c r="K2097" s="23"/>
    </row>
    <row r="2098" spans="1:11" x14ac:dyDescent="0.3">
      <c r="B2098" t="s">
        <v>905</v>
      </c>
      <c r="C2098" t="s">
        <v>214</v>
      </c>
      <c r="D2098" t="s">
        <v>235</v>
      </c>
      <c r="E2098" s="20">
        <v>1.86</v>
      </c>
      <c r="F2098" t="s">
        <v>216</v>
      </c>
      <c r="G2098" t="s">
        <v>217</v>
      </c>
      <c r="H2098" s="21">
        <v>24.64</v>
      </c>
      <c r="I2098" t="s">
        <v>218</v>
      </c>
      <c r="J2098" s="22">
        <f>ROUND(E2098/I2095* H2098,5)</f>
        <v>45.830399999999997</v>
      </c>
      <c r="K2098" s="23"/>
    </row>
    <row r="2099" spans="1:11" x14ac:dyDescent="0.3">
      <c r="D2099" s="24" t="s">
        <v>219</v>
      </c>
      <c r="E2099" s="23"/>
      <c r="H2099" s="23"/>
      <c r="K2099" s="21">
        <f>SUM(J2097:J2098)</f>
        <v>85.150800000000004</v>
      </c>
    </row>
    <row r="2100" spans="1:11" x14ac:dyDescent="0.3">
      <c r="B2100" s="14" t="s">
        <v>246</v>
      </c>
      <c r="E2100" s="23"/>
      <c r="H2100" s="23"/>
      <c r="K2100" s="23"/>
    </row>
    <row r="2101" spans="1:11" x14ac:dyDescent="0.3">
      <c r="B2101" t="s">
        <v>1760</v>
      </c>
      <c r="C2101" t="s">
        <v>72</v>
      </c>
      <c r="D2101" t="s">
        <v>1761</v>
      </c>
      <c r="E2101" s="20">
        <v>1</v>
      </c>
      <c r="G2101" t="s">
        <v>217</v>
      </c>
      <c r="H2101" s="21">
        <v>427.69</v>
      </c>
      <c r="I2101" t="s">
        <v>218</v>
      </c>
      <c r="J2101" s="22">
        <f>ROUND(E2101* H2101,5)</f>
        <v>427.69</v>
      </c>
      <c r="K2101" s="23"/>
    </row>
    <row r="2102" spans="1:11" x14ac:dyDescent="0.3">
      <c r="B2102" t="s">
        <v>1762</v>
      </c>
      <c r="C2102" t="s">
        <v>72</v>
      </c>
      <c r="D2102" t="s">
        <v>1763</v>
      </c>
      <c r="E2102" s="20">
        <v>1</v>
      </c>
      <c r="G2102" t="s">
        <v>217</v>
      </c>
      <c r="H2102" s="21">
        <v>775.13</v>
      </c>
      <c r="I2102" t="s">
        <v>218</v>
      </c>
      <c r="J2102" s="22">
        <f>ROUND(E2102* H2102,5)</f>
        <v>775.13</v>
      </c>
      <c r="K2102" s="23"/>
    </row>
    <row r="2103" spans="1:11" x14ac:dyDescent="0.3">
      <c r="D2103" s="24" t="s">
        <v>247</v>
      </c>
      <c r="E2103" s="23"/>
      <c r="H2103" s="23"/>
      <c r="K2103" s="21">
        <f>SUM(J2101:J2102)</f>
        <v>1202.82</v>
      </c>
    </row>
    <row r="2104" spans="1:11" x14ac:dyDescent="0.3">
      <c r="D2104" s="24" t="s">
        <v>229</v>
      </c>
      <c r="E2104" s="23"/>
      <c r="H2104" s="23"/>
      <c r="K2104" s="69">
        <f>SUM(J2096:J2103)</f>
        <v>1287.9708000000001</v>
      </c>
    </row>
    <row r="2105" spans="1:11" x14ac:dyDescent="0.3">
      <c r="D2105" s="24" t="s">
        <v>232</v>
      </c>
      <c r="E2105" s="23"/>
      <c r="H2105" s="23"/>
      <c r="K2105" s="69">
        <f>SUM(K2104:K2104)</f>
        <v>1287.9708000000001</v>
      </c>
    </row>
    <row r="2107" spans="1:11" x14ac:dyDescent="0.3">
      <c r="A2107" s="17" t="s">
        <v>1764</v>
      </c>
      <c r="B2107" s="17" t="s">
        <v>1765</v>
      </c>
      <c r="C2107" s="1" t="s">
        <v>72</v>
      </c>
      <c r="D2107" s="116" t="s">
        <v>1766</v>
      </c>
      <c r="E2107" s="117"/>
      <c r="F2107" s="117"/>
      <c r="G2107" s="1"/>
      <c r="H2107" s="18" t="s">
        <v>212</v>
      </c>
      <c r="I2107" s="118">
        <v>1</v>
      </c>
      <c r="J2107" s="119"/>
      <c r="K2107" s="19">
        <f>ROUND(K2117,2)</f>
        <v>320.57</v>
      </c>
    </row>
    <row r="2108" spans="1:11" x14ac:dyDescent="0.3">
      <c r="B2108" s="14" t="s">
        <v>213</v>
      </c>
    </row>
    <row r="2109" spans="1:11" x14ac:dyDescent="0.3">
      <c r="B2109" t="s">
        <v>905</v>
      </c>
      <c r="C2109" t="s">
        <v>214</v>
      </c>
      <c r="D2109" t="s">
        <v>235</v>
      </c>
      <c r="E2109" s="20">
        <v>0.6</v>
      </c>
      <c r="F2109" t="s">
        <v>216</v>
      </c>
      <c r="G2109" t="s">
        <v>217</v>
      </c>
      <c r="H2109" s="21">
        <v>24.64</v>
      </c>
      <c r="I2109" t="s">
        <v>218</v>
      </c>
      <c r="J2109" s="22">
        <f>ROUND(E2109/I2107* H2109,5)</f>
        <v>14.784000000000001</v>
      </c>
      <c r="K2109" s="23"/>
    </row>
    <row r="2110" spans="1:11" x14ac:dyDescent="0.3">
      <c r="B2110" t="s">
        <v>904</v>
      </c>
      <c r="C2110" t="s">
        <v>214</v>
      </c>
      <c r="D2110" t="s">
        <v>236</v>
      </c>
      <c r="E2110" s="20">
        <v>0.6</v>
      </c>
      <c r="F2110" t="s">
        <v>216</v>
      </c>
      <c r="G2110" t="s">
        <v>217</v>
      </c>
      <c r="H2110" s="21">
        <v>21.14</v>
      </c>
      <c r="I2110" t="s">
        <v>218</v>
      </c>
      <c r="J2110" s="22">
        <f>ROUND(E2110/I2107* H2110,5)</f>
        <v>12.683999999999999</v>
      </c>
      <c r="K2110" s="23"/>
    </row>
    <row r="2111" spans="1:11" x14ac:dyDescent="0.3">
      <c r="D2111" s="24" t="s">
        <v>219</v>
      </c>
      <c r="E2111" s="23"/>
      <c r="H2111" s="23"/>
      <c r="K2111" s="21">
        <f>SUM(J2109:J2110)</f>
        <v>27.468</v>
      </c>
    </row>
    <row r="2112" spans="1:11" x14ac:dyDescent="0.3">
      <c r="B2112" s="14" t="s">
        <v>246</v>
      </c>
      <c r="E2112" s="23"/>
      <c r="H2112" s="23"/>
      <c r="K2112" s="23"/>
    </row>
    <row r="2113" spans="1:11" x14ac:dyDescent="0.3">
      <c r="B2113" t="s">
        <v>1767</v>
      </c>
      <c r="C2113" t="s">
        <v>72</v>
      </c>
      <c r="D2113" t="s">
        <v>1768</v>
      </c>
      <c r="E2113" s="20">
        <v>1</v>
      </c>
      <c r="G2113" t="s">
        <v>217</v>
      </c>
      <c r="H2113" s="21">
        <v>115.04</v>
      </c>
      <c r="I2113" t="s">
        <v>218</v>
      </c>
      <c r="J2113" s="22">
        <f>ROUND(E2113* H2113,5)</f>
        <v>115.04</v>
      </c>
      <c r="K2113" s="23"/>
    </row>
    <row r="2114" spans="1:11" x14ac:dyDescent="0.3">
      <c r="B2114" t="s">
        <v>1769</v>
      </c>
      <c r="C2114" t="s">
        <v>72</v>
      </c>
      <c r="D2114" t="s">
        <v>1770</v>
      </c>
      <c r="E2114" s="20">
        <v>1</v>
      </c>
      <c r="G2114" t="s">
        <v>217</v>
      </c>
      <c r="H2114" s="21">
        <v>178.06</v>
      </c>
      <c r="I2114" t="s">
        <v>218</v>
      </c>
      <c r="J2114" s="22">
        <f>ROUND(E2114* H2114,5)</f>
        <v>178.06</v>
      </c>
      <c r="K2114" s="23"/>
    </row>
    <row r="2115" spans="1:11" x14ac:dyDescent="0.3">
      <c r="D2115" s="24" t="s">
        <v>247</v>
      </c>
      <c r="E2115" s="23"/>
      <c r="H2115" s="23"/>
      <c r="K2115" s="21">
        <f>SUM(J2113:J2114)</f>
        <v>293.10000000000002</v>
      </c>
    </row>
    <row r="2116" spans="1:11" x14ac:dyDescent="0.3">
      <c r="D2116" s="24" t="s">
        <v>229</v>
      </c>
      <c r="E2116" s="23"/>
      <c r="H2116" s="23"/>
      <c r="K2116" s="69">
        <f>SUM(J2108:J2115)</f>
        <v>320.56799999999998</v>
      </c>
    </row>
    <row r="2117" spans="1:11" x14ac:dyDescent="0.3">
      <c r="D2117" s="24" t="s">
        <v>232</v>
      </c>
      <c r="E2117" s="23"/>
      <c r="H2117" s="23"/>
      <c r="K2117" s="69">
        <f>SUM(K2116:K2116)</f>
        <v>320.56799999999998</v>
      </c>
    </row>
    <row r="2119" spans="1:11" x14ac:dyDescent="0.3">
      <c r="A2119" s="17" t="s">
        <v>1771</v>
      </c>
      <c r="B2119" s="17" t="s">
        <v>1772</v>
      </c>
      <c r="C2119" s="1" t="s">
        <v>846</v>
      </c>
      <c r="D2119" s="116" t="s">
        <v>1773</v>
      </c>
      <c r="E2119" s="117"/>
      <c r="F2119" s="117"/>
      <c r="G2119" s="1"/>
      <c r="H2119" s="18" t="s">
        <v>212</v>
      </c>
      <c r="I2119" s="118">
        <v>1</v>
      </c>
      <c r="J2119" s="119"/>
      <c r="K2119" s="19">
        <f>ROUND(K2129,2)</f>
        <v>3</v>
      </c>
    </row>
    <row r="2120" spans="1:11" x14ac:dyDescent="0.3">
      <c r="B2120" s="14" t="s">
        <v>213</v>
      </c>
    </row>
    <row r="2121" spans="1:11" x14ac:dyDescent="0.3">
      <c r="B2121" t="s">
        <v>904</v>
      </c>
      <c r="C2121" t="s">
        <v>214</v>
      </c>
      <c r="D2121" t="s">
        <v>236</v>
      </c>
      <c r="E2121" s="20">
        <v>0.01</v>
      </c>
      <c r="F2121" t="s">
        <v>216</v>
      </c>
      <c r="G2121" t="s">
        <v>217</v>
      </c>
      <c r="H2121" s="21">
        <v>21.14</v>
      </c>
      <c r="I2121" t="s">
        <v>218</v>
      </c>
      <c r="J2121" s="22">
        <f>ROUND(E2121/I2119* H2121,5)</f>
        <v>0.2114</v>
      </c>
      <c r="K2121" s="23"/>
    </row>
    <row r="2122" spans="1:11" x14ac:dyDescent="0.3">
      <c r="B2122" t="s">
        <v>905</v>
      </c>
      <c r="C2122" t="s">
        <v>214</v>
      </c>
      <c r="D2122" t="s">
        <v>235</v>
      </c>
      <c r="E2122" s="20">
        <v>0.01</v>
      </c>
      <c r="F2122" t="s">
        <v>216</v>
      </c>
      <c r="G2122" t="s">
        <v>217</v>
      </c>
      <c r="H2122" s="21">
        <v>24.64</v>
      </c>
      <c r="I2122" t="s">
        <v>218</v>
      </c>
      <c r="J2122" s="22">
        <f>ROUND(E2122/I2119* H2122,5)</f>
        <v>0.24640000000000001</v>
      </c>
      <c r="K2122" s="23"/>
    </row>
    <row r="2123" spans="1:11" x14ac:dyDescent="0.3">
      <c r="D2123" s="24" t="s">
        <v>219</v>
      </c>
      <c r="E2123" s="23"/>
      <c r="H2123" s="23"/>
      <c r="K2123" s="21">
        <f>SUM(J2121:J2122)</f>
        <v>0.45779999999999998</v>
      </c>
    </row>
    <row r="2124" spans="1:11" x14ac:dyDescent="0.3">
      <c r="B2124" s="14" t="s">
        <v>246</v>
      </c>
      <c r="E2124" s="23"/>
      <c r="H2124" s="23"/>
      <c r="K2124" s="23"/>
    </row>
    <row r="2125" spans="1:11" x14ac:dyDescent="0.3">
      <c r="B2125" t="s">
        <v>1774</v>
      </c>
      <c r="C2125" t="s">
        <v>846</v>
      </c>
      <c r="D2125" t="s">
        <v>1775</v>
      </c>
      <c r="E2125" s="20">
        <v>1</v>
      </c>
      <c r="G2125" t="s">
        <v>217</v>
      </c>
      <c r="H2125" s="21">
        <v>1.86</v>
      </c>
      <c r="I2125" t="s">
        <v>218</v>
      </c>
      <c r="J2125" s="22">
        <f>ROUND(E2125* H2125,5)</f>
        <v>1.86</v>
      </c>
      <c r="K2125" s="23"/>
    </row>
    <row r="2126" spans="1:11" x14ac:dyDescent="0.3">
      <c r="B2126" t="s">
        <v>1776</v>
      </c>
      <c r="C2126" t="s">
        <v>891</v>
      </c>
      <c r="D2126" t="s">
        <v>1777</v>
      </c>
      <c r="E2126" s="20">
        <v>0.01</v>
      </c>
      <c r="G2126" t="s">
        <v>217</v>
      </c>
      <c r="H2126" s="21">
        <v>68.489999999999995</v>
      </c>
      <c r="I2126" t="s">
        <v>218</v>
      </c>
      <c r="J2126" s="22">
        <f>ROUND(E2126* H2126,5)</f>
        <v>0.68489999999999995</v>
      </c>
      <c r="K2126" s="23"/>
    </row>
    <row r="2127" spans="1:11" x14ac:dyDescent="0.3">
      <c r="D2127" s="24" t="s">
        <v>247</v>
      </c>
      <c r="E2127" s="23"/>
      <c r="H2127" s="23"/>
      <c r="K2127" s="21">
        <f>SUM(J2125:J2126)</f>
        <v>2.5449000000000002</v>
      </c>
    </row>
    <row r="2128" spans="1:11" x14ac:dyDescent="0.3">
      <c r="D2128" s="24" t="s">
        <v>229</v>
      </c>
      <c r="E2128" s="23"/>
      <c r="H2128" s="23"/>
      <c r="K2128" s="69">
        <f>SUM(J2120:J2127)</f>
        <v>3.0026999999999999</v>
      </c>
    </row>
    <row r="2129" spans="1:11" x14ac:dyDescent="0.3">
      <c r="D2129" s="24" t="s">
        <v>232</v>
      </c>
      <c r="E2129" s="23"/>
      <c r="H2129" s="23"/>
      <c r="K2129" s="69">
        <f>SUM(K2128:K2128)</f>
        <v>3.0026999999999999</v>
      </c>
    </row>
    <row r="2131" spans="1:11" x14ac:dyDescent="0.3">
      <c r="A2131" s="17" t="s">
        <v>1778</v>
      </c>
      <c r="B2131" s="17" t="s">
        <v>1779</v>
      </c>
      <c r="C2131" s="1" t="s">
        <v>846</v>
      </c>
      <c r="D2131" s="116" t="s">
        <v>1780</v>
      </c>
      <c r="E2131" s="117"/>
      <c r="F2131" s="117"/>
      <c r="G2131" s="1"/>
      <c r="H2131" s="18" t="s">
        <v>212</v>
      </c>
      <c r="I2131" s="118">
        <v>1</v>
      </c>
      <c r="J2131" s="119"/>
      <c r="K2131" s="19">
        <f>ROUND(K2141,2)</f>
        <v>3</v>
      </c>
    </row>
    <row r="2132" spans="1:11" x14ac:dyDescent="0.3">
      <c r="B2132" s="14" t="s">
        <v>213</v>
      </c>
    </row>
    <row r="2133" spans="1:11" x14ac:dyDescent="0.3">
      <c r="B2133" t="s">
        <v>904</v>
      </c>
      <c r="C2133" t="s">
        <v>214</v>
      </c>
      <c r="D2133" t="s">
        <v>236</v>
      </c>
      <c r="E2133" s="20">
        <v>0.01</v>
      </c>
      <c r="F2133" t="s">
        <v>216</v>
      </c>
      <c r="G2133" t="s">
        <v>217</v>
      </c>
      <c r="H2133" s="21">
        <v>21.14</v>
      </c>
      <c r="I2133" t="s">
        <v>218</v>
      </c>
      <c r="J2133" s="22">
        <f>ROUND(E2133/I2131* H2133,5)</f>
        <v>0.2114</v>
      </c>
      <c r="K2133" s="23"/>
    </row>
    <row r="2134" spans="1:11" x14ac:dyDescent="0.3">
      <c r="B2134" t="s">
        <v>905</v>
      </c>
      <c r="C2134" t="s">
        <v>214</v>
      </c>
      <c r="D2134" t="s">
        <v>235</v>
      </c>
      <c r="E2134" s="20">
        <v>0.01</v>
      </c>
      <c r="F2134" t="s">
        <v>216</v>
      </c>
      <c r="G2134" t="s">
        <v>217</v>
      </c>
      <c r="H2134" s="21">
        <v>24.64</v>
      </c>
      <c r="I2134" t="s">
        <v>218</v>
      </c>
      <c r="J2134" s="22">
        <f>ROUND(E2134/I2131* H2134,5)</f>
        <v>0.24640000000000001</v>
      </c>
      <c r="K2134" s="23"/>
    </row>
    <row r="2135" spans="1:11" x14ac:dyDescent="0.3">
      <c r="D2135" s="24" t="s">
        <v>219</v>
      </c>
      <c r="E2135" s="23"/>
      <c r="H2135" s="23"/>
      <c r="K2135" s="21">
        <f>SUM(J2133:J2134)</f>
        <v>0.45779999999999998</v>
      </c>
    </row>
    <row r="2136" spans="1:11" x14ac:dyDescent="0.3">
      <c r="B2136" s="14" t="s">
        <v>246</v>
      </c>
      <c r="E2136" s="23"/>
      <c r="H2136" s="23"/>
      <c r="K2136" s="23"/>
    </row>
    <row r="2137" spans="1:11" x14ac:dyDescent="0.3">
      <c r="B2137" t="s">
        <v>1781</v>
      </c>
      <c r="C2137" t="s">
        <v>1782</v>
      </c>
      <c r="D2137" t="s">
        <v>1783</v>
      </c>
      <c r="E2137" s="20">
        <v>1</v>
      </c>
      <c r="G2137" t="s">
        <v>217</v>
      </c>
      <c r="H2137" s="21">
        <v>1.86</v>
      </c>
      <c r="I2137" t="s">
        <v>218</v>
      </c>
      <c r="J2137" s="22">
        <f>ROUND(E2137* H2137,5)</f>
        <v>1.86</v>
      </c>
      <c r="K2137" s="23"/>
    </row>
    <row r="2138" spans="1:11" x14ac:dyDescent="0.3">
      <c r="B2138" t="s">
        <v>1776</v>
      </c>
      <c r="C2138" t="s">
        <v>891</v>
      </c>
      <c r="D2138" t="s">
        <v>1777</v>
      </c>
      <c r="E2138" s="20">
        <v>0.01</v>
      </c>
      <c r="G2138" t="s">
        <v>217</v>
      </c>
      <c r="H2138" s="21">
        <v>68.489999999999995</v>
      </c>
      <c r="I2138" t="s">
        <v>218</v>
      </c>
      <c r="J2138" s="22">
        <f>ROUND(E2138* H2138,5)</f>
        <v>0.68489999999999995</v>
      </c>
      <c r="K2138" s="23"/>
    </row>
    <row r="2139" spans="1:11" x14ac:dyDescent="0.3">
      <c r="D2139" s="24" t="s">
        <v>247</v>
      </c>
      <c r="E2139" s="23"/>
      <c r="H2139" s="23"/>
      <c r="K2139" s="21">
        <f>SUM(J2137:J2138)</f>
        <v>2.5449000000000002</v>
      </c>
    </row>
    <row r="2140" spans="1:11" x14ac:dyDescent="0.3">
      <c r="D2140" s="24" t="s">
        <v>229</v>
      </c>
      <c r="E2140" s="23"/>
      <c r="H2140" s="23"/>
      <c r="K2140" s="69">
        <f>SUM(J2132:J2139)</f>
        <v>3.0026999999999999</v>
      </c>
    </row>
    <row r="2141" spans="1:11" x14ac:dyDescent="0.3">
      <c r="D2141" s="24" t="s">
        <v>232</v>
      </c>
      <c r="E2141" s="23"/>
      <c r="H2141" s="23"/>
      <c r="K2141" s="69">
        <f>SUM(K2140:K2140)</f>
        <v>3.0026999999999999</v>
      </c>
    </row>
    <row r="2143" spans="1:11" x14ac:dyDescent="0.3">
      <c r="A2143" s="17" t="s">
        <v>1784</v>
      </c>
      <c r="B2143" s="17" t="s">
        <v>1785</v>
      </c>
      <c r="C2143" s="1" t="s">
        <v>72</v>
      </c>
      <c r="D2143" s="116" t="s">
        <v>1786</v>
      </c>
      <c r="E2143" s="117"/>
      <c r="F2143" s="117"/>
      <c r="G2143" s="1"/>
      <c r="H2143" s="18" t="s">
        <v>212</v>
      </c>
      <c r="I2143" s="118">
        <v>1</v>
      </c>
      <c r="J2143" s="119"/>
      <c r="K2143" s="19">
        <f>ROUND(K2150,2)</f>
        <v>2776.72</v>
      </c>
    </row>
    <row r="2144" spans="1:11" x14ac:dyDescent="0.3">
      <c r="B2144" s="14" t="s">
        <v>246</v>
      </c>
    </row>
    <row r="2145" spans="1:11" x14ac:dyDescent="0.3">
      <c r="B2145" t="s">
        <v>1787</v>
      </c>
      <c r="C2145" t="s">
        <v>911</v>
      </c>
      <c r="D2145" t="s">
        <v>912</v>
      </c>
      <c r="E2145" s="20">
        <v>32</v>
      </c>
      <c r="G2145" t="s">
        <v>217</v>
      </c>
      <c r="H2145" s="21">
        <v>56.32</v>
      </c>
      <c r="I2145" t="s">
        <v>218</v>
      </c>
      <c r="J2145" s="22">
        <f>ROUND(E2145* H2145,5)</f>
        <v>1802.24</v>
      </c>
      <c r="K2145" s="23"/>
    </row>
    <row r="2146" spans="1:11" x14ac:dyDescent="0.3">
      <c r="B2146" t="s">
        <v>1788</v>
      </c>
      <c r="C2146" t="s">
        <v>911</v>
      </c>
      <c r="D2146" t="s">
        <v>1789</v>
      </c>
      <c r="E2146" s="20">
        <v>8</v>
      </c>
      <c r="G2146" t="s">
        <v>217</v>
      </c>
      <c r="H2146" s="21">
        <v>65.489999999999995</v>
      </c>
      <c r="I2146" t="s">
        <v>218</v>
      </c>
      <c r="J2146" s="22">
        <f>ROUND(E2146* H2146,5)</f>
        <v>523.91999999999996</v>
      </c>
      <c r="K2146" s="23"/>
    </row>
    <row r="2147" spans="1:11" x14ac:dyDescent="0.3">
      <c r="B2147" t="s">
        <v>1790</v>
      </c>
      <c r="C2147" t="s">
        <v>911</v>
      </c>
      <c r="D2147" t="s">
        <v>1791</v>
      </c>
      <c r="E2147" s="20">
        <v>8</v>
      </c>
      <c r="G2147" t="s">
        <v>217</v>
      </c>
      <c r="H2147" s="21">
        <v>56.32</v>
      </c>
      <c r="I2147" t="s">
        <v>218</v>
      </c>
      <c r="J2147" s="22">
        <f>ROUND(E2147* H2147,5)</f>
        <v>450.56</v>
      </c>
      <c r="K2147" s="23"/>
    </row>
    <row r="2148" spans="1:11" x14ac:dyDescent="0.3">
      <c r="D2148" s="24" t="s">
        <v>247</v>
      </c>
      <c r="E2148" s="23"/>
      <c r="H2148" s="23"/>
      <c r="K2148" s="21">
        <f>SUM(J2145:J2147)</f>
        <v>2776.72</v>
      </c>
    </row>
    <row r="2149" spans="1:11" x14ac:dyDescent="0.3">
      <c r="D2149" s="24" t="s">
        <v>229</v>
      </c>
      <c r="E2149" s="23"/>
      <c r="H2149" s="23"/>
      <c r="K2149" s="69">
        <f>SUM(J2144:J2148)</f>
        <v>2776.72</v>
      </c>
    </row>
    <row r="2150" spans="1:11" x14ac:dyDescent="0.3">
      <c r="D2150" s="24" t="s">
        <v>232</v>
      </c>
      <c r="E2150" s="23"/>
      <c r="H2150" s="23"/>
      <c r="K2150" s="69">
        <f>SUM(K2149:K2149)</f>
        <v>2776.72</v>
      </c>
    </row>
    <row r="2152" spans="1:11" x14ac:dyDescent="0.3">
      <c r="A2152" s="17" t="s">
        <v>1792</v>
      </c>
      <c r="B2152" s="17" t="s">
        <v>1793</v>
      </c>
      <c r="C2152" s="1" t="s">
        <v>72</v>
      </c>
      <c r="D2152" s="116" t="s">
        <v>1794</v>
      </c>
      <c r="E2152" s="117"/>
      <c r="F2152" s="117"/>
      <c r="G2152" s="1"/>
      <c r="H2152" s="18" t="s">
        <v>212</v>
      </c>
      <c r="I2152" s="118">
        <v>1</v>
      </c>
      <c r="J2152" s="119"/>
      <c r="K2152" s="19">
        <f>ROUND(K2161,2)</f>
        <v>284.56</v>
      </c>
    </row>
    <row r="2153" spans="1:11" x14ac:dyDescent="0.3">
      <c r="B2153" s="14" t="s">
        <v>213</v>
      </c>
    </row>
    <row r="2154" spans="1:11" x14ac:dyDescent="0.3">
      <c r="B2154" t="s">
        <v>904</v>
      </c>
      <c r="C2154" t="s">
        <v>214</v>
      </c>
      <c r="D2154" t="s">
        <v>236</v>
      </c>
      <c r="E2154" s="20">
        <v>0.62</v>
      </c>
      <c r="F2154" t="s">
        <v>216</v>
      </c>
      <c r="G2154" t="s">
        <v>217</v>
      </c>
      <c r="H2154" s="21">
        <v>21.14</v>
      </c>
      <c r="I2154" t="s">
        <v>218</v>
      </c>
      <c r="J2154" s="22">
        <f>ROUND(E2154/I2152* H2154,5)</f>
        <v>13.1068</v>
      </c>
      <c r="K2154" s="23"/>
    </row>
    <row r="2155" spans="1:11" x14ac:dyDescent="0.3">
      <c r="B2155" t="s">
        <v>905</v>
      </c>
      <c r="C2155" t="s">
        <v>214</v>
      </c>
      <c r="D2155" t="s">
        <v>235</v>
      </c>
      <c r="E2155" s="20">
        <v>0.62</v>
      </c>
      <c r="F2155" t="s">
        <v>216</v>
      </c>
      <c r="G2155" t="s">
        <v>217</v>
      </c>
      <c r="H2155" s="21">
        <v>24.64</v>
      </c>
      <c r="I2155" t="s">
        <v>218</v>
      </c>
      <c r="J2155" s="22">
        <f>ROUND(E2155/I2152* H2155,5)</f>
        <v>15.2768</v>
      </c>
      <c r="K2155" s="23"/>
    </row>
    <row r="2156" spans="1:11" x14ac:dyDescent="0.3">
      <c r="D2156" s="24" t="s">
        <v>219</v>
      </c>
      <c r="E2156" s="23"/>
      <c r="H2156" s="23"/>
      <c r="K2156" s="21">
        <f>SUM(J2154:J2155)</f>
        <v>28.383600000000001</v>
      </c>
    </row>
    <row r="2157" spans="1:11" x14ac:dyDescent="0.3">
      <c r="B2157" s="14" t="s">
        <v>246</v>
      </c>
      <c r="E2157" s="23"/>
      <c r="H2157" s="23"/>
      <c r="K2157" s="23"/>
    </row>
    <row r="2158" spans="1:11" x14ac:dyDescent="0.3">
      <c r="B2158" t="s">
        <v>1795</v>
      </c>
      <c r="C2158" t="s">
        <v>72</v>
      </c>
      <c r="D2158" t="s">
        <v>1796</v>
      </c>
      <c r="E2158" s="20">
        <v>1</v>
      </c>
      <c r="G2158" t="s">
        <v>217</v>
      </c>
      <c r="H2158" s="21">
        <v>256.18</v>
      </c>
      <c r="I2158" t="s">
        <v>218</v>
      </c>
      <c r="J2158" s="22">
        <f>ROUND(E2158* H2158,5)</f>
        <v>256.18</v>
      </c>
      <c r="K2158" s="23"/>
    </row>
    <row r="2159" spans="1:11" x14ac:dyDescent="0.3">
      <c r="D2159" s="24" t="s">
        <v>247</v>
      </c>
      <c r="E2159" s="23"/>
      <c r="H2159" s="23"/>
      <c r="K2159" s="21">
        <f>SUM(J2158:J2158)</f>
        <v>256.18</v>
      </c>
    </row>
    <row r="2160" spans="1:11" x14ac:dyDescent="0.3">
      <c r="D2160" s="24" t="s">
        <v>229</v>
      </c>
      <c r="E2160" s="23"/>
      <c r="H2160" s="23"/>
      <c r="K2160" s="69">
        <f>SUM(J2153:J2159)</f>
        <v>284.56360000000001</v>
      </c>
    </row>
    <row r="2161" spans="1:11" x14ac:dyDescent="0.3">
      <c r="D2161" s="24" t="s">
        <v>232</v>
      </c>
      <c r="E2161" s="23"/>
      <c r="H2161" s="23"/>
      <c r="K2161" s="69">
        <f>SUM(K2160:K2160)</f>
        <v>284.56360000000001</v>
      </c>
    </row>
    <row r="2163" spans="1:11" x14ac:dyDescent="0.3">
      <c r="A2163" s="17" t="s">
        <v>1797</v>
      </c>
      <c r="B2163" s="17" t="s">
        <v>1798</v>
      </c>
      <c r="C2163" s="1" t="s">
        <v>72</v>
      </c>
      <c r="D2163" s="116" t="s">
        <v>1799</v>
      </c>
      <c r="E2163" s="117"/>
      <c r="F2163" s="117"/>
      <c r="G2163" s="1"/>
      <c r="H2163" s="18" t="s">
        <v>212</v>
      </c>
      <c r="I2163" s="118">
        <v>1</v>
      </c>
      <c r="J2163" s="119"/>
      <c r="K2163" s="19">
        <f>ROUND(K2172,2)</f>
        <v>6159.72</v>
      </c>
    </row>
    <row r="2164" spans="1:11" x14ac:dyDescent="0.3">
      <c r="B2164" s="14" t="s">
        <v>233</v>
      </c>
    </row>
    <row r="2165" spans="1:11" x14ac:dyDescent="0.3">
      <c r="B2165" t="s">
        <v>913</v>
      </c>
      <c r="C2165" t="s">
        <v>72</v>
      </c>
      <c r="D2165" t="s">
        <v>914</v>
      </c>
      <c r="E2165" s="20">
        <v>1</v>
      </c>
      <c r="G2165" t="s">
        <v>217</v>
      </c>
      <c r="H2165" s="21">
        <v>2388.6208000000001</v>
      </c>
      <c r="I2165" t="s">
        <v>218</v>
      </c>
      <c r="J2165" s="22">
        <f>ROUND(E2165* H2165,5)</f>
        <v>2388.6208000000001</v>
      </c>
      <c r="K2165" s="23"/>
    </row>
    <row r="2166" spans="1:11" x14ac:dyDescent="0.3">
      <c r="B2166" t="s">
        <v>917</v>
      </c>
      <c r="C2166" t="s">
        <v>72</v>
      </c>
      <c r="D2166" t="s">
        <v>914</v>
      </c>
      <c r="E2166" s="20">
        <v>1</v>
      </c>
      <c r="G2166" t="s">
        <v>217</v>
      </c>
      <c r="H2166" s="21">
        <v>1342.1407999999999</v>
      </c>
      <c r="I2166" t="s">
        <v>218</v>
      </c>
      <c r="J2166" s="22">
        <f>ROUND(E2166* H2166,5)</f>
        <v>1342.1407999999999</v>
      </c>
      <c r="K2166" s="23"/>
    </row>
    <row r="2167" spans="1:11" x14ac:dyDescent="0.3">
      <c r="B2167" t="s">
        <v>920</v>
      </c>
      <c r="C2167" t="s">
        <v>72</v>
      </c>
      <c r="D2167" t="s">
        <v>921</v>
      </c>
      <c r="E2167" s="20">
        <v>4</v>
      </c>
      <c r="G2167" t="s">
        <v>217</v>
      </c>
      <c r="H2167" s="21">
        <v>1.5778000000000001</v>
      </c>
      <c r="I2167" t="s">
        <v>218</v>
      </c>
      <c r="J2167" s="22">
        <f>ROUND(E2167* H2167,5)</f>
        <v>6.3112000000000004</v>
      </c>
      <c r="K2167" s="23"/>
    </row>
    <row r="2168" spans="1:11" x14ac:dyDescent="0.3">
      <c r="B2168" t="s">
        <v>924</v>
      </c>
      <c r="C2168" t="s">
        <v>72</v>
      </c>
      <c r="D2168" t="s">
        <v>925</v>
      </c>
      <c r="E2168" s="20">
        <v>4</v>
      </c>
      <c r="G2168" t="s">
        <v>217</v>
      </c>
      <c r="H2168" s="21">
        <v>8.5077999999999996</v>
      </c>
      <c r="I2168" t="s">
        <v>218</v>
      </c>
      <c r="J2168" s="22">
        <f>ROUND(E2168* H2168,5)</f>
        <v>34.031199999999998</v>
      </c>
      <c r="K2168" s="23"/>
    </row>
    <row r="2169" spans="1:11" x14ac:dyDescent="0.3">
      <c r="B2169" t="s">
        <v>902</v>
      </c>
      <c r="C2169" t="s">
        <v>72</v>
      </c>
      <c r="D2169" t="s">
        <v>903</v>
      </c>
      <c r="E2169" s="20">
        <v>1</v>
      </c>
      <c r="G2169" t="s">
        <v>217</v>
      </c>
      <c r="H2169" s="21">
        <v>2388.6208000000001</v>
      </c>
      <c r="I2169" t="s">
        <v>218</v>
      </c>
      <c r="J2169" s="22">
        <f>ROUND(E2169* H2169,5)</f>
        <v>2388.6208000000001</v>
      </c>
      <c r="K2169" s="23"/>
    </row>
    <row r="2170" spans="1:11" x14ac:dyDescent="0.3">
      <c r="D2170" s="24" t="s">
        <v>347</v>
      </c>
      <c r="E2170" s="23"/>
      <c r="H2170" s="23"/>
      <c r="K2170" s="21">
        <f>SUM(J2165:J2169)</f>
        <v>6159.7248</v>
      </c>
    </row>
    <row r="2171" spans="1:11" x14ac:dyDescent="0.3">
      <c r="D2171" s="24" t="s">
        <v>229</v>
      </c>
      <c r="E2171" s="23"/>
      <c r="H2171" s="23"/>
      <c r="K2171" s="69">
        <f>SUM(J2164:J2170)</f>
        <v>6159.7248</v>
      </c>
    </row>
    <row r="2172" spans="1:11" x14ac:dyDescent="0.3">
      <c r="D2172" s="24" t="s">
        <v>232</v>
      </c>
      <c r="E2172" s="23"/>
      <c r="H2172" s="23"/>
      <c r="K2172" s="69">
        <f>SUM(K2171:K2171)</f>
        <v>6159.7248</v>
      </c>
    </row>
    <row r="2174" spans="1:11" x14ac:dyDescent="0.3">
      <c r="A2174" s="17" t="s">
        <v>1800</v>
      </c>
      <c r="B2174" s="17" t="s">
        <v>1801</v>
      </c>
      <c r="C2174" s="1" t="s">
        <v>846</v>
      </c>
      <c r="D2174" s="116" t="s">
        <v>1802</v>
      </c>
      <c r="E2174" s="117"/>
      <c r="F2174" s="117"/>
      <c r="G2174" s="1"/>
      <c r="H2174" s="18" t="s">
        <v>212</v>
      </c>
      <c r="I2174" s="118">
        <v>1</v>
      </c>
      <c r="J2174" s="119"/>
      <c r="K2174" s="19">
        <f>ROUND(K2180,2)</f>
        <v>19.46</v>
      </c>
    </row>
    <row r="2175" spans="1:11" x14ac:dyDescent="0.3">
      <c r="B2175" s="14" t="s">
        <v>223</v>
      </c>
    </row>
    <row r="2176" spans="1:11" x14ac:dyDescent="0.3">
      <c r="B2176" t="s">
        <v>848</v>
      </c>
      <c r="C2176" t="s">
        <v>849</v>
      </c>
      <c r="D2176" t="s">
        <v>850</v>
      </c>
      <c r="E2176" s="20">
        <v>0.31</v>
      </c>
      <c r="G2176" t="s">
        <v>217</v>
      </c>
      <c r="H2176" s="21">
        <v>10.52</v>
      </c>
      <c r="I2176" t="s">
        <v>218</v>
      </c>
      <c r="J2176" s="22">
        <f>ROUND(E2176* H2176,5)</f>
        <v>3.2612000000000001</v>
      </c>
      <c r="K2176" s="23"/>
    </row>
    <row r="2177" spans="1:11" x14ac:dyDescent="0.3">
      <c r="B2177" t="s">
        <v>1803</v>
      </c>
      <c r="C2177" t="s">
        <v>846</v>
      </c>
      <c r="D2177" t="s">
        <v>1804</v>
      </c>
      <c r="E2177" s="20">
        <v>1</v>
      </c>
      <c r="G2177" t="s">
        <v>217</v>
      </c>
      <c r="H2177" s="21">
        <v>16.2</v>
      </c>
      <c r="I2177" t="s">
        <v>218</v>
      </c>
      <c r="J2177" s="22">
        <f>ROUND(E2177* H2177,5)</f>
        <v>16.2</v>
      </c>
      <c r="K2177" s="23"/>
    </row>
    <row r="2178" spans="1:11" x14ac:dyDescent="0.3">
      <c r="D2178" s="24" t="s">
        <v>228</v>
      </c>
      <c r="E2178" s="23"/>
      <c r="H2178" s="23"/>
      <c r="K2178" s="21">
        <f>SUM(J2176:J2177)</f>
        <v>19.461199999999998</v>
      </c>
    </row>
    <row r="2179" spans="1:11" x14ac:dyDescent="0.3">
      <c r="D2179" s="24" t="s">
        <v>229</v>
      </c>
      <c r="E2179" s="23"/>
      <c r="H2179" s="23"/>
      <c r="K2179" s="69">
        <f>SUM(J2175:J2178)</f>
        <v>19.461199999999998</v>
      </c>
    </row>
    <row r="2180" spans="1:11" x14ac:dyDescent="0.3">
      <c r="D2180" s="24" t="s">
        <v>232</v>
      </c>
      <c r="E2180" s="23"/>
      <c r="H2180" s="23"/>
      <c r="K2180" s="69">
        <f>SUM(K2179:K2179)</f>
        <v>19.461199999999998</v>
      </c>
    </row>
    <row r="2182" spans="1:11" x14ac:dyDescent="0.3">
      <c r="A2182" s="17" t="s">
        <v>1805</v>
      </c>
      <c r="B2182" s="17" t="s">
        <v>1806</v>
      </c>
      <c r="C2182" s="1" t="s">
        <v>846</v>
      </c>
      <c r="D2182" s="116" t="s">
        <v>1807</v>
      </c>
      <c r="E2182" s="117"/>
      <c r="F2182" s="117"/>
      <c r="G2182" s="1"/>
      <c r="H2182" s="18" t="s">
        <v>212</v>
      </c>
      <c r="I2182" s="118">
        <v>1</v>
      </c>
      <c r="J2182" s="119"/>
      <c r="K2182" s="19">
        <f>ROUND(K2188,2)</f>
        <v>16.09</v>
      </c>
    </row>
    <row r="2183" spans="1:11" x14ac:dyDescent="0.3">
      <c r="B2183" s="14" t="s">
        <v>223</v>
      </c>
    </row>
    <row r="2184" spans="1:11" x14ac:dyDescent="0.3">
      <c r="B2184" t="s">
        <v>848</v>
      </c>
      <c r="C2184" t="s">
        <v>849</v>
      </c>
      <c r="D2184" t="s">
        <v>850</v>
      </c>
      <c r="E2184" s="20">
        <v>0.31</v>
      </c>
      <c r="G2184" t="s">
        <v>217</v>
      </c>
      <c r="H2184" s="21">
        <v>10.52</v>
      </c>
      <c r="I2184" t="s">
        <v>218</v>
      </c>
      <c r="J2184" s="22">
        <f>ROUND(E2184* H2184,5)</f>
        <v>3.2612000000000001</v>
      </c>
      <c r="K2184" s="23"/>
    </row>
    <row r="2185" spans="1:11" x14ac:dyDescent="0.3">
      <c r="B2185" t="s">
        <v>1808</v>
      </c>
      <c r="C2185" t="s">
        <v>846</v>
      </c>
      <c r="D2185" t="s">
        <v>1809</v>
      </c>
      <c r="E2185" s="20">
        <v>1</v>
      </c>
      <c r="G2185" t="s">
        <v>217</v>
      </c>
      <c r="H2185" s="21">
        <v>12.83</v>
      </c>
      <c r="I2185" t="s">
        <v>218</v>
      </c>
      <c r="J2185" s="22">
        <f>ROUND(E2185* H2185,5)</f>
        <v>12.83</v>
      </c>
      <c r="K2185" s="23"/>
    </row>
    <row r="2186" spans="1:11" x14ac:dyDescent="0.3">
      <c r="D2186" s="24" t="s">
        <v>228</v>
      </c>
      <c r="E2186" s="23"/>
      <c r="H2186" s="23"/>
      <c r="K2186" s="21">
        <f>SUM(J2184:J2185)</f>
        <v>16.091200000000001</v>
      </c>
    </row>
    <row r="2187" spans="1:11" x14ac:dyDescent="0.3">
      <c r="D2187" s="24" t="s">
        <v>229</v>
      </c>
      <c r="E2187" s="23"/>
      <c r="H2187" s="23"/>
      <c r="K2187" s="69">
        <f>SUM(J2183:J2186)</f>
        <v>16.091200000000001</v>
      </c>
    </row>
    <row r="2188" spans="1:11" x14ac:dyDescent="0.3">
      <c r="D2188" s="24" t="s">
        <v>232</v>
      </c>
      <c r="E2188" s="23"/>
      <c r="H2188" s="23"/>
      <c r="K2188" s="69">
        <f>SUM(K2187:K2187)</f>
        <v>16.091200000000001</v>
      </c>
    </row>
    <row r="2190" spans="1:11" x14ac:dyDescent="0.3">
      <c r="A2190" s="17" t="s">
        <v>1810</v>
      </c>
      <c r="B2190" s="17" t="s">
        <v>1811</v>
      </c>
      <c r="C2190" s="1" t="s">
        <v>846</v>
      </c>
      <c r="D2190" s="116" t="s">
        <v>1812</v>
      </c>
      <c r="E2190" s="117"/>
      <c r="F2190" s="117"/>
      <c r="G2190" s="1"/>
      <c r="H2190" s="18" t="s">
        <v>212</v>
      </c>
      <c r="I2190" s="118">
        <v>1</v>
      </c>
      <c r="J2190" s="119"/>
      <c r="K2190" s="19">
        <f>ROUND(K2196,2)</f>
        <v>23.32</v>
      </c>
    </row>
    <row r="2191" spans="1:11" x14ac:dyDescent="0.3">
      <c r="B2191" s="14" t="s">
        <v>223</v>
      </c>
    </row>
    <row r="2192" spans="1:11" x14ac:dyDescent="0.3">
      <c r="B2192" t="s">
        <v>1813</v>
      </c>
      <c r="C2192" t="s">
        <v>846</v>
      </c>
      <c r="D2192" t="s">
        <v>1809</v>
      </c>
      <c r="E2192" s="20">
        <v>1</v>
      </c>
      <c r="G2192" t="s">
        <v>217</v>
      </c>
      <c r="H2192" s="21">
        <v>20.059999999999999</v>
      </c>
      <c r="I2192" t="s">
        <v>218</v>
      </c>
      <c r="J2192" s="22">
        <f>ROUND(E2192* H2192,5)</f>
        <v>20.059999999999999</v>
      </c>
      <c r="K2192" s="23"/>
    </row>
    <row r="2193" spans="1:11" x14ac:dyDescent="0.3">
      <c r="B2193" t="s">
        <v>848</v>
      </c>
      <c r="C2193" t="s">
        <v>849</v>
      </c>
      <c r="D2193" t="s">
        <v>850</v>
      </c>
      <c r="E2193" s="20">
        <v>0.31</v>
      </c>
      <c r="G2193" t="s">
        <v>217</v>
      </c>
      <c r="H2193" s="21">
        <v>10.52</v>
      </c>
      <c r="I2193" t="s">
        <v>218</v>
      </c>
      <c r="J2193" s="22">
        <f>ROUND(E2193* H2193,5)</f>
        <v>3.2612000000000001</v>
      </c>
      <c r="K2193" s="23"/>
    </row>
    <row r="2194" spans="1:11" x14ac:dyDescent="0.3">
      <c r="D2194" s="24" t="s">
        <v>228</v>
      </c>
      <c r="E2194" s="23"/>
      <c r="H2194" s="23"/>
      <c r="K2194" s="21">
        <f>SUM(J2192:J2193)</f>
        <v>23.321199999999997</v>
      </c>
    </row>
    <row r="2195" spans="1:11" x14ac:dyDescent="0.3">
      <c r="D2195" s="24" t="s">
        <v>229</v>
      </c>
      <c r="E2195" s="23"/>
      <c r="H2195" s="23"/>
      <c r="K2195" s="69">
        <f>SUM(J2191:J2194)</f>
        <v>23.321199999999997</v>
      </c>
    </row>
    <row r="2196" spans="1:11" x14ac:dyDescent="0.3">
      <c r="D2196" s="24" t="s">
        <v>232</v>
      </c>
      <c r="E2196" s="23"/>
      <c r="H2196" s="23"/>
      <c r="K2196" s="69">
        <f>SUM(K2195:K2195)</f>
        <v>23.321199999999997</v>
      </c>
    </row>
    <row r="2198" spans="1:11" x14ac:dyDescent="0.3">
      <c r="A2198" s="17" t="s">
        <v>1814</v>
      </c>
      <c r="B2198" s="17" t="s">
        <v>1815</v>
      </c>
      <c r="C2198" s="1" t="s">
        <v>846</v>
      </c>
      <c r="D2198" s="116" t="s">
        <v>1816</v>
      </c>
      <c r="E2198" s="117"/>
      <c r="F2198" s="117"/>
      <c r="G2198" s="1"/>
      <c r="H2198" s="18" t="s">
        <v>212</v>
      </c>
      <c r="I2198" s="118">
        <v>1</v>
      </c>
      <c r="J2198" s="119"/>
      <c r="K2198" s="19">
        <f>ROUND(K2204,2)</f>
        <v>22.09</v>
      </c>
    </row>
    <row r="2199" spans="1:11" x14ac:dyDescent="0.3">
      <c r="B2199" s="14" t="s">
        <v>223</v>
      </c>
    </row>
    <row r="2200" spans="1:11" x14ac:dyDescent="0.3">
      <c r="B2200" t="s">
        <v>848</v>
      </c>
      <c r="C2200" t="s">
        <v>849</v>
      </c>
      <c r="D2200" t="s">
        <v>850</v>
      </c>
      <c r="E2200" s="20">
        <v>0.31</v>
      </c>
      <c r="G2200" t="s">
        <v>217</v>
      </c>
      <c r="H2200" s="21">
        <v>10.52</v>
      </c>
      <c r="I2200" t="s">
        <v>218</v>
      </c>
      <c r="J2200" s="22">
        <f>ROUND(E2200* H2200,5)</f>
        <v>3.2612000000000001</v>
      </c>
      <c r="K2200" s="23"/>
    </row>
    <row r="2201" spans="1:11" x14ac:dyDescent="0.3">
      <c r="B2201" t="s">
        <v>1817</v>
      </c>
      <c r="C2201" t="s">
        <v>846</v>
      </c>
      <c r="D2201" t="s">
        <v>1809</v>
      </c>
      <c r="E2201" s="20">
        <v>1</v>
      </c>
      <c r="G2201" t="s">
        <v>217</v>
      </c>
      <c r="H2201" s="21">
        <v>18.829999999999998</v>
      </c>
      <c r="I2201" t="s">
        <v>218</v>
      </c>
      <c r="J2201" s="22">
        <f>ROUND(E2201* H2201,5)</f>
        <v>18.829999999999998</v>
      </c>
      <c r="K2201" s="23"/>
    </row>
    <row r="2202" spans="1:11" x14ac:dyDescent="0.3">
      <c r="D2202" s="24" t="s">
        <v>228</v>
      </c>
      <c r="E2202" s="23"/>
      <c r="H2202" s="23"/>
      <c r="K2202" s="21">
        <f>SUM(J2200:J2201)</f>
        <v>22.091199999999997</v>
      </c>
    </row>
    <row r="2203" spans="1:11" x14ac:dyDescent="0.3">
      <c r="D2203" s="24" t="s">
        <v>229</v>
      </c>
      <c r="E2203" s="23"/>
      <c r="H2203" s="23"/>
      <c r="K2203" s="69">
        <f>SUM(J2199:J2202)</f>
        <v>22.091199999999997</v>
      </c>
    </row>
    <row r="2204" spans="1:11" x14ac:dyDescent="0.3">
      <c r="D2204" s="24" t="s">
        <v>232</v>
      </c>
      <c r="E2204" s="23"/>
      <c r="H2204" s="23"/>
      <c r="K2204" s="69">
        <f>SUM(K2203:K2203)</f>
        <v>22.091199999999997</v>
      </c>
    </row>
    <row r="2206" spans="1:11" x14ac:dyDescent="0.3">
      <c r="A2206" s="17" t="s">
        <v>1818</v>
      </c>
      <c r="B2206" s="17" t="s">
        <v>1819</v>
      </c>
      <c r="C2206" s="1" t="s">
        <v>846</v>
      </c>
      <c r="D2206" s="116" t="s">
        <v>1820</v>
      </c>
      <c r="E2206" s="117"/>
      <c r="F2206" s="117"/>
      <c r="G2206" s="1"/>
      <c r="H2206" s="18" t="s">
        <v>212</v>
      </c>
      <c r="I2206" s="118">
        <v>1</v>
      </c>
      <c r="J2206" s="119"/>
      <c r="K2206" s="19">
        <f>ROUND(K2217,2)</f>
        <v>15.05</v>
      </c>
    </row>
    <row r="2207" spans="1:11" x14ac:dyDescent="0.3">
      <c r="B2207" s="14" t="s">
        <v>223</v>
      </c>
    </row>
    <row r="2208" spans="1:11" x14ac:dyDescent="0.3">
      <c r="B2208" t="s">
        <v>1063</v>
      </c>
      <c r="C2208" t="s">
        <v>846</v>
      </c>
      <c r="D2208" t="s">
        <v>1064</v>
      </c>
      <c r="E2208" s="20">
        <v>1</v>
      </c>
      <c r="G2208" t="s">
        <v>217</v>
      </c>
      <c r="H2208" s="21">
        <v>3.34</v>
      </c>
      <c r="I2208" t="s">
        <v>218</v>
      </c>
      <c r="J2208" s="22">
        <f>ROUND(E2208* H2208,5)</f>
        <v>3.34</v>
      </c>
      <c r="K2208" s="23"/>
    </row>
    <row r="2209" spans="1:11" x14ac:dyDescent="0.3">
      <c r="B2209" t="s">
        <v>932</v>
      </c>
      <c r="C2209" t="s">
        <v>849</v>
      </c>
      <c r="D2209" t="s">
        <v>933</v>
      </c>
      <c r="E2209" s="20">
        <v>0.45</v>
      </c>
      <c r="G2209" t="s">
        <v>217</v>
      </c>
      <c r="H2209" s="21">
        <v>8.59</v>
      </c>
      <c r="I2209" t="s">
        <v>218</v>
      </c>
      <c r="J2209" s="22">
        <f>ROUND(E2209* H2209,5)</f>
        <v>3.8654999999999999</v>
      </c>
      <c r="K2209" s="23"/>
    </row>
    <row r="2210" spans="1:11" x14ac:dyDescent="0.3">
      <c r="B2210" t="s">
        <v>848</v>
      </c>
      <c r="C2210" t="s">
        <v>849</v>
      </c>
      <c r="D2210" t="s">
        <v>850</v>
      </c>
      <c r="E2210" s="20">
        <v>0.45</v>
      </c>
      <c r="G2210" t="s">
        <v>217</v>
      </c>
      <c r="H2210" s="21">
        <v>10.52</v>
      </c>
      <c r="I2210" t="s">
        <v>218</v>
      </c>
      <c r="J2210" s="22">
        <f>ROUND(E2210* H2210,5)</f>
        <v>4.734</v>
      </c>
      <c r="K2210" s="23"/>
    </row>
    <row r="2211" spans="1:11" x14ac:dyDescent="0.3">
      <c r="D2211" s="24" t="s">
        <v>228</v>
      </c>
      <c r="E2211" s="23"/>
      <c r="H2211" s="23"/>
      <c r="K2211" s="21">
        <f>SUM(J2208:J2210)</f>
        <v>11.939499999999999</v>
      </c>
    </row>
    <row r="2212" spans="1:11" x14ac:dyDescent="0.3">
      <c r="B2212" s="14" t="s">
        <v>246</v>
      </c>
      <c r="E2212" s="23"/>
      <c r="H2212" s="23"/>
      <c r="K2212" s="23"/>
    </row>
    <row r="2213" spans="1:11" x14ac:dyDescent="0.3">
      <c r="B2213" t="s">
        <v>1821</v>
      </c>
      <c r="C2213" t="s">
        <v>891</v>
      </c>
      <c r="D2213" t="s">
        <v>1822</v>
      </c>
      <c r="E2213" s="20">
        <v>68</v>
      </c>
      <c r="G2213" t="s">
        <v>231</v>
      </c>
      <c r="H2213" s="21">
        <v>3.34</v>
      </c>
      <c r="I2213" t="s">
        <v>218</v>
      </c>
      <c r="J2213" s="22">
        <f>ROUND(E2213* H2213/100,5)</f>
        <v>2.2711999999999999</v>
      </c>
      <c r="K2213" s="23"/>
    </row>
    <row r="2214" spans="1:11" x14ac:dyDescent="0.3">
      <c r="B2214" t="s">
        <v>1823</v>
      </c>
      <c r="C2214" t="s">
        <v>891</v>
      </c>
      <c r="D2214" t="s">
        <v>1824</v>
      </c>
      <c r="E2214" s="20">
        <v>25</v>
      </c>
      <c r="G2214" t="s">
        <v>231</v>
      </c>
      <c r="H2214" s="21">
        <v>3.34</v>
      </c>
      <c r="I2214" t="s">
        <v>218</v>
      </c>
      <c r="J2214" s="22">
        <f>ROUND(E2214* H2214/100,5)</f>
        <v>0.83499999999999996</v>
      </c>
      <c r="K2214" s="23"/>
    </row>
    <row r="2215" spans="1:11" x14ac:dyDescent="0.3">
      <c r="D2215" s="24" t="s">
        <v>247</v>
      </c>
      <c r="E2215" s="23"/>
      <c r="H2215" s="23"/>
      <c r="K2215" s="21">
        <f>SUM(J2213:J2214)</f>
        <v>3.1061999999999999</v>
      </c>
    </row>
    <row r="2216" spans="1:11" x14ac:dyDescent="0.3">
      <c r="D2216" s="24" t="s">
        <v>229</v>
      </c>
      <c r="E2216" s="23"/>
      <c r="H2216" s="23"/>
      <c r="K2216" s="69">
        <f>SUM(J2207:J2215)</f>
        <v>15.0457</v>
      </c>
    </row>
    <row r="2217" spans="1:11" x14ac:dyDescent="0.3">
      <c r="D2217" s="24" t="s">
        <v>232</v>
      </c>
      <c r="E2217" s="23"/>
      <c r="H2217" s="23"/>
      <c r="K2217" s="69">
        <f>SUM(K2216:K2216)</f>
        <v>15.0457</v>
      </c>
    </row>
    <row r="2219" spans="1:11" x14ac:dyDescent="0.3">
      <c r="A2219" s="17" t="s">
        <v>1825</v>
      </c>
      <c r="B2219" s="17" t="s">
        <v>1826</v>
      </c>
      <c r="C2219" s="1" t="s">
        <v>846</v>
      </c>
      <c r="D2219" s="116" t="s">
        <v>1827</v>
      </c>
      <c r="E2219" s="117"/>
      <c r="F2219" s="117"/>
      <c r="G2219" s="1"/>
      <c r="H2219" s="18" t="s">
        <v>212</v>
      </c>
      <c r="I2219" s="118">
        <v>1</v>
      </c>
      <c r="J2219" s="119"/>
      <c r="K2219" s="19">
        <f>ROUND(K2230,2)</f>
        <v>16.7</v>
      </c>
    </row>
    <row r="2220" spans="1:11" x14ac:dyDescent="0.3">
      <c r="B2220" s="14" t="s">
        <v>223</v>
      </c>
    </row>
    <row r="2221" spans="1:11" x14ac:dyDescent="0.3">
      <c r="B2221" t="s">
        <v>932</v>
      </c>
      <c r="C2221" t="s">
        <v>849</v>
      </c>
      <c r="D2221" t="s">
        <v>933</v>
      </c>
      <c r="E2221" s="20">
        <v>0.6</v>
      </c>
      <c r="G2221" t="s">
        <v>217</v>
      </c>
      <c r="H2221" s="21">
        <v>8.59</v>
      </c>
      <c r="I2221" t="s">
        <v>218</v>
      </c>
      <c r="J2221" s="22">
        <f>ROUND(E2221* H2221,5)</f>
        <v>5.1539999999999999</v>
      </c>
      <c r="K2221" s="23"/>
    </row>
    <row r="2222" spans="1:11" x14ac:dyDescent="0.3">
      <c r="B2222" t="s">
        <v>848</v>
      </c>
      <c r="C2222" t="s">
        <v>849</v>
      </c>
      <c r="D2222" t="s">
        <v>850</v>
      </c>
      <c r="E2222" s="20">
        <v>0.6</v>
      </c>
      <c r="G2222" t="s">
        <v>217</v>
      </c>
      <c r="H2222" s="21">
        <v>10.52</v>
      </c>
      <c r="I2222" t="s">
        <v>218</v>
      </c>
      <c r="J2222" s="22">
        <f>ROUND(E2222* H2222,5)</f>
        <v>6.3120000000000003</v>
      </c>
      <c r="K2222" s="23"/>
    </row>
    <row r="2223" spans="1:11" x14ac:dyDescent="0.3">
      <c r="B2223" t="s">
        <v>1071</v>
      </c>
      <c r="C2223" t="s">
        <v>846</v>
      </c>
      <c r="D2223" t="s">
        <v>1072</v>
      </c>
      <c r="E2223" s="20">
        <v>1</v>
      </c>
      <c r="G2223" t="s">
        <v>217</v>
      </c>
      <c r="H2223" s="21">
        <v>2.71</v>
      </c>
      <c r="I2223" t="s">
        <v>218</v>
      </c>
      <c r="J2223" s="22">
        <f>ROUND(E2223* H2223,5)</f>
        <v>2.71</v>
      </c>
      <c r="K2223" s="23"/>
    </row>
    <row r="2224" spans="1:11" x14ac:dyDescent="0.3">
      <c r="D2224" s="24" t="s">
        <v>228</v>
      </c>
      <c r="E2224" s="23"/>
      <c r="H2224" s="23"/>
      <c r="K2224" s="21">
        <f>SUM(J2221:J2223)</f>
        <v>14.176000000000002</v>
      </c>
    </row>
    <row r="2225" spans="1:11" x14ac:dyDescent="0.3">
      <c r="B2225" s="14" t="s">
        <v>246</v>
      </c>
      <c r="E2225" s="23"/>
      <c r="H2225" s="23"/>
      <c r="K2225" s="23"/>
    </row>
    <row r="2226" spans="1:11" x14ac:dyDescent="0.3">
      <c r="B2226" t="s">
        <v>1828</v>
      </c>
      <c r="C2226" t="s">
        <v>891</v>
      </c>
      <c r="D2226" t="s">
        <v>1822</v>
      </c>
      <c r="E2226" s="20">
        <v>68</v>
      </c>
      <c r="G2226" t="s">
        <v>231</v>
      </c>
      <c r="H2226" s="21">
        <v>2.71</v>
      </c>
      <c r="I2226" t="s">
        <v>218</v>
      </c>
      <c r="J2226" s="22">
        <f>ROUND(E2226* H2226/100,5)</f>
        <v>1.8428</v>
      </c>
      <c r="K2226" s="23"/>
    </row>
    <row r="2227" spans="1:11" x14ac:dyDescent="0.3">
      <c r="B2227" t="s">
        <v>1823</v>
      </c>
      <c r="C2227" t="s">
        <v>891</v>
      </c>
      <c r="D2227" t="s">
        <v>1824</v>
      </c>
      <c r="E2227" s="20">
        <v>25</v>
      </c>
      <c r="G2227" t="s">
        <v>231</v>
      </c>
      <c r="H2227" s="21">
        <v>2.71</v>
      </c>
      <c r="I2227" t="s">
        <v>218</v>
      </c>
      <c r="J2227" s="22">
        <f>ROUND(E2227* H2227/100,5)</f>
        <v>0.67749999999999999</v>
      </c>
      <c r="K2227" s="23"/>
    </row>
    <row r="2228" spans="1:11" x14ac:dyDescent="0.3">
      <c r="D2228" s="24" t="s">
        <v>247</v>
      </c>
      <c r="E2228" s="23"/>
      <c r="H2228" s="23"/>
      <c r="K2228" s="21">
        <f>SUM(J2226:J2227)</f>
        <v>2.5202999999999998</v>
      </c>
    </row>
    <row r="2229" spans="1:11" x14ac:dyDescent="0.3">
      <c r="D2229" s="24" t="s">
        <v>229</v>
      </c>
      <c r="E2229" s="23"/>
      <c r="H2229" s="23"/>
      <c r="K2229" s="69">
        <f>SUM(J2220:J2228)</f>
        <v>16.696300000000001</v>
      </c>
    </row>
    <row r="2230" spans="1:11" x14ac:dyDescent="0.3">
      <c r="D2230" s="24" t="s">
        <v>232</v>
      </c>
      <c r="E2230" s="23"/>
      <c r="H2230" s="23"/>
      <c r="K2230" s="69">
        <f>SUM(K2229:K2229)</f>
        <v>16.696300000000001</v>
      </c>
    </row>
    <row r="2232" spans="1:11" x14ac:dyDescent="0.3">
      <c r="A2232" s="17" t="s">
        <v>1829</v>
      </c>
      <c r="B2232" s="17" t="s">
        <v>1830</v>
      </c>
      <c r="C2232" s="1" t="s">
        <v>846</v>
      </c>
      <c r="D2232" s="116" t="s">
        <v>1831</v>
      </c>
      <c r="E2232" s="117"/>
      <c r="F2232" s="117"/>
      <c r="G2232" s="1"/>
      <c r="H2232" s="18" t="s">
        <v>212</v>
      </c>
      <c r="I2232" s="118">
        <v>1</v>
      </c>
      <c r="J2232" s="119"/>
      <c r="K2232" s="19">
        <f>ROUND(K2243,2)</f>
        <v>18.03</v>
      </c>
    </row>
    <row r="2233" spans="1:11" x14ac:dyDescent="0.3">
      <c r="B2233" s="14" t="s">
        <v>223</v>
      </c>
    </row>
    <row r="2234" spans="1:11" x14ac:dyDescent="0.3">
      <c r="B2234" t="s">
        <v>1832</v>
      </c>
      <c r="C2234" t="s">
        <v>846</v>
      </c>
      <c r="D2234" t="s">
        <v>1833</v>
      </c>
      <c r="E2234" s="20">
        <v>1</v>
      </c>
      <c r="G2234" t="s">
        <v>217</v>
      </c>
      <c r="H2234" s="21">
        <v>3.4</v>
      </c>
      <c r="I2234" t="s">
        <v>218</v>
      </c>
      <c r="J2234" s="22">
        <f>ROUND(E2234* H2234,5)</f>
        <v>3.4</v>
      </c>
      <c r="K2234" s="23"/>
    </row>
    <row r="2235" spans="1:11" x14ac:dyDescent="0.3">
      <c r="B2235" t="s">
        <v>848</v>
      </c>
      <c r="C2235" t="s">
        <v>849</v>
      </c>
      <c r="D2235" t="s">
        <v>850</v>
      </c>
      <c r="E2235" s="20">
        <v>0.6</v>
      </c>
      <c r="G2235" t="s">
        <v>217</v>
      </c>
      <c r="H2235" s="21">
        <v>10.52</v>
      </c>
      <c r="I2235" t="s">
        <v>218</v>
      </c>
      <c r="J2235" s="22">
        <f>ROUND(E2235* H2235,5)</f>
        <v>6.3120000000000003</v>
      </c>
      <c r="K2235" s="23"/>
    </row>
    <row r="2236" spans="1:11" x14ac:dyDescent="0.3">
      <c r="B2236" t="s">
        <v>932</v>
      </c>
      <c r="C2236" t="s">
        <v>849</v>
      </c>
      <c r="D2236" t="s">
        <v>933</v>
      </c>
      <c r="E2236" s="20">
        <v>0.6</v>
      </c>
      <c r="G2236" t="s">
        <v>217</v>
      </c>
      <c r="H2236" s="21">
        <v>8.59</v>
      </c>
      <c r="I2236" t="s">
        <v>218</v>
      </c>
      <c r="J2236" s="22">
        <f>ROUND(E2236* H2236,5)</f>
        <v>5.1539999999999999</v>
      </c>
      <c r="K2236" s="23"/>
    </row>
    <row r="2237" spans="1:11" x14ac:dyDescent="0.3">
      <c r="D2237" s="24" t="s">
        <v>228</v>
      </c>
      <c r="E2237" s="23"/>
      <c r="H2237" s="23"/>
      <c r="K2237" s="21">
        <f>SUM(J2234:J2236)</f>
        <v>14.866</v>
      </c>
    </row>
    <row r="2238" spans="1:11" x14ac:dyDescent="0.3">
      <c r="B2238" s="14" t="s">
        <v>246</v>
      </c>
      <c r="E2238" s="23"/>
      <c r="H2238" s="23"/>
      <c r="K2238" s="23"/>
    </row>
    <row r="2239" spans="1:11" x14ac:dyDescent="0.3">
      <c r="B2239" t="s">
        <v>1834</v>
      </c>
      <c r="C2239" t="s">
        <v>891</v>
      </c>
      <c r="D2239" t="s">
        <v>1822</v>
      </c>
      <c r="E2239" s="20">
        <v>68</v>
      </c>
      <c r="G2239" t="s">
        <v>231</v>
      </c>
      <c r="H2239" s="21">
        <v>3.4</v>
      </c>
      <c r="I2239" t="s">
        <v>218</v>
      </c>
      <c r="J2239" s="22">
        <f>ROUND(E2239* H2239/100,5)</f>
        <v>2.3119999999999998</v>
      </c>
      <c r="K2239" s="23"/>
    </row>
    <row r="2240" spans="1:11" x14ac:dyDescent="0.3">
      <c r="B2240" t="s">
        <v>1823</v>
      </c>
      <c r="C2240" t="s">
        <v>891</v>
      </c>
      <c r="D2240" t="s">
        <v>1824</v>
      </c>
      <c r="E2240" s="20">
        <v>25</v>
      </c>
      <c r="G2240" t="s">
        <v>231</v>
      </c>
      <c r="H2240" s="21">
        <v>3.4</v>
      </c>
      <c r="I2240" t="s">
        <v>218</v>
      </c>
      <c r="J2240" s="22">
        <f>ROUND(E2240* H2240/100,5)</f>
        <v>0.85</v>
      </c>
      <c r="K2240" s="23"/>
    </row>
    <row r="2241" spans="1:11" x14ac:dyDescent="0.3">
      <c r="D2241" s="24" t="s">
        <v>247</v>
      </c>
      <c r="E2241" s="23"/>
      <c r="H2241" s="23"/>
      <c r="K2241" s="21">
        <f>SUM(J2239:J2240)</f>
        <v>3.1619999999999999</v>
      </c>
    </row>
    <row r="2242" spans="1:11" x14ac:dyDescent="0.3">
      <c r="D2242" s="24" t="s">
        <v>229</v>
      </c>
      <c r="E2242" s="23"/>
      <c r="H2242" s="23"/>
      <c r="K2242" s="69">
        <f>SUM(J2233:J2241)</f>
        <v>18.028000000000002</v>
      </c>
    </row>
    <row r="2243" spans="1:11" x14ac:dyDescent="0.3">
      <c r="D2243" s="24" t="s">
        <v>232</v>
      </c>
      <c r="E2243" s="23"/>
      <c r="H2243" s="23"/>
      <c r="K2243" s="69">
        <f>SUM(K2242:K2242)</f>
        <v>18.028000000000002</v>
      </c>
    </row>
    <row r="2245" spans="1:11" x14ac:dyDescent="0.3">
      <c r="A2245" s="17" t="s">
        <v>1835</v>
      </c>
      <c r="B2245" s="17" t="s">
        <v>1836</v>
      </c>
      <c r="C2245" s="1" t="s">
        <v>846</v>
      </c>
      <c r="D2245" s="116" t="s">
        <v>1837</v>
      </c>
      <c r="E2245" s="117"/>
      <c r="F2245" s="117"/>
      <c r="G2245" s="1"/>
      <c r="H2245" s="18" t="s">
        <v>212</v>
      </c>
      <c r="I2245" s="118">
        <v>1</v>
      </c>
      <c r="J2245" s="119"/>
      <c r="K2245" s="19">
        <f>ROUND(K2256,2)</f>
        <v>19.86</v>
      </c>
    </row>
    <row r="2246" spans="1:11" x14ac:dyDescent="0.3">
      <c r="B2246" s="14" t="s">
        <v>223</v>
      </c>
    </row>
    <row r="2247" spans="1:11" x14ac:dyDescent="0.3">
      <c r="B2247" t="s">
        <v>848</v>
      </c>
      <c r="C2247" t="s">
        <v>849</v>
      </c>
      <c r="D2247" t="s">
        <v>850</v>
      </c>
      <c r="E2247" s="20">
        <v>0.6</v>
      </c>
      <c r="G2247" t="s">
        <v>217</v>
      </c>
      <c r="H2247" s="21">
        <v>10.52</v>
      </c>
      <c r="I2247" t="s">
        <v>218</v>
      </c>
      <c r="J2247" s="22">
        <f>ROUND(E2247* H2247,5)</f>
        <v>6.3120000000000003</v>
      </c>
      <c r="K2247" s="23"/>
    </row>
    <row r="2248" spans="1:11" x14ac:dyDescent="0.3">
      <c r="B2248" t="s">
        <v>932</v>
      </c>
      <c r="C2248" t="s">
        <v>849</v>
      </c>
      <c r="D2248" t="s">
        <v>933</v>
      </c>
      <c r="E2248" s="20">
        <v>0.6</v>
      </c>
      <c r="G2248" t="s">
        <v>217</v>
      </c>
      <c r="H2248" s="21">
        <v>8.59</v>
      </c>
      <c r="I2248" t="s">
        <v>218</v>
      </c>
      <c r="J2248" s="22">
        <f>ROUND(E2248* H2248,5)</f>
        <v>5.1539999999999999</v>
      </c>
      <c r="K2248" s="23"/>
    </row>
    <row r="2249" spans="1:11" x14ac:dyDescent="0.3">
      <c r="B2249" t="s">
        <v>1838</v>
      </c>
      <c r="C2249" t="s">
        <v>846</v>
      </c>
      <c r="D2249" t="s">
        <v>1839</v>
      </c>
      <c r="E2249" s="20">
        <v>1</v>
      </c>
      <c r="G2249" t="s">
        <v>217</v>
      </c>
      <c r="H2249" s="21">
        <v>4.3499999999999996</v>
      </c>
      <c r="I2249" t="s">
        <v>218</v>
      </c>
      <c r="J2249" s="22">
        <f>ROUND(E2249* H2249,5)</f>
        <v>4.3499999999999996</v>
      </c>
      <c r="K2249" s="23"/>
    </row>
    <row r="2250" spans="1:11" x14ac:dyDescent="0.3">
      <c r="D2250" s="24" t="s">
        <v>228</v>
      </c>
      <c r="E2250" s="23"/>
      <c r="H2250" s="23"/>
      <c r="K2250" s="21">
        <f>SUM(J2247:J2249)</f>
        <v>15.816000000000001</v>
      </c>
    </row>
    <row r="2251" spans="1:11" x14ac:dyDescent="0.3">
      <c r="B2251" s="14" t="s">
        <v>246</v>
      </c>
      <c r="E2251" s="23"/>
      <c r="H2251" s="23"/>
      <c r="K2251" s="23"/>
    </row>
    <row r="2252" spans="1:11" x14ac:dyDescent="0.3">
      <c r="B2252" t="s">
        <v>1840</v>
      </c>
      <c r="C2252" t="s">
        <v>891</v>
      </c>
      <c r="D2252" t="s">
        <v>1822</v>
      </c>
      <c r="E2252" s="20">
        <v>68</v>
      </c>
      <c r="G2252" t="s">
        <v>231</v>
      </c>
      <c r="H2252" s="21">
        <v>4.3499999999999996</v>
      </c>
      <c r="I2252" t="s">
        <v>218</v>
      </c>
      <c r="J2252" s="22">
        <f>ROUND(E2252* H2252/100,5)</f>
        <v>2.9580000000000002</v>
      </c>
      <c r="K2252" s="23"/>
    </row>
    <row r="2253" spans="1:11" x14ac:dyDescent="0.3">
      <c r="B2253" t="s">
        <v>1823</v>
      </c>
      <c r="C2253" t="s">
        <v>891</v>
      </c>
      <c r="D2253" t="s">
        <v>1824</v>
      </c>
      <c r="E2253" s="20">
        <v>25</v>
      </c>
      <c r="G2253" t="s">
        <v>231</v>
      </c>
      <c r="H2253" s="21">
        <v>4.3499999999999996</v>
      </c>
      <c r="I2253" t="s">
        <v>218</v>
      </c>
      <c r="J2253" s="22">
        <f>ROUND(E2253* H2253/100,5)</f>
        <v>1.0874999999999999</v>
      </c>
      <c r="K2253" s="23"/>
    </row>
    <row r="2254" spans="1:11" x14ac:dyDescent="0.3">
      <c r="D2254" s="24" t="s">
        <v>247</v>
      </c>
      <c r="E2254" s="23"/>
      <c r="H2254" s="23"/>
      <c r="K2254" s="21">
        <f>SUM(J2252:J2253)</f>
        <v>4.0455000000000005</v>
      </c>
    </row>
    <row r="2255" spans="1:11" x14ac:dyDescent="0.3">
      <c r="D2255" s="24" t="s">
        <v>229</v>
      </c>
      <c r="E2255" s="23"/>
      <c r="H2255" s="23"/>
      <c r="K2255" s="69">
        <f>SUM(J2246:J2254)</f>
        <v>19.861499999999999</v>
      </c>
    </row>
    <row r="2256" spans="1:11" x14ac:dyDescent="0.3">
      <c r="D2256" s="24" t="s">
        <v>232</v>
      </c>
      <c r="E2256" s="23"/>
      <c r="H2256" s="23"/>
      <c r="K2256" s="69">
        <f>SUM(K2255:K2255)</f>
        <v>19.861499999999999</v>
      </c>
    </row>
    <row r="2258" spans="1:11" x14ac:dyDescent="0.3">
      <c r="A2258" s="17" t="s">
        <v>1841</v>
      </c>
      <c r="B2258" s="17" t="s">
        <v>1842</v>
      </c>
      <c r="C2258" s="1" t="s">
        <v>846</v>
      </c>
      <c r="D2258" s="116" t="s">
        <v>1843</v>
      </c>
      <c r="E2258" s="117"/>
      <c r="F2258" s="117"/>
      <c r="G2258" s="1"/>
      <c r="H2258" s="18" t="s">
        <v>212</v>
      </c>
      <c r="I2258" s="118">
        <v>1</v>
      </c>
      <c r="J2258" s="119"/>
      <c r="K2258" s="19">
        <f>ROUND(K2269,2)</f>
        <v>21.12</v>
      </c>
    </row>
    <row r="2259" spans="1:11" x14ac:dyDescent="0.3">
      <c r="B2259" s="14" t="s">
        <v>223</v>
      </c>
    </row>
    <row r="2260" spans="1:11" x14ac:dyDescent="0.3">
      <c r="B2260" t="s">
        <v>1844</v>
      </c>
      <c r="C2260" t="s">
        <v>846</v>
      </c>
      <c r="D2260" t="s">
        <v>1845</v>
      </c>
      <c r="E2260" s="20">
        <v>1</v>
      </c>
      <c r="G2260" t="s">
        <v>217</v>
      </c>
      <c r="H2260" s="21">
        <v>5</v>
      </c>
      <c r="I2260" t="s">
        <v>218</v>
      </c>
      <c r="J2260" s="22">
        <f>ROUND(E2260* H2260,5)</f>
        <v>5</v>
      </c>
      <c r="K2260" s="23"/>
    </row>
    <row r="2261" spans="1:11" x14ac:dyDescent="0.3">
      <c r="B2261" t="s">
        <v>848</v>
      </c>
      <c r="C2261" t="s">
        <v>849</v>
      </c>
      <c r="D2261" t="s">
        <v>850</v>
      </c>
      <c r="E2261" s="20">
        <v>0.6</v>
      </c>
      <c r="G2261" t="s">
        <v>217</v>
      </c>
      <c r="H2261" s="21">
        <v>10.52</v>
      </c>
      <c r="I2261" t="s">
        <v>218</v>
      </c>
      <c r="J2261" s="22">
        <f>ROUND(E2261* H2261,5)</f>
        <v>6.3120000000000003</v>
      </c>
      <c r="K2261" s="23"/>
    </row>
    <row r="2262" spans="1:11" x14ac:dyDescent="0.3">
      <c r="B2262" t="s">
        <v>932</v>
      </c>
      <c r="C2262" t="s">
        <v>849</v>
      </c>
      <c r="D2262" t="s">
        <v>933</v>
      </c>
      <c r="E2262" s="20">
        <v>0.6</v>
      </c>
      <c r="G2262" t="s">
        <v>217</v>
      </c>
      <c r="H2262" s="21">
        <v>8.59</v>
      </c>
      <c r="I2262" t="s">
        <v>218</v>
      </c>
      <c r="J2262" s="22">
        <f>ROUND(E2262* H2262,5)</f>
        <v>5.1539999999999999</v>
      </c>
      <c r="K2262" s="23"/>
    </row>
    <row r="2263" spans="1:11" x14ac:dyDescent="0.3">
      <c r="D2263" s="24" t="s">
        <v>228</v>
      </c>
      <c r="E2263" s="23"/>
      <c r="H2263" s="23"/>
      <c r="K2263" s="21">
        <f>SUM(J2260:J2262)</f>
        <v>16.466000000000001</v>
      </c>
    </row>
    <row r="2264" spans="1:11" x14ac:dyDescent="0.3">
      <c r="B2264" s="14" t="s">
        <v>246</v>
      </c>
      <c r="E2264" s="23"/>
      <c r="H2264" s="23"/>
      <c r="K2264" s="23"/>
    </row>
    <row r="2265" spans="1:11" x14ac:dyDescent="0.3">
      <c r="B2265" t="s">
        <v>1846</v>
      </c>
      <c r="C2265" t="s">
        <v>891</v>
      </c>
      <c r="D2265" t="s">
        <v>1822</v>
      </c>
      <c r="E2265" s="20">
        <v>68</v>
      </c>
      <c r="G2265" t="s">
        <v>231</v>
      </c>
      <c r="H2265" s="21">
        <v>5</v>
      </c>
      <c r="I2265" t="s">
        <v>218</v>
      </c>
      <c r="J2265" s="22">
        <f>ROUND(E2265* H2265/100,5)</f>
        <v>3.4</v>
      </c>
      <c r="K2265" s="23"/>
    </row>
    <row r="2266" spans="1:11" x14ac:dyDescent="0.3">
      <c r="B2266" t="s">
        <v>1823</v>
      </c>
      <c r="C2266" t="s">
        <v>891</v>
      </c>
      <c r="D2266" t="s">
        <v>1824</v>
      </c>
      <c r="E2266" s="20">
        <v>25</v>
      </c>
      <c r="G2266" t="s">
        <v>231</v>
      </c>
      <c r="H2266" s="21">
        <v>5</v>
      </c>
      <c r="I2266" t="s">
        <v>218</v>
      </c>
      <c r="J2266" s="22">
        <f>ROUND(E2266* H2266/100,5)</f>
        <v>1.25</v>
      </c>
      <c r="K2266" s="23"/>
    </row>
    <row r="2267" spans="1:11" x14ac:dyDescent="0.3">
      <c r="D2267" s="24" t="s">
        <v>247</v>
      </c>
      <c r="E2267" s="23"/>
      <c r="H2267" s="23"/>
      <c r="K2267" s="21">
        <f>SUM(J2265:J2266)</f>
        <v>4.6500000000000004</v>
      </c>
    </row>
    <row r="2268" spans="1:11" x14ac:dyDescent="0.3">
      <c r="D2268" s="24" t="s">
        <v>229</v>
      </c>
      <c r="E2268" s="23"/>
      <c r="H2268" s="23"/>
      <c r="K2268" s="69">
        <f>SUM(J2259:J2267)</f>
        <v>21.116</v>
      </c>
    </row>
    <row r="2269" spans="1:11" x14ac:dyDescent="0.3">
      <c r="D2269" s="24" t="s">
        <v>232</v>
      </c>
      <c r="E2269" s="23"/>
      <c r="H2269" s="23"/>
      <c r="K2269" s="69">
        <f>SUM(K2268:K2268)</f>
        <v>21.116</v>
      </c>
    </row>
    <row r="2271" spans="1:11" x14ac:dyDescent="0.3">
      <c r="A2271" s="17" t="s">
        <v>1847</v>
      </c>
      <c r="B2271" s="17" t="s">
        <v>1848</v>
      </c>
      <c r="C2271" s="1" t="s">
        <v>846</v>
      </c>
      <c r="D2271" s="116" t="s">
        <v>1849</v>
      </c>
      <c r="E2271" s="117"/>
      <c r="F2271" s="117"/>
      <c r="G2271" s="1"/>
      <c r="H2271" s="18" t="s">
        <v>212</v>
      </c>
      <c r="I2271" s="118">
        <v>1</v>
      </c>
      <c r="J2271" s="119"/>
      <c r="K2271" s="19">
        <f>ROUND(K2282,2)</f>
        <v>27.71</v>
      </c>
    </row>
    <row r="2272" spans="1:11" x14ac:dyDescent="0.3">
      <c r="B2272" s="14" t="s">
        <v>223</v>
      </c>
    </row>
    <row r="2273" spans="1:11" x14ac:dyDescent="0.3">
      <c r="B2273" t="s">
        <v>932</v>
      </c>
      <c r="C2273" t="s">
        <v>849</v>
      </c>
      <c r="D2273" t="s">
        <v>933</v>
      </c>
      <c r="E2273" s="20">
        <v>0.75</v>
      </c>
      <c r="G2273" t="s">
        <v>217</v>
      </c>
      <c r="H2273" s="21">
        <v>8.59</v>
      </c>
      <c r="I2273" t="s">
        <v>218</v>
      </c>
      <c r="J2273" s="22">
        <f>ROUND(E2273* H2273,5)</f>
        <v>6.4424999999999999</v>
      </c>
      <c r="K2273" s="23"/>
    </row>
    <row r="2274" spans="1:11" x14ac:dyDescent="0.3">
      <c r="B2274" t="s">
        <v>848</v>
      </c>
      <c r="C2274" t="s">
        <v>849</v>
      </c>
      <c r="D2274" t="s">
        <v>850</v>
      </c>
      <c r="E2274" s="20">
        <v>0.75</v>
      </c>
      <c r="G2274" t="s">
        <v>217</v>
      </c>
      <c r="H2274" s="21">
        <v>10.52</v>
      </c>
      <c r="I2274" t="s">
        <v>218</v>
      </c>
      <c r="J2274" s="22">
        <f>ROUND(E2274* H2274,5)</f>
        <v>7.89</v>
      </c>
      <c r="K2274" s="23"/>
    </row>
    <row r="2275" spans="1:11" x14ac:dyDescent="0.3">
      <c r="B2275" t="s">
        <v>1850</v>
      </c>
      <c r="C2275" t="s">
        <v>846</v>
      </c>
      <c r="D2275" t="s">
        <v>1851</v>
      </c>
      <c r="E2275" s="20">
        <v>1</v>
      </c>
      <c r="G2275" t="s">
        <v>217</v>
      </c>
      <c r="H2275" s="21">
        <v>6.93</v>
      </c>
      <c r="I2275" t="s">
        <v>218</v>
      </c>
      <c r="J2275" s="22">
        <f>ROUND(E2275* H2275,5)</f>
        <v>6.93</v>
      </c>
      <c r="K2275" s="23"/>
    </row>
    <row r="2276" spans="1:11" x14ac:dyDescent="0.3">
      <c r="D2276" s="24" t="s">
        <v>228</v>
      </c>
      <c r="E2276" s="23"/>
      <c r="H2276" s="23"/>
      <c r="K2276" s="21">
        <f>SUM(J2273:J2275)</f>
        <v>21.262499999999999</v>
      </c>
    </row>
    <row r="2277" spans="1:11" x14ac:dyDescent="0.3">
      <c r="B2277" s="14" t="s">
        <v>246</v>
      </c>
      <c r="E2277" s="23"/>
      <c r="H2277" s="23"/>
      <c r="K2277" s="23"/>
    </row>
    <row r="2278" spans="1:11" x14ac:dyDescent="0.3">
      <c r="B2278" t="s">
        <v>1852</v>
      </c>
      <c r="C2278" t="s">
        <v>891</v>
      </c>
      <c r="D2278" t="s">
        <v>1822</v>
      </c>
      <c r="E2278" s="20">
        <v>68</v>
      </c>
      <c r="G2278" t="s">
        <v>231</v>
      </c>
      <c r="H2278" s="21">
        <v>6.93</v>
      </c>
      <c r="I2278" t="s">
        <v>218</v>
      </c>
      <c r="J2278" s="22">
        <f>ROUND(E2278* H2278/100,5)</f>
        <v>4.7123999999999997</v>
      </c>
      <c r="K2278" s="23"/>
    </row>
    <row r="2279" spans="1:11" x14ac:dyDescent="0.3">
      <c r="B2279" t="s">
        <v>1823</v>
      </c>
      <c r="C2279" t="s">
        <v>891</v>
      </c>
      <c r="D2279" t="s">
        <v>1824</v>
      </c>
      <c r="E2279" s="20">
        <v>25</v>
      </c>
      <c r="G2279" t="s">
        <v>231</v>
      </c>
      <c r="H2279" s="21">
        <v>6.93</v>
      </c>
      <c r="I2279" t="s">
        <v>218</v>
      </c>
      <c r="J2279" s="22">
        <f>ROUND(E2279* H2279/100,5)</f>
        <v>1.7324999999999999</v>
      </c>
      <c r="K2279" s="23"/>
    </row>
    <row r="2280" spans="1:11" x14ac:dyDescent="0.3">
      <c r="D2280" s="24" t="s">
        <v>247</v>
      </c>
      <c r="E2280" s="23"/>
      <c r="H2280" s="23"/>
      <c r="K2280" s="21">
        <f>SUM(J2278:J2279)</f>
        <v>6.4448999999999996</v>
      </c>
    </row>
    <row r="2281" spans="1:11" x14ac:dyDescent="0.3">
      <c r="D2281" s="24" t="s">
        <v>229</v>
      </c>
      <c r="E2281" s="23"/>
      <c r="H2281" s="23"/>
      <c r="K2281" s="69">
        <f>SUM(J2272:J2280)</f>
        <v>27.7074</v>
      </c>
    </row>
    <row r="2282" spans="1:11" x14ac:dyDescent="0.3">
      <c r="D2282" s="24" t="s">
        <v>232</v>
      </c>
      <c r="E2282" s="23"/>
      <c r="H2282" s="23"/>
      <c r="K2282" s="69">
        <f>SUM(K2281:K2281)</f>
        <v>27.7074</v>
      </c>
    </row>
    <row r="2284" spans="1:11" x14ac:dyDescent="0.3">
      <c r="A2284" s="17" t="s">
        <v>1853</v>
      </c>
      <c r="B2284" s="17" t="s">
        <v>1854</v>
      </c>
      <c r="C2284" s="1" t="s">
        <v>846</v>
      </c>
      <c r="D2284" s="116" t="s">
        <v>1855</v>
      </c>
      <c r="E2284" s="117"/>
      <c r="F2284" s="117"/>
      <c r="G2284" s="1"/>
      <c r="H2284" s="18" t="s">
        <v>212</v>
      </c>
      <c r="I2284" s="118">
        <v>1</v>
      </c>
      <c r="J2284" s="119"/>
      <c r="K2284" s="19">
        <f>ROUND(K2295,2)</f>
        <v>31.36</v>
      </c>
    </row>
    <row r="2285" spans="1:11" x14ac:dyDescent="0.3">
      <c r="B2285" s="14" t="s">
        <v>223</v>
      </c>
    </row>
    <row r="2286" spans="1:11" x14ac:dyDescent="0.3">
      <c r="B2286" t="s">
        <v>1856</v>
      </c>
      <c r="C2286" t="s">
        <v>846</v>
      </c>
      <c r="D2286" t="s">
        <v>1857</v>
      </c>
      <c r="E2286" s="20">
        <v>1</v>
      </c>
      <c r="G2286" t="s">
        <v>217</v>
      </c>
      <c r="H2286" s="21">
        <v>8.82</v>
      </c>
      <c r="I2286" t="s">
        <v>218</v>
      </c>
      <c r="J2286" s="22">
        <f>ROUND(E2286* H2286,5)</f>
        <v>8.82</v>
      </c>
      <c r="K2286" s="23"/>
    </row>
    <row r="2287" spans="1:11" x14ac:dyDescent="0.3">
      <c r="B2287" t="s">
        <v>848</v>
      </c>
      <c r="C2287" t="s">
        <v>849</v>
      </c>
      <c r="D2287" t="s">
        <v>850</v>
      </c>
      <c r="E2287" s="20">
        <v>0.75</v>
      </c>
      <c r="G2287" t="s">
        <v>217</v>
      </c>
      <c r="H2287" s="21">
        <v>10.52</v>
      </c>
      <c r="I2287" t="s">
        <v>218</v>
      </c>
      <c r="J2287" s="22">
        <f>ROUND(E2287* H2287,5)</f>
        <v>7.89</v>
      </c>
      <c r="K2287" s="23"/>
    </row>
    <row r="2288" spans="1:11" x14ac:dyDescent="0.3">
      <c r="B2288" t="s">
        <v>932</v>
      </c>
      <c r="C2288" t="s">
        <v>849</v>
      </c>
      <c r="D2288" t="s">
        <v>933</v>
      </c>
      <c r="E2288" s="20">
        <v>0.75</v>
      </c>
      <c r="G2288" t="s">
        <v>217</v>
      </c>
      <c r="H2288" s="21">
        <v>8.59</v>
      </c>
      <c r="I2288" t="s">
        <v>218</v>
      </c>
      <c r="J2288" s="22">
        <f>ROUND(E2288* H2288,5)</f>
        <v>6.4424999999999999</v>
      </c>
      <c r="K2288" s="23"/>
    </row>
    <row r="2289" spans="1:11" x14ac:dyDescent="0.3">
      <c r="D2289" s="24" t="s">
        <v>228</v>
      </c>
      <c r="E2289" s="23"/>
      <c r="H2289" s="23"/>
      <c r="K2289" s="21">
        <f>SUM(J2286:J2288)</f>
        <v>23.1525</v>
      </c>
    </row>
    <row r="2290" spans="1:11" x14ac:dyDescent="0.3">
      <c r="B2290" s="14" t="s">
        <v>246</v>
      </c>
      <c r="E2290" s="23"/>
      <c r="H2290" s="23"/>
      <c r="K2290" s="23"/>
    </row>
    <row r="2291" spans="1:11" x14ac:dyDescent="0.3">
      <c r="B2291" t="s">
        <v>1858</v>
      </c>
      <c r="C2291" t="s">
        <v>891</v>
      </c>
      <c r="D2291" t="s">
        <v>1822</v>
      </c>
      <c r="E2291" s="20">
        <v>68</v>
      </c>
      <c r="G2291" t="s">
        <v>231</v>
      </c>
      <c r="H2291" s="21">
        <v>8.82</v>
      </c>
      <c r="I2291" t="s">
        <v>218</v>
      </c>
      <c r="J2291" s="22">
        <f>ROUND(E2291* H2291/100,5)</f>
        <v>5.9976000000000003</v>
      </c>
      <c r="K2291" s="23"/>
    </row>
    <row r="2292" spans="1:11" x14ac:dyDescent="0.3">
      <c r="B2292" t="s">
        <v>1823</v>
      </c>
      <c r="C2292" t="s">
        <v>891</v>
      </c>
      <c r="D2292" t="s">
        <v>1824</v>
      </c>
      <c r="E2292" s="20">
        <v>25</v>
      </c>
      <c r="G2292" t="s">
        <v>231</v>
      </c>
      <c r="H2292" s="21">
        <v>8.82</v>
      </c>
      <c r="I2292" t="s">
        <v>218</v>
      </c>
      <c r="J2292" s="22">
        <f>ROUND(E2292* H2292/100,5)</f>
        <v>2.2050000000000001</v>
      </c>
      <c r="K2292" s="23"/>
    </row>
    <row r="2293" spans="1:11" x14ac:dyDescent="0.3">
      <c r="D2293" s="24" t="s">
        <v>247</v>
      </c>
      <c r="E2293" s="23"/>
      <c r="H2293" s="23"/>
      <c r="K2293" s="21">
        <f>SUM(J2291:J2292)</f>
        <v>8.2026000000000003</v>
      </c>
    </row>
    <row r="2294" spans="1:11" x14ac:dyDescent="0.3">
      <c r="D2294" s="24" t="s">
        <v>229</v>
      </c>
      <c r="E2294" s="23"/>
      <c r="H2294" s="23"/>
      <c r="K2294" s="69">
        <f>SUM(J2285:J2293)</f>
        <v>31.3551</v>
      </c>
    </row>
    <row r="2295" spans="1:11" x14ac:dyDescent="0.3">
      <c r="D2295" s="24" t="s">
        <v>232</v>
      </c>
      <c r="E2295" s="23"/>
      <c r="H2295" s="23"/>
      <c r="K2295" s="69">
        <f>SUM(K2294:K2294)</f>
        <v>31.3551</v>
      </c>
    </row>
    <row r="2297" spans="1:11" x14ac:dyDescent="0.3">
      <c r="A2297" s="17" t="s">
        <v>1859</v>
      </c>
      <c r="B2297" s="17" t="s">
        <v>1860</v>
      </c>
      <c r="C2297" s="1" t="s">
        <v>846</v>
      </c>
      <c r="D2297" s="116" t="s">
        <v>1861</v>
      </c>
      <c r="E2297" s="117"/>
      <c r="F2297" s="117"/>
      <c r="G2297" s="1"/>
      <c r="H2297" s="18" t="s">
        <v>212</v>
      </c>
      <c r="I2297" s="118">
        <v>1</v>
      </c>
      <c r="J2297" s="119"/>
      <c r="K2297" s="19">
        <f>ROUND(K2308,2)</f>
        <v>21.91</v>
      </c>
    </row>
    <row r="2298" spans="1:11" x14ac:dyDescent="0.3">
      <c r="B2298" s="14" t="s">
        <v>223</v>
      </c>
    </row>
    <row r="2299" spans="1:11" x14ac:dyDescent="0.3">
      <c r="B2299" t="s">
        <v>1862</v>
      </c>
      <c r="C2299" t="s">
        <v>846</v>
      </c>
      <c r="D2299" t="s">
        <v>1863</v>
      </c>
      <c r="E2299" s="20">
        <v>1</v>
      </c>
      <c r="G2299" t="s">
        <v>217</v>
      </c>
      <c r="H2299" s="21">
        <v>5.41</v>
      </c>
      <c r="I2299" t="s">
        <v>218</v>
      </c>
      <c r="J2299" s="22">
        <f>ROUND(E2299* H2299,5)</f>
        <v>5.41</v>
      </c>
      <c r="K2299" s="23"/>
    </row>
    <row r="2300" spans="1:11" x14ac:dyDescent="0.3">
      <c r="B2300" t="s">
        <v>848</v>
      </c>
      <c r="C2300" t="s">
        <v>849</v>
      </c>
      <c r="D2300" t="s">
        <v>850</v>
      </c>
      <c r="E2300" s="20">
        <v>0.6</v>
      </c>
      <c r="G2300" t="s">
        <v>217</v>
      </c>
      <c r="H2300" s="21">
        <v>10.52</v>
      </c>
      <c r="I2300" t="s">
        <v>218</v>
      </c>
      <c r="J2300" s="22">
        <f>ROUND(E2300* H2300,5)</f>
        <v>6.3120000000000003</v>
      </c>
      <c r="K2300" s="23"/>
    </row>
    <row r="2301" spans="1:11" x14ac:dyDescent="0.3">
      <c r="B2301" t="s">
        <v>932</v>
      </c>
      <c r="C2301" t="s">
        <v>849</v>
      </c>
      <c r="D2301" t="s">
        <v>933</v>
      </c>
      <c r="E2301" s="20">
        <v>0.6</v>
      </c>
      <c r="G2301" t="s">
        <v>217</v>
      </c>
      <c r="H2301" s="21">
        <v>8.59</v>
      </c>
      <c r="I2301" t="s">
        <v>218</v>
      </c>
      <c r="J2301" s="22">
        <f>ROUND(E2301* H2301,5)</f>
        <v>5.1539999999999999</v>
      </c>
      <c r="K2301" s="23"/>
    </row>
    <row r="2302" spans="1:11" x14ac:dyDescent="0.3">
      <c r="D2302" s="24" t="s">
        <v>228</v>
      </c>
      <c r="E2302" s="23"/>
      <c r="H2302" s="23"/>
      <c r="K2302" s="21">
        <f>SUM(J2299:J2301)</f>
        <v>16.876000000000001</v>
      </c>
    </row>
    <row r="2303" spans="1:11" x14ac:dyDescent="0.3">
      <c r="B2303" s="14" t="s">
        <v>246</v>
      </c>
      <c r="E2303" s="23"/>
      <c r="H2303" s="23"/>
      <c r="K2303" s="23"/>
    </row>
    <row r="2304" spans="1:11" x14ac:dyDescent="0.3">
      <c r="B2304" t="s">
        <v>1864</v>
      </c>
      <c r="C2304" t="s">
        <v>891</v>
      </c>
      <c r="D2304" t="s">
        <v>1822</v>
      </c>
      <c r="E2304" s="20">
        <v>68</v>
      </c>
      <c r="G2304" t="s">
        <v>231</v>
      </c>
      <c r="H2304" s="21">
        <v>5.41</v>
      </c>
      <c r="I2304" t="s">
        <v>218</v>
      </c>
      <c r="J2304" s="22">
        <f>ROUND(E2304* H2304/100,5)</f>
        <v>3.6787999999999998</v>
      </c>
      <c r="K2304" s="23"/>
    </row>
    <row r="2305" spans="1:11" x14ac:dyDescent="0.3">
      <c r="B2305" t="s">
        <v>1823</v>
      </c>
      <c r="C2305" t="s">
        <v>891</v>
      </c>
      <c r="D2305" t="s">
        <v>1824</v>
      </c>
      <c r="E2305" s="20">
        <v>25</v>
      </c>
      <c r="G2305" t="s">
        <v>231</v>
      </c>
      <c r="H2305" s="21">
        <v>5.41</v>
      </c>
      <c r="I2305" t="s">
        <v>218</v>
      </c>
      <c r="J2305" s="22">
        <f>ROUND(E2305* H2305/100,5)</f>
        <v>1.3525</v>
      </c>
      <c r="K2305" s="23"/>
    </row>
    <row r="2306" spans="1:11" x14ac:dyDescent="0.3">
      <c r="D2306" s="24" t="s">
        <v>247</v>
      </c>
      <c r="E2306" s="23"/>
      <c r="H2306" s="23"/>
      <c r="K2306" s="21">
        <f>SUM(J2304:J2305)</f>
        <v>5.0312999999999999</v>
      </c>
    </row>
    <row r="2307" spans="1:11" x14ac:dyDescent="0.3">
      <c r="D2307" s="24" t="s">
        <v>229</v>
      </c>
      <c r="E2307" s="23"/>
      <c r="H2307" s="23"/>
      <c r="K2307" s="69">
        <f>SUM(J2298:J2306)</f>
        <v>21.907299999999999</v>
      </c>
    </row>
    <row r="2308" spans="1:11" x14ac:dyDescent="0.3">
      <c r="D2308" s="24" t="s">
        <v>232</v>
      </c>
      <c r="E2308" s="23"/>
      <c r="H2308" s="23"/>
      <c r="K2308" s="69">
        <f>SUM(K2307:K2307)</f>
        <v>21.907299999999999</v>
      </c>
    </row>
    <row r="2310" spans="1:11" x14ac:dyDescent="0.3">
      <c r="A2310" s="17" t="s">
        <v>1865</v>
      </c>
      <c r="B2310" s="17" t="s">
        <v>1866</v>
      </c>
      <c r="C2310" s="1" t="s">
        <v>846</v>
      </c>
      <c r="D2310" s="116" t="s">
        <v>1867</v>
      </c>
      <c r="E2310" s="117"/>
      <c r="F2310" s="117"/>
      <c r="G2310" s="1"/>
      <c r="H2310" s="18" t="s">
        <v>212</v>
      </c>
      <c r="I2310" s="118">
        <v>1</v>
      </c>
      <c r="J2310" s="119"/>
      <c r="K2310" s="19">
        <f>ROUND(K2321,2)</f>
        <v>38.99</v>
      </c>
    </row>
    <row r="2311" spans="1:11" x14ac:dyDescent="0.3">
      <c r="B2311" s="14" t="s">
        <v>223</v>
      </c>
    </row>
    <row r="2312" spans="1:11" x14ac:dyDescent="0.3">
      <c r="B2312" t="s">
        <v>932</v>
      </c>
      <c r="C2312" t="s">
        <v>849</v>
      </c>
      <c r="D2312" t="s">
        <v>933</v>
      </c>
      <c r="E2312" s="20">
        <v>0.8</v>
      </c>
      <c r="G2312" t="s">
        <v>217</v>
      </c>
      <c r="H2312" s="21">
        <v>8.59</v>
      </c>
      <c r="I2312" t="s">
        <v>218</v>
      </c>
      <c r="J2312" s="22">
        <f>ROUND(E2312* H2312,5)</f>
        <v>6.8719999999999999</v>
      </c>
      <c r="K2312" s="23"/>
    </row>
    <row r="2313" spans="1:11" x14ac:dyDescent="0.3">
      <c r="B2313" t="s">
        <v>1868</v>
      </c>
      <c r="C2313" t="s">
        <v>846</v>
      </c>
      <c r="D2313" t="s">
        <v>1869</v>
      </c>
      <c r="E2313" s="20">
        <v>1</v>
      </c>
      <c r="G2313" t="s">
        <v>217</v>
      </c>
      <c r="H2313" s="21">
        <v>12.28</v>
      </c>
      <c r="I2313" t="s">
        <v>218</v>
      </c>
      <c r="J2313" s="22">
        <f>ROUND(E2313* H2313,5)</f>
        <v>12.28</v>
      </c>
      <c r="K2313" s="23"/>
    </row>
    <row r="2314" spans="1:11" x14ac:dyDescent="0.3">
      <c r="B2314" t="s">
        <v>848</v>
      </c>
      <c r="C2314" t="s">
        <v>849</v>
      </c>
      <c r="D2314" t="s">
        <v>850</v>
      </c>
      <c r="E2314" s="20">
        <v>0.8</v>
      </c>
      <c r="G2314" t="s">
        <v>217</v>
      </c>
      <c r="H2314" s="21">
        <v>10.52</v>
      </c>
      <c r="I2314" t="s">
        <v>218</v>
      </c>
      <c r="J2314" s="22">
        <f>ROUND(E2314* H2314,5)</f>
        <v>8.4160000000000004</v>
      </c>
      <c r="K2314" s="23"/>
    </row>
    <row r="2315" spans="1:11" x14ac:dyDescent="0.3">
      <c r="D2315" s="24" t="s">
        <v>228</v>
      </c>
      <c r="E2315" s="23"/>
      <c r="H2315" s="23"/>
      <c r="K2315" s="21">
        <f>SUM(J2312:J2314)</f>
        <v>27.568000000000001</v>
      </c>
    </row>
    <row r="2316" spans="1:11" x14ac:dyDescent="0.3">
      <c r="B2316" s="14" t="s">
        <v>246</v>
      </c>
      <c r="E2316" s="23"/>
      <c r="H2316" s="23"/>
      <c r="K2316" s="23"/>
    </row>
    <row r="2317" spans="1:11" x14ac:dyDescent="0.3">
      <c r="B2317" t="s">
        <v>1870</v>
      </c>
      <c r="C2317" t="s">
        <v>891</v>
      </c>
      <c r="D2317" t="s">
        <v>1822</v>
      </c>
      <c r="E2317" s="20">
        <v>68</v>
      </c>
      <c r="G2317" t="s">
        <v>231</v>
      </c>
      <c r="H2317" s="21">
        <v>12.28</v>
      </c>
      <c r="I2317" t="s">
        <v>218</v>
      </c>
      <c r="J2317" s="22">
        <f>ROUND(E2317* H2317/100,5)</f>
        <v>8.3504000000000005</v>
      </c>
      <c r="K2317" s="23"/>
    </row>
    <row r="2318" spans="1:11" x14ac:dyDescent="0.3">
      <c r="B2318" t="s">
        <v>1823</v>
      </c>
      <c r="C2318" t="s">
        <v>891</v>
      </c>
      <c r="D2318" t="s">
        <v>1824</v>
      </c>
      <c r="E2318" s="20">
        <v>25</v>
      </c>
      <c r="G2318" t="s">
        <v>231</v>
      </c>
      <c r="H2318" s="21">
        <v>12.28</v>
      </c>
      <c r="I2318" t="s">
        <v>218</v>
      </c>
      <c r="J2318" s="22">
        <f>ROUND(E2318* H2318/100,5)</f>
        <v>3.07</v>
      </c>
      <c r="K2318" s="23"/>
    </row>
    <row r="2319" spans="1:11" x14ac:dyDescent="0.3">
      <c r="D2319" s="24" t="s">
        <v>247</v>
      </c>
      <c r="E2319" s="23"/>
      <c r="H2319" s="23"/>
      <c r="K2319" s="21">
        <f>SUM(J2317:J2318)</f>
        <v>11.420400000000001</v>
      </c>
    </row>
    <row r="2320" spans="1:11" x14ac:dyDescent="0.3">
      <c r="D2320" s="24" t="s">
        <v>229</v>
      </c>
      <c r="E2320" s="23"/>
      <c r="H2320" s="23"/>
      <c r="K2320" s="69">
        <f>SUM(J2311:J2319)</f>
        <v>38.988400000000006</v>
      </c>
    </row>
    <row r="2321" spans="1:11" x14ac:dyDescent="0.3">
      <c r="D2321" s="24" t="s">
        <v>232</v>
      </c>
      <c r="E2321" s="23"/>
      <c r="H2321" s="23"/>
      <c r="K2321" s="69">
        <f>SUM(K2320:K2320)</f>
        <v>38.988400000000006</v>
      </c>
    </row>
    <row r="2323" spans="1:11" x14ac:dyDescent="0.3">
      <c r="A2323" s="17" t="s">
        <v>1871</v>
      </c>
      <c r="B2323" s="17" t="s">
        <v>1872</v>
      </c>
      <c r="C2323" s="1" t="s">
        <v>846</v>
      </c>
      <c r="D2323" s="116" t="s">
        <v>1873</v>
      </c>
      <c r="E2323" s="117"/>
      <c r="F2323" s="117"/>
      <c r="G2323" s="1"/>
      <c r="H2323" s="18" t="s">
        <v>212</v>
      </c>
      <c r="I2323" s="118">
        <v>1</v>
      </c>
      <c r="J2323" s="119"/>
      <c r="K2323" s="19">
        <f>ROUND(K2330,2)</f>
        <v>5.31</v>
      </c>
    </row>
    <row r="2324" spans="1:11" x14ac:dyDescent="0.3">
      <c r="B2324" s="14" t="s">
        <v>223</v>
      </c>
    </row>
    <row r="2325" spans="1:11" x14ac:dyDescent="0.3">
      <c r="B2325" t="s">
        <v>848</v>
      </c>
      <c r="C2325" t="s">
        <v>849</v>
      </c>
      <c r="D2325" t="s">
        <v>850</v>
      </c>
      <c r="E2325" s="20">
        <v>7.0000000000000007E-2</v>
      </c>
      <c r="G2325" t="s">
        <v>217</v>
      </c>
      <c r="H2325" s="21">
        <v>10.52</v>
      </c>
      <c r="I2325" t="s">
        <v>218</v>
      </c>
      <c r="J2325" s="22">
        <f>ROUND(E2325* H2325,5)</f>
        <v>0.73640000000000005</v>
      </c>
      <c r="K2325" s="23"/>
    </row>
    <row r="2326" spans="1:11" x14ac:dyDescent="0.3">
      <c r="B2326" t="s">
        <v>1874</v>
      </c>
      <c r="C2326" t="s">
        <v>846</v>
      </c>
      <c r="D2326" t="s">
        <v>1875</v>
      </c>
      <c r="E2326" s="20">
        <v>1</v>
      </c>
      <c r="G2326" t="s">
        <v>217</v>
      </c>
      <c r="H2326" s="21">
        <v>4.2</v>
      </c>
      <c r="I2326" t="s">
        <v>218</v>
      </c>
      <c r="J2326" s="22">
        <f>ROUND(E2326* H2326,5)</f>
        <v>4.2</v>
      </c>
      <c r="K2326" s="23"/>
    </row>
    <row r="2327" spans="1:11" x14ac:dyDescent="0.3">
      <c r="B2327" t="s">
        <v>936</v>
      </c>
      <c r="C2327" t="s">
        <v>937</v>
      </c>
      <c r="D2327" t="s">
        <v>938</v>
      </c>
      <c r="E2327" s="20">
        <v>0.03</v>
      </c>
      <c r="G2327" t="s">
        <v>217</v>
      </c>
      <c r="H2327" s="21">
        <v>12.43</v>
      </c>
      <c r="I2327" t="s">
        <v>218</v>
      </c>
      <c r="J2327" s="22">
        <f>ROUND(E2327* H2327,5)</f>
        <v>0.37290000000000001</v>
      </c>
      <c r="K2327" s="23"/>
    </row>
    <row r="2328" spans="1:11" x14ac:dyDescent="0.3">
      <c r="D2328" s="24" t="s">
        <v>228</v>
      </c>
      <c r="E2328" s="23"/>
      <c r="H2328" s="23"/>
      <c r="K2328" s="21">
        <f>SUM(J2325:J2327)</f>
        <v>5.3093000000000004</v>
      </c>
    </row>
    <row r="2329" spans="1:11" x14ac:dyDescent="0.3">
      <c r="D2329" s="24" t="s">
        <v>229</v>
      </c>
      <c r="E2329" s="23"/>
      <c r="H2329" s="23"/>
      <c r="K2329" s="69">
        <f>SUM(J2324:J2328)</f>
        <v>5.3093000000000004</v>
      </c>
    </row>
    <row r="2330" spans="1:11" x14ac:dyDescent="0.3">
      <c r="D2330" s="24" t="s">
        <v>232</v>
      </c>
      <c r="E2330" s="23"/>
      <c r="H2330" s="23"/>
      <c r="K2330" s="69">
        <f>SUM(K2329:K2329)</f>
        <v>5.3093000000000004</v>
      </c>
    </row>
    <row r="2332" spans="1:11" x14ac:dyDescent="0.3">
      <c r="A2332" s="17" t="s">
        <v>1876</v>
      </c>
      <c r="B2332" s="17" t="s">
        <v>1877</v>
      </c>
      <c r="C2332" s="1" t="s">
        <v>846</v>
      </c>
      <c r="D2332" s="116" t="s">
        <v>1878</v>
      </c>
      <c r="E2332" s="117"/>
      <c r="F2332" s="117"/>
      <c r="G2332" s="1"/>
      <c r="H2332" s="18" t="s">
        <v>212</v>
      </c>
      <c r="I2332" s="118">
        <v>1</v>
      </c>
      <c r="J2332" s="119"/>
      <c r="K2332" s="19">
        <f>ROUND(K2339,2)</f>
        <v>6.14</v>
      </c>
    </row>
    <row r="2333" spans="1:11" x14ac:dyDescent="0.3">
      <c r="B2333" s="14" t="s">
        <v>223</v>
      </c>
    </row>
    <row r="2334" spans="1:11" x14ac:dyDescent="0.3">
      <c r="B2334" t="s">
        <v>1879</v>
      </c>
      <c r="C2334" t="s">
        <v>846</v>
      </c>
      <c r="D2334" t="s">
        <v>1880</v>
      </c>
      <c r="E2334" s="20">
        <v>1</v>
      </c>
      <c r="G2334" t="s">
        <v>217</v>
      </c>
      <c r="H2334" s="21">
        <v>5.03</v>
      </c>
      <c r="I2334" t="s">
        <v>218</v>
      </c>
      <c r="J2334" s="22">
        <f>ROUND(E2334* H2334,5)</f>
        <v>5.03</v>
      </c>
      <c r="K2334" s="23"/>
    </row>
    <row r="2335" spans="1:11" x14ac:dyDescent="0.3">
      <c r="B2335" t="s">
        <v>848</v>
      </c>
      <c r="C2335" t="s">
        <v>849</v>
      </c>
      <c r="D2335" t="s">
        <v>850</v>
      </c>
      <c r="E2335" s="20">
        <v>7.0000000000000007E-2</v>
      </c>
      <c r="G2335" t="s">
        <v>217</v>
      </c>
      <c r="H2335" s="21">
        <v>10.52</v>
      </c>
      <c r="I2335" t="s">
        <v>218</v>
      </c>
      <c r="J2335" s="22">
        <f>ROUND(E2335* H2335,5)</f>
        <v>0.73640000000000005</v>
      </c>
      <c r="K2335" s="23"/>
    </row>
    <row r="2336" spans="1:11" x14ac:dyDescent="0.3">
      <c r="B2336" t="s">
        <v>936</v>
      </c>
      <c r="C2336" t="s">
        <v>937</v>
      </c>
      <c r="D2336" t="s">
        <v>938</v>
      </c>
      <c r="E2336" s="20">
        <v>0.03</v>
      </c>
      <c r="G2336" t="s">
        <v>217</v>
      </c>
      <c r="H2336" s="21">
        <v>12.43</v>
      </c>
      <c r="I2336" t="s">
        <v>218</v>
      </c>
      <c r="J2336" s="22">
        <f>ROUND(E2336* H2336,5)</f>
        <v>0.37290000000000001</v>
      </c>
      <c r="K2336" s="23"/>
    </row>
    <row r="2337" spans="1:11" x14ac:dyDescent="0.3">
      <c r="D2337" s="24" t="s">
        <v>228</v>
      </c>
      <c r="E2337" s="23"/>
      <c r="H2337" s="23"/>
      <c r="K2337" s="21">
        <f>SUM(J2334:J2336)</f>
        <v>6.1393000000000004</v>
      </c>
    </row>
    <row r="2338" spans="1:11" x14ac:dyDescent="0.3">
      <c r="D2338" s="24" t="s">
        <v>229</v>
      </c>
      <c r="E2338" s="23"/>
      <c r="H2338" s="23"/>
      <c r="K2338" s="69">
        <f>SUM(J2333:J2337)</f>
        <v>6.1393000000000004</v>
      </c>
    </row>
    <row r="2339" spans="1:11" x14ac:dyDescent="0.3">
      <c r="D2339" s="24" t="s">
        <v>232</v>
      </c>
      <c r="E2339" s="23"/>
      <c r="H2339" s="23"/>
      <c r="K2339" s="69">
        <f>SUM(K2338:K2338)</f>
        <v>6.1393000000000004</v>
      </c>
    </row>
    <row r="2341" spans="1:11" x14ac:dyDescent="0.3">
      <c r="A2341" s="17" t="s">
        <v>1881</v>
      </c>
      <c r="B2341" s="17" t="s">
        <v>1882</v>
      </c>
      <c r="C2341" s="1" t="s">
        <v>846</v>
      </c>
      <c r="D2341" s="116" t="s">
        <v>1883</v>
      </c>
      <c r="E2341" s="117"/>
      <c r="F2341" s="117"/>
      <c r="G2341" s="1"/>
      <c r="H2341" s="18" t="s">
        <v>212</v>
      </c>
      <c r="I2341" s="118">
        <v>1</v>
      </c>
      <c r="J2341" s="119"/>
      <c r="K2341" s="19">
        <f>ROUND(K2348,2)</f>
        <v>8.2100000000000009</v>
      </c>
    </row>
    <row r="2342" spans="1:11" x14ac:dyDescent="0.3">
      <c r="B2342" s="14" t="s">
        <v>223</v>
      </c>
    </row>
    <row r="2343" spans="1:11" x14ac:dyDescent="0.3">
      <c r="B2343" t="s">
        <v>848</v>
      </c>
      <c r="C2343" t="s">
        <v>849</v>
      </c>
      <c r="D2343" t="s">
        <v>850</v>
      </c>
      <c r="E2343" s="20">
        <v>7.0000000000000007E-2</v>
      </c>
      <c r="G2343" t="s">
        <v>217</v>
      </c>
      <c r="H2343" s="21">
        <v>10.52</v>
      </c>
      <c r="I2343" t="s">
        <v>218</v>
      </c>
      <c r="J2343" s="22">
        <f>ROUND(E2343* H2343,5)</f>
        <v>0.73640000000000005</v>
      </c>
      <c r="K2343" s="23"/>
    </row>
    <row r="2344" spans="1:11" x14ac:dyDescent="0.3">
      <c r="B2344" t="s">
        <v>936</v>
      </c>
      <c r="C2344" t="s">
        <v>937</v>
      </c>
      <c r="D2344" t="s">
        <v>938</v>
      </c>
      <c r="E2344" s="20">
        <v>0.03</v>
      </c>
      <c r="G2344" t="s">
        <v>217</v>
      </c>
      <c r="H2344" s="21">
        <v>12.43</v>
      </c>
      <c r="I2344" t="s">
        <v>218</v>
      </c>
      <c r="J2344" s="22">
        <f>ROUND(E2344* H2344,5)</f>
        <v>0.37290000000000001</v>
      </c>
      <c r="K2344" s="23"/>
    </row>
    <row r="2345" spans="1:11" x14ac:dyDescent="0.3">
      <c r="B2345" t="s">
        <v>1884</v>
      </c>
      <c r="C2345" t="s">
        <v>846</v>
      </c>
      <c r="D2345" t="s">
        <v>1885</v>
      </c>
      <c r="E2345" s="20">
        <v>1</v>
      </c>
      <c r="G2345" t="s">
        <v>217</v>
      </c>
      <c r="H2345" s="21">
        <v>7.1</v>
      </c>
      <c r="I2345" t="s">
        <v>218</v>
      </c>
      <c r="J2345" s="22">
        <f>ROUND(E2345* H2345,5)</f>
        <v>7.1</v>
      </c>
      <c r="K2345" s="23"/>
    </row>
    <row r="2346" spans="1:11" x14ac:dyDescent="0.3">
      <c r="D2346" s="24" t="s">
        <v>228</v>
      </c>
      <c r="E2346" s="23"/>
      <c r="H2346" s="23"/>
      <c r="K2346" s="21">
        <f>SUM(J2343:J2345)</f>
        <v>8.2092999999999989</v>
      </c>
    </row>
    <row r="2347" spans="1:11" x14ac:dyDescent="0.3">
      <c r="D2347" s="24" t="s">
        <v>229</v>
      </c>
      <c r="E2347" s="23"/>
      <c r="H2347" s="23"/>
      <c r="K2347" s="69">
        <f>SUM(J2342:J2346)</f>
        <v>8.2092999999999989</v>
      </c>
    </row>
    <row r="2348" spans="1:11" x14ac:dyDescent="0.3">
      <c r="D2348" s="24" t="s">
        <v>232</v>
      </c>
      <c r="E2348" s="23"/>
      <c r="H2348" s="23"/>
      <c r="K2348" s="69">
        <f>SUM(K2347:K2347)</f>
        <v>8.2092999999999989</v>
      </c>
    </row>
    <row r="2350" spans="1:11" x14ac:dyDescent="0.3">
      <c r="A2350" s="17" t="s">
        <v>1886</v>
      </c>
      <c r="B2350" s="17" t="s">
        <v>1887</v>
      </c>
      <c r="C2350" s="1" t="s">
        <v>846</v>
      </c>
      <c r="D2350" s="116" t="s">
        <v>1888</v>
      </c>
      <c r="E2350" s="117"/>
      <c r="F2350" s="117"/>
      <c r="G2350" s="1"/>
      <c r="H2350" s="18" t="s">
        <v>212</v>
      </c>
      <c r="I2350" s="118">
        <v>1</v>
      </c>
      <c r="J2350" s="119"/>
      <c r="K2350" s="19">
        <f>ROUND(K2357,2)</f>
        <v>9.84</v>
      </c>
    </row>
    <row r="2351" spans="1:11" x14ac:dyDescent="0.3">
      <c r="B2351" s="14" t="s">
        <v>223</v>
      </c>
    </row>
    <row r="2352" spans="1:11" x14ac:dyDescent="0.3">
      <c r="B2352" t="s">
        <v>848</v>
      </c>
      <c r="C2352" t="s">
        <v>849</v>
      </c>
      <c r="D2352" t="s">
        <v>850</v>
      </c>
      <c r="E2352" s="20">
        <v>0.1</v>
      </c>
      <c r="G2352" t="s">
        <v>217</v>
      </c>
      <c r="H2352" s="21">
        <v>10.52</v>
      </c>
      <c r="I2352" t="s">
        <v>218</v>
      </c>
      <c r="J2352" s="22">
        <f>ROUND(E2352* H2352,5)</f>
        <v>1.052</v>
      </c>
      <c r="K2352" s="23"/>
    </row>
    <row r="2353" spans="1:11" x14ac:dyDescent="0.3">
      <c r="B2353" t="s">
        <v>936</v>
      </c>
      <c r="C2353" t="s">
        <v>937</v>
      </c>
      <c r="D2353" t="s">
        <v>938</v>
      </c>
      <c r="E2353" s="20">
        <v>0.03</v>
      </c>
      <c r="G2353" t="s">
        <v>217</v>
      </c>
      <c r="H2353" s="21">
        <v>12.43</v>
      </c>
      <c r="I2353" t="s">
        <v>218</v>
      </c>
      <c r="J2353" s="22">
        <f>ROUND(E2353* H2353,5)</f>
        <v>0.37290000000000001</v>
      </c>
      <c r="K2353" s="23"/>
    </row>
    <row r="2354" spans="1:11" x14ac:dyDescent="0.3">
      <c r="B2354" t="s">
        <v>1889</v>
      </c>
      <c r="C2354" t="s">
        <v>846</v>
      </c>
      <c r="D2354" t="s">
        <v>1890</v>
      </c>
      <c r="E2354" s="20">
        <v>1</v>
      </c>
      <c r="G2354" t="s">
        <v>217</v>
      </c>
      <c r="H2354" s="21">
        <v>8.42</v>
      </c>
      <c r="I2354" t="s">
        <v>218</v>
      </c>
      <c r="J2354" s="22">
        <f>ROUND(E2354* H2354,5)</f>
        <v>8.42</v>
      </c>
      <c r="K2354" s="23"/>
    </row>
    <row r="2355" spans="1:11" x14ac:dyDescent="0.3">
      <c r="D2355" s="24" t="s">
        <v>228</v>
      </c>
      <c r="E2355" s="23"/>
      <c r="H2355" s="23"/>
      <c r="K2355" s="21">
        <f>SUM(J2352:J2354)</f>
        <v>9.8448999999999991</v>
      </c>
    </row>
    <row r="2356" spans="1:11" x14ac:dyDescent="0.3">
      <c r="D2356" s="24" t="s">
        <v>229</v>
      </c>
      <c r="E2356" s="23"/>
      <c r="H2356" s="23"/>
      <c r="K2356" s="69">
        <f>SUM(J2351:J2355)</f>
        <v>9.8448999999999991</v>
      </c>
    </row>
    <row r="2357" spans="1:11" x14ac:dyDescent="0.3">
      <c r="D2357" s="24" t="s">
        <v>232</v>
      </c>
      <c r="E2357" s="23"/>
      <c r="H2357" s="23"/>
      <c r="K2357" s="69">
        <f>SUM(K2356:K2356)</f>
        <v>9.8448999999999991</v>
      </c>
    </row>
    <row r="2359" spans="1:11" x14ac:dyDescent="0.3">
      <c r="A2359" s="17" t="s">
        <v>1891</v>
      </c>
      <c r="B2359" s="17" t="s">
        <v>1892</v>
      </c>
      <c r="C2359" s="1" t="s">
        <v>846</v>
      </c>
      <c r="D2359" s="116" t="s">
        <v>1893</v>
      </c>
      <c r="E2359" s="117"/>
      <c r="F2359" s="117"/>
      <c r="G2359" s="1"/>
      <c r="H2359" s="18" t="s">
        <v>212</v>
      </c>
      <c r="I2359" s="118">
        <v>1</v>
      </c>
      <c r="J2359" s="119"/>
      <c r="K2359" s="19">
        <f>ROUND(K2366,2)</f>
        <v>10.53</v>
      </c>
    </row>
    <row r="2360" spans="1:11" x14ac:dyDescent="0.3">
      <c r="B2360" s="14" t="s">
        <v>223</v>
      </c>
    </row>
    <row r="2361" spans="1:11" x14ac:dyDescent="0.3">
      <c r="B2361" t="s">
        <v>936</v>
      </c>
      <c r="C2361" t="s">
        <v>937</v>
      </c>
      <c r="D2361" t="s">
        <v>938</v>
      </c>
      <c r="E2361" s="20">
        <v>0.03</v>
      </c>
      <c r="G2361" t="s">
        <v>217</v>
      </c>
      <c r="H2361" s="21">
        <v>12.43</v>
      </c>
      <c r="I2361" t="s">
        <v>218</v>
      </c>
      <c r="J2361" s="22">
        <f>ROUND(E2361* H2361,5)</f>
        <v>0.37290000000000001</v>
      </c>
      <c r="K2361" s="23"/>
    </row>
    <row r="2362" spans="1:11" x14ac:dyDescent="0.3">
      <c r="B2362" t="s">
        <v>848</v>
      </c>
      <c r="C2362" t="s">
        <v>849</v>
      </c>
      <c r="D2362" t="s">
        <v>850</v>
      </c>
      <c r="E2362" s="20">
        <v>0.1</v>
      </c>
      <c r="G2362" t="s">
        <v>217</v>
      </c>
      <c r="H2362" s="21">
        <v>10.52</v>
      </c>
      <c r="I2362" t="s">
        <v>218</v>
      </c>
      <c r="J2362" s="22">
        <f>ROUND(E2362* H2362,5)</f>
        <v>1.052</v>
      </c>
      <c r="K2362" s="23"/>
    </row>
    <row r="2363" spans="1:11" x14ac:dyDescent="0.3">
      <c r="B2363" t="s">
        <v>1894</v>
      </c>
      <c r="C2363" t="s">
        <v>846</v>
      </c>
      <c r="D2363" t="s">
        <v>1895</v>
      </c>
      <c r="E2363" s="20">
        <v>1</v>
      </c>
      <c r="G2363" t="s">
        <v>217</v>
      </c>
      <c r="H2363" s="21">
        <v>9.11</v>
      </c>
      <c r="I2363" t="s">
        <v>218</v>
      </c>
      <c r="J2363" s="22">
        <f>ROUND(E2363* H2363,5)</f>
        <v>9.11</v>
      </c>
      <c r="K2363" s="23"/>
    </row>
    <row r="2364" spans="1:11" x14ac:dyDescent="0.3">
      <c r="D2364" s="24" t="s">
        <v>228</v>
      </c>
      <c r="E2364" s="23"/>
      <c r="H2364" s="23"/>
      <c r="K2364" s="21">
        <f>SUM(J2361:J2363)</f>
        <v>10.5349</v>
      </c>
    </row>
    <row r="2365" spans="1:11" x14ac:dyDescent="0.3">
      <c r="D2365" s="24" t="s">
        <v>229</v>
      </c>
      <c r="E2365" s="23"/>
      <c r="H2365" s="23"/>
      <c r="K2365" s="69">
        <f>SUM(J2360:J2364)</f>
        <v>10.5349</v>
      </c>
    </row>
    <row r="2366" spans="1:11" x14ac:dyDescent="0.3">
      <c r="D2366" s="24" t="s">
        <v>232</v>
      </c>
      <c r="E2366" s="23"/>
      <c r="H2366" s="23"/>
      <c r="K2366" s="69">
        <f>SUM(K2365:K2365)</f>
        <v>10.5349</v>
      </c>
    </row>
    <row r="2368" spans="1:11" x14ac:dyDescent="0.3">
      <c r="A2368" s="17" t="s">
        <v>1896</v>
      </c>
      <c r="B2368" s="17" t="s">
        <v>1897</v>
      </c>
      <c r="C2368" s="1" t="s">
        <v>846</v>
      </c>
      <c r="D2368" s="116" t="s">
        <v>1898</v>
      </c>
      <c r="E2368" s="117"/>
      <c r="F2368" s="117"/>
      <c r="G2368" s="1"/>
      <c r="H2368" s="18" t="s">
        <v>212</v>
      </c>
      <c r="I2368" s="118">
        <v>1</v>
      </c>
      <c r="J2368" s="119"/>
      <c r="K2368" s="19">
        <f>ROUND(K2375,2)</f>
        <v>12.12</v>
      </c>
    </row>
    <row r="2369" spans="1:11" x14ac:dyDescent="0.3">
      <c r="B2369" s="14" t="s">
        <v>223</v>
      </c>
    </row>
    <row r="2370" spans="1:11" x14ac:dyDescent="0.3">
      <c r="B2370" t="s">
        <v>1899</v>
      </c>
      <c r="C2370" t="s">
        <v>846</v>
      </c>
      <c r="D2370" t="s">
        <v>1900</v>
      </c>
      <c r="E2370" s="20">
        <v>1</v>
      </c>
      <c r="G2370" t="s">
        <v>217</v>
      </c>
      <c r="H2370" s="21">
        <v>10.7</v>
      </c>
      <c r="I2370" t="s">
        <v>218</v>
      </c>
      <c r="J2370" s="22">
        <f>ROUND(E2370* H2370,5)</f>
        <v>10.7</v>
      </c>
      <c r="K2370" s="23"/>
    </row>
    <row r="2371" spans="1:11" x14ac:dyDescent="0.3">
      <c r="B2371" t="s">
        <v>936</v>
      </c>
      <c r="C2371" t="s">
        <v>937</v>
      </c>
      <c r="D2371" t="s">
        <v>938</v>
      </c>
      <c r="E2371" s="20">
        <v>0.03</v>
      </c>
      <c r="G2371" t="s">
        <v>217</v>
      </c>
      <c r="H2371" s="21">
        <v>12.43</v>
      </c>
      <c r="I2371" t="s">
        <v>218</v>
      </c>
      <c r="J2371" s="22">
        <f>ROUND(E2371* H2371,5)</f>
        <v>0.37290000000000001</v>
      </c>
      <c r="K2371" s="23"/>
    </row>
    <row r="2372" spans="1:11" x14ac:dyDescent="0.3">
      <c r="B2372" t="s">
        <v>848</v>
      </c>
      <c r="C2372" t="s">
        <v>849</v>
      </c>
      <c r="D2372" t="s">
        <v>850</v>
      </c>
      <c r="E2372" s="20">
        <v>0.1</v>
      </c>
      <c r="G2372" t="s">
        <v>217</v>
      </c>
      <c r="H2372" s="21">
        <v>10.52</v>
      </c>
      <c r="I2372" t="s">
        <v>218</v>
      </c>
      <c r="J2372" s="22">
        <f>ROUND(E2372* H2372,5)</f>
        <v>1.052</v>
      </c>
      <c r="K2372" s="23"/>
    </row>
    <row r="2373" spans="1:11" x14ac:dyDescent="0.3">
      <c r="D2373" s="24" t="s">
        <v>228</v>
      </c>
      <c r="E2373" s="23"/>
      <c r="H2373" s="23"/>
      <c r="K2373" s="21">
        <f>SUM(J2370:J2372)</f>
        <v>12.124899999999998</v>
      </c>
    </row>
    <row r="2374" spans="1:11" x14ac:dyDescent="0.3">
      <c r="D2374" s="24" t="s">
        <v>229</v>
      </c>
      <c r="E2374" s="23"/>
      <c r="H2374" s="23"/>
      <c r="K2374" s="69">
        <f>SUM(J2369:J2373)</f>
        <v>12.124899999999998</v>
      </c>
    </row>
    <row r="2375" spans="1:11" x14ac:dyDescent="0.3">
      <c r="D2375" s="24" t="s">
        <v>232</v>
      </c>
      <c r="E2375" s="23"/>
      <c r="H2375" s="23"/>
      <c r="K2375" s="69">
        <f>SUM(K2374:K2374)</f>
        <v>12.124899999999998</v>
      </c>
    </row>
    <row r="2377" spans="1:11" x14ac:dyDescent="0.3">
      <c r="A2377" s="17" t="s">
        <v>1901</v>
      </c>
      <c r="B2377" s="17" t="s">
        <v>1902</v>
      </c>
      <c r="C2377" s="1" t="s">
        <v>846</v>
      </c>
      <c r="D2377" s="116" t="s">
        <v>1903</v>
      </c>
      <c r="E2377" s="117"/>
      <c r="F2377" s="117"/>
      <c r="G2377" s="1"/>
      <c r="H2377" s="18" t="s">
        <v>212</v>
      </c>
      <c r="I2377" s="118">
        <v>1</v>
      </c>
      <c r="J2377" s="119"/>
      <c r="K2377" s="19">
        <f>ROUND(K2384,2)</f>
        <v>13.58</v>
      </c>
    </row>
    <row r="2378" spans="1:11" x14ac:dyDescent="0.3">
      <c r="B2378" s="14" t="s">
        <v>223</v>
      </c>
    </row>
    <row r="2379" spans="1:11" x14ac:dyDescent="0.3">
      <c r="B2379" t="s">
        <v>1904</v>
      </c>
      <c r="C2379" t="s">
        <v>846</v>
      </c>
      <c r="D2379" t="s">
        <v>1905</v>
      </c>
      <c r="E2379" s="20">
        <v>1</v>
      </c>
      <c r="G2379" t="s">
        <v>217</v>
      </c>
      <c r="H2379" s="21">
        <v>12.16</v>
      </c>
      <c r="I2379" t="s">
        <v>218</v>
      </c>
      <c r="J2379" s="22">
        <f>ROUND(E2379* H2379,5)</f>
        <v>12.16</v>
      </c>
      <c r="K2379" s="23"/>
    </row>
    <row r="2380" spans="1:11" x14ac:dyDescent="0.3">
      <c r="B2380" t="s">
        <v>848</v>
      </c>
      <c r="C2380" t="s">
        <v>849</v>
      </c>
      <c r="D2380" t="s">
        <v>850</v>
      </c>
      <c r="E2380" s="20">
        <v>0.1</v>
      </c>
      <c r="G2380" t="s">
        <v>217</v>
      </c>
      <c r="H2380" s="21">
        <v>10.52</v>
      </c>
      <c r="I2380" t="s">
        <v>218</v>
      </c>
      <c r="J2380" s="22">
        <f>ROUND(E2380* H2380,5)</f>
        <v>1.052</v>
      </c>
      <c r="K2380" s="23"/>
    </row>
    <row r="2381" spans="1:11" x14ac:dyDescent="0.3">
      <c r="B2381" t="s">
        <v>936</v>
      </c>
      <c r="C2381" t="s">
        <v>937</v>
      </c>
      <c r="D2381" t="s">
        <v>938</v>
      </c>
      <c r="E2381" s="20">
        <v>0.03</v>
      </c>
      <c r="G2381" t="s">
        <v>217</v>
      </c>
      <c r="H2381" s="21">
        <v>12.43</v>
      </c>
      <c r="I2381" t="s">
        <v>218</v>
      </c>
      <c r="J2381" s="22">
        <f>ROUND(E2381* H2381,5)</f>
        <v>0.37290000000000001</v>
      </c>
      <c r="K2381" s="23"/>
    </row>
    <row r="2382" spans="1:11" x14ac:dyDescent="0.3">
      <c r="D2382" s="24" t="s">
        <v>228</v>
      </c>
      <c r="E2382" s="23"/>
      <c r="H2382" s="23"/>
      <c r="K2382" s="21">
        <f>SUM(J2379:J2381)</f>
        <v>13.584899999999999</v>
      </c>
    </row>
    <row r="2383" spans="1:11" x14ac:dyDescent="0.3">
      <c r="D2383" s="24" t="s">
        <v>229</v>
      </c>
      <c r="E2383" s="23"/>
      <c r="H2383" s="23"/>
      <c r="K2383" s="69">
        <f>SUM(J2378:J2382)</f>
        <v>13.584899999999999</v>
      </c>
    </row>
    <row r="2384" spans="1:11" x14ac:dyDescent="0.3">
      <c r="D2384" s="24" t="s">
        <v>232</v>
      </c>
      <c r="E2384" s="23"/>
      <c r="H2384" s="23"/>
      <c r="K2384" s="69">
        <f>SUM(K2383:K2383)</f>
        <v>13.584899999999999</v>
      </c>
    </row>
    <row r="2386" spans="1:11" x14ac:dyDescent="0.3">
      <c r="A2386" s="17" t="s">
        <v>1906</v>
      </c>
      <c r="B2386" s="17" t="s">
        <v>1907</v>
      </c>
      <c r="C2386" s="1" t="s">
        <v>898</v>
      </c>
      <c r="D2386" s="116" t="s">
        <v>1908</v>
      </c>
      <c r="E2386" s="117"/>
      <c r="F2386" s="117"/>
      <c r="G2386" s="1"/>
      <c r="H2386" s="18" t="s">
        <v>212</v>
      </c>
      <c r="I2386" s="118">
        <v>1</v>
      </c>
      <c r="J2386" s="119"/>
      <c r="K2386" s="19">
        <f>ROUND(K2392,2)</f>
        <v>26.46</v>
      </c>
    </row>
    <row r="2387" spans="1:11" x14ac:dyDescent="0.3">
      <c r="B2387" s="14" t="s">
        <v>223</v>
      </c>
    </row>
    <row r="2388" spans="1:11" x14ac:dyDescent="0.3">
      <c r="B2388" t="s">
        <v>848</v>
      </c>
      <c r="C2388" t="s">
        <v>849</v>
      </c>
      <c r="D2388" t="s">
        <v>850</v>
      </c>
      <c r="E2388" s="20">
        <v>0.5</v>
      </c>
      <c r="G2388" t="s">
        <v>217</v>
      </c>
      <c r="H2388" s="21">
        <v>10.52</v>
      </c>
      <c r="I2388" t="s">
        <v>218</v>
      </c>
      <c r="J2388" s="22">
        <f>ROUND(E2388* H2388,5)</f>
        <v>5.26</v>
      </c>
      <c r="K2388" s="23"/>
    </row>
    <row r="2389" spans="1:11" x14ac:dyDescent="0.3">
      <c r="B2389" t="s">
        <v>1909</v>
      </c>
      <c r="C2389" t="s">
        <v>898</v>
      </c>
      <c r="D2389" t="s">
        <v>1910</v>
      </c>
      <c r="E2389" s="20">
        <v>1</v>
      </c>
      <c r="G2389" t="s">
        <v>217</v>
      </c>
      <c r="H2389" s="21">
        <v>21.2</v>
      </c>
      <c r="I2389" t="s">
        <v>218</v>
      </c>
      <c r="J2389" s="22">
        <f>ROUND(E2389* H2389,5)</f>
        <v>21.2</v>
      </c>
      <c r="K2389" s="23"/>
    </row>
    <row r="2390" spans="1:11" x14ac:dyDescent="0.3">
      <c r="D2390" s="24" t="s">
        <v>228</v>
      </c>
      <c r="E2390" s="23"/>
      <c r="H2390" s="23"/>
      <c r="K2390" s="21">
        <f>SUM(J2388:J2389)</f>
        <v>26.46</v>
      </c>
    </row>
    <row r="2391" spans="1:11" x14ac:dyDescent="0.3">
      <c r="D2391" s="24" t="s">
        <v>229</v>
      </c>
      <c r="E2391" s="23"/>
      <c r="H2391" s="23"/>
      <c r="K2391" s="69">
        <f>SUM(J2387:J2390)</f>
        <v>26.46</v>
      </c>
    </row>
    <row r="2392" spans="1:11" x14ac:dyDescent="0.3">
      <c r="D2392" s="24" t="s">
        <v>232</v>
      </c>
      <c r="E2392" s="23"/>
      <c r="H2392" s="23"/>
      <c r="K2392" s="69">
        <f>SUM(K2391:K2391)</f>
        <v>26.46</v>
      </c>
    </row>
    <row r="2394" spans="1:11" x14ac:dyDescent="0.3">
      <c r="A2394" s="17" t="s">
        <v>1911</v>
      </c>
      <c r="B2394" s="17" t="s">
        <v>1912</v>
      </c>
      <c r="C2394" s="1" t="s">
        <v>898</v>
      </c>
      <c r="D2394" s="116" t="s">
        <v>1913</v>
      </c>
      <c r="E2394" s="117"/>
      <c r="F2394" s="117"/>
      <c r="G2394" s="1"/>
      <c r="H2394" s="18" t="s">
        <v>212</v>
      </c>
      <c r="I2394" s="118">
        <v>1</v>
      </c>
      <c r="J2394" s="119"/>
      <c r="K2394" s="19">
        <f>ROUND(K2400,2)</f>
        <v>179.32</v>
      </c>
    </row>
    <row r="2395" spans="1:11" x14ac:dyDescent="0.3">
      <c r="B2395" s="14" t="s">
        <v>223</v>
      </c>
    </row>
    <row r="2396" spans="1:11" x14ac:dyDescent="0.3">
      <c r="B2396" t="s">
        <v>1914</v>
      </c>
      <c r="C2396" t="s">
        <v>898</v>
      </c>
      <c r="D2396" t="s">
        <v>1915</v>
      </c>
      <c r="E2396" s="20">
        <v>1</v>
      </c>
      <c r="G2396" t="s">
        <v>217</v>
      </c>
      <c r="H2396" s="21">
        <v>168.8</v>
      </c>
      <c r="I2396" t="s">
        <v>218</v>
      </c>
      <c r="J2396" s="22">
        <f>ROUND(E2396* H2396,5)</f>
        <v>168.8</v>
      </c>
      <c r="K2396" s="23"/>
    </row>
    <row r="2397" spans="1:11" x14ac:dyDescent="0.3">
      <c r="B2397" t="s">
        <v>848</v>
      </c>
      <c r="C2397" t="s">
        <v>849</v>
      </c>
      <c r="D2397" t="s">
        <v>850</v>
      </c>
      <c r="E2397" s="20">
        <v>1</v>
      </c>
      <c r="G2397" t="s">
        <v>217</v>
      </c>
      <c r="H2397" s="21">
        <v>10.52</v>
      </c>
      <c r="I2397" t="s">
        <v>218</v>
      </c>
      <c r="J2397" s="22">
        <f>ROUND(E2397* H2397,5)</f>
        <v>10.52</v>
      </c>
      <c r="K2397" s="23"/>
    </row>
    <row r="2398" spans="1:11" x14ac:dyDescent="0.3">
      <c r="D2398" s="24" t="s">
        <v>228</v>
      </c>
      <c r="E2398" s="23"/>
      <c r="H2398" s="23"/>
      <c r="K2398" s="21">
        <f>SUM(J2396:J2397)</f>
        <v>179.32000000000002</v>
      </c>
    </row>
    <row r="2399" spans="1:11" x14ac:dyDescent="0.3">
      <c r="D2399" s="24" t="s">
        <v>229</v>
      </c>
      <c r="E2399" s="23"/>
      <c r="H2399" s="23"/>
      <c r="K2399" s="69">
        <f>SUM(J2395:J2398)</f>
        <v>179.32000000000002</v>
      </c>
    </row>
    <row r="2400" spans="1:11" x14ac:dyDescent="0.3">
      <c r="D2400" s="24" t="s">
        <v>232</v>
      </c>
      <c r="E2400" s="23"/>
      <c r="H2400" s="23"/>
      <c r="K2400" s="69">
        <f>SUM(K2399:K2399)</f>
        <v>179.32000000000002</v>
      </c>
    </row>
    <row r="2402" spans="1:11" x14ac:dyDescent="0.3">
      <c r="A2402" s="17" t="s">
        <v>1916</v>
      </c>
      <c r="B2402" s="17" t="s">
        <v>1917</v>
      </c>
      <c r="C2402" s="1" t="s">
        <v>898</v>
      </c>
      <c r="D2402" s="116" t="s">
        <v>1918</v>
      </c>
      <c r="E2402" s="117"/>
      <c r="F2402" s="117"/>
      <c r="G2402" s="1"/>
      <c r="H2402" s="18" t="s">
        <v>212</v>
      </c>
      <c r="I2402" s="118">
        <v>1</v>
      </c>
      <c r="J2402" s="119"/>
      <c r="K2402" s="19">
        <f>ROUND(K2408,2)</f>
        <v>50.62</v>
      </c>
    </row>
    <row r="2403" spans="1:11" x14ac:dyDescent="0.3">
      <c r="B2403" s="14" t="s">
        <v>223</v>
      </c>
    </row>
    <row r="2404" spans="1:11" x14ac:dyDescent="0.3">
      <c r="B2404" t="s">
        <v>1919</v>
      </c>
      <c r="C2404" t="s">
        <v>898</v>
      </c>
      <c r="D2404" t="s">
        <v>1920</v>
      </c>
      <c r="E2404" s="20">
        <v>1</v>
      </c>
      <c r="G2404" t="s">
        <v>217</v>
      </c>
      <c r="H2404" s="21">
        <v>45.36</v>
      </c>
      <c r="I2404" t="s">
        <v>218</v>
      </c>
      <c r="J2404" s="22">
        <f>ROUND(E2404* H2404,5)</f>
        <v>45.36</v>
      </c>
      <c r="K2404" s="23"/>
    </row>
    <row r="2405" spans="1:11" x14ac:dyDescent="0.3">
      <c r="B2405" t="s">
        <v>848</v>
      </c>
      <c r="C2405" t="s">
        <v>849</v>
      </c>
      <c r="D2405" t="s">
        <v>850</v>
      </c>
      <c r="E2405" s="20">
        <v>0.5</v>
      </c>
      <c r="G2405" t="s">
        <v>217</v>
      </c>
      <c r="H2405" s="21">
        <v>10.52</v>
      </c>
      <c r="I2405" t="s">
        <v>218</v>
      </c>
      <c r="J2405" s="22">
        <f>ROUND(E2405* H2405,5)</f>
        <v>5.26</v>
      </c>
      <c r="K2405" s="23"/>
    </row>
    <row r="2406" spans="1:11" x14ac:dyDescent="0.3">
      <c r="D2406" s="24" t="s">
        <v>228</v>
      </c>
      <c r="E2406" s="23"/>
      <c r="H2406" s="23"/>
      <c r="K2406" s="21">
        <f>SUM(J2404:J2405)</f>
        <v>50.62</v>
      </c>
    </row>
    <row r="2407" spans="1:11" x14ac:dyDescent="0.3">
      <c r="D2407" s="24" t="s">
        <v>229</v>
      </c>
      <c r="E2407" s="23"/>
      <c r="H2407" s="23"/>
      <c r="K2407" s="69">
        <f>SUM(J2403:J2406)</f>
        <v>50.62</v>
      </c>
    </row>
    <row r="2408" spans="1:11" x14ac:dyDescent="0.3">
      <c r="D2408" s="24" t="s">
        <v>232</v>
      </c>
      <c r="E2408" s="23"/>
      <c r="H2408" s="23"/>
      <c r="K2408" s="69">
        <f>SUM(K2407:K2407)</f>
        <v>50.62</v>
      </c>
    </row>
    <row r="2410" spans="1:11" x14ac:dyDescent="0.3">
      <c r="A2410" s="17" t="s">
        <v>1921</v>
      </c>
      <c r="B2410" s="17" t="s">
        <v>1922</v>
      </c>
      <c r="C2410" s="1" t="s">
        <v>898</v>
      </c>
      <c r="D2410" s="116" t="s">
        <v>1923</v>
      </c>
      <c r="E2410" s="117"/>
      <c r="F2410" s="117"/>
      <c r="G2410" s="1"/>
      <c r="H2410" s="18" t="s">
        <v>212</v>
      </c>
      <c r="I2410" s="118">
        <v>1</v>
      </c>
      <c r="J2410" s="119"/>
      <c r="K2410" s="19">
        <f>ROUND(K2416,2)</f>
        <v>60.13</v>
      </c>
    </row>
    <row r="2411" spans="1:11" x14ac:dyDescent="0.3">
      <c r="B2411" s="14" t="s">
        <v>223</v>
      </c>
    </row>
    <row r="2412" spans="1:11" x14ac:dyDescent="0.3">
      <c r="B2412" t="s">
        <v>1924</v>
      </c>
      <c r="C2412" t="s">
        <v>898</v>
      </c>
      <c r="D2412" t="s">
        <v>1925</v>
      </c>
      <c r="E2412" s="20">
        <v>1</v>
      </c>
      <c r="G2412" t="s">
        <v>217</v>
      </c>
      <c r="H2412" s="21">
        <v>52.24</v>
      </c>
      <c r="I2412" t="s">
        <v>218</v>
      </c>
      <c r="J2412" s="22">
        <f>ROUND(E2412* H2412,5)</f>
        <v>52.24</v>
      </c>
      <c r="K2412" s="23"/>
    </row>
    <row r="2413" spans="1:11" x14ac:dyDescent="0.3">
      <c r="B2413" t="s">
        <v>848</v>
      </c>
      <c r="C2413" t="s">
        <v>849</v>
      </c>
      <c r="D2413" t="s">
        <v>850</v>
      </c>
      <c r="E2413" s="20">
        <v>0.75</v>
      </c>
      <c r="G2413" t="s">
        <v>217</v>
      </c>
      <c r="H2413" s="21">
        <v>10.52</v>
      </c>
      <c r="I2413" t="s">
        <v>218</v>
      </c>
      <c r="J2413" s="22">
        <f>ROUND(E2413* H2413,5)</f>
        <v>7.89</v>
      </c>
      <c r="K2413" s="23"/>
    </row>
    <row r="2414" spans="1:11" x14ac:dyDescent="0.3">
      <c r="D2414" s="24" t="s">
        <v>228</v>
      </c>
      <c r="E2414" s="23"/>
      <c r="H2414" s="23"/>
      <c r="K2414" s="21">
        <f>SUM(J2412:J2413)</f>
        <v>60.13</v>
      </c>
    </row>
    <row r="2415" spans="1:11" x14ac:dyDescent="0.3">
      <c r="D2415" s="24" t="s">
        <v>229</v>
      </c>
      <c r="E2415" s="23"/>
      <c r="H2415" s="23"/>
      <c r="K2415" s="69">
        <f>SUM(J2411:J2414)</f>
        <v>60.13</v>
      </c>
    </row>
    <row r="2416" spans="1:11" x14ac:dyDescent="0.3">
      <c r="D2416" s="24" t="s">
        <v>232</v>
      </c>
      <c r="E2416" s="23"/>
      <c r="H2416" s="23"/>
      <c r="K2416" s="69">
        <f>SUM(K2415:K2415)</f>
        <v>60.13</v>
      </c>
    </row>
    <row r="2418" spans="1:11" x14ac:dyDescent="0.3">
      <c r="A2418" s="17" t="s">
        <v>1926</v>
      </c>
      <c r="B2418" s="17" t="s">
        <v>1927</v>
      </c>
      <c r="C2418" s="1" t="s">
        <v>898</v>
      </c>
      <c r="D2418" s="116" t="s">
        <v>1928</v>
      </c>
      <c r="E2418" s="117"/>
      <c r="F2418" s="117"/>
      <c r="G2418" s="1"/>
      <c r="H2418" s="18" t="s">
        <v>212</v>
      </c>
      <c r="I2418" s="118">
        <v>1</v>
      </c>
      <c r="J2418" s="119"/>
      <c r="K2418" s="19">
        <f>ROUND(K2425,2)</f>
        <v>181.84</v>
      </c>
    </row>
    <row r="2419" spans="1:11" x14ac:dyDescent="0.3">
      <c r="B2419" s="14" t="s">
        <v>223</v>
      </c>
    </row>
    <row r="2420" spans="1:11" x14ac:dyDescent="0.3">
      <c r="B2420" t="s">
        <v>1929</v>
      </c>
      <c r="C2420" t="s">
        <v>898</v>
      </c>
      <c r="D2420" t="s">
        <v>1930</v>
      </c>
      <c r="E2420" s="20">
        <v>1</v>
      </c>
      <c r="G2420" t="s">
        <v>217</v>
      </c>
      <c r="H2420" s="21">
        <v>106.4</v>
      </c>
      <c r="I2420" t="s">
        <v>218</v>
      </c>
      <c r="J2420" s="22">
        <f>ROUND(E2420* H2420,5)</f>
        <v>106.4</v>
      </c>
      <c r="K2420" s="23"/>
    </row>
    <row r="2421" spans="1:11" x14ac:dyDescent="0.3">
      <c r="B2421" t="s">
        <v>1931</v>
      </c>
      <c r="C2421" t="s">
        <v>898</v>
      </c>
      <c r="D2421" t="s">
        <v>1932</v>
      </c>
      <c r="E2421" s="20">
        <v>1</v>
      </c>
      <c r="G2421" t="s">
        <v>217</v>
      </c>
      <c r="H2421" s="21">
        <v>54.4</v>
      </c>
      <c r="I2421" t="s">
        <v>218</v>
      </c>
      <c r="J2421" s="22">
        <f>ROUND(E2421* H2421,5)</f>
        <v>54.4</v>
      </c>
      <c r="K2421" s="23"/>
    </row>
    <row r="2422" spans="1:11" x14ac:dyDescent="0.3">
      <c r="B2422" t="s">
        <v>848</v>
      </c>
      <c r="C2422" t="s">
        <v>849</v>
      </c>
      <c r="D2422" t="s">
        <v>850</v>
      </c>
      <c r="E2422" s="20">
        <v>2</v>
      </c>
      <c r="G2422" t="s">
        <v>217</v>
      </c>
      <c r="H2422" s="21">
        <v>10.52</v>
      </c>
      <c r="I2422" t="s">
        <v>218</v>
      </c>
      <c r="J2422" s="22">
        <f>ROUND(E2422* H2422,5)</f>
        <v>21.04</v>
      </c>
      <c r="K2422" s="23"/>
    </row>
    <row r="2423" spans="1:11" x14ac:dyDescent="0.3">
      <c r="D2423" s="24" t="s">
        <v>228</v>
      </c>
      <c r="E2423" s="23"/>
      <c r="H2423" s="23"/>
      <c r="K2423" s="21">
        <f>SUM(J2420:J2422)</f>
        <v>181.84</v>
      </c>
    </row>
    <row r="2424" spans="1:11" x14ac:dyDescent="0.3">
      <c r="D2424" s="24" t="s">
        <v>229</v>
      </c>
      <c r="E2424" s="23"/>
      <c r="H2424" s="23"/>
      <c r="K2424" s="69">
        <f>SUM(J2419:J2423)</f>
        <v>181.84</v>
      </c>
    </row>
    <row r="2425" spans="1:11" x14ac:dyDescent="0.3">
      <c r="D2425" s="24" t="s">
        <v>232</v>
      </c>
      <c r="E2425" s="23"/>
      <c r="H2425" s="23"/>
      <c r="K2425" s="69">
        <f>SUM(K2424:K2424)</f>
        <v>181.84</v>
      </c>
    </row>
    <row r="2427" spans="1:11" x14ac:dyDescent="0.3">
      <c r="A2427" s="17" t="s">
        <v>1933</v>
      </c>
      <c r="B2427" s="17" t="s">
        <v>1934</v>
      </c>
      <c r="C2427" s="1" t="s">
        <v>898</v>
      </c>
      <c r="D2427" s="116" t="s">
        <v>1935</v>
      </c>
      <c r="E2427" s="117"/>
      <c r="F2427" s="117"/>
      <c r="G2427" s="1"/>
      <c r="H2427" s="18" t="s">
        <v>212</v>
      </c>
      <c r="I2427" s="118">
        <v>1</v>
      </c>
      <c r="J2427" s="119"/>
      <c r="K2427" s="19">
        <f>ROUND(K2436,2)</f>
        <v>120.56</v>
      </c>
    </row>
    <row r="2428" spans="1:11" x14ac:dyDescent="0.3">
      <c r="B2428" s="14" t="s">
        <v>223</v>
      </c>
    </row>
    <row r="2429" spans="1:11" x14ac:dyDescent="0.3">
      <c r="B2429" t="s">
        <v>1936</v>
      </c>
      <c r="C2429" t="s">
        <v>898</v>
      </c>
      <c r="D2429" t="s">
        <v>1937</v>
      </c>
      <c r="E2429" s="20">
        <v>2</v>
      </c>
      <c r="G2429" t="s">
        <v>217</v>
      </c>
      <c r="H2429" s="21">
        <v>4.2699999999999996</v>
      </c>
      <c r="I2429" t="s">
        <v>218</v>
      </c>
      <c r="J2429" s="22">
        <f>ROUND(E2429* H2429,5)</f>
        <v>8.5399999999999991</v>
      </c>
      <c r="K2429" s="23"/>
    </row>
    <row r="2430" spans="1:11" x14ac:dyDescent="0.3">
      <c r="B2430" t="s">
        <v>1938</v>
      </c>
      <c r="C2430" t="s">
        <v>898</v>
      </c>
      <c r="D2430" t="s">
        <v>1939</v>
      </c>
      <c r="E2430" s="20">
        <v>1</v>
      </c>
      <c r="G2430" t="s">
        <v>217</v>
      </c>
      <c r="H2430" s="21">
        <v>70.16</v>
      </c>
      <c r="I2430" t="s">
        <v>218</v>
      </c>
      <c r="J2430" s="22">
        <f>ROUND(E2430* H2430,5)</f>
        <v>70.16</v>
      </c>
      <c r="K2430" s="23"/>
    </row>
    <row r="2431" spans="1:11" x14ac:dyDescent="0.3">
      <c r="B2431" t="s">
        <v>1940</v>
      </c>
      <c r="C2431" t="s">
        <v>898</v>
      </c>
      <c r="D2431" t="s">
        <v>1941</v>
      </c>
      <c r="E2431" s="20">
        <v>2</v>
      </c>
      <c r="G2431" t="s">
        <v>217</v>
      </c>
      <c r="H2431" s="21">
        <v>8.7200000000000006</v>
      </c>
      <c r="I2431" t="s">
        <v>218</v>
      </c>
      <c r="J2431" s="22">
        <f>ROUND(E2431* H2431,5)</f>
        <v>17.440000000000001</v>
      </c>
      <c r="K2431" s="23"/>
    </row>
    <row r="2432" spans="1:11" x14ac:dyDescent="0.3">
      <c r="B2432" t="s">
        <v>1942</v>
      </c>
      <c r="C2432" t="s">
        <v>898</v>
      </c>
      <c r="D2432" t="s">
        <v>1943</v>
      </c>
      <c r="E2432" s="20">
        <v>1</v>
      </c>
      <c r="G2432" t="s">
        <v>217</v>
      </c>
      <c r="H2432" s="21">
        <v>3.38</v>
      </c>
      <c r="I2432" t="s">
        <v>218</v>
      </c>
      <c r="J2432" s="22">
        <f>ROUND(E2432* H2432,5)</f>
        <v>3.38</v>
      </c>
      <c r="K2432" s="23"/>
    </row>
    <row r="2433" spans="1:11" x14ac:dyDescent="0.3">
      <c r="B2433" t="s">
        <v>848</v>
      </c>
      <c r="C2433" t="s">
        <v>849</v>
      </c>
      <c r="D2433" t="s">
        <v>850</v>
      </c>
      <c r="E2433" s="20">
        <v>2</v>
      </c>
      <c r="G2433" t="s">
        <v>217</v>
      </c>
      <c r="H2433" s="21">
        <v>10.52</v>
      </c>
      <c r="I2433" t="s">
        <v>218</v>
      </c>
      <c r="J2433" s="22">
        <f>ROUND(E2433* H2433,5)</f>
        <v>21.04</v>
      </c>
      <c r="K2433" s="23"/>
    </row>
    <row r="2434" spans="1:11" x14ac:dyDescent="0.3">
      <c r="D2434" s="24" t="s">
        <v>228</v>
      </c>
      <c r="E2434" s="23"/>
      <c r="H2434" s="23"/>
      <c r="K2434" s="21">
        <f>SUM(J2429:J2433)</f>
        <v>120.55999999999997</v>
      </c>
    </row>
    <row r="2435" spans="1:11" x14ac:dyDescent="0.3">
      <c r="D2435" s="24" t="s">
        <v>229</v>
      </c>
      <c r="E2435" s="23"/>
      <c r="H2435" s="23"/>
      <c r="K2435" s="69">
        <f>SUM(J2428:J2434)</f>
        <v>120.55999999999997</v>
      </c>
    </row>
    <row r="2436" spans="1:11" x14ac:dyDescent="0.3">
      <c r="D2436" s="24" t="s">
        <v>232</v>
      </c>
      <c r="E2436" s="23"/>
      <c r="H2436" s="23"/>
      <c r="K2436" s="69">
        <f>SUM(K2435:K2435)</f>
        <v>120.55999999999997</v>
      </c>
    </row>
    <row r="2438" spans="1:11" x14ac:dyDescent="0.3">
      <c r="A2438" s="17" t="s">
        <v>1944</v>
      </c>
      <c r="B2438" s="17" t="s">
        <v>1945</v>
      </c>
      <c r="C2438" s="1" t="s">
        <v>898</v>
      </c>
      <c r="D2438" s="116" t="s">
        <v>1946</v>
      </c>
      <c r="E2438" s="117"/>
      <c r="F2438" s="117"/>
      <c r="G2438" s="1"/>
      <c r="H2438" s="18" t="s">
        <v>212</v>
      </c>
      <c r="I2438" s="118">
        <v>1</v>
      </c>
      <c r="J2438" s="119"/>
      <c r="K2438" s="19">
        <f>ROUND(K2449,2)</f>
        <v>167.15</v>
      </c>
    </row>
    <row r="2439" spans="1:11" x14ac:dyDescent="0.3">
      <c r="B2439" s="14" t="s">
        <v>223</v>
      </c>
    </row>
    <row r="2440" spans="1:11" x14ac:dyDescent="0.3">
      <c r="B2440" t="s">
        <v>1947</v>
      </c>
      <c r="C2440" t="s">
        <v>898</v>
      </c>
      <c r="D2440" t="s">
        <v>1948</v>
      </c>
      <c r="E2440" s="20">
        <v>1</v>
      </c>
      <c r="G2440" t="s">
        <v>217</v>
      </c>
      <c r="H2440" s="21">
        <v>26.96</v>
      </c>
      <c r="I2440" t="s">
        <v>218</v>
      </c>
      <c r="J2440" s="22">
        <f t="shared" ref="J2440:J2446" si="18">ROUND(E2440* H2440,5)</f>
        <v>26.96</v>
      </c>
      <c r="K2440" s="23"/>
    </row>
    <row r="2441" spans="1:11" x14ac:dyDescent="0.3">
      <c r="B2441" t="s">
        <v>1936</v>
      </c>
      <c r="C2441" t="s">
        <v>898</v>
      </c>
      <c r="D2441" t="s">
        <v>1937</v>
      </c>
      <c r="E2441" s="20">
        <v>1</v>
      </c>
      <c r="G2441" t="s">
        <v>217</v>
      </c>
      <c r="H2441" s="21">
        <v>4.2699999999999996</v>
      </c>
      <c r="I2441" t="s">
        <v>218</v>
      </c>
      <c r="J2441" s="22">
        <f t="shared" si="18"/>
        <v>4.2699999999999996</v>
      </c>
      <c r="K2441" s="23"/>
    </row>
    <row r="2442" spans="1:11" x14ac:dyDescent="0.3">
      <c r="B2442" t="s">
        <v>1949</v>
      </c>
      <c r="C2442" t="s">
        <v>898</v>
      </c>
      <c r="D2442" t="s">
        <v>1950</v>
      </c>
      <c r="E2442" s="20">
        <v>1</v>
      </c>
      <c r="G2442" t="s">
        <v>217</v>
      </c>
      <c r="H2442" s="21">
        <v>10.24</v>
      </c>
      <c r="I2442" t="s">
        <v>218</v>
      </c>
      <c r="J2442" s="22">
        <f t="shared" si="18"/>
        <v>10.24</v>
      </c>
      <c r="K2442" s="23"/>
    </row>
    <row r="2443" spans="1:11" x14ac:dyDescent="0.3">
      <c r="B2443" t="s">
        <v>1951</v>
      </c>
      <c r="C2443" t="s">
        <v>898</v>
      </c>
      <c r="D2443" t="s">
        <v>1952</v>
      </c>
      <c r="E2443" s="20">
        <v>1</v>
      </c>
      <c r="G2443" t="s">
        <v>217</v>
      </c>
      <c r="H2443" s="21">
        <v>60.4</v>
      </c>
      <c r="I2443" t="s">
        <v>218</v>
      </c>
      <c r="J2443" s="22">
        <f t="shared" si="18"/>
        <v>60.4</v>
      </c>
      <c r="K2443" s="23"/>
    </row>
    <row r="2444" spans="1:11" x14ac:dyDescent="0.3">
      <c r="B2444" t="s">
        <v>1940</v>
      </c>
      <c r="C2444" t="s">
        <v>898</v>
      </c>
      <c r="D2444" t="s">
        <v>1941</v>
      </c>
      <c r="E2444" s="20">
        <v>1</v>
      </c>
      <c r="G2444" t="s">
        <v>217</v>
      </c>
      <c r="H2444" s="21">
        <v>8.7200000000000006</v>
      </c>
      <c r="I2444" t="s">
        <v>218</v>
      </c>
      <c r="J2444" s="22">
        <f t="shared" si="18"/>
        <v>8.7200000000000006</v>
      </c>
      <c r="K2444" s="23"/>
    </row>
    <row r="2445" spans="1:11" x14ac:dyDescent="0.3">
      <c r="B2445" t="s">
        <v>1953</v>
      </c>
      <c r="C2445" t="s">
        <v>898</v>
      </c>
      <c r="D2445" t="s">
        <v>1954</v>
      </c>
      <c r="E2445" s="20">
        <v>1</v>
      </c>
      <c r="G2445" t="s">
        <v>217</v>
      </c>
      <c r="H2445" s="21">
        <v>35.520000000000003</v>
      </c>
      <c r="I2445" t="s">
        <v>218</v>
      </c>
      <c r="J2445" s="22">
        <f t="shared" si="18"/>
        <v>35.520000000000003</v>
      </c>
      <c r="K2445" s="23"/>
    </row>
    <row r="2446" spans="1:11" x14ac:dyDescent="0.3">
      <c r="B2446" t="s">
        <v>848</v>
      </c>
      <c r="C2446" t="s">
        <v>849</v>
      </c>
      <c r="D2446" t="s">
        <v>850</v>
      </c>
      <c r="E2446" s="20">
        <v>2</v>
      </c>
      <c r="G2446" t="s">
        <v>217</v>
      </c>
      <c r="H2446" s="21">
        <v>10.52</v>
      </c>
      <c r="I2446" t="s">
        <v>218</v>
      </c>
      <c r="J2446" s="22">
        <f t="shared" si="18"/>
        <v>21.04</v>
      </c>
      <c r="K2446" s="23"/>
    </row>
    <row r="2447" spans="1:11" x14ac:dyDescent="0.3">
      <c r="D2447" s="24" t="s">
        <v>228</v>
      </c>
      <c r="E2447" s="23"/>
      <c r="H2447" s="23"/>
      <c r="K2447" s="21">
        <f>SUM(J2440:J2446)</f>
        <v>167.15</v>
      </c>
    </row>
    <row r="2448" spans="1:11" x14ac:dyDescent="0.3">
      <c r="D2448" s="24" t="s">
        <v>229</v>
      </c>
      <c r="E2448" s="23"/>
      <c r="H2448" s="23"/>
      <c r="K2448" s="69">
        <f>SUM(J2439:J2447)</f>
        <v>167.15</v>
      </c>
    </row>
    <row r="2449" spans="1:11" x14ac:dyDescent="0.3">
      <c r="D2449" s="24" t="s">
        <v>232</v>
      </c>
      <c r="E2449" s="23"/>
      <c r="H2449" s="23"/>
      <c r="K2449" s="69">
        <f>SUM(K2448:K2448)</f>
        <v>167.15</v>
      </c>
    </row>
    <row r="2451" spans="1:11" x14ac:dyDescent="0.3">
      <c r="A2451" s="17" t="s">
        <v>1955</v>
      </c>
      <c r="B2451" s="17" t="s">
        <v>1956</v>
      </c>
      <c r="C2451" s="1" t="s">
        <v>898</v>
      </c>
      <c r="D2451" s="116" t="s">
        <v>1957</v>
      </c>
      <c r="E2451" s="117"/>
      <c r="F2451" s="117"/>
      <c r="G2451" s="1"/>
      <c r="H2451" s="18" t="s">
        <v>212</v>
      </c>
      <c r="I2451" s="118">
        <v>1</v>
      </c>
      <c r="J2451" s="119"/>
      <c r="K2451" s="19">
        <f>ROUND(K2461,2)</f>
        <v>94.1</v>
      </c>
    </row>
    <row r="2452" spans="1:11" x14ac:dyDescent="0.3">
      <c r="B2452" s="14" t="s">
        <v>223</v>
      </c>
    </row>
    <row r="2453" spans="1:11" x14ac:dyDescent="0.3">
      <c r="B2453" t="s">
        <v>1958</v>
      </c>
      <c r="C2453" t="s">
        <v>898</v>
      </c>
      <c r="D2453" t="s">
        <v>1959</v>
      </c>
      <c r="E2453" s="20">
        <v>1</v>
      </c>
      <c r="G2453" t="s">
        <v>217</v>
      </c>
      <c r="H2453" s="21">
        <v>19.36</v>
      </c>
      <c r="I2453" t="s">
        <v>218</v>
      </c>
      <c r="J2453" s="22">
        <f t="shared" ref="J2453:J2458" si="19">ROUND(E2453* H2453,5)</f>
        <v>19.36</v>
      </c>
      <c r="K2453" s="23"/>
    </row>
    <row r="2454" spans="1:11" x14ac:dyDescent="0.3">
      <c r="B2454" t="s">
        <v>1960</v>
      </c>
      <c r="C2454" t="s">
        <v>898</v>
      </c>
      <c r="D2454" t="s">
        <v>1961</v>
      </c>
      <c r="E2454" s="20">
        <v>1</v>
      </c>
      <c r="G2454" t="s">
        <v>217</v>
      </c>
      <c r="H2454" s="21">
        <v>23.68</v>
      </c>
      <c r="I2454" t="s">
        <v>218</v>
      </c>
      <c r="J2454" s="22">
        <f t="shared" si="19"/>
        <v>23.68</v>
      </c>
      <c r="K2454" s="23"/>
    </row>
    <row r="2455" spans="1:11" x14ac:dyDescent="0.3">
      <c r="B2455" t="s">
        <v>1940</v>
      </c>
      <c r="C2455" t="s">
        <v>898</v>
      </c>
      <c r="D2455" t="s">
        <v>1941</v>
      </c>
      <c r="E2455" s="20">
        <v>2</v>
      </c>
      <c r="G2455" t="s">
        <v>217</v>
      </c>
      <c r="H2455" s="21">
        <v>8.7200000000000006</v>
      </c>
      <c r="I2455" t="s">
        <v>218</v>
      </c>
      <c r="J2455" s="22">
        <f t="shared" si="19"/>
        <v>17.440000000000001</v>
      </c>
      <c r="K2455" s="23"/>
    </row>
    <row r="2456" spans="1:11" x14ac:dyDescent="0.3">
      <c r="B2456" t="s">
        <v>1936</v>
      </c>
      <c r="C2456" t="s">
        <v>898</v>
      </c>
      <c r="D2456" t="s">
        <v>1937</v>
      </c>
      <c r="E2456" s="20">
        <v>2</v>
      </c>
      <c r="G2456" t="s">
        <v>217</v>
      </c>
      <c r="H2456" s="21">
        <v>4.2699999999999996</v>
      </c>
      <c r="I2456" t="s">
        <v>218</v>
      </c>
      <c r="J2456" s="22">
        <f t="shared" si="19"/>
        <v>8.5399999999999991</v>
      </c>
      <c r="K2456" s="23"/>
    </row>
    <row r="2457" spans="1:11" x14ac:dyDescent="0.3">
      <c r="B2457" t="s">
        <v>848</v>
      </c>
      <c r="C2457" t="s">
        <v>849</v>
      </c>
      <c r="D2457" t="s">
        <v>850</v>
      </c>
      <c r="E2457" s="20">
        <v>2</v>
      </c>
      <c r="G2457" t="s">
        <v>217</v>
      </c>
      <c r="H2457" s="21">
        <v>10.52</v>
      </c>
      <c r="I2457" t="s">
        <v>218</v>
      </c>
      <c r="J2457" s="22">
        <f t="shared" si="19"/>
        <v>21.04</v>
      </c>
      <c r="K2457" s="23"/>
    </row>
    <row r="2458" spans="1:11" x14ac:dyDescent="0.3">
      <c r="B2458" t="s">
        <v>1962</v>
      </c>
      <c r="C2458" t="s">
        <v>898</v>
      </c>
      <c r="D2458" t="s">
        <v>1963</v>
      </c>
      <c r="E2458" s="20">
        <v>1</v>
      </c>
      <c r="G2458" t="s">
        <v>217</v>
      </c>
      <c r="H2458" s="21">
        <v>4.04</v>
      </c>
      <c r="I2458" t="s">
        <v>218</v>
      </c>
      <c r="J2458" s="22">
        <f t="shared" si="19"/>
        <v>4.04</v>
      </c>
      <c r="K2458" s="23"/>
    </row>
    <row r="2459" spans="1:11" x14ac:dyDescent="0.3">
      <c r="D2459" s="24" t="s">
        <v>228</v>
      </c>
      <c r="E2459" s="23"/>
      <c r="H2459" s="23"/>
      <c r="K2459" s="21">
        <f>SUM(J2453:J2458)</f>
        <v>94.100000000000009</v>
      </c>
    </row>
    <row r="2460" spans="1:11" x14ac:dyDescent="0.3">
      <c r="D2460" s="24" t="s">
        <v>229</v>
      </c>
      <c r="E2460" s="23"/>
      <c r="H2460" s="23"/>
      <c r="K2460" s="69">
        <f>SUM(J2452:J2459)</f>
        <v>94.100000000000009</v>
      </c>
    </row>
    <row r="2461" spans="1:11" x14ac:dyDescent="0.3">
      <c r="D2461" s="24" t="s">
        <v>232</v>
      </c>
      <c r="E2461" s="23"/>
      <c r="H2461" s="23"/>
      <c r="K2461" s="69">
        <f>SUM(K2460:K2460)</f>
        <v>94.100000000000009</v>
      </c>
    </row>
    <row r="2463" spans="1:11" x14ac:dyDescent="0.3">
      <c r="A2463" s="17" t="s">
        <v>1964</v>
      </c>
      <c r="B2463" s="17" t="s">
        <v>1965</v>
      </c>
      <c r="C2463" s="1" t="s">
        <v>846</v>
      </c>
      <c r="D2463" s="116" t="s">
        <v>1966</v>
      </c>
      <c r="E2463" s="117"/>
      <c r="F2463" s="117"/>
      <c r="G2463" s="1"/>
      <c r="H2463" s="18" t="s">
        <v>212</v>
      </c>
      <c r="I2463" s="118">
        <v>1</v>
      </c>
      <c r="J2463" s="119"/>
      <c r="K2463" s="19">
        <f>ROUND(K2469,2)</f>
        <v>6.69</v>
      </c>
    </row>
    <row r="2464" spans="1:11" x14ac:dyDescent="0.3">
      <c r="B2464" s="14" t="s">
        <v>233</v>
      </c>
    </row>
    <row r="2465" spans="1:11" x14ac:dyDescent="0.3">
      <c r="B2465" t="s">
        <v>945</v>
      </c>
      <c r="C2465" t="s">
        <v>846</v>
      </c>
      <c r="D2465" t="s">
        <v>946</v>
      </c>
      <c r="E2465" s="20">
        <v>1</v>
      </c>
      <c r="G2465" t="s">
        <v>217</v>
      </c>
      <c r="H2465" s="21">
        <v>2.2292999999999998</v>
      </c>
      <c r="I2465" t="s">
        <v>218</v>
      </c>
      <c r="J2465" s="22">
        <f>ROUND(E2465* H2465,5)</f>
        <v>2.2292999999999998</v>
      </c>
      <c r="K2465" s="23"/>
    </row>
    <row r="2466" spans="1:11" x14ac:dyDescent="0.3">
      <c r="B2466" t="s">
        <v>1107</v>
      </c>
      <c r="C2466" t="s">
        <v>846</v>
      </c>
      <c r="D2466" t="s">
        <v>1108</v>
      </c>
      <c r="E2466" s="20">
        <v>1</v>
      </c>
      <c r="G2466" t="s">
        <v>217</v>
      </c>
      <c r="H2466" s="21">
        <v>4.4611999999999998</v>
      </c>
      <c r="I2466" t="s">
        <v>218</v>
      </c>
      <c r="J2466" s="22">
        <f>ROUND(E2466* H2466,5)</f>
        <v>4.4611999999999998</v>
      </c>
      <c r="K2466" s="23"/>
    </row>
    <row r="2467" spans="1:11" x14ac:dyDescent="0.3">
      <c r="D2467" s="24" t="s">
        <v>347</v>
      </c>
      <c r="E2467" s="23"/>
      <c r="H2467" s="23"/>
      <c r="K2467" s="21">
        <f>SUM(J2465:J2466)</f>
        <v>6.6905000000000001</v>
      </c>
    </row>
    <row r="2468" spans="1:11" x14ac:dyDescent="0.3">
      <c r="D2468" s="24" t="s">
        <v>229</v>
      </c>
      <c r="E2468" s="23"/>
      <c r="H2468" s="23"/>
      <c r="K2468" s="69">
        <f>SUM(J2464:J2467)</f>
        <v>6.6905000000000001</v>
      </c>
    </row>
    <row r="2469" spans="1:11" x14ac:dyDescent="0.3">
      <c r="D2469" s="24" t="s">
        <v>232</v>
      </c>
      <c r="E2469" s="23"/>
      <c r="H2469" s="23"/>
      <c r="K2469" s="69">
        <f>SUM(K2468:K2468)</f>
        <v>6.6905000000000001</v>
      </c>
    </row>
    <row r="2471" spans="1:11" x14ac:dyDescent="0.3">
      <c r="A2471" s="17" t="s">
        <v>1967</v>
      </c>
      <c r="B2471" s="17" t="s">
        <v>1968</v>
      </c>
      <c r="C2471" s="1" t="s">
        <v>846</v>
      </c>
      <c r="D2471" s="116" t="s">
        <v>1969</v>
      </c>
      <c r="E2471" s="117"/>
      <c r="F2471" s="117"/>
      <c r="G2471" s="1"/>
      <c r="H2471" s="18" t="s">
        <v>212</v>
      </c>
      <c r="I2471" s="118">
        <v>1</v>
      </c>
      <c r="J2471" s="119"/>
      <c r="K2471" s="19">
        <f>ROUND(K2477,2)</f>
        <v>7.77</v>
      </c>
    </row>
    <row r="2472" spans="1:11" x14ac:dyDescent="0.3">
      <c r="B2472" s="14" t="s">
        <v>233</v>
      </c>
    </row>
    <row r="2473" spans="1:11" x14ac:dyDescent="0.3">
      <c r="B2473" t="s">
        <v>1111</v>
      </c>
      <c r="C2473" t="s">
        <v>846</v>
      </c>
      <c r="D2473" t="s">
        <v>1112</v>
      </c>
      <c r="E2473" s="20">
        <v>1</v>
      </c>
      <c r="G2473" t="s">
        <v>217</v>
      </c>
      <c r="H2473" s="21">
        <v>5.1512000000000002</v>
      </c>
      <c r="I2473" t="s">
        <v>218</v>
      </c>
      <c r="J2473" s="22">
        <f>ROUND(E2473* H2473,5)</f>
        <v>5.1512000000000002</v>
      </c>
      <c r="K2473" s="23"/>
    </row>
    <row r="2474" spans="1:11" x14ac:dyDescent="0.3">
      <c r="B2474" t="s">
        <v>949</v>
      </c>
      <c r="C2474" t="s">
        <v>846</v>
      </c>
      <c r="D2474" t="s">
        <v>950</v>
      </c>
      <c r="E2474" s="20">
        <v>1</v>
      </c>
      <c r="G2474" t="s">
        <v>217</v>
      </c>
      <c r="H2474" s="21">
        <v>2.6193</v>
      </c>
      <c r="I2474" t="s">
        <v>218</v>
      </c>
      <c r="J2474" s="22">
        <f>ROUND(E2474* H2474,5)</f>
        <v>2.6193</v>
      </c>
      <c r="K2474" s="23"/>
    </row>
    <row r="2475" spans="1:11" x14ac:dyDescent="0.3">
      <c r="D2475" s="24" t="s">
        <v>347</v>
      </c>
      <c r="E2475" s="23"/>
      <c r="H2475" s="23"/>
      <c r="K2475" s="21">
        <f>SUM(J2473:J2474)</f>
        <v>7.7705000000000002</v>
      </c>
    </row>
    <row r="2476" spans="1:11" x14ac:dyDescent="0.3">
      <c r="D2476" s="24" t="s">
        <v>229</v>
      </c>
      <c r="E2476" s="23"/>
      <c r="H2476" s="23"/>
      <c r="K2476" s="69">
        <f>SUM(J2472:J2475)</f>
        <v>7.7705000000000002</v>
      </c>
    </row>
    <row r="2477" spans="1:11" x14ac:dyDescent="0.3">
      <c r="D2477" s="24" t="s">
        <v>232</v>
      </c>
      <c r="E2477" s="23"/>
      <c r="H2477" s="23"/>
      <c r="K2477" s="69">
        <f>SUM(K2476:K2476)</f>
        <v>7.7705000000000002</v>
      </c>
    </row>
    <row r="2479" spans="1:11" x14ac:dyDescent="0.3">
      <c r="A2479" s="17" t="s">
        <v>1970</v>
      </c>
      <c r="B2479" s="17" t="s">
        <v>1971</v>
      </c>
      <c r="C2479" s="1" t="s">
        <v>846</v>
      </c>
      <c r="D2479" s="116" t="s">
        <v>1972</v>
      </c>
      <c r="E2479" s="117"/>
      <c r="F2479" s="117"/>
      <c r="G2479" s="1"/>
      <c r="H2479" s="18" t="s">
        <v>212</v>
      </c>
      <c r="I2479" s="118">
        <v>1</v>
      </c>
      <c r="J2479" s="119"/>
      <c r="K2479" s="19">
        <f>ROUND(K2485,2)</f>
        <v>15.61</v>
      </c>
    </row>
    <row r="2480" spans="1:11" x14ac:dyDescent="0.3">
      <c r="B2480" s="14" t="s">
        <v>233</v>
      </c>
    </row>
    <row r="2481" spans="1:11" x14ac:dyDescent="0.3">
      <c r="B2481" t="s">
        <v>934</v>
      </c>
      <c r="C2481" t="s">
        <v>846</v>
      </c>
      <c r="D2481" t="s">
        <v>935</v>
      </c>
      <c r="E2481" s="20">
        <v>1</v>
      </c>
      <c r="G2481" t="s">
        <v>217</v>
      </c>
      <c r="H2481" s="21">
        <v>11.115</v>
      </c>
      <c r="I2481" t="s">
        <v>218</v>
      </c>
      <c r="J2481" s="22">
        <f>ROUND(E2481* H2481,5)</f>
        <v>11.115</v>
      </c>
      <c r="K2481" s="23"/>
    </row>
    <row r="2482" spans="1:11" x14ac:dyDescent="0.3">
      <c r="B2482" t="s">
        <v>1115</v>
      </c>
      <c r="C2482" t="s">
        <v>846</v>
      </c>
      <c r="D2482" t="s">
        <v>1116</v>
      </c>
      <c r="E2482" s="20">
        <v>1</v>
      </c>
      <c r="G2482" t="s">
        <v>217</v>
      </c>
      <c r="H2482" s="21">
        <v>4.4912000000000001</v>
      </c>
      <c r="I2482" t="s">
        <v>218</v>
      </c>
      <c r="J2482" s="22">
        <f>ROUND(E2482* H2482,5)</f>
        <v>4.4912000000000001</v>
      </c>
      <c r="K2482" s="23"/>
    </row>
    <row r="2483" spans="1:11" x14ac:dyDescent="0.3">
      <c r="D2483" s="24" t="s">
        <v>347</v>
      </c>
      <c r="E2483" s="23"/>
      <c r="H2483" s="23"/>
      <c r="K2483" s="21">
        <f>SUM(J2481:J2482)</f>
        <v>15.606200000000001</v>
      </c>
    </row>
    <row r="2484" spans="1:11" x14ac:dyDescent="0.3">
      <c r="D2484" s="24" t="s">
        <v>229</v>
      </c>
      <c r="E2484" s="23"/>
      <c r="H2484" s="23"/>
      <c r="K2484" s="69">
        <f>SUM(J2480:J2483)</f>
        <v>15.606200000000001</v>
      </c>
    </row>
    <row r="2485" spans="1:11" x14ac:dyDescent="0.3">
      <c r="D2485" s="24" t="s">
        <v>232</v>
      </c>
      <c r="E2485" s="23"/>
      <c r="H2485" s="23"/>
      <c r="K2485" s="69">
        <f>SUM(K2484:K2484)</f>
        <v>15.606200000000001</v>
      </c>
    </row>
    <row r="2487" spans="1:11" x14ac:dyDescent="0.3">
      <c r="A2487" s="17" t="s">
        <v>1973</v>
      </c>
      <c r="B2487" s="17" t="s">
        <v>1974</v>
      </c>
      <c r="C2487" s="1" t="s">
        <v>846</v>
      </c>
      <c r="D2487" s="116" t="s">
        <v>1975</v>
      </c>
      <c r="E2487" s="117"/>
      <c r="F2487" s="117"/>
      <c r="G2487" s="1"/>
      <c r="H2487" s="18" t="s">
        <v>212</v>
      </c>
      <c r="I2487" s="118">
        <v>1</v>
      </c>
      <c r="J2487" s="119"/>
      <c r="K2487" s="19">
        <f>ROUND(K2493,2)</f>
        <v>18.28</v>
      </c>
    </row>
    <row r="2488" spans="1:11" x14ac:dyDescent="0.3">
      <c r="B2488" s="14" t="s">
        <v>233</v>
      </c>
    </row>
    <row r="2489" spans="1:11" x14ac:dyDescent="0.3">
      <c r="B2489" t="s">
        <v>941</v>
      </c>
      <c r="C2489" t="s">
        <v>846</v>
      </c>
      <c r="D2489" t="s">
        <v>942</v>
      </c>
      <c r="E2489" s="20">
        <v>1</v>
      </c>
      <c r="G2489" t="s">
        <v>217</v>
      </c>
      <c r="H2489" s="21">
        <v>13.275</v>
      </c>
      <c r="I2489" t="s">
        <v>218</v>
      </c>
      <c r="J2489" s="22">
        <f>ROUND(E2489* H2489,5)</f>
        <v>13.275</v>
      </c>
      <c r="K2489" s="23"/>
    </row>
    <row r="2490" spans="1:11" x14ac:dyDescent="0.3">
      <c r="B2490" t="s">
        <v>1119</v>
      </c>
      <c r="C2490" t="s">
        <v>846</v>
      </c>
      <c r="D2490" t="s">
        <v>1120</v>
      </c>
      <c r="E2490" s="20">
        <v>1</v>
      </c>
      <c r="G2490" t="s">
        <v>217</v>
      </c>
      <c r="H2490" s="21">
        <v>5.0011999999999999</v>
      </c>
      <c r="I2490" t="s">
        <v>218</v>
      </c>
      <c r="J2490" s="22">
        <f>ROUND(E2490* H2490,5)</f>
        <v>5.0011999999999999</v>
      </c>
      <c r="K2490" s="23"/>
    </row>
    <row r="2491" spans="1:11" x14ac:dyDescent="0.3">
      <c r="D2491" s="24" t="s">
        <v>347</v>
      </c>
      <c r="E2491" s="23"/>
      <c r="H2491" s="23"/>
      <c r="K2491" s="21">
        <f>SUM(J2489:J2490)</f>
        <v>18.276199999999999</v>
      </c>
    </row>
    <row r="2492" spans="1:11" x14ac:dyDescent="0.3">
      <c r="D2492" s="24" t="s">
        <v>229</v>
      </c>
      <c r="E2492" s="23"/>
      <c r="H2492" s="23"/>
      <c r="K2492" s="69">
        <f>SUM(J2488:J2491)</f>
        <v>18.276199999999999</v>
      </c>
    </row>
    <row r="2493" spans="1:11" x14ac:dyDescent="0.3">
      <c r="D2493" s="24" t="s">
        <v>232</v>
      </c>
      <c r="E2493" s="23"/>
      <c r="H2493" s="23"/>
      <c r="K2493" s="69">
        <f>SUM(K2492:K2492)</f>
        <v>18.276199999999999</v>
      </c>
    </row>
    <row r="2495" spans="1:11" x14ac:dyDescent="0.3">
      <c r="A2495" s="17" t="s">
        <v>1976</v>
      </c>
      <c r="B2495" s="17" t="s">
        <v>1977</v>
      </c>
      <c r="C2495" s="1" t="s">
        <v>898</v>
      </c>
      <c r="D2495" s="116" t="s">
        <v>1978</v>
      </c>
      <c r="E2495" s="117"/>
      <c r="F2495" s="117"/>
      <c r="G2495" s="1"/>
      <c r="H2495" s="18" t="s">
        <v>212</v>
      </c>
      <c r="I2495" s="118">
        <v>1</v>
      </c>
      <c r="J2495" s="119"/>
      <c r="K2495" s="19">
        <f>ROUND(K2502,2)</f>
        <v>39.21</v>
      </c>
    </row>
    <row r="2496" spans="1:11" x14ac:dyDescent="0.3">
      <c r="B2496" s="14" t="s">
        <v>223</v>
      </c>
    </row>
    <row r="2497" spans="1:11" x14ac:dyDescent="0.3">
      <c r="B2497" t="s">
        <v>848</v>
      </c>
      <c r="C2497" t="s">
        <v>849</v>
      </c>
      <c r="D2497" t="s">
        <v>850</v>
      </c>
      <c r="E2497" s="20">
        <v>0.5</v>
      </c>
      <c r="G2497" t="s">
        <v>217</v>
      </c>
      <c r="H2497" s="21">
        <v>10.52</v>
      </c>
      <c r="I2497" t="s">
        <v>218</v>
      </c>
      <c r="J2497" s="22">
        <f>ROUND(E2497* H2497,5)</f>
        <v>5.26</v>
      </c>
      <c r="K2497" s="23"/>
    </row>
    <row r="2498" spans="1:11" x14ac:dyDescent="0.3">
      <c r="B2498" t="s">
        <v>955</v>
      </c>
      <c r="C2498" t="s">
        <v>891</v>
      </c>
      <c r="D2498" t="s">
        <v>956</v>
      </c>
      <c r="E2498" s="20">
        <v>0.15</v>
      </c>
      <c r="G2498" t="s">
        <v>217</v>
      </c>
      <c r="H2498" s="21">
        <v>1</v>
      </c>
      <c r="I2498" t="s">
        <v>218</v>
      </c>
      <c r="J2498" s="22">
        <f>ROUND(E2498* H2498,5)</f>
        <v>0.15</v>
      </c>
      <c r="K2498" s="23"/>
    </row>
    <row r="2499" spans="1:11" x14ac:dyDescent="0.3">
      <c r="B2499" t="s">
        <v>1979</v>
      </c>
      <c r="C2499" t="s">
        <v>898</v>
      </c>
      <c r="D2499" t="s">
        <v>1980</v>
      </c>
      <c r="E2499" s="20">
        <v>1</v>
      </c>
      <c r="G2499" t="s">
        <v>217</v>
      </c>
      <c r="H2499" s="21">
        <v>33.799999999999997</v>
      </c>
      <c r="I2499" t="s">
        <v>218</v>
      </c>
      <c r="J2499" s="22">
        <f>ROUND(E2499* H2499,5)</f>
        <v>33.799999999999997</v>
      </c>
      <c r="K2499" s="23"/>
    </row>
    <row r="2500" spans="1:11" x14ac:dyDescent="0.3">
      <c r="D2500" s="24" t="s">
        <v>228</v>
      </c>
      <c r="E2500" s="23"/>
      <c r="H2500" s="23"/>
      <c r="K2500" s="21">
        <f>SUM(J2497:J2499)</f>
        <v>39.209999999999994</v>
      </c>
    </row>
    <row r="2501" spans="1:11" x14ac:dyDescent="0.3">
      <c r="D2501" s="24" t="s">
        <v>229</v>
      </c>
      <c r="E2501" s="23"/>
      <c r="H2501" s="23"/>
      <c r="K2501" s="69">
        <f>SUM(J2496:J2500)</f>
        <v>39.209999999999994</v>
      </c>
    </row>
    <row r="2502" spans="1:11" x14ac:dyDescent="0.3">
      <c r="D2502" s="24" t="s">
        <v>232</v>
      </c>
      <c r="E2502" s="23"/>
      <c r="H2502" s="23"/>
      <c r="K2502" s="69">
        <f>SUM(K2501:K2501)</f>
        <v>39.209999999999994</v>
      </c>
    </row>
    <row r="2504" spans="1:11" x14ac:dyDescent="0.3">
      <c r="A2504" s="17" t="s">
        <v>1981</v>
      </c>
      <c r="B2504" s="17" t="s">
        <v>1982</v>
      </c>
      <c r="C2504" s="1" t="s">
        <v>898</v>
      </c>
      <c r="D2504" s="116" t="s">
        <v>1983</v>
      </c>
      <c r="E2504" s="117"/>
      <c r="F2504" s="117"/>
      <c r="G2504" s="1"/>
      <c r="H2504" s="18" t="s">
        <v>212</v>
      </c>
      <c r="I2504" s="118">
        <v>1</v>
      </c>
      <c r="J2504" s="119"/>
      <c r="K2504" s="19">
        <f>ROUND(K2511,2)</f>
        <v>48.16</v>
      </c>
    </row>
    <row r="2505" spans="1:11" x14ac:dyDescent="0.3">
      <c r="B2505" s="14" t="s">
        <v>223</v>
      </c>
    </row>
    <row r="2506" spans="1:11" x14ac:dyDescent="0.3">
      <c r="B2506" t="s">
        <v>1984</v>
      </c>
      <c r="C2506" t="s">
        <v>898</v>
      </c>
      <c r="D2506" t="s">
        <v>1985</v>
      </c>
      <c r="E2506" s="20">
        <v>1</v>
      </c>
      <c r="G2506" t="s">
        <v>217</v>
      </c>
      <c r="H2506" s="21">
        <v>42.75</v>
      </c>
      <c r="I2506" t="s">
        <v>218</v>
      </c>
      <c r="J2506" s="22">
        <f>ROUND(E2506* H2506,5)</f>
        <v>42.75</v>
      </c>
      <c r="K2506" s="23"/>
    </row>
    <row r="2507" spans="1:11" x14ac:dyDescent="0.3">
      <c r="B2507" t="s">
        <v>955</v>
      </c>
      <c r="C2507" t="s">
        <v>891</v>
      </c>
      <c r="D2507" t="s">
        <v>956</v>
      </c>
      <c r="E2507" s="20">
        <v>0.15</v>
      </c>
      <c r="G2507" t="s">
        <v>217</v>
      </c>
      <c r="H2507" s="21">
        <v>1</v>
      </c>
      <c r="I2507" t="s">
        <v>218</v>
      </c>
      <c r="J2507" s="22">
        <f>ROUND(E2507* H2507,5)</f>
        <v>0.15</v>
      </c>
      <c r="K2507" s="23"/>
    </row>
    <row r="2508" spans="1:11" x14ac:dyDescent="0.3">
      <c r="B2508" t="s">
        <v>848</v>
      </c>
      <c r="C2508" t="s">
        <v>849</v>
      </c>
      <c r="D2508" t="s">
        <v>850</v>
      </c>
      <c r="E2508" s="20">
        <v>0.5</v>
      </c>
      <c r="G2508" t="s">
        <v>217</v>
      </c>
      <c r="H2508" s="21">
        <v>10.52</v>
      </c>
      <c r="I2508" t="s">
        <v>218</v>
      </c>
      <c r="J2508" s="22">
        <f>ROUND(E2508* H2508,5)</f>
        <v>5.26</v>
      </c>
      <c r="K2508" s="23"/>
    </row>
    <row r="2509" spans="1:11" x14ac:dyDescent="0.3">
      <c r="D2509" s="24" t="s">
        <v>228</v>
      </c>
      <c r="E2509" s="23"/>
      <c r="H2509" s="23"/>
      <c r="K2509" s="21">
        <f>SUM(J2506:J2508)</f>
        <v>48.16</v>
      </c>
    </row>
    <row r="2510" spans="1:11" x14ac:dyDescent="0.3">
      <c r="D2510" s="24" t="s">
        <v>229</v>
      </c>
      <c r="E2510" s="23"/>
      <c r="H2510" s="23"/>
      <c r="K2510" s="69">
        <f>SUM(J2505:J2509)</f>
        <v>48.16</v>
      </c>
    </row>
    <row r="2511" spans="1:11" x14ac:dyDescent="0.3">
      <c r="D2511" s="24" t="s">
        <v>232</v>
      </c>
      <c r="E2511" s="23"/>
      <c r="H2511" s="23"/>
      <c r="K2511" s="69">
        <f>SUM(K2510:K2510)</f>
        <v>48.16</v>
      </c>
    </row>
    <row r="2513" spans="1:11" x14ac:dyDescent="0.3">
      <c r="A2513" s="17" t="s">
        <v>1986</v>
      </c>
      <c r="B2513" s="17" t="s">
        <v>1987</v>
      </c>
      <c r="C2513" s="1" t="s">
        <v>898</v>
      </c>
      <c r="D2513" s="116" t="s">
        <v>1988</v>
      </c>
      <c r="E2513" s="117"/>
      <c r="F2513" s="117"/>
      <c r="G2513" s="1"/>
      <c r="H2513" s="18" t="s">
        <v>212</v>
      </c>
      <c r="I2513" s="118">
        <v>1</v>
      </c>
      <c r="J2513" s="119"/>
      <c r="K2513" s="19">
        <f>ROUND(K2519,2)</f>
        <v>815.73</v>
      </c>
    </row>
    <row r="2514" spans="1:11" x14ac:dyDescent="0.3">
      <c r="B2514" s="14" t="s">
        <v>223</v>
      </c>
    </row>
    <row r="2515" spans="1:11" x14ac:dyDescent="0.3">
      <c r="B2515" t="s">
        <v>1989</v>
      </c>
      <c r="C2515" t="s">
        <v>898</v>
      </c>
      <c r="D2515" t="s">
        <v>1990</v>
      </c>
      <c r="E2515" s="20">
        <v>1</v>
      </c>
      <c r="G2515" t="s">
        <v>217</v>
      </c>
      <c r="H2515" s="21">
        <v>810.47</v>
      </c>
      <c r="I2515" t="s">
        <v>218</v>
      </c>
      <c r="J2515" s="22">
        <f>ROUND(E2515* H2515,5)</f>
        <v>810.47</v>
      </c>
      <c r="K2515" s="23"/>
    </row>
    <row r="2516" spans="1:11" x14ac:dyDescent="0.3">
      <c r="B2516" t="s">
        <v>848</v>
      </c>
      <c r="C2516" t="s">
        <v>849</v>
      </c>
      <c r="D2516" t="s">
        <v>850</v>
      </c>
      <c r="E2516" s="20">
        <v>0.5</v>
      </c>
      <c r="G2516" t="s">
        <v>217</v>
      </c>
      <c r="H2516" s="21">
        <v>10.52</v>
      </c>
      <c r="I2516" t="s">
        <v>218</v>
      </c>
      <c r="J2516" s="22">
        <f>ROUND(E2516* H2516,5)</f>
        <v>5.26</v>
      </c>
      <c r="K2516" s="23"/>
    </row>
    <row r="2517" spans="1:11" x14ac:dyDescent="0.3">
      <c r="D2517" s="24" t="s">
        <v>228</v>
      </c>
      <c r="E2517" s="23"/>
      <c r="H2517" s="23"/>
      <c r="K2517" s="21">
        <f>SUM(J2515:J2516)</f>
        <v>815.73</v>
      </c>
    </row>
    <row r="2518" spans="1:11" x14ac:dyDescent="0.3">
      <c r="D2518" s="24" t="s">
        <v>229</v>
      </c>
      <c r="E2518" s="23"/>
      <c r="H2518" s="23"/>
      <c r="K2518" s="69">
        <f>SUM(J2514:J2517)</f>
        <v>815.73</v>
      </c>
    </row>
    <row r="2519" spans="1:11" x14ac:dyDescent="0.3">
      <c r="D2519" s="24" t="s">
        <v>232</v>
      </c>
      <c r="E2519" s="23"/>
      <c r="H2519" s="23"/>
      <c r="K2519" s="69">
        <f>SUM(K2518:K2518)</f>
        <v>815.73</v>
      </c>
    </row>
    <row r="2521" spans="1:11" x14ac:dyDescent="0.3">
      <c r="A2521" s="17" t="s">
        <v>1991</v>
      </c>
      <c r="B2521" s="17" t="s">
        <v>1992</v>
      </c>
      <c r="C2521" s="1" t="s">
        <v>898</v>
      </c>
      <c r="D2521" s="116" t="s">
        <v>1993</v>
      </c>
      <c r="E2521" s="117"/>
      <c r="F2521" s="117"/>
      <c r="G2521" s="1"/>
      <c r="H2521" s="18" t="s">
        <v>212</v>
      </c>
      <c r="I2521" s="118">
        <v>1</v>
      </c>
      <c r="J2521" s="119"/>
      <c r="K2521" s="19">
        <f>ROUND(K2527,2)</f>
        <v>58.17</v>
      </c>
    </row>
    <row r="2522" spans="1:11" x14ac:dyDescent="0.3">
      <c r="B2522" s="14" t="s">
        <v>223</v>
      </c>
    </row>
    <row r="2523" spans="1:11" x14ac:dyDescent="0.3">
      <c r="B2523" t="s">
        <v>1994</v>
      </c>
      <c r="C2523" t="s">
        <v>898</v>
      </c>
      <c r="D2523" t="s">
        <v>1995</v>
      </c>
      <c r="E2523" s="20">
        <v>1</v>
      </c>
      <c r="G2523" t="s">
        <v>217</v>
      </c>
      <c r="H2523" s="21">
        <v>52.91</v>
      </c>
      <c r="I2523" t="s">
        <v>218</v>
      </c>
      <c r="J2523" s="22">
        <f>ROUND(E2523* H2523,5)</f>
        <v>52.91</v>
      </c>
      <c r="K2523" s="23"/>
    </row>
    <row r="2524" spans="1:11" x14ac:dyDescent="0.3">
      <c r="B2524" t="s">
        <v>848</v>
      </c>
      <c r="C2524" t="s">
        <v>849</v>
      </c>
      <c r="D2524" t="s">
        <v>850</v>
      </c>
      <c r="E2524" s="20">
        <v>0.5</v>
      </c>
      <c r="G2524" t="s">
        <v>217</v>
      </c>
      <c r="H2524" s="21">
        <v>10.52</v>
      </c>
      <c r="I2524" t="s">
        <v>218</v>
      </c>
      <c r="J2524" s="22">
        <f>ROUND(E2524* H2524,5)</f>
        <v>5.26</v>
      </c>
      <c r="K2524" s="23"/>
    </row>
    <row r="2525" spans="1:11" x14ac:dyDescent="0.3">
      <c r="D2525" s="24" t="s">
        <v>228</v>
      </c>
      <c r="E2525" s="23"/>
      <c r="H2525" s="23"/>
      <c r="K2525" s="21">
        <f>SUM(J2523:J2524)</f>
        <v>58.169999999999995</v>
      </c>
    </row>
    <row r="2526" spans="1:11" x14ac:dyDescent="0.3">
      <c r="D2526" s="24" t="s">
        <v>229</v>
      </c>
      <c r="E2526" s="23"/>
      <c r="H2526" s="23"/>
      <c r="K2526" s="69">
        <f>SUM(J2522:J2525)</f>
        <v>58.169999999999995</v>
      </c>
    </row>
    <row r="2527" spans="1:11" x14ac:dyDescent="0.3">
      <c r="D2527" s="24" t="s">
        <v>232</v>
      </c>
      <c r="E2527" s="23"/>
      <c r="H2527" s="23"/>
      <c r="K2527" s="69">
        <f>SUM(K2526:K2526)</f>
        <v>58.169999999999995</v>
      </c>
    </row>
    <row r="2529" spans="1:11" x14ac:dyDescent="0.3">
      <c r="A2529" s="17" t="s">
        <v>1996</v>
      </c>
      <c r="B2529" s="17" t="s">
        <v>1997</v>
      </c>
      <c r="C2529" s="1" t="s">
        <v>898</v>
      </c>
      <c r="D2529" s="116" t="s">
        <v>1998</v>
      </c>
      <c r="E2529" s="117"/>
      <c r="F2529" s="117"/>
      <c r="G2529" s="1"/>
      <c r="H2529" s="18" t="s">
        <v>212</v>
      </c>
      <c r="I2529" s="118">
        <v>1</v>
      </c>
      <c r="J2529" s="119"/>
      <c r="K2529" s="19">
        <f>ROUND(K2535,2)</f>
        <v>58.17</v>
      </c>
    </row>
    <row r="2530" spans="1:11" x14ac:dyDescent="0.3">
      <c r="B2530" s="14" t="s">
        <v>223</v>
      </c>
    </row>
    <row r="2531" spans="1:11" x14ac:dyDescent="0.3">
      <c r="B2531" t="s">
        <v>1999</v>
      </c>
      <c r="C2531" t="s">
        <v>898</v>
      </c>
      <c r="D2531" t="s">
        <v>2000</v>
      </c>
      <c r="E2531" s="20">
        <v>1</v>
      </c>
      <c r="G2531" t="s">
        <v>217</v>
      </c>
      <c r="H2531" s="21">
        <v>52.91</v>
      </c>
      <c r="I2531" t="s">
        <v>218</v>
      </c>
      <c r="J2531" s="22">
        <f>ROUND(E2531* H2531,5)</f>
        <v>52.91</v>
      </c>
      <c r="K2531" s="23"/>
    </row>
    <row r="2532" spans="1:11" x14ac:dyDescent="0.3">
      <c r="B2532" t="s">
        <v>848</v>
      </c>
      <c r="C2532" t="s">
        <v>849</v>
      </c>
      <c r="D2532" t="s">
        <v>850</v>
      </c>
      <c r="E2532" s="20">
        <v>0.5</v>
      </c>
      <c r="G2532" t="s">
        <v>217</v>
      </c>
      <c r="H2532" s="21">
        <v>10.52</v>
      </c>
      <c r="I2532" t="s">
        <v>218</v>
      </c>
      <c r="J2532" s="22">
        <f>ROUND(E2532* H2532,5)</f>
        <v>5.26</v>
      </c>
      <c r="K2532" s="23"/>
    </row>
    <row r="2533" spans="1:11" x14ac:dyDescent="0.3">
      <c r="D2533" s="24" t="s">
        <v>228</v>
      </c>
      <c r="E2533" s="23"/>
      <c r="H2533" s="23"/>
      <c r="K2533" s="21">
        <f>SUM(J2531:J2532)</f>
        <v>58.169999999999995</v>
      </c>
    </row>
    <row r="2534" spans="1:11" x14ac:dyDescent="0.3">
      <c r="D2534" s="24" t="s">
        <v>229</v>
      </c>
      <c r="E2534" s="23"/>
      <c r="H2534" s="23"/>
      <c r="K2534" s="69">
        <f>SUM(J2530:J2533)</f>
        <v>58.169999999999995</v>
      </c>
    </row>
    <row r="2535" spans="1:11" x14ac:dyDescent="0.3">
      <c r="D2535" s="24" t="s">
        <v>232</v>
      </c>
      <c r="E2535" s="23"/>
      <c r="H2535" s="23"/>
      <c r="K2535" s="69">
        <f>SUM(K2534:K2534)</f>
        <v>58.169999999999995</v>
      </c>
    </row>
    <row r="2537" spans="1:11" x14ac:dyDescent="0.3">
      <c r="A2537" s="17" t="s">
        <v>2001</v>
      </c>
      <c r="B2537" s="17" t="s">
        <v>2002</v>
      </c>
      <c r="C2537" s="1" t="s">
        <v>898</v>
      </c>
      <c r="D2537" s="116" t="s">
        <v>2003</v>
      </c>
      <c r="E2537" s="117"/>
      <c r="F2537" s="117"/>
      <c r="G2537" s="1"/>
      <c r="H2537" s="18" t="s">
        <v>212</v>
      </c>
      <c r="I2537" s="118">
        <v>1</v>
      </c>
      <c r="J2537" s="119"/>
      <c r="K2537" s="19">
        <f>ROUND(K2543,2)</f>
        <v>58.17</v>
      </c>
    </row>
    <row r="2538" spans="1:11" x14ac:dyDescent="0.3">
      <c r="B2538" s="14" t="s">
        <v>223</v>
      </c>
    </row>
    <row r="2539" spans="1:11" x14ac:dyDescent="0.3">
      <c r="B2539" t="s">
        <v>848</v>
      </c>
      <c r="C2539" t="s">
        <v>849</v>
      </c>
      <c r="D2539" t="s">
        <v>850</v>
      </c>
      <c r="E2539" s="20">
        <v>0.5</v>
      </c>
      <c r="G2539" t="s">
        <v>217</v>
      </c>
      <c r="H2539" s="21">
        <v>10.52</v>
      </c>
      <c r="I2539" t="s">
        <v>218</v>
      </c>
      <c r="J2539" s="22">
        <f>ROUND(E2539* H2539,5)</f>
        <v>5.26</v>
      </c>
      <c r="K2539" s="23"/>
    </row>
    <row r="2540" spans="1:11" x14ac:dyDescent="0.3">
      <c r="B2540" t="s">
        <v>2004</v>
      </c>
      <c r="C2540" t="s">
        <v>898</v>
      </c>
      <c r="D2540" t="s">
        <v>2005</v>
      </c>
      <c r="E2540" s="20">
        <v>1</v>
      </c>
      <c r="G2540" t="s">
        <v>217</v>
      </c>
      <c r="H2540" s="21">
        <v>52.91</v>
      </c>
      <c r="I2540" t="s">
        <v>218</v>
      </c>
      <c r="J2540" s="22">
        <f>ROUND(E2540* H2540,5)</f>
        <v>52.91</v>
      </c>
      <c r="K2540" s="23"/>
    </row>
    <row r="2541" spans="1:11" x14ac:dyDescent="0.3">
      <c r="D2541" s="24" t="s">
        <v>228</v>
      </c>
      <c r="E2541" s="23"/>
      <c r="H2541" s="23"/>
      <c r="K2541" s="21">
        <f>SUM(J2539:J2540)</f>
        <v>58.169999999999995</v>
      </c>
    </row>
    <row r="2542" spans="1:11" x14ac:dyDescent="0.3">
      <c r="D2542" s="24" t="s">
        <v>229</v>
      </c>
      <c r="E2542" s="23"/>
      <c r="H2542" s="23"/>
      <c r="K2542" s="69">
        <f>SUM(J2538:J2541)</f>
        <v>58.169999999999995</v>
      </c>
    </row>
    <row r="2543" spans="1:11" x14ac:dyDescent="0.3">
      <c r="D2543" s="24" t="s">
        <v>232</v>
      </c>
      <c r="E2543" s="23"/>
      <c r="H2543" s="23"/>
      <c r="K2543" s="69">
        <f>SUM(K2542:K2542)</f>
        <v>58.169999999999995</v>
      </c>
    </row>
    <row r="2545" spans="1:11" x14ac:dyDescent="0.3">
      <c r="A2545" s="17" t="s">
        <v>2006</v>
      </c>
      <c r="B2545" s="17" t="s">
        <v>2007</v>
      </c>
      <c r="C2545" s="1" t="s">
        <v>898</v>
      </c>
      <c r="D2545" s="116" t="s">
        <v>2008</v>
      </c>
      <c r="E2545" s="117"/>
      <c r="F2545" s="117"/>
      <c r="G2545" s="1"/>
      <c r="H2545" s="18" t="s">
        <v>212</v>
      </c>
      <c r="I2545" s="118">
        <v>1</v>
      </c>
      <c r="J2545" s="119"/>
      <c r="K2545" s="19">
        <f>ROUND(K2552,2)</f>
        <v>651.29</v>
      </c>
    </row>
    <row r="2546" spans="1:11" x14ac:dyDescent="0.3">
      <c r="B2546" s="14" t="s">
        <v>223</v>
      </c>
    </row>
    <row r="2547" spans="1:11" x14ac:dyDescent="0.3">
      <c r="B2547" t="s">
        <v>1576</v>
      </c>
      <c r="C2547" t="s">
        <v>891</v>
      </c>
      <c r="D2547" t="s">
        <v>1066</v>
      </c>
      <c r="E2547" s="20">
        <v>574.85</v>
      </c>
      <c r="G2547" t="s">
        <v>217</v>
      </c>
      <c r="H2547" s="21">
        <v>1</v>
      </c>
      <c r="I2547" t="s">
        <v>218</v>
      </c>
      <c r="J2547" s="22">
        <f>ROUND(E2547* H2547,5)</f>
        <v>574.85</v>
      </c>
      <c r="K2547" s="23"/>
    </row>
    <row r="2548" spans="1:11" x14ac:dyDescent="0.3">
      <c r="B2548" t="s">
        <v>932</v>
      </c>
      <c r="C2548" t="s">
        <v>849</v>
      </c>
      <c r="D2548" t="s">
        <v>933</v>
      </c>
      <c r="E2548" s="20">
        <v>4</v>
      </c>
      <c r="G2548" t="s">
        <v>217</v>
      </c>
      <c r="H2548" s="21">
        <v>8.59</v>
      </c>
      <c r="I2548" t="s">
        <v>218</v>
      </c>
      <c r="J2548" s="22">
        <f>ROUND(E2548* H2548,5)</f>
        <v>34.36</v>
      </c>
      <c r="K2548" s="23"/>
    </row>
    <row r="2549" spans="1:11" x14ac:dyDescent="0.3">
      <c r="B2549" t="s">
        <v>848</v>
      </c>
      <c r="C2549" t="s">
        <v>849</v>
      </c>
      <c r="D2549" t="s">
        <v>850</v>
      </c>
      <c r="E2549" s="20">
        <v>4</v>
      </c>
      <c r="G2549" t="s">
        <v>217</v>
      </c>
      <c r="H2549" s="21">
        <v>10.52</v>
      </c>
      <c r="I2549" t="s">
        <v>218</v>
      </c>
      <c r="J2549" s="22">
        <f>ROUND(E2549* H2549,5)</f>
        <v>42.08</v>
      </c>
      <c r="K2549" s="23"/>
    </row>
    <row r="2550" spans="1:11" x14ac:dyDescent="0.3">
      <c r="D2550" s="24" t="s">
        <v>228</v>
      </c>
      <c r="E2550" s="23"/>
      <c r="H2550" s="23"/>
      <c r="K2550" s="21">
        <f>SUM(J2547:J2549)</f>
        <v>651.29000000000008</v>
      </c>
    </row>
    <row r="2551" spans="1:11" x14ac:dyDescent="0.3">
      <c r="D2551" s="24" t="s">
        <v>229</v>
      </c>
      <c r="E2551" s="23"/>
      <c r="H2551" s="23"/>
      <c r="K2551" s="69">
        <f>SUM(J2546:J2550)</f>
        <v>651.29000000000008</v>
      </c>
    </row>
    <row r="2552" spans="1:11" x14ac:dyDescent="0.3">
      <c r="D2552" s="24" t="s">
        <v>232</v>
      </c>
      <c r="E2552" s="23"/>
      <c r="H2552" s="23"/>
      <c r="K2552" s="69">
        <f>SUM(K2551:K2551)</f>
        <v>651.29000000000008</v>
      </c>
    </row>
    <row r="2554" spans="1:11" x14ac:dyDescent="0.3">
      <c r="A2554" s="17" t="s">
        <v>2009</v>
      </c>
      <c r="B2554" s="17" t="s">
        <v>2010</v>
      </c>
      <c r="C2554" s="1" t="s">
        <v>898</v>
      </c>
      <c r="D2554" s="116" t="s">
        <v>2011</v>
      </c>
      <c r="E2554" s="117"/>
      <c r="F2554" s="117"/>
      <c r="G2554" s="1"/>
      <c r="H2554" s="18" t="s">
        <v>212</v>
      </c>
      <c r="I2554" s="118">
        <v>1</v>
      </c>
      <c r="J2554" s="119"/>
      <c r="K2554" s="19">
        <v>168</v>
      </c>
    </row>
    <row r="2555" spans="1:11" x14ac:dyDescent="0.3">
      <c r="A2555" s="17" t="s">
        <v>2012</v>
      </c>
      <c r="B2555" s="17" t="s">
        <v>2013</v>
      </c>
      <c r="C2555" s="1" t="s">
        <v>898</v>
      </c>
      <c r="D2555" s="116" t="s">
        <v>2014</v>
      </c>
      <c r="E2555" s="117"/>
      <c r="F2555" s="117"/>
      <c r="G2555" s="1"/>
      <c r="H2555" s="18" t="s">
        <v>212</v>
      </c>
      <c r="I2555" s="118">
        <v>1</v>
      </c>
      <c r="J2555" s="119"/>
      <c r="K2555" s="19">
        <v>112</v>
      </c>
    </row>
    <row r="2556" spans="1:11" x14ac:dyDescent="0.3">
      <c r="A2556" s="17" t="s">
        <v>2015</v>
      </c>
      <c r="B2556" s="17" t="s">
        <v>2016</v>
      </c>
      <c r="C2556" s="1" t="s">
        <v>898</v>
      </c>
      <c r="D2556" s="116" t="s">
        <v>2017</v>
      </c>
      <c r="E2556" s="117"/>
      <c r="F2556" s="117"/>
      <c r="G2556" s="1"/>
      <c r="H2556" s="18" t="s">
        <v>212</v>
      </c>
      <c r="I2556" s="118">
        <v>1</v>
      </c>
      <c r="J2556" s="119"/>
      <c r="K2556" s="19">
        <v>152</v>
      </c>
    </row>
    <row r="2557" spans="1:11" x14ac:dyDescent="0.3">
      <c r="A2557" s="17" t="s">
        <v>2018</v>
      </c>
      <c r="B2557" s="17" t="s">
        <v>2019</v>
      </c>
      <c r="C2557" s="1" t="s">
        <v>898</v>
      </c>
      <c r="D2557" s="116" t="s">
        <v>2020</v>
      </c>
      <c r="E2557" s="117"/>
      <c r="F2557" s="117"/>
      <c r="G2557" s="1"/>
      <c r="H2557" s="18" t="s">
        <v>212</v>
      </c>
      <c r="I2557" s="118">
        <v>1</v>
      </c>
      <c r="J2557" s="119"/>
      <c r="K2557" s="19">
        <v>124</v>
      </c>
    </row>
    <row r="2558" spans="1:11" x14ac:dyDescent="0.3">
      <c r="A2558" s="17" t="s">
        <v>2021</v>
      </c>
      <c r="B2558" s="17" t="s">
        <v>2022</v>
      </c>
      <c r="C2558" s="1" t="s">
        <v>846</v>
      </c>
      <c r="D2558" s="116" t="s">
        <v>2023</v>
      </c>
      <c r="E2558" s="117"/>
      <c r="F2558" s="117"/>
      <c r="G2558" s="1"/>
      <c r="H2558" s="18" t="s">
        <v>212</v>
      </c>
      <c r="I2558" s="118">
        <v>1</v>
      </c>
      <c r="J2558" s="119"/>
      <c r="K2558" s="19">
        <f>ROUND(K2564,2)</f>
        <v>2.25</v>
      </c>
    </row>
    <row r="2559" spans="1:11" x14ac:dyDescent="0.3">
      <c r="B2559" s="14" t="s">
        <v>223</v>
      </c>
    </row>
    <row r="2560" spans="1:11" x14ac:dyDescent="0.3">
      <c r="B2560" t="s">
        <v>848</v>
      </c>
      <c r="C2560" t="s">
        <v>849</v>
      </c>
      <c r="D2560" t="s">
        <v>850</v>
      </c>
      <c r="E2560" s="20">
        <v>0.03</v>
      </c>
      <c r="G2560" t="s">
        <v>217</v>
      </c>
      <c r="H2560" s="21">
        <v>10.52</v>
      </c>
      <c r="I2560" t="s">
        <v>218</v>
      </c>
      <c r="J2560" s="22">
        <f>ROUND(E2560* H2560,5)</f>
        <v>0.31559999999999999</v>
      </c>
      <c r="K2560" s="23"/>
    </row>
    <row r="2561" spans="1:11" x14ac:dyDescent="0.3">
      <c r="B2561" t="s">
        <v>2024</v>
      </c>
      <c r="C2561" t="s">
        <v>846</v>
      </c>
      <c r="D2561" t="s">
        <v>2025</v>
      </c>
      <c r="E2561" s="20">
        <v>1</v>
      </c>
      <c r="G2561" t="s">
        <v>217</v>
      </c>
      <c r="H2561" s="21">
        <v>1.93</v>
      </c>
      <c r="I2561" t="s">
        <v>218</v>
      </c>
      <c r="J2561" s="22">
        <f>ROUND(E2561* H2561,5)</f>
        <v>1.93</v>
      </c>
      <c r="K2561" s="23"/>
    </row>
    <row r="2562" spans="1:11" x14ac:dyDescent="0.3">
      <c r="D2562" s="24" t="s">
        <v>228</v>
      </c>
      <c r="E2562" s="23"/>
      <c r="H2562" s="23"/>
      <c r="K2562" s="21">
        <f>SUM(J2560:J2561)</f>
        <v>2.2456</v>
      </c>
    </row>
    <row r="2563" spans="1:11" x14ac:dyDescent="0.3">
      <c r="D2563" s="24" t="s">
        <v>229</v>
      </c>
      <c r="E2563" s="23"/>
      <c r="H2563" s="23"/>
      <c r="K2563" s="69">
        <f>SUM(J2559:J2562)</f>
        <v>2.2456</v>
      </c>
    </row>
    <row r="2564" spans="1:11" x14ac:dyDescent="0.3">
      <c r="D2564" s="24" t="s">
        <v>232</v>
      </c>
      <c r="E2564" s="23"/>
      <c r="H2564" s="23"/>
      <c r="K2564" s="69">
        <f>SUM(K2563:K2563)</f>
        <v>2.2456</v>
      </c>
    </row>
    <row r="2566" spans="1:11" x14ac:dyDescent="0.3">
      <c r="A2566" s="17" t="s">
        <v>2026</v>
      </c>
      <c r="B2566" s="17" t="s">
        <v>2027</v>
      </c>
      <c r="C2566" s="1" t="s">
        <v>898</v>
      </c>
      <c r="D2566" s="116" t="s">
        <v>2028</v>
      </c>
      <c r="E2566" s="117"/>
      <c r="F2566" s="117"/>
      <c r="G2566" s="1"/>
      <c r="H2566" s="18" t="s">
        <v>212</v>
      </c>
      <c r="I2566" s="118">
        <v>1</v>
      </c>
      <c r="J2566" s="119"/>
      <c r="K2566" s="19">
        <f>ROUND(K2574,2)</f>
        <v>73.22</v>
      </c>
    </row>
    <row r="2567" spans="1:11" x14ac:dyDescent="0.3">
      <c r="B2567" s="14" t="s">
        <v>223</v>
      </c>
    </row>
    <row r="2568" spans="1:11" x14ac:dyDescent="0.3">
      <c r="B2568" t="s">
        <v>848</v>
      </c>
      <c r="C2568" t="s">
        <v>849</v>
      </c>
      <c r="D2568" t="s">
        <v>850</v>
      </c>
      <c r="E2568" s="20">
        <v>0.75</v>
      </c>
      <c r="G2568" t="s">
        <v>217</v>
      </c>
      <c r="H2568" s="21">
        <v>10.52</v>
      </c>
      <c r="I2568" t="s">
        <v>218</v>
      </c>
      <c r="J2568" s="22">
        <f>ROUND(E2568* H2568,5)</f>
        <v>7.89</v>
      </c>
      <c r="K2568" s="23"/>
    </row>
    <row r="2569" spans="1:11" x14ac:dyDescent="0.3">
      <c r="B2569" t="s">
        <v>2029</v>
      </c>
      <c r="C2569" t="s">
        <v>898</v>
      </c>
      <c r="D2569" t="s">
        <v>2030</v>
      </c>
      <c r="E2569" s="20">
        <v>0.75</v>
      </c>
      <c r="G2569" t="s">
        <v>217</v>
      </c>
      <c r="H2569" s="21">
        <v>1</v>
      </c>
      <c r="I2569" t="s">
        <v>218</v>
      </c>
      <c r="J2569" s="22">
        <f>ROUND(E2569* H2569,5)</f>
        <v>0.75</v>
      </c>
      <c r="K2569" s="23"/>
    </row>
    <row r="2570" spans="1:11" x14ac:dyDescent="0.3">
      <c r="B2570" t="s">
        <v>2031</v>
      </c>
      <c r="C2570" t="s">
        <v>898</v>
      </c>
      <c r="D2570" t="s">
        <v>2032</v>
      </c>
      <c r="E2570" s="20">
        <v>1</v>
      </c>
      <c r="G2570" t="s">
        <v>217</v>
      </c>
      <c r="H2570" s="21">
        <v>60.8</v>
      </c>
      <c r="I2570" t="s">
        <v>218</v>
      </c>
      <c r="J2570" s="22">
        <f>ROUND(E2570* H2570,5)</f>
        <v>60.8</v>
      </c>
      <c r="K2570" s="23"/>
    </row>
    <row r="2571" spans="1:11" x14ac:dyDescent="0.3">
      <c r="B2571" t="s">
        <v>2033</v>
      </c>
      <c r="C2571" t="s">
        <v>898</v>
      </c>
      <c r="D2571" t="s">
        <v>2034</v>
      </c>
      <c r="E2571" s="20">
        <v>1</v>
      </c>
      <c r="G2571" t="s">
        <v>217</v>
      </c>
      <c r="H2571" s="21">
        <v>3.78</v>
      </c>
      <c r="I2571" t="s">
        <v>218</v>
      </c>
      <c r="J2571" s="22">
        <f>ROUND(E2571* H2571,5)</f>
        <v>3.78</v>
      </c>
      <c r="K2571" s="23"/>
    </row>
    <row r="2572" spans="1:11" x14ac:dyDescent="0.3">
      <c r="D2572" s="24" t="s">
        <v>228</v>
      </c>
      <c r="E2572" s="23"/>
      <c r="H2572" s="23"/>
      <c r="K2572" s="21">
        <f>SUM(J2568:J2571)</f>
        <v>73.22</v>
      </c>
    </row>
    <row r="2573" spans="1:11" x14ac:dyDescent="0.3">
      <c r="D2573" s="24" t="s">
        <v>229</v>
      </c>
      <c r="E2573" s="23"/>
      <c r="H2573" s="23"/>
      <c r="K2573" s="69">
        <f>SUM(J2567:J2572)</f>
        <v>73.22</v>
      </c>
    </row>
    <row r="2574" spans="1:11" x14ac:dyDescent="0.3">
      <c r="D2574" s="24" t="s">
        <v>232</v>
      </c>
      <c r="E2574" s="23"/>
      <c r="H2574" s="23"/>
      <c r="K2574" s="69">
        <f>SUM(K2573:K2573)</f>
        <v>73.22</v>
      </c>
    </row>
    <row r="2576" spans="1:11" x14ac:dyDescent="0.3">
      <c r="A2576" s="17" t="s">
        <v>2035</v>
      </c>
      <c r="B2576" s="17" t="s">
        <v>2036</v>
      </c>
      <c r="C2576" s="1" t="s">
        <v>898</v>
      </c>
      <c r="D2576" s="116" t="s">
        <v>2037</v>
      </c>
      <c r="E2576" s="117"/>
      <c r="F2576" s="117"/>
      <c r="G2576" s="1"/>
      <c r="H2576" s="18" t="s">
        <v>212</v>
      </c>
      <c r="I2576" s="118">
        <v>1</v>
      </c>
      <c r="J2576" s="119"/>
      <c r="K2576" s="19">
        <f>ROUND(K2584,2)</f>
        <v>61.74</v>
      </c>
    </row>
    <row r="2577" spans="1:11" x14ac:dyDescent="0.3">
      <c r="B2577" s="14" t="s">
        <v>223</v>
      </c>
    </row>
    <row r="2578" spans="1:11" x14ac:dyDescent="0.3">
      <c r="B2578" t="s">
        <v>2038</v>
      </c>
      <c r="C2578" t="s">
        <v>898</v>
      </c>
      <c r="D2578" t="s">
        <v>2039</v>
      </c>
      <c r="E2578" s="20">
        <v>1</v>
      </c>
      <c r="G2578" t="s">
        <v>217</v>
      </c>
      <c r="H2578" s="21">
        <v>51.7</v>
      </c>
      <c r="I2578" t="s">
        <v>218</v>
      </c>
      <c r="J2578" s="22">
        <f>ROUND(E2578* H2578,5)</f>
        <v>51.7</v>
      </c>
      <c r="K2578" s="23"/>
    </row>
    <row r="2579" spans="1:11" x14ac:dyDescent="0.3">
      <c r="B2579" t="s">
        <v>2029</v>
      </c>
      <c r="C2579" t="s">
        <v>898</v>
      </c>
      <c r="D2579" t="s">
        <v>2030</v>
      </c>
      <c r="E2579" s="20">
        <v>0.75</v>
      </c>
      <c r="G2579" t="s">
        <v>217</v>
      </c>
      <c r="H2579" s="21">
        <v>1</v>
      </c>
      <c r="I2579" t="s">
        <v>218</v>
      </c>
      <c r="J2579" s="22">
        <f>ROUND(E2579* H2579,5)</f>
        <v>0.75</v>
      </c>
      <c r="K2579" s="23"/>
    </row>
    <row r="2580" spans="1:11" x14ac:dyDescent="0.3">
      <c r="B2580" t="s">
        <v>2040</v>
      </c>
      <c r="C2580" t="s">
        <v>898</v>
      </c>
      <c r="D2580" t="s">
        <v>2041</v>
      </c>
      <c r="E2580" s="20">
        <v>1</v>
      </c>
      <c r="G2580" t="s">
        <v>217</v>
      </c>
      <c r="H2580" s="21">
        <v>4.03</v>
      </c>
      <c r="I2580" t="s">
        <v>218</v>
      </c>
      <c r="J2580" s="22">
        <f>ROUND(E2580* H2580,5)</f>
        <v>4.03</v>
      </c>
      <c r="K2580" s="23"/>
    </row>
    <row r="2581" spans="1:11" x14ac:dyDescent="0.3">
      <c r="B2581" t="s">
        <v>848</v>
      </c>
      <c r="C2581" t="s">
        <v>849</v>
      </c>
      <c r="D2581" t="s">
        <v>850</v>
      </c>
      <c r="E2581" s="20">
        <v>0.5</v>
      </c>
      <c r="G2581" t="s">
        <v>217</v>
      </c>
      <c r="H2581" s="21">
        <v>10.52</v>
      </c>
      <c r="I2581" t="s">
        <v>218</v>
      </c>
      <c r="J2581" s="22">
        <f>ROUND(E2581* H2581,5)</f>
        <v>5.26</v>
      </c>
      <c r="K2581" s="23"/>
    </row>
    <row r="2582" spans="1:11" x14ac:dyDescent="0.3">
      <c r="D2582" s="24" t="s">
        <v>228</v>
      </c>
      <c r="E2582" s="23"/>
      <c r="H2582" s="23"/>
      <c r="K2582" s="21">
        <f>SUM(J2578:J2581)</f>
        <v>61.74</v>
      </c>
    </row>
    <row r="2583" spans="1:11" x14ac:dyDescent="0.3">
      <c r="D2583" s="24" t="s">
        <v>229</v>
      </c>
      <c r="E2583" s="23"/>
      <c r="H2583" s="23"/>
      <c r="K2583" s="69">
        <f>SUM(J2577:J2582)</f>
        <v>61.74</v>
      </c>
    </row>
    <row r="2584" spans="1:11" x14ac:dyDescent="0.3">
      <c r="D2584" s="24" t="s">
        <v>232</v>
      </c>
      <c r="E2584" s="23"/>
      <c r="H2584" s="23"/>
      <c r="K2584" s="69">
        <f>SUM(K2583:K2583)</f>
        <v>61.74</v>
      </c>
    </row>
    <row r="2586" spans="1:11" x14ac:dyDescent="0.3">
      <c r="A2586" s="17" t="s">
        <v>2042</v>
      </c>
      <c r="B2586" s="17" t="s">
        <v>2043</v>
      </c>
      <c r="C2586" s="1" t="s">
        <v>898</v>
      </c>
      <c r="D2586" s="116" t="s">
        <v>2044</v>
      </c>
      <c r="E2586" s="117"/>
      <c r="F2586" s="117"/>
      <c r="G2586" s="1"/>
      <c r="H2586" s="18" t="s">
        <v>212</v>
      </c>
      <c r="I2586" s="118">
        <v>1</v>
      </c>
      <c r="J2586" s="119"/>
      <c r="K2586" s="19">
        <f>ROUND(K2592,2)</f>
        <v>97.32</v>
      </c>
    </row>
    <row r="2587" spans="1:11" x14ac:dyDescent="0.3">
      <c r="B2587" s="14" t="s">
        <v>223</v>
      </c>
    </row>
    <row r="2588" spans="1:11" x14ac:dyDescent="0.3">
      <c r="B2588" t="s">
        <v>848</v>
      </c>
      <c r="C2588" t="s">
        <v>849</v>
      </c>
      <c r="D2588" t="s">
        <v>850</v>
      </c>
      <c r="E2588" s="20">
        <v>0.5</v>
      </c>
      <c r="G2588" t="s">
        <v>217</v>
      </c>
      <c r="H2588" s="21">
        <v>10.52</v>
      </c>
      <c r="I2588" t="s">
        <v>218</v>
      </c>
      <c r="J2588" s="22">
        <f>ROUND(E2588* H2588,5)</f>
        <v>5.26</v>
      </c>
      <c r="K2588" s="23"/>
    </row>
    <row r="2589" spans="1:11" x14ac:dyDescent="0.3">
      <c r="B2589" t="s">
        <v>2045</v>
      </c>
      <c r="C2589" t="s">
        <v>898</v>
      </c>
      <c r="D2589" t="s">
        <v>2046</v>
      </c>
      <c r="E2589" s="20">
        <v>1</v>
      </c>
      <c r="G2589" t="s">
        <v>217</v>
      </c>
      <c r="H2589" s="21">
        <v>92.06</v>
      </c>
      <c r="I2589" t="s">
        <v>218</v>
      </c>
      <c r="J2589" s="22">
        <f>ROUND(E2589* H2589,5)</f>
        <v>92.06</v>
      </c>
      <c r="K2589" s="23"/>
    </row>
    <row r="2590" spans="1:11" x14ac:dyDescent="0.3">
      <c r="D2590" s="24" t="s">
        <v>228</v>
      </c>
      <c r="E2590" s="23"/>
      <c r="H2590" s="23"/>
      <c r="K2590" s="21">
        <f>SUM(J2588:J2589)</f>
        <v>97.320000000000007</v>
      </c>
    </row>
    <row r="2591" spans="1:11" x14ac:dyDescent="0.3">
      <c r="D2591" s="24" t="s">
        <v>229</v>
      </c>
      <c r="E2591" s="23"/>
      <c r="H2591" s="23"/>
      <c r="K2591" s="69">
        <f>SUM(J2587:J2590)</f>
        <v>97.320000000000007</v>
      </c>
    </row>
    <row r="2592" spans="1:11" x14ac:dyDescent="0.3">
      <c r="D2592" s="24" t="s">
        <v>232</v>
      </c>
      <c r="E2592" s="23"/>
      <c r="H2592" s="23"/>
      <c r="K2592" s="69">
        <f>SUM(K2591:K2591)</f>
        <v>97.320000000000007</v>
      </c>
    </row>
    <row r="2594" spans="1:11" x14ac:dyDescent="0.3">
      <c r="A2594" s="17" t="s">
        <v>2047</v>
      </c>
      <c r="B2594" s="17" t="s">
        <v>2048</v>
      </c>
      <c r="C2594" s="1" t="s">
        <v>898</v>
      </c>
      <c r="D2594" s="116" t="s">
        <v>2049</v>
      </c>
      <c r="E2594" s="117"/>
      <c r="F2594" s="117"/>
      <c r="G2594" s="1"/>
      <c r="H2594" s="18" t="s">
        <v>212</v>
      </c>
      <c r="I2594" s="118">
        <v>1</v>
      </c>
      <c r="J2594" s="119"/>
      <c r="K2594" s="19">
        <f>ROUND(K2602,2)</f>
        <v>64.599999999999994</v>
      </c>
    </row>
    <row r="2595" spans="1:11" x14ac:dyDescent="0.3">
      <c r="B2595" s="14" t="s">
        <v>223</v>
      </c>
    </row>
    <row r="2596" spans="1:11" x14ac:dyDescent="0.3">
      <c r="B2596" t="s">
        <v>2029</v>
      </c>
      <c r="C2596" t="s">
        <v>898</v>
      </c>
      <c r="D2596" t="s">
        <v>2030</v>
      </c>
      <c r="E2596" s="20">
        <v>0.75</v>
      </c>
      <c r="G2596" t="s">
        <v>217</v>
      </c>
      <c r="H2596" s="21">
        <v>1</v>
      </c>
      <c r="I2596" t="s">
        <v>218</v>
      </c>
      <c r="J2596" s="22">
        <f>ROUND(E2596* H2596,5)</f>
        <v>0.75</v>
      </c>
      <c r="K2596" s="23"/>
    </row>
    <row r="2597" spans="1:11" x14ac:dyDescent="0.3">
      <c r="B2597" t="s">
        <v>848</v>
      </c>
      <c r="C2597" t="s">
        <v>849</v>
      </c>
      <c r="D2597" t="s">
        <v>850</v>
      </c>
      <c r="E2597" s="20">
        <v>0.3</v>
      </c>
      <c r="G2597" t="s">
        <v>217</v>
      </c>
      <c r="H2597" s="21">
        <v>10.52</v>
      </c>
      <c r="I2597" t="s">
        <v>218</v>
      </c>
      <c r="J2597" s="22">
        <f>ROUND(E2597* H2597,5)</f>
        <v>3.1560000000000001</v>
      </c>
      <c r="K2597" s="23"/>
    </row>
    <row r="2598" spans="1:11" x14ac:dyDescent="0.3">
      <c r="B2598" t="s">
        <v>2050</v>
      </c>
      <c r="C2598" t="s">
        <v>898</v>
      </c>
      <c r="D2598" t="s">
        <v>2051</v>
      </c>
      <c r="E2598" s="20">
        <v>1</v>
      </c>
      <c r="G2598" t="s">
        <v>217</v>
      </c>
      <c r="H2598" s="21">
        <v>57.26</v>
      </c>
      <c r="I2598" t="s">
        <v>218</v>
      </c>
      <c r="J2598" s="22">
        <f>ROUND(E2598* H2598,5)</f>
        <v>57.26</v>
      </c>
      <c r="K2598" s="23"/>
    </row>
    <row r="2599" spans="1:11" x14ac:dyDescent="0.3">
      <c r="B2599" t="s">
        <v>2052</v>
      </c>
      <c r="C2599" t="s">
        <v>898</v>
      </c>
      <c r="D2599" t="s">
        <v>2053</v>
      </c>
      <c r="E2599" s="20">
        <v>1</v>
      </c>
      <c r="G2599" t="s">
        <v>217</v>
      </c>
      <c r="H2599" s="21">
        <v>3.43</v>
      </c>
      <c r="I2599" t="s">
        <v>218</v>
      </c>
      <c r="J2599" s="22">
        <f>ROUND(E2599* H2599,5)</f>
        <v>3.43</v>
      </c>
      <c r="K2599" s="23"/>
    </row>
    <row r="2600" spans="1:11" x14ac:dyDescent="0.3">
      <c r="D2600" s="24" t="s">
        <v>228</v>
      </c>
      <c r="E2600" s="23"/>
      <c r="H2600" s="23"/>
      <c r="K2600" s="21">
        <f>SUM(J2596:J2599)</f>
        <v>64.596000000000004</v>
      </c>
    </row>
    <row r="2601" spans="1:11" x14ac:dyDescent="0.3">
      <c r="D2601" s="24" t="s">
        <v>229</v>
      </c>
      <c r="E2601" s="23"/>
      <c r="H2601" s="23"/>
      <c r="K2601" s="69">
        <f>SUM(J2595:J2600)</f>
        <v>64.596000000000004</v>
      </c>
    </row>
    <row r="2602" spans="1:11" x14ac:dyDescent="0.3">
      <c r="D2602" s="24" t="s">
        <v>232</v>
      </c>
      <c r="E2602" s="23"/>
      <c r="H2602" s="23"/>
      <c r="K2602" s="69">
        <f>SUM(K2601:K2601)</f>
        <v>64.596000000000004</v>
      </c>
    </row>
    <row r="2604" spans="1:11" x14ac:dyDescent="0.3">
      <c r="A2604" s="17" t="s">
        <v>2054</v>
      </c>
      <c r="B2604" s="17" t="s">
        <v>2055</v>
      </c>
      <c r="C2604" s="1" t="s">
        <v>898</v>
      </c>
      <c r="D2604" s="116" t="s">
        <v>2056</v>
      </c>
      <c r="E2604" s="117"/>
      <c r="F2604" s="117"/>
      <c r="G2604" s="1"/>
      <c r="H2604" s="18" t="s">
        <v>212</v>
      </c>
      <c r="I2604" s="118">
        <v>1</v>
      </c>
      <c r="J2604" s="119"/>
      <c r="K2604" s="19">
        <f>ROUND(K2611,2)</f>
        <v>67.39</v>
      </c>
    </row>
    <row r="2605" spans="1:11" x14ac:dyDescent="0.3">
      <c r="B2605" s="14" t="s">
        <v>223</v>
      </c>
    </row>
    <row r="2606" spans="1:11" x14ac:dyDescent="0.3">
      <c r="B2606" t="s">
        <v>848</v>
      </c>
      <c r="C2606" t="s">
        <v>849</v>
      </c>
      <c r="D2606" t="s">
        <v>850</v>
      </c>
      <c r="E2606" s="20">
        <v>0.5</v>
      </c>
      <c r="G2606" t="s">
        <v>217</v>
      </c>
      <c r="H2606" s="21">
        <v>10.52</v>
      </c>
      <c r="I2606" t="s">
        <v>218</v>
      </c>
      <c r="J2606" s="22">
        <f>ROUND(E2606* H2606,5)</f>
        <v>5.26</v>
      </c>
      <c r="K2606" s="23"/>
    </row>
    <row r="2607" spans="1:11" x14ac:dyDescent="0.3">
      <c r="B2607" t="s">
        <v>2057</v>
      </c>
      <c r="C2607" t="s">
        <v>898</v>
      </c>
      <c r="D2607" t="s">
        <v>2058</v>
      </c>
      <c r="E2607" s="20">
        <v>1</v>
      </c>
      <c r="G2607" t="s">
        <v>217</v>
      </c>
      <c r="H2607" s="21">
        <v>4.3099999999999996</v>
      </c>
      <c r="I2607" t="s">
        <v>218</v>
      </c>
      <c r="J2607" s="22">
        <f>ROUND(E2607* H2607,5)</f>
        <v>4.3099999999999996</v>
      </c>
      <c r="K2607" s="23"/>
    </row>
    <row r="2608" spans="1:11" x14ac:dyDescent="0.3">
      <c r="B2608" t="s">
        <v>2059</v>
      </c>
      <c r="C2608" t="s">
        <v>898</v>
      </c>
      <c r="D2608" t="s">
        <v>2060</v>
      </c>
      <c r="E2608" s="20">
        <v>1</v>
      </c>
      <c r="G2608" t="s">
        <v>217</v>
      </c>
      <c r="H2608" s="21">
        <v>57.82</v>
      </c>
      <c r="I2608" t="s">
        <v>218</v>
      </c>
      <c r="J2608" s="22">
        <f>ROUND(E2608* H2608,5)</f>
        <v>57.82</v>
      </c>
      <c r="K2608" s="23"/>
    </row>
    <row r="2609" spans="1:11" x14ac:dyDescent="0.3">
      <c r="D2609" s="24" t="s">
        <v>228</v>
      </c>
      <c r="E2609" s="23"/>
      <c r="H2609" s="23"/>
      <c r="K2609" s="21">
        <f>SUM(J2606:J2608)</f>
        <v>67.39</v>
      </c>
    </row>
    <row r="2610" spans="1:11" x14ac:dyDescent="0.3">
      <c r="D2610" s="24" t="s">
        <v>229</v>
      </c>
      <c r="E2610" s="23"/>
      <c r="H2610" s="23"/>
      <c r="K2610" s="69">
        <f>SUM(J2605:J2609)</f>
        <v>67.39</v>
      </c>
    </row>
    <row r="2611" spans="1:11" x14ac:dyDescent="0.3">
      <c r="D2611" s="24" t="s">
        <v>232</v>
      </c>
      <c r="E2611" s="23"/>
      <c r="H2611" s="23"/>
      <c r="K2611" s="69">
        <f>SUM(K2610:K2610)</f>
        <v>67.39</v>
      </c>
    </row>
    <row r="2613" spans="1:11" x14ac:dyDescent="0.3">
      <c r="A2613" s="17" t="s">
        <v>2061</v>
      </c>
      <c r="B2613" s="17" t="s">
        <v>2062</v>
      </c>
      <c r="C2613" s="1" t="s">
        <v>898</v>
      </c>
      <c r="D2613" s="116" t="s">
        <v>2063</v>
      </c>
      <c r="E2613" s="117"/>
      <c r="F2613" s="117"/>
      <c r="G2613" s="1"/>
      <c r="H2613" s="18" t="s">
        <v>212</v>
      </c>
      <c r="I2613" s="118">
        <v>1</v>
      </c>
      <c r="J2613" s="119"/>
      <c r="K2613" s="19">
        <f>ROUND(K2620,2)</f>
        <v>28.82</v>
      </c>
    </row>
    <row r="2614" spans="1:11" x14ac:dyDescent="0.3">
      <c r="B2614" s="14" t="s">
        <v>223</v>
      </c>
    </row>
    <row r="2615" spans="1:11" x14ac:dyDescent="0.3">
      <c r="B2615" t="s">
        <v>848</v>
      </c>
      <c r="C2615" t="s">
        <v>849</v>
      </c>
      <c r="D2615" t="s">
        <v>850</v>
      </c>
      <c r="E2615" s="20">
        <v>0.5</v>
      </c>
      <c r="G2615" t="s">
        <v>217</v>
      </c>
      <c r="H2615" s="21">
        <v>10.52</v>
      </c>
      <c r="I2615" t="s">
        <v>218</v>
      </c>
      <c r="J2615" s="22">
        <f>ROUND(E2615* H2615,5)</f>
        <v>5.26</v>
      </c>
      <c r="K2615" s="23"/>
    </row>
    <row r="2616" spans="1:11" x14ac:dyDescent="0.3">
      <c r="B2616" t="s">
        <v>2057</v>
      </c>
      <c r="C2616" t="s">
        <v>898</v>
      </c>
      <c r="D2616" t="s">
        <v>2058</v>
      </c>
      <c r="E2616" s="20">
        <v>1</v>
      </c>
      <c r="G2616" t="s">
        <v>217</v>
      </c>
      <c r="H2616" s="21">
        <v>4.3099999999999996</v>
      </c>
      <c r="I2616" t="s">
        <v>218</v>
      </c>
      <c r="J2616" s="22">
        <f>ROUND(E2616* H2616,5)</f>
        <v>4.3099999999999996</v>
      </c>
      <c r="K2616" s="23"/>
    </row>
    <row r="2617" spans="1:11" x14ac:dyDescent="0.3">
      <c r="B2617" t="s">
        <v>2064</v>
      </c>
      <c r="C2617" t="s">
        <v>898</v>
      </c>
      <c r="D2617" t="s">
        <v>2065</v>
      </c>
      <c r="E2617" s="20">
        <v>1</v>
      </c>
      <c r="G2617" t="s">
        <v>217</v>
      </c>
      <c r="H2617" s="21">
        <v>19.25</v>
      </c>
      <c r="I2617" t="s">
        <v>218</v>
      </c>
      <c r="J2617" s="22">
        <f>ROUND(E2617* H2617,5)</f>
        <v>19.25</v>
      </c>
      <c r="K2617" s="23"/>
    </row>
    <row r="2618" spans="1:11" x14ac:dyDescent="0.3">
      <c r="D2618" s="24" t="s">
        <v>228</v>
      </c>
      <c r="E2618" s="23"/>
      <c r="H2618" s="23"/>
      <c r="K2618" s="21">
        <f>SUM(J2615:J2617)</f>
        <v>28.82</v>
      </c>
    </row>
    <row r="2619" spans="1:11" x14ac:dyDescent="0.3">
      <c r="D2619" s="24" t="s">
        <v>229</v>
      </c>
      <c r="E2619" s="23"/>
      <c r="H2619" s="23"/>
      <c r="K2619" s="69">
        <f>SUM(J2614:J2618)</f>
        <v>28.82</v>
      </c>
    </row>
    <row r="2620" spans="1:11" x14ac:dyDescent="0.3">
      <c r="D2620" s="24" t="s">
        <v>232</v>
      </c>
      <c r="E2620" s="23"/>
      <c r="H2620" s="23"/>
      <c r="K2620" s="69">
        <f>SUM(K2619:K2619)</f>
        <v>28.82</v>
      </c>
    </row>
    <row r="2622" spans="1:11" x14ac:dyDescent="0.3">
      <c r="A2622" s="17" t="s">
        <v>2066</v>
      </c>
      <c r="B2622" s="17" t="s">
        <v>2067</v>
      </c>
      <c r="C2622" s="1" t="s">
        <v>898</v>
      </c>
      <c r="D2622" s="116" t="s">
        <v>2068</v>
      </c>
      <c r="E2622" s="117"/>
      <c r="F2622" s="117"/>
      <c r="G2622" s="1"/>
      <c r="H2622" s="18" t="s">
        <v>212</v>
      </c>
      <c r="I2622" s="118">
        <v>1</v>
      </c>
      <c r="J2622" s="119"/>
      <c r="K2622" s="19">
        <f>ROUND(K2630,2)</f>
        <v>62.98</v>
      </c>
    </row>
    <row r="2623" spans="1:11" x14ac:dyDescent="0.3">
      <c r="B2623" s="14" t="s">
        <v>223</v>
      </c>
    </row>
    <row r="2624" spans="1:11" x14ac:dyDescent="0.3">
      <c r="B2624" t="s">
        <v>2069</v>
      </c>
      <c r="C2624" t="s">
        <v>898</v>
      </c>
      <c r="D2624" t="s">
        <v>2070</v>
      </c>
      <c r="E2624" s="20">
        <v>1</v>
      </c>
      <c r="G2624" t="s">
        <v>217</v>
      </c>
      <c r="H2624" s="21">
        <v>5.75</v>
      </c>
      <c r="I2624" t="s">
        <v>218</v>
      </c>
      <c r="J2624" s="22">
        <f>ROUND(E2624* H2624,5)</f>
        <v>5.75</v>
      </c>
      <c r="K2624" s="23"/>
    </row>
    <row r="2625" spans="1:11" x14ac:dyDescent="0.3">
      <c r="B2625" t="s">
        <v>2071</v>
      </c>
      <c r="C2625" t="s">
        <v>898</v>
      </c>
      <c r="D2625" t="s">
        <v>2072</v>
      </c>
      <c r="E2625" s="20">
        <v>1</v>
      </c>
      <c r="G2625" t="s">
        <v>217</v>
      </c>
      <c r="H2625" s="21">
        <v>51.22</v>
      </c>
      <c r="I2625" t="s">
        <v>218</v>
      </c>
      <c r="J2625" s="22">
        <f>ROUND(E2625* H2625,5)</f>
        <v>51.22</v>
      </c>
      <c r="K2625" s="23"/>
    </row>
    <row r="2626" spans="1:11" x14ac:dyDescent="0.3">
      <c r="B2626" t="s">
        <v>2029</v>
      </c>
      <c r="C2626" t="s">
        <v>898</v>
      </c>
      <c r="D2626" t="s">
        <v>2030</v>
      </c>
      <c r="E2626" s="20">
        <v>0.75</v>
      </c>
      <c r="G2626" t="s">
        <v>217</v>
      </c>
      <c r="H2626" s="21">
        <v>1</v>
      </c>
      <c r="I2626" t="s">
        <v>218</v>
      </c>
      <c r="J2626" s="22">
        <f>ROUND(E2626* H2626,5)</f>
        <v>0.75</v>
      </c>
      <c r="K2626" s="23"/>
    </row>
    <row r="2627" spans="1:11" x14ac:dyDescent="0.3">
      <c r="B2627" t="s">
        <v>848</v>
      </c>
      <c r="C2627" t="s">
        <v>849</v>
      </c>
      <c r="D2627" t="s">
        <v>850</v>
      </c>
      <c r="E2627" s="20">
        <v>0.5</v>
      </c>
      <c r="G2627" t="s">
        <v>217</v>
      </c>
      <c r="H2627" s="21">
        <v>10.52</v>
      </c>
      <c r="I2627" t="s">
        <v>218</v>
      </c>
      <c r="J2627" s="22">
        <f>ROUND(E2627* H2627,5)</f>
        <v>5.26</v>
      </c>
      <c r="K2627" s="23"/>
    </row>
    <row r="2628" spans="1:11" x14ac:dyDescent="0.3">
      <c r="D2628" s="24" t="s">
        <v>228</v>
      </c>
      <c r="E2628" s="23"/>
      <c r="H2628" s="23"/>
      <c r="K2628" s="21">
        <f>SUM(J2624:J2627)</f>
        <v>62.98</v>
      </c>
    </row>
    <row r="2629" spans="1:11" x14ac:dyDescent="0.3">
      <c r="D2629" s="24" t="s">
        <v>229</v>
      </c>
      <c r="E2629" s="23"/>
      <c r="H2629" s="23"/>
      <c r="K2629" s="69">
        <f>SUM(J2623:J2628)</f>
        <v>62.98</v>
      </c>
    </row>
    <row r="2630" spans="1:11" x14ac:dyDescent="0.3">
      <c r="D2630" s="24" t="s">
        <v>232</v>
      </c>
      <c r="E2630" s="23"/>
      <c r="H2630" s="23"/>
      <c r="K2630" s="69">
        <f>SUM(K2629:K2629)</f>
        <v>62.98</v>
      </c>
    </row>
    <row r="2632" spans="1:11" x14ac:dyDescent="0.3">
      <c r="A2632" s="17" t="s">
        <v>2073</v>
      </c>
      <c r="B2632" s="17" t="s">
        <v>2074</v>
      </c>
      <c r="C2632" s="1" t="s">
        <v>898</v>
      </c>
      <c r="D2632" s="116" t="s">
        <v>2075</v>
      </c>
      <c r="E2632" s="117"/>
      <c r="F2632" s="117"/>
      <c r="G2632" s="1"/>
      <c r="H2632" s="18" t="s">
        <v>212</v>
      </c>
      <c r="I2632" s="118">
        <v>1</v>
      </c>
      <c r="J2632" s="119"/>
      <c r="K2632" s="19">
        <f>ROUND(K2640,2)</f>
        <v>52.22</v>
      </c>
    </row>
    <row r="2633" spans="1:11" x14ac:dyDescent="0.3">
      <c r="B2633" s="14" t="s">
        <v>223</v>
      </c>
    </row>
    <row r="2634" spans="1:11" x14ac:dyDescent="0.3">
      <c r="B2634" t="s">
        <v>2076</v>
      </c>
      <c r="C2634" t="s">
        <v>898</v>
      </c>
      <c r="D2634" t="s">
        <v>2077</v>
      </c>
      <c r="E2634" s="20">
        <v>1</v>
      </c>
      <c r="G2634" t="s">
        <v>217</v>
      </c>
      <c r="H2634" s="21">
        <v>40.46</v>
      </c>
      <c r="I2634" t="s">
        <v>218</v>
      </c>
      <c r="J2634" s="22">
        <f>ROUND(E2634* H2634,5)</f>
        <v>40.46</v>
      </c>
      <c r="K2634" s="23"/>
    </row>
    <row r="2635" spans="1:11" x14ac:dyDescent="0.3">
      <c r="B2635" t="s">
        <v>2069</v>
      </c>
      <c r="C2635" t="s">
        <v>898</v>
      </c>
      <c r="D2635" t="s">
        <v>2070</v>
      </c>
      <c r="E2635" s="20">
        <v>1</v>
      </c>
      <c r="G2635" t="s">
        <v>217</v>
      </c>
      <c r="H2635" s="21">
        <v>5.75</v>
      </c>
      <c r="I2635" t="s">
        <v>218</v>
      </c>
      <c r="J2635" s="22">
        <f>ROUND(E2635* H2635,5)</f>
        <v>5.75</v>
      </c>
      <c r="K2635" s="23"/>
    </row>
    <row r="2636" spans="1:11" x14ac:dyDescent="0.3">
      <c r="B2636" t="s">
        <v>2029</v>
      </c>
      <c r="C2636" t="s">
        <v>898</v>
      </c>
      <c r="D2636" t="s">
        <v>2030</v>
      </c>
      <c r="E2636" s="20">
        <v>0.75</v>
      </c>
      <c r="G2636" t="s">
        <v>217</v>
      </c>
      <c r="H2636" s="21">
        <v>1</v>
      </c>
      <c r="I2636" t="s">
        <v>218</v>
      </c>
      <c r="J2636" s="22">
        <f>ROUND(E2636* H2636,5)</f>
        <v>0.75</v>
      </c>
      <c r="K2636" s="23"/>
    </row>
    <row r="2637" spans="1:11" x14ac:dyDescent="0.3">
      <c r="B2637" t="s">
        <v>848</v>
      </c>
      <c r="C2637" t="s">
        <v>849</v>
      </c>
      <c r="D2637" t="s">
        <v>850</v>
      </c>
      <c r="E2637" s="20">
        <v>0.5</v>
      </c>
      <c r="G2637" t="s">
        <v>217</v>
      </c>
      <c r="H2637" s="21">
        <v>10.52</v>
      </c>
      <c r="I2637" t="s">
        <v>218</v>
      </c>
      <c r="J2637" s="22">
        <f>ROUND(E2637* H2637,5)</f>
        <v>5.26</v>
      </c>
      <c r="K2637" s="23"/>
    </row>
    <row r="2638" spans="1:11" x14ac:dyDescent="0.3">
      <c r="D2638" s="24" t="s">
        <v>228</v>
      </c>
      <c r="E2638" s="23"/>
      <c r="H2638" s="23"/>
      <c r="K2638" s="21">
        <f>SUM(J2634:J2637)</f>
        <v>52.22</v>
      </c>
    </row>
    <row r="2639" spans="1:11" x14ac:dyDescent="0.3">
      <c r="D2639" s="24" t="s">
        <v>229</v>
      </c>
      <c r="E2639" s="23"/>
      <c r="H2639" s="23"/>
      <c r="K2639" s="69">
        <f>SUM(J2633:J2638)</f>
        <v>52.22</v>
      </c>
    </row>
    <row r="2640" spans="1:11" x14ac:dyDescent="0.3">
      <c r="D2640" s="24" t="s">
        <v>232</v>
      </c>
      <c r="E2640" s="23"/>
      <c r="H2640" s="23"/>
      <c r="K2640" s="69">
        <f>SUM(K2639:K2639)</f>
        <v>52.22</v>
      </c>
    </row>
    <row r="2642" spans="1:11" x14ac:dyDescent="0.3">
      <c r="A2642" s="17" t="s">
        <v>2078</v>
      </c>
      <c r="B2642" s="17" t="s">
        <v>2079</v>
      </c>
      <c r="C2642" s="1" t="s">
        <v>898</v>
      </c>
      <c r="D2642" s="116" t="s">
        <v>2080</v>
      </c>
      <c r="E2642" s="117"/>
      <c r="F2642" s="117"/>
      <c r="G2642" s="1"/>
      <c r="H2642" s="18" t="s">
        <v>212</v>
      </c>
      <c r="I2642" s="118">
        <v>1</v>
      </c>
      <c r="J2642" s="119"/>
      <c r="K2642" s="19">
        <f>ROUND(K2649,2)</f>
        <v>9.6300000000000008</v>
      </c>
    </row>
    <row r="2643" spans="1:11" x14ac:dyDescent="0.3">
      <c r="B2643" s="14" t="s">
        <v>223</v>
      </c>
    </row>
    <row r="2644" spans="1:11" x14ac:dyDescent="0.3">
      <c r="B2644" t="s">
        <v>848</v>
      </c>
      <c r="C2644" t="s">
        <v>849</v>
      </c>
      <c r="D2644" t="s">
        <v>850</v>
      </c>
      <c r="E2644" s="20">
        <v>0.25</v>
      </c>
      <c r="G2644" t="s">
        <v>217</v>
      </c>
      <c r="H2644" s="21">
        <v>10.52</v>
      </c>
      <c r="I2644" t="s">
        <v>218</v>
      </c>
      <c r="J2644" s="22">
        <f>ROUND(E2644* H2644,5)</f>
        <v>2.63</v>
      </c>
      <c r="K2644" s="23"/>
    </row>
    <row r="2645" spans="1:11" x14ac:dyDescent="0.3">
      <c r="B2645" t="s">
        <v>2081</v>
      </c>
      <c r="C2645" t="s">
        <v>898</v>
      </c>
      <c r="D2645" t="s">
        <v>2082</v>
      </c>
      <c r="E2645" s="20">
        <v>1</v>
      </c>
      <c r="G2645" t="s">
        <v>217</v>
      </c>
      <c r="H2645" s="21">
        <v>6.5</v>
      </c>
      <c r="I2645" t="s">
        <v>218</v>
      </c>
      <c r="J2645" s="22">
        <f>ROUND(E2645* H2645,5)</f>
        <v>6.5</v>
      </c>
      <c r="K2645" s="23"/>
    </row>
    <row r="2646" spans="1:11" x14ac:dyDescent="0.3">
      <c r="B2646" t="s">
        <v>2029</v>
      </c>
      <c r="C2646" t="s">
        <v>898</v>
      </c>
      <c r="D2646" t="s">
        <v>2030</v>
      </c>
      <c r="E2646" s="20">
        <v>0.5</v>
      </c>
      <c r="G2646" t="s">
        <v>217</v>
      </c>
      <c r="H2646" s="21">
        <v>1</v>
      </c>
      <c r="I2646" t="s">
        <v>218</v>
      </c>
      <c r="J2646" s="22">
        <f>ROUND(E2646* H2646,5)</f>
        <v>0.5</v>
      </c>
      <c r="K2646" s="23"/>
    </row>
    <row r="2647" spans="1:11" x14ac:dyDescent="0.3">
      <c r="D2647" s="24" t="s">
        <v>228</v>
      </c>
      <c r="E2647" s="23"/>
      <c r="H2647" s="23"/>
      <c r="K2647" s="21">
        <f>SUM(J2644:J2646)</f>
        <v>9.629999999999999</v>
      </c>
    </row>
    <row r="2648" spans="1:11" x14ac:dyDescent="0.3">
      <c r="D2648" s="24" t="s">
        <v>229</v>
      </c>
      <c r="E2648" s="23"/>
      <c r="H2648" s="23"/>
      <c r="K2648" s="69">
        <f>SUM(J2643:J2647)</f>
        <v>9.629999999999999</v>
      </c>
    </row>
    <row r="2649" spans="1:11" x14ac:dyDescent="0.3">
      <c r="D2649" s="24" t="s">
        <v>232</v>
      </c>
      <c r="E2649" s="23"/>
      <c r="H2649" s="23"/>
      <c r="K2649" s="69">
        <f>SUM(K2648:K2648)</f>
        <v>9.629999999999999</v>
      </c>
    </row>
    <row r="2651" spans="1:11" x14ac:dyDescent="0.3">
      <c r="A2651" s="17" t="s">
        <v>2083</v>
      </c>
      <c r="B2651" s="17" t="s">
        <v>2084</v>
      </c>
      <c r="C2651" s="1" t="s">
        <v>898</v>
      </c>
      <c r="D2651" s="116" t="s">
        <v>2085</v>
      </c>
      <c r="E2651" s="117"/>
      <c r="F2651" s="117"/>
      <c r="G2651" s="1"/>
      <c r="H2651" s="18" t="s">
        <v>212</v>
      </c>
      <c r="I2651" s="118">
        <v>1</v>
      </c>
      <c r="J2651" s="119"/>
      <c r="K2651" s="19">
        <f>ROUND(K2659,2)</f>
        <v>235.29</v>
      </c>
    </row>
    <row r="2652" spans="1:11" x14ac:dyDescent="0.3">
      <c r="B2652" s="14" t="s">
        <v>223</v>
      </c>
    </row>
    <row r="2653" spans="1:11" x14ac:dyDescent="0.3">
      <c r="B2653" t="s">
        <v>2086</v>
      </c>
      <c r="C2653" t="s">
        <v>898</v>
      </c>
      <c r="D2653" t="s">
        <v>2087</v>
      </c>
      <c r="E2653" s="20">
        <v>1</v>
      </c>
      <c r="G2653" t="s">
        <v>217</v>
      </c>
      <c r="H2653" s="21">
        <v>165.55</v>
      </c>
      <c r="I2653" t="s">
        <v>218</v>
      </c>
      <c r="J2653" s="22">
        <f>ROUND(E2653* H2653,5)</f>
        <v>165.55</v>
      </c>
      <c r="K2653" s="23"/>
    </row>
    <row r="2654" spans="1:11" x14ac:dyDescent="0.3">
      <c r="B2654" t="s">
        <v>848</v>
      </c>
      <c r="C2654" t="s">
        <v>849</v>
      </c>
      <c r="D2654" t="s">
        <v>850</v>
      </c>
      <c r="E2654" s="20">
        <v>3</v>
      </c>
      <c r="G2654" t="s">
        <v>217</v>
      </c>
      <c r="H2654" s="21">
        <v>10.52</v>
      </c>
      <c r="I2654" t="s">
        <v>218</v>
      </c>
      <c r="J2654" s="22">
        <f>ROUND(E2654* H2654,5)</f>
        <v>31.56</v>
      </c>
      <c r="K2654" s="23"/>
    </row>
    <row r="2655" spans="1:11" x14ac:dyDescent="0.3">
      <c r="B2655" t="s">
        <v>932</v>
      </c>
      <c r="C2655" t="s">
        <v>849</v>
      </c>
      <c r="D2655" t="s">
        <v>933</v>
      </c>
      <c r="E2655" s="20">
        <v>3</v>
      </c>
      <c r="G2655" t="s">
        <v>217</v>
      </c>
      <c r="H2655" s="21">
        <v>8.59</v>
      </c>
      <c r="I2655" t="s">
        <v>218</v>
      </c>
      <c r="J2655" s="22">
        <f>ROUND(E2655* H2655,5)</f>
        <v>25.77</v>
      </c>
      <c r="K2655" s="23"/>
    </row>
    <row r="2656" spans="1:11" x14ac:dyDescent="0.3">
      <c r="B2656" t="s">
        <v>2088</v>
      </c>
      <c r="C2656" t="s">
        <v>898</v>
      </c>
      <c r="D2656" t="s">
        <v>2089</v>
      </c>
      <c r="E2656" s="20">
        <v>1</v>
      </c>
      <c r="G2656" t="s">
        <v>217</v>
      </c>
      <c r="H2656" s="21">
        <v>12.41</v>
      </c>
      <c r="I2656" t="s">
        <v>218</v>
      </c>
      <c r="J2656" s="22">
        <f>ROUND(E2656* H2656,5)</f>
        <v>12.41</v>
      </c>
      <c r="K2656" s="23"/>
    </row>
    <row r="2657" spans="1:11" x14ac:dyDescent="0.3">
      <c r="D2657" s="24" t="s">
        <v>228</v>
      </c>
      <c r="E2657" s="23"/>
      <c r="H2657" s="23"/>
      <c r="K2657" s="21">
        <f>SUM(J2653:J2656)</f>
        <v>235.29000000000002</v>
      </c>
    </row>
    <row r="2658" spans="1:11" x14ac:dyDescent="0.3">
      <c r="D2658" s="24" t="s">
        <v>229</v>
      </c>
      <c r="E2658" s="23"/>
      <c r="H2658" s="23"/>
      <c r="K2658" s="69">
        <f>SUM(J2652:J2657)</f>
        <v>235.29000000000002</v>
      </c>
    </row>
    <row r="2659" spans="1:11" x14ac:dyDescent="0.3">
      <c r="D2659" s="24" t="s">
        <v>232</v>
      </c>
      <c r="E2659" s="23"/>
      <c r="H2659" s="23"/>
      <c r="K2659" s="69">
        <f>SUM(K2658:K2658)</f>
        <v>235.29000000000002</v>
      </c>
    </row>
    <row r="2661" spans="1:11" x14ac:dyDescent="0.3">
      <c r="A2661" s="17" t="s">
        <v>2090</v>
      </c>
      <c r="B2661" s="17" t="s">
        <v>2091</v>
      </c>
      <c r="C2661" s="1" t="s">
        <v>898</v>
      </c>
      <c r="D2661" s="116" t="s">
        <v>2092</v>
      </c>
      <c r="E2661" s="117"/>
      <c r="F2661" s="117"/>
      <c r="G2661" s="1"/>
      <c r="H2661" s="18" t="s">
        <v>212</v>
      </c>
      <c r="I2661" s="118">
        <v>1</v>
      </c>
      <c r="J2661" s="119"/>
      <c r="K2661" s="19">
        <f>ROUND(K2668,2)</f>
        <v>84.27</v>
      </c>
    </row>
    <row r="2662" spans="1:11" x14ac:dyDescent="0.3">
      <c r="B2662" s="14" t="s">
        <v>223</v>
      </c>
    </row>
    <row r="2663" spans="1:11" x14ac:dyDescent="0.3">
      <c r="B2663" t="s">
        <v>2029</v>
      </c>
      <c r="C2663" t="s">
        <v>898</v>
      </c>
      <c r="D2663" t="s">
        <v>2030</v>
      </c>
      <c r="E2663" s="20">
        <v>1.5</v>
      </c>
      <c r="G2663" t="s">
        <v>217</v>
      </c>
      <c r="H2663" s="21">
        <v>1</v>
      </c>
      <c r="I2663" t="s">
        <v>218</v>
      </c>
      <c r="J2663" s="22">
        <f>ROUND(E2663* H2663,5)</f>
        <v>1.5</v>
      </c>
      <c r="K2663" s="23"/>
    </row>
    <row r="2664" spans="1:11" x14ac:dyDescent="0.3">
      <c r="B2664" t="s">
        <v>848</v>
      </c>
      <c r="C2664" t="s">
        <v>849</v>
      </c>
      <c r="D2664" t="s">
        <v>850</v>
      </c>
      <c r="E2664" s="20">
        <v>1</v>
      </c>
      <c r="G2664" t="s">
        <v>217</v>
      </c>
      <c r="H2664" s="21">
        <v>10.52</v>
      </c>
      <c r="I2664" t="s">
        <v>218</v>
      </c>
      <c r="J2664" s="22">
        <f>ROUND(E2664* H2664,5)</f>
        <v>10.52</v>
      </c>
      <c r="K2664" s="23"/>
    </row>
    <row r="2665" spans="1:11" x14ac:dyDescent="0.3">
      <c r="B2665" t="s">
        <v>2093</v>
      </c>
      <c r="C2665" t="s">
        <v>898</v>
      </c>
      <c r="D2665" t="s">
        <v>2094</v>
      </c>
      <c r="E2665" s="20">
        <v>1</v>
      </c>
      <c r="G2665" t="s">
        <v>217</v>
      </c>
      <c r="H2665" s="21">
        <v>72.25</v>
      </c>
      <c r="I2665" t="s">
        <v>218</v>
      </c>
      <c r="J2665" s="22">
        <f>ROUND(E2665* H2665,5)</f>
        <v>72.25</v>
      </c>
      <c r="K2665" s="23"/>
    </row>
    <row r="2666" spans="1:11" x14ac:dyDescent="0.3">
      <c r="D2666" s="24" t="s">
        <v>228</v>
      </c>
      <c r="E2666" s="23"/>
      <c r="H2666" s="23"/>
      <c r="K2666" s="21">
        <f>SUM(J2663:J2665)</f>
        <v>84.27</v>
      </c>
    </row>
    <row r="2667" spans="1:11" x14ac:dyDescent="0.3">
      <c r="D2667" s="24" t="s">
        <v>229</v>
      </c>
      <c r="E2667" s="23"/>
      <c r="H2667" s="23"/>
      <c r="K2667" s="69">
        <f>SUM(J2662:J2666)</f>
        <v>84.27</v>
      </c>
    </row>
    <row r="2668" spans="1:11" x14ac:dyDescent="0.3">
      <c r="D2668" s="24" t="s">
        <v>232</v>
      </c>
      <c r="E2668" s="23"/>
      <c r="H2668" s="23"/>
      <c r="K2668" s="69">
        <f>SUM(K2667:K2667)</f>
        <v>84.27</v>
      </c>
    </row>
    <row r="2670" spans="1:11" x14ac:dyDescent="0.3">
      <c r="A2670" s="17" t="s">
        <v>2095</v>
      </c>
      <c r="B2670" s="17" t="s">
        <v>2096</v>
      </c>
      <c r="C2670" s="1" t="s">
        <v>15</v>
      </c>
      <c r="D2670" s="116" t="s">
        <v>2097</v>
      </c>
      <c r="E2670" s="117"/>
      <c r="F2670" s="117"/>
      <c r="G2670" s="1"/>
      <c r="H2670" s="18" t="s">
        <v>212</v>
      </c>
      <c r="I2670" s="118">
        <v>1</v>
      </c>
      <c r="J2670" s="119"/>
      <c r="K2670" s="19">
        <f>ROUND(K2679,2)</f>
        <v>3295.4</v>
      </c>
    </row>
    <row r="2671" spans="1:11" x14ac:dyDescent="0.3">
      <c r="B2671" s="14" t="s">
        <v>213</v>
      </c>
    </row>
    <row r="2672" spans="1:11" x14ac:dyDescent="0.3">
      <c r="B2672" t="s">
        <v>905</v>
      </c>
      <c r="C2672" t="s">
        <v>214</v>
      </c>
      <c r="D2672" t="s">
        <v>235</v>
      </c>
      <c r="E2672" s="20">
        <v>4</v>
      </c>
      <c r="F2672" t="s">
        <v>216</v>
      </c>
      <c r="G2672" t="s">
        <v>217</v>
      </c>
      <c r="H2672" s="21">
        <v>24.64</v>
      </c>
      <c r="I2672" t="s">
        <v>218</v>
      </c>
      <c r="J2672" s="22">
        <f>ROUND(E2672/I2670* H2672,5)</f>
        <v>98.56</v>
      </c>
      <c r="K2672" s="23"/>
    </row>
    <row r="2673" spans="1:11" x14ac:dyDescent="0.3">
      <c r="B2673" t="s">
        <v>904</v>
      </c>
      <c r="C2673" t="s">
        <v>214</v>
      </c>
      <c r="D2673" t="s">
        <v>236</v>
      </c>
      <c r="E2673" s="20">
        <v>6</v>
      </c>
      <c r="F2673" t="s">
        <v>216</v>
      </c>
      <c r="G2673" t="s">
        <v>217</v>
      </c>
      <c r="H2673" s="21">
        <v>21.14</v>
      </c>
      <c r="I2673" t="s">
        <v>218</v>
      </c>
      <c r="J2673" s="22">
        <f>ROUND(E2673/I2670* H2673,5)</f>
        <v>126.84</v>
      </c>
      <c r="K2673" s="23"/>
    </row>
    <row r="2674" spans="1:11" x14ac:dyDescent="0.3">
      <c r="D2674" s="24" t="s">
        <v>219</v>
      </c>
      <c r="E2674" s="23"/>
      <c r="H2674" s="23"/>
      <c r="K2674" s="21">
        <f>SUM(J2672:J2673)</f>
        <v>225.4</v>
      </c>
    </row>
    <row r="2675" spans="1:11" x14ac:dyDescent="0.3">
      <c r="B2675" s="14" t="s">
        <v>223</v>
      </c>
      <c r="E2675" s="23"/>
      <c r="H2675" s="23"/>
      <c r="K2675" s="23"/>
    </row>
    <row r="2676" spans="1:11" x14ac:dyDescent="0.3">
      <c r="B2676" t="s">
        <v>2098</v>
      </c>
      <c r="C2676" t="s">
        <v>15</v>
      </c>
      <c r="D2676" t="s">
        <v>2097</v>
      </c>
      <c r="E2676" s="20">
        <v>1</v>
      </c>
      <c r="G2676" t="s">
        <v>217</v>
      </c>
      <c r="H2676" s="21">
        <v>3070</v>
      </c>
      <c r="I2676" t="s">
        <v>218</v>
      </c>
      <c r="J2676" s="22">
        <f>ROUND(E2676* H2676,5)</f>
        <v>3070</v>
      </c>
      <c r="K2676" s="23"/>
    </row>
    <row r="2677" spans="1:11" x14ac:dyDescent="0.3">
      <c r="D2677" s="24" t="s">
        <v>228</v>
      </c>
      <c r="E2677" s="23"/>
      <c r="H2677" s="23"/>
      <c r="K2677" s="21">
        <f>SUM(J2676:J2676)</f>
        <v>3070</v>
      </c>
    </row>
    <row r="2678" spans="1:11" x14ac:dyDescent="0.3">
      <c r="D2678" s="24" t="s">
        <v>229</v>
      </c>
      <c r="E2678" s="23"/>
      <c r="H2678" s="23"/>
      <c r="K2678" s="69">
        <f>SUM(J2671:J2677)</f>
        <v>3295.4</v>
      </c>
    </row>
    <row r="2679" spans="1:11" x14ac:dyDescent="0.3">
      <c r="D2679" s="24" t="s">
        <v>232</v>
      </c>
      <c r="E2679" s="23"/>
      <c r="H2679" s="23"/>
      <c r="K2679" s="69">
        <f>SUM(K2678:K2678)</f>
        <v>3295.4</v>
      </c>
    </row>
    <row r="2681" spans="1:11" x14ac:dyDescent="0.3">
      <c r="A2681" s="17" t="s">
        <v>2099</v>
      </c>
      <c r="B2681" s="17" t="s">
        <v>2100</v>
      </c>
      <c r="C2681" s="1" t="s">
        <v>15</v>
      </c>
      <c r="D2681" s="116" t="s">
        <v>2101</v>
      </c>
      <c r="E2681" s="117"/>
      <c r="F2681" s="117"/>
      <c r="G2681" s="1"/>
      <c r="H2681" s="18" t="s">
        <v>212</v>
      </c>
      <c r="I2681" s="118">
        <v>1</v>
      </c>
      <c r="J2681" s="119"/>
      <c r="K2681" s="19">
        <f>ROUND(K2690,2)</f>
        <v>2130.4</v>
      </c>
    </row>
    <row r="2682" spans="1:11" x14ac:dyDescent="0.3">
      <c r="B2682" s="14" t="s">
        <v>213</v>
      </c>
    </row>
    <row r="2683" spans="1:11" x14ac:dyDescent="0.3">
      <c r="B2683" t="s">
        <v>904</v>
      </c>
      <c r="C2683" t="s">
        <v>214</v>
      </c>
      <c r="D2683" t="s">
        <v>236</v>
      </c>
      <c r="E2683" s="20">
        <v>6</v>
      </c>
      <c r="F2683" t="s">
        <v>216</v>
      </c>
      <c r="G2683" t="s">
        <v>217</v>
      </c>
      <c r="H2683" s="21">
        <v>21.14</v>
      </c>
      <c r="I2683" t="s">
        <v>218</v>
      </c>
      <c r="J2683" s="22">
        <f>ROUND(E2683/I2681* H2683,5)</f>
        <v>126.84</v>
      </c>
      <c r="K2683" s="23"/>
    </row>
    <row r="2684" spans="1:11" x14ac:dyDescent="0.3">
      <c r="B2684" t="s">
        <v>905</v>
      </c>
      <c r="C2684" t="s">
        <v>214</v>
      </c>
      <c r="D2684" t="s">
        <v>235</v>
      </c>
      <c r="E2684" s="20">
        <v>4</v>
      </c>
      <c r="F2684" t="s">
        <v>216</v>
      </c>
      <c r="G2684" t="s">
        <v>217</v>
      </c>
      <c r="H2684" s="21">
        <v>24.64</v>
      </c>
      <c r="I2684" t="s">
        <v>218</v>
      </c>
      <c r="J2684" s="22">
        <f>ROUND(E2684/I2681* H2684,5)</f>
        <v>98.56</v>
      </c>
      <c r="K2684" s="23"/>
    </row>
    <row r="2685" spans="1:11" x14ac:dyDescent="0.3">
      <c r="D2685" s="24" t="s">
        <v>219</v>
      </c>
      <c r="E2685" s="23"/>
      <c r="H2685" s="23"/>
      <c r="K2685" s="21">
        <f>SUM(J2683:J2684)</f>
        <v>225.4</v>
      </c>
    </row>
    <row r="2686" spans="1:11" x14ac:dyDescent="0.3">
      <c r="B2686" s="14" t="s">
        <v>223</v>
      </c>
      <c r="E2686" s="23"/>
      <c r="H2686" s="23"/>
      <c r="K2686" s="23"/>
    </row>
    <row r="2687" spans="1:11" x14ac:dyDescent="0.3">
      <c r="B2687" t="s">
        <v>2102</v>
      </c>
      <c r="C2687" t="s">
        <v>15</v>
      </c>
      <c r="D2687" t="s">
        <v>2103</v>
      </c>
      <c r="E2687" s="20">
        <v>1</v>
      </c>
      <c r="G2687" t="s">
        <v>217</v>
      </c>
      <c r="H2687" s="21">
        <v>1905</v>
      </c>
      <c r="I2687" t="s">
        <v>218</v>
      </c>
      <c r="J2687" s="22">
        <f>ROUND(E2687* H2687,5)</f>
        <v>1905</v>
      </c>
      <c r="K2687" s="23"/>
    </row>
    <row r="2688" spans="1:11" x14ac:dyDescent="0.3">
      <c r="D2688" s="24" t="s">
        <v>228</v>
      </c>
      <c r="E2688" s="23"/>
      <c r="H2688" s="23"/>
      <c r="K2688" s="21">
        <f>SUM(J2687:J2687)</f>
        <v>1905</v>
      </c>
    </row>
    <row r="2689" spans="1:11" x14ac:dyDescent="0.3">
      <c r="D2689" s="24" t="s">
        <v>229</v>
      </c>
      <c r="E2689" s="23"/>
      <c r="H2689" s="23"/>
      <c r="K2689" s="69">
        <f>SUM(J2682:J2688)</f>
        <v>2130.4</v>
      </c>
    </row>
    <row r="2690" spans="1:11" x14ac:dyDescent="0.3">
      <c r="D2690" s="24" t="s">
        <v>232</v>
      </c>
      <c r="E2690" s="23"/>
      <c r="H2690" s="23"/>
      <c r="K2690" s="69">
        <f>SUM(K2689:K2689)</f>
        <v>2130.4</v>
      </c>
    </row>
    <row r="2692" spans="1:11" x14ac:dyDescent="0.3">
      <c r="A2692" s="17" t="s">
        <v>2104</v>
      </c>
      <c r="B2692" s="17" t="s">
        <v>2105</v>
      </c>
      <c r="C2692" s="1" t="s">
        <v>15</v>
      </c>
      <c r="D2692" s="116" t="s">
        <v>2106</v>
      </c>
      <c r="E2692" s="117"/>
      <c r="F2692" s="117"/>
      <c r="G2692" s="1"/>
      <c r="H2692" s="18" t="s">
        <v>212</v>
      </c>
      <c r="I2692" s="118">
        <v>1</v>
      </c>
      <c r="J2692" s="119"/>
      <c r="K2692" s="19">
        <f>ROUND(K2701,2)</f>
        <v>820.4</v>
      </c>
    </row>
    <row r="2693" spans="1:11" x14ac:dyDescent="0.3">
      <c r="B2693" s="14" t="s">
        <v>213</v>
      </c>
    </row>
    <row r="2694" spans="1:11" x14ac:dyDescent="0.3">
      <c r="B2694" t="s">
        <v>905</v>
      </c>
      <c r="C2694" t="s">
        <v>214</v>
      </c>
      <c r="D2694" t="s">
        <v>235</v>
      </c>
      <c r="E2694" s="20">
        <v>4</v>
      </c>
      <c r="F2694" t="s">
        <v>216</v>
      </c>
      <c r="G2694" t="s">
        <v>217</v>
      </c>
      <c r="H2694" s="21">
        <v>24.64</v>
      </c>
      <c r="I2694" t="s">
        <v>218</v>
      </c>
      <c r="J2694" s="22">
        <f>ROUND(E2694/I2692* H2694,5)</f>
        <v>98.56</v>
      </c>
      <c r="K2694" s="23"/>
    </row>
    <row r="2695" spans="1:11" x14ac:dyDescent="0.3">
      <c r="B2695" t="s">
        <v>904</v>
      </c>
      <c r="C2695" t="s">
        <v>214</v>
      </c>
      <c r="D2695" t="s">
        <v>236</v>
      </c>
      <c r="E2695" s="20">
        <v>6</v>
      </c>
      <c r="F2695" t="s">
        <v>216</v>
      </c>
      <c r="G2695" t="s">
        <v>217</v>
      </c>
      <c r="H2695" s="21">
        <v>21.14</v>
      </c>
      <c r="I2695" t="s">
        <v>218</v>
      </c>
      <c r="J2695" s="22">
        <f>ROUND(E2695/I2692* H2695,5)</f>
        <v>126.84</v>
      </c>
      <c r="K2695" s="23"/>
    </row>
    <row r="2696" spans="1:11" x14ac:dyDescent="0.3">
      <c r="D2696" s="24" t="s">
        <v>219</v>
      </c>
      <c r="E2696" s="23"/>
      <c r="H2696" s="23"/>
      <c r="K2696" s="21">
        <f>SUM(J2694:J2695)</f>
        <v>225.4</v>
      </c>
    </row>
    <row r="2697" spans="1:11" x14ac:dyDescent="0.3">
      <c r="B2697" s="14" t="s">
        <v>223</v>
      </c>
      <c r="E2697" s="23"/>
      <c r="H2697" s="23"/>
      <c r="K2697" s="23"/>
    </row>
    <row r="2698" spans="1:11" x14ac:dyDescent="0.3">
      <c r="B2698" t="s">
        <v>2107</v>
      </c>
      <c r="C2698" t="s">
        <v>15</v>
      </c>
      <c r="D2698" t="s">
        <v>2106</v>
      </c>
      <c r="E2698" s="20">
        <v>1</v>
      </c>
      <c r="G2698" t="s">
        <v>217</v>
      </c>
      <c r="H2698" s="21">
        <v>595</v>
      </c>
      <c r="I2698" t="s">
        <v>218</v>
      </c>
      <c r="J2698" s="22">
        <f>ROUND(E2698* H2698,5)</f>
        <v>595</v>
      </c>
      <c r="K2698" s="23"/>
    </row>
    <row r="2699" spans="1:11" x14ac:dyDescent="0.3">
      <c r="D2699" s="24" t="s">
        <v>228</v>
      </c>
      <c r="E2699" s="23"/>
      <c r="H2699" s="23"/>
      <c r="K2699" s="21">
        <f>SUM(J2698:J2698)</f>
        <v>595</v>
      </c>
    </row>
    <row r="2700" spans="1:11" x14ac:dyDescent="0.3">
      <c r="D2700" s="24" t="s">
        <v>229</v>
      </c>
      <c r="E2700" s="23"/>
      <c r="H2700" s="23"/>
      <c r="K2700" s="69">
        <f>SUM(J2693:J2699)</f>
        <v>820.4</v>
      </c>
    </row>
    <row r="2701" spans="1:11" x14ac:dyDescent="0.3">
      <c r="D2701" s="24" t="s">
        <v>232</v>
      </c>
      <c r="E2701" s="23"/>
      <c r="H2701" s="23"/>
      <c r="K2701" s="69">
        <f>SUM(K2700:K2700)</f>
        <v>820.4</v>
      </c>
    </row>
    <row r="2703" spans="1:11" x14ac:dyDescent="0.3">
      <c r="A2703" s="17" t="s">
        <v>2108</v>
      </c>
      <c r="B2703" s="17" t="s">
        <v>2109</v>
      </c>
      <c r="C2703" s="1" t="s">
        <v>15</v>
      </c>
      <c r="D2703" s="116" t="s">
        <v>2110</v>
      </c>
      <c r="E2703" s="117"/>
      <c r="F2703" s="117"/>
      <c r="G2703" s="1"/>
      <c r="H2703" s="18" t="s">
        <v>212</v>
      </c>
      <c r="I2703" s="118">
        <v>1</v>
      </c>
      <c r="J2703" s="119"/>
      <c r="K2703" s="19">
        <f>ROUND(K2712,2)</f>
        <v>750.4</v>
      </c>
    </row>
    <row r="2704" spans="1:11" x14ac:dyDescent="0.3">
      <c r="B2704" s="14" t="s">
        <v>213</v>
      </c>
    </row>
    <row r="2705" spans="1:11" x14ac:dyDescent="0.3">
      <c r="B2705" t="s">
        <v>904</v>
      </c>
      <c r="C2705" t="s">
        <v>214</v>
      </c>
      <c r="D2705" t="s">
        <v>236</v>
      </c>
      <c r="E2705" s="20">
        <v>6</v>
      </c>
      <c r="F2705" t="s">
        <v>216</v>
      </c>
      <c r="G2705" t="s">
        <v>217</v>
      </c>
      <c r="H2705" s="21">
        <v>21.14</v>
      </c>
      <c r="I2705" t="s">
        <v>218</v>
      </c>
      <c r="J2705" s="22">
        <f>ROUND(E2705/I2703* H2705,5)</f>
        <v>126.84</v>
      </c>
      <c r="K2705" s="23"/>
    </row>
    <row r="2706" spans="1:11" x14ac:dyDescent="0.3">
      <c r="B2706" t="s">
        <v>905</v>
      </c>
      <c r="C2706" t="s">
        <v>214</v>
      </c>
      <c r="D2706" t="s">
        <v>235</v>
      </c>
      <c r="E2706" s="20">
        <v>4</v>
      </c>
      <c r="F2706" t="s">
        <v>216</v>
      </c>
      <c r="G2706" t="s">
        <v>217</v>
      </c>
      <c r="H2706" s="21">
        <v>24.64</v>
      </c>
      <c r="I2706" t="s">
        <v>218</v>
      </c>
      <c r="J2706" s="22">
        <f>ROUND(E2706/I2703* H2706,5)</f>
        <v>98.56</v>
      </c>
      <c r="K2706" s="23"/>
    </row>
    <row r="2707" spans="1:11" x14ac:dyDescent="0.3">
      <c r="D2707" s="24" t="s">
        <v>219</v>
      </c>
      <c r="E2707" s="23"/>
      <c r="H2707" s="23"/>
      <c r="K2707" s="21">
        <f>SUM(J2705:J2706)</f>
        <v>225.4</v>
      </c>
    </row>
    <row r="2708" spans="1:11" x14ac:dyDescent="0.3">
      <c r="B2708" s="14" t="s">
        <v>223</v>
      </c>
      <c r="E2708" s="23"/>
      <c r="H2708" s="23"/>
      <c r="K2708" s="23"/>
    </row>
    <row r="2709" spans="1:11" x14ac:dyDescent="0.3">
      <c r="B2709" t="s">
        <v>2111</v>
      </c>
      <c r="C2709" t="s">
        <v>15</v>
      </c>
      <c r="D2709" t="s">
        <v>2110</v>
      </c>
      <c r="E2709" s="20">
        <v>1</v>
      </c>
      <c r="G2709" t="s">
        <v>217</v>
      </c>
      <c r="H2709" s="21">
        <v>525</v>
      </c>
      <c r="I2709" t="s">
        <v>218</v>
      </c>
      <c r="J2709" s="22">
        <f>ROUND(E2709* H2709,5)</f>
        <v>525</v>
      </c>
      <c r="K2709" s="23"/>
    </row>
    <row r="2710" spans="1:11" x14ac:dyDescent="0.3">
      <c r="D2710" s="24" t="s">
        <v>228</v>
      </c>
      <c r="E2710" s="23"/>
      <c r="H2710" s="23"/>
      <c r="K2710" s="21">
        <f>SUM(J2709:J2709)</f>
        <v>525</v>
      </c>
    </row>
    <row r="2711" spans="1:11" x14ac:dyDescent="0.3">
      <c r="D2711" s="24" t="s">
        <v>229</v>
      </c>
      <c r="E2711" s="23"/>
      <c r="H2711" s="23"/>
      <c r="K2711" s="69">
        <f>SUM(J2704:J2710)</f>
        <v>750.4</v>
      </c>
    </row>
    <row r="2712" spans="1:11" x14ac:dyDescent="0.3">
      <c r="D2712" s="24" t="s">
        <v>232</v>
      </c>
      <c r="E2712" s="23"/>
      <c r="H2712" s="23"/>
      <c r="K2712" s="69">
        <f>SUM(K2711:K2711)</f>
        <v>750.4</v>
      </c>
    </row>
    <row r="2714" spans="1:11" x14ac:dyDescent="0.3">
      <c r="A2714" s="17" t="s">
        <v>2112</v>
      </c>
      <c r="B2714" s="17" t="s">
        <v>2113</v>
      </c>
      <c r="C2714" s="1" t="s">
        <v>898</v>
      </c>
      <c r="D2714" s="116" t="s">
        <v>2114</v>
      </c>
      <c r="E2714" s="117"/>
      <c r="F2714" s="117"/>
      <c r="G2714" s="1"/>
      <c r="H2714" s="18" t="s">
        <v>212</v>
      </c>
      <c r="I2714" s="118">
        <v>1</v>
      </c>
      <c r="J2714" s="119"/>
      <c r="K2714" s="19">
        <f>ROUND(K2732,2)</f>
        <v>1929.76</v>
      </c>
    </row>
    <row r="2715" spans="1:11" x14ac:dyDescent="0.3">
      <c r="B2715" s="14" t="s">
        <v>223</v>
      </c>
    </row>
    <row r="2716" spans="1:11" x14ac:dyDescent="0.3">
      <c r="B2716" t="s">
        <v>2115</v>
      </c>
      <c r="C2716" t="s">
        <v>898</v>
      </c>
      <c r="D2716" t="s">
        <v>2116</v>
      </c>
      <c r="E2716" s="20">
        <v>0</v>
      </c>
      <c r="G2716" t="s">
        <v>217</v>
      </c>
      <c r="H2716" s="21">
        <v>493.64</v>
      </c>
      <c r="I2716" t="s">
        <v>218</v>
      </c>
      <c r="J2716" s="22">
        <f t="shared" ref="J2716:J2729" si="20">ROUND(E2716* H2716,5)</f>
        <v>0</v>
      </c>
      <c r="K2716" s="23"/>
    </row>
    <row r="2717" spans="1:11" x14ac:dyDescent="0.3">
      <c r="B2717" t="s">
        <v>2117</v>
      </c>
      <c r="C2717" t="s">
        <v>898</v>
      </c>
      <c r="D2717" t="s">
        <v>2118</v>
      </c>
      <c r="E2717" s="20">
        <v>1</v>
      </c>
      <c r="G2717" t="s">
        <v>217</v>
      </c>
      <c r="H2717" s="21">
        <v>7.52</v>
      </c>
      <c r="I2717" t="s">
        <v>218</v>
      </c>
      <c r="J2717" s="22">
        <f t="shared" si="20"/>
        <v>7.52</v>
      </c>
      <c r="K2717" s="23"/>
    </row>
    <row r="2718" spans="1:11" x14ac:dyDescent="0.3">
      <c r="B2718" t="s">
        <v>2119</v>
      </c>
      <c r="C2718" t="s">
        <v>898</v>
      </c>
      <c r="D2718" t="s">
        <v>2120</v>
      </c>
      <c r="E2718" s="20">
        <v>10</v>
      </c>
      <c r="G2718" t="s">
        <v>217</v>
      </c>
      <c r="H2718" s="21">
        <v>18.23</v>
      </c>
      <c r="I2718" t="s">
        <v>218</v>
      </c>
      <c r="J2718" s="22">
        <f t="shared" si="20"/>
        <v>182.3</v>
      </c>
      <c r="K2718" s="23"/>
    </row>
    <row r="2719" spans="1:11" x14ac:dyDescent="0.3">
      <c r="B2719" t="s">
        <v>2121</v>
      </c>
      <c r="C2719" t="s">
        <v>898</v>
      </c>
      <c r="D2719" t="s">
        <v>2122</v>
      </c>
      <c r="E2719" s="20">
        <v>0</v>
      </c>
      <c r="G2719" t="s">
        <v>217</v>
      </c>
      <c r="H2719" s="21">
        <v>493.64</v>
      </c>
      <c r="I2719" t="s">
        <v>218</v>
      </c>
      <c r="J2719" s="22">
        <f t="shared" si="20"/>
        <v>0</v>
      </c>
      <c r="K2719" s="23"/>
    </row>
    <row r="2720" spans="1:11" x14ac:dyDescent="0.3">
      <c r="B2720" t="s">
        <v>2123</v>
      </c>
      <c r="C2720" t="s">
        <v>898</v>
      </c>
      <c r="D2720" t="s">
        <v>2124</v>
      </c>
      <c r="E2720" s="20">
        <v>2</v>
      </c>
      <c r="G2720" t="s">
        <v>217</v>
      </c>
      <c r="H2720" s="21">
        <v>94.58</v>
      </c>
      <c r="I2720" t="s">
        <v>218</v>
      </c>
      <c r="J2720" s="22">
        <f t="shared" si="20"/>
        <v>189.16</v>
      </c>
      <c r="K2720" s="23"/>
    </row>
    <row r="2721" spans="1:11" x14ac:dyDescent="0.3">
      <c r="B2721" t="s">
        <v>932</v>
      </c>
      <c r="C2721" t="s">
        <v>849</v>
      </c>
      <c r="D2721" t="s">
        <v>933</v>
      </c>
      <c r="E2721" s="20">
        <v>16</v>
      </c>
      <c r="G2721" t="s">
        <v>217</v>
      </c>
      <c r="H2721" s="21">
        <v>8.59</v>
      </c>
      <c r="I2721" t="s">
        <v>218</v>
      </c>
      <c r="J2721" s="22">
        <f t="shared" si="20"/>
        <v>137.44</v>
      </c>
      <c r="K2721" s="23"/>
    </row>
    <row r="2722" spans="1:11" x14ac:dyDescent="0.3">
      <c r="B2722" t="s">
        <v>2125</v>
      </c>
      <c r="C2722" t="s">
        <v>891</v>
      </c>
      <c r="D2722" t="s">
        <v>1066</v>
      </c>
      <c r="E2722" s="20">
        <v>57</v>
      </c>
      <c r="G2722" t="s">
        <v>217</v>
      </c>
      <c r="H2722" s="21">
        <v>1</v>
      </c>
      <c r="I2722" t="s">
        <v>218</v>
      </c>
      <c r="J2722" s="22">
        <f t="shared" si="20"/>
        <v>57</v>
      </c>
      <c r="K2722" s="23"/>
    </row>
    <row r="2723" spans="1:11" x14ac:dyDescent="0.3">
      <c r="B2723" t="s">
        <v>2126</v>
      </c>
      <c r="C2723" t="s">
        <v>898</v>
      </c>
      <c r="D2723" t="s">
        <v>2127</v>
      </c>
      <c r="E2723" s="20">
        <v>1</v>
      </c>
      <c r="G2723" t="s">
        <v>217</v>
      </c>
      <c r="H2723" s="21">
        <v>89.92</v>
      </c>
      <c r="I2723" t="s">
        <v>218</v>
      </c>
      <c r="J2723" s="22">
        <f t="shared" si="20"/>
        <v>89.92</v>
      </c>
      <c r="K2723" s="23"/>
    </row>
    <row r="2724" spans="1:11" x14ac:dyDescent="0.3">
      <c r="B2724" t="s">
        <v>2128</v>
      </c>
      <c r="C2724" t="s">
        <v>898</v>
      </c>
      <c r="D2724" t="s">
        <v>2129</v>
      </c>
      <c r="E2724" s="20">
        <v>1</v>
      </c>
      <c r="G2724" t="s">
        <v>217</v>
      </c>
      <c r="H2724" s="21">
        <v>163.71</v>
      </c>
      <c r="I2724" t="s">
        <v>218</v>
      </c>
      <c r="J2724" s="22">
        <f t="shared" si="20"/>
        <v>163.71</v>
      </c>
      <c r="K2724" s="23"/>
    </row>
    <row r="2725" spans="1:11" x14ac:dyDescent="0.3">
      <c r="B2725" t="s">
        <v>2130</v>
      </c>
      <c r="C2725" t="s">
        <v>898</v>
      </c>
      <c r="D2725" t="s">
        <v>2131</v>
      </c>
      <c r="E2725" s="20">
        <v>1</v>
      </c>
      <c r="G2725" t="s">
        <v>217</v>
      </c>
      <c r="H2725" s="21">
        <v>863.53</v>
      </c>
      <c r="I2725" t="s">
        <v>218</v>
      </c>
      <c r="J2725" s="22">
        <f t="shared" si="20"/>
        <v>863.53</v>
      </c>
      <c r="K2725" s="23"/>
    </row>
    <row r="2726" spans="1:11" x14ac:dyDescent="0.3">
      <c r="B2726" t="s">
        <v>848</v>
      </c>
      <c r="C2726" t="s">
        <v>849</v>
      </c>
      <c r="D2726" t="s">
        <v>850</v>
      </c>
      <c r="E2726" s="20">
        <v>16</v>
      </c>
      <c r="G2726" t="s">
        <v>217</v>
      </c>
      <c r="H2726" s="21">
        <v>10.52</v>
      </c>
      <c r="I2726" t="s">
        <v>218</v>
      </c>
      <c r="J2726" s="22">
        <f t="shared" si="20"/>
        <v>168.32</v>
      </c>
      <c r="K2726" s="23"/>
    </row>
    <row r="2727" spans="1:11" x14ac:dyDescent="0.3">
      <c r="B2727" t="s">
        <v>2132</v>
      </c>
      <c r="C2727" t="s">
        <v>898</v>
      </c>
      <c r="D2727" t="s">
        <v>2116</v>
      </c>
      <c r="E2727" s="20">
        <v>0</v>
      </c>
      <c r="G2727" t="s">
        <v>217</v>
      </c>
      <c r="H2727" s="21">
        <v>493.64</v>
      </c>
      <c r="I2727" t="s">
        <v>218</v>
      </c>
      <c r="J2727" s="22">
        <f t="shared" si="20"/>
        <v>0</v>
      </c>
      <c r="K2727" s="23"/>
    </row>
    <row r="2728" spans="1:11" x14ac:dyDescent="0.3">
      <c r="B2728" t="s">
        <v>2133</v>
      </c>
      <c r="C2728" t="s">
        <v>898</v>
      </c>
      <c r="D2728" t="s">
        <v>2134</v>
      </c>
      <c r="E2728" s="20">
        <v>1</v>
      </c>
      <c r="G2728" t="s">
        <v>217</v>
      </c>
      <c r="H2728" s="21">
        <v>7.52</v>
      </c>
      <c r="I2728" t="s">
        <v>218</v>
      </c>
      <c r="J2728" s="22">
        <f t="shared" si="20"/>
        <v>7.52</v>
      </c>
      <c r="K2728" s="23"/>
    </row>
    <row r="2729" spans="1:11" x14ac:dyDescent="0.3">
      <c r="B2729" t="s">
        <v>2135</v>
      </c>
      <c r="C2729" t="s">
        <v>898</v>
      </c>
      <c r="D2729" t="s">
        <v>2136</v>
      </c>
      <c r="E2729" s="20">
        <v>1</v>
      </c>
      <c r="G2729" t="s">
        <v>217</v>
      </c>
      <c r="H2729" s="21">
        <v>63.34</v>
      </c>
      <c r="I2729" t="s">
        <v>218</v>
      </c>
      <c r="J2729" s="22">
        <f t="shared" si="20"/>
        <v>63.34</v>
      </c>
      <c r="K2729" s="23"/>
    </row>
    <row r="2730" spans="1:11" x14ac:dyDescent="0.3">
      <c r="D2730" s="24" t="s">
        <v>228</v>
      </c>
      <c r="E2730" s="23"/>
      <c r="H2730" s="23"/>
      <c r="K2730" s="21">
        <f>SUM(J2716:J2729)</f>
        <v>1929.7599999999998</v>
      </c>
    </row>
    <row r="2731" spans="1:11" x14ac:dyDescent="0.3">
      <c r="D2731" s="24" t="s">
        <v>229</v>
      </c>
      <c r="E2731" s="23"/>
      <c r="H2731" s="23"/>
      <c r="K2731" s="69">
        <f>SUM(J2715:J2730)</f>
        <v>1929.7599999999998</v>
      </c>
    </row>
    <row r="2732" spans="1:11" x14ac:dyDescent="0.3">
      <c r="D2732" s="24" t="s">
        <v>232</v>
      </c>
      <c r="E2732" s="23"/>
      <c r="H2732" s="23"/>
      <c r="K2732" s="69">
        <f>SUM(K2731:K2731)</f>
        <v>1929.7599999999998</v>
      </c>
    </row>
    <row r="2734" spans="1:11" x14ac:dyDescent="0.3">
      <c r="A2734" s="17" t="s">
        <v>2137</v>
      </c>
      <c r="B2734" s="17" t="s">
        <v>2138</v>
      </c>
      <c r="C2734" s="1" t="s">
        <v>898</v>
      </c>
      <c r="D2734" s="116" t="s">
        <v>2139</v>
      </c>
      <c r="E2734" s="117"/>
      <c r="F2734" s="117"/>
      <c r="G2734" s="1"/>
      <c r="H2734" s="18" t="s">
        <v>212</v>
      </c>
      <c r="I2734" s="118">
        <v>1</v>
      </c>
      <c r="J2734" s="119"/>
      <c r="K2734" s="19">
        <f>ROUND(K2752,2)</f>
        <v>2719.16</v>
      </c>
    </row>
    <row r="2735" spans="1:11" x14ac:dyDescent="0.3">
      <c r="B2735" s="14" t="s">
        <v>223</v>
      </c>
    </row>
    <row r="2736" spans="1:11" x14ac:dyDescent="0.3">
      <c r="B2736" t="s">
        <v>2128</v>
      </c>
      <c r="C2736" t="s">
        <v>898</v>
      </c>
      <c r="D2736" t="s">
        <v>2129</v>
      </c>
      <c r="E2736" s="20">
        <v>0</v>
      </c>
      <c r="G2736" t="s">
        <v>217</v>
      </c>
      <c r="H2736" s="21">
        <v>163.71</v>
      </c>
      <c r="I2736" t="s">
        <v>218</v>
      </c>
      <c r="J2736" s="22">
        <f t="shared" ref="J2736:J2749" si="21">ROUND(E2736* H2736,5)</f>
        <v>0</v>
      </c>
      <c r="K2736" s="23"/>
    </row>
    <row r="2737" spans="2:11" x14ac:dyDescent="0.3">
      <c r="B2737" t="s">
        <v>2130</v>
      </c>
      <c r="C2737" t="s">
        <v>898</v>
      </c>
      <c r="D2737" t="s">
        <v>2131</v>
      </c>
      <c r="E2737" s="20">
        <v>0</v>
      </c>
      <c r="G2737" t="s">
        <v>217</v>
      </c>
      <c r="H2737" s="21">
        <v>863.53</v>
      </c>
      <c r="I2737" t="s">
        <v>218</v>
      </c>
      <c r="J2737" s="22">
        <f t="shared" si="21"/>
        <v>0</v>
      </c>
      <c r="K2737" s="23"/>
    </row>
    <row r="2738" spans="2:11" x14ac:dyDescent="0.3">
      <c r="B2738" t="s">
        <v>2135</v>
      </c>
      <c r="C2738" t="s">
        <v>898</v>
      </c>
      <c r="D2738" t="s">
        <v>2136</v>
      </c>
      <c r="E2738" s="20">
        <v>0</v>
      </c>
      <c r="G2738" t="s">
        <v>217</v>
      </c>
      <c r="H2738" s="21">
        <v>63.34</v>
      </c>
      <c r="I2738" t="s">
        <v>218</v>
      </c>
      <c r="J2738" s="22">
        <f t="shared" si="21"/>
        <v>0</v>
      </c>
      <c r="K2738" s="23"/>
    </row>
    <row r="2739" spans="2:11" x14ac:dyDescent="0.3">
      <c r="B2739" t="s">
        <v>2119</v>
      </c>
      <c r="C2739" t="s">
        <v>898</v>
      </c>
      <c r="D2739" t="s">
        <v>2120</v>
      </c>
      <c r="E2739" s="20">
        <v>10</v>
      </c>
      <c r="G2739" t="s">
        <v>217</v>
      </c>
      <c r="H2739" s="21">
        <v>18.23</v>
      </c>
      <c r="I2739" t="s">
        <v>218</v>
      </c>
      <c r="J2739" s="22">
        <f t="shared" si="21"/>
        <v>182.3</v>
      </c>
      <c r="K2739" s="23"/>
    </row>
    <row r="2740" spans="2:11" x14ac:dyDescent="0.3">
      <c r="B2740" t="s">
        <v>2121</v>
      </c>
      <c r="C2740" t="s">
        <v>898</v>
      </c>
      <c r="D2740" t="s">
        <v>2122</v>
      </c>
      <c r="E2740" s="20">
        <v>4</v>
      </c>
      <c r="G2740" t="s">
        <v>217</v>
      </c>
      <c r="H2740" s="21">
        <v>493.64</v>
      </c>
      <c r="I2740" t="s">
        <v>218</v>
      </c>
      <c r="J2740" s="22">
        <f t="shared" si="21"/>
        <v>1974.56</v>
      </c>
      <c r="K2740" s="23"/>
    </row>
    <row r="2741" spans="2:11" x14ac:dyDescent="0.3">
      <c r="B2741" t="s">
        <v>2123</v>
      </c>
      <c r="C2741" t="s">
        <v>898</v>
      </c>
      <c r="D2741" t="s">
        <v>2124</v>
      </c>
      <c r="E2741" s="20">
        <v>1</v>
      </c>
      <c r="G2741" t="s">
        <v>217</v>
      </c>
      <c r="H2741" s="21">
        <v>94.58</v>
      </c>
      <c r="I2741" t="s">
        <v>218</v>
      </c>
      <c r="J2741" s="22">
        <f t="shared" si="21"/>
        <v>94.58</v>
      </c>
      <c r="K2741" s="23"/>
    </row>
    <row r="2742" spans="2:11" x14ac:dyDescent="0.3">
      <c r="B2742" t="s">
        <v>2132</v>
      </c>
      <c r="C2742" t="s">
        <v>898</v>
      </c>
      <c r="D2742" t="s">
        <v>2116</v>
      </c>
      <c r="E2742" s="20">
        <v>0</v>
      </c>
      <c r="G2742" t="s">
        <v>217</v>
      </c>
      <c r="H2742" s="21">
        <v>493.64</v>
      </c>
      <c r="I2742" t="s">
        <v>218</v>
      </c>
      <c r="J2742" s="22">
        <f t="shared" si="21"/>
        <v>0</v>
      </c>
      <c r="K2742" s="23"/>
    </row>
    <row r="2743" spans="2:11" x14ac:dyDescent="0.3">
      <c r="B2743" t="s">
        <v>2126</v>
      </c>
      <c r="C2743" t="s">
        <v>898</v>
      </c>
      <c r="D2743" t="s">
        <v>2127</v>
      </c>
      <c r="E2743" s="20">
        <v>1</v>
      </c>
      <c r="G2743" t="s">
        <v>217</v>
      </c>
      <c r="H2743" s="21">
        <v>89.92</v>
      </c>
      <c r="I2743" t="s">
        <v>218</v>
      </c>
      <c r="J2743" s="22">
        <f t="shared" si="21"/>
        <v>89.92</v>
      </c>
      <c r="K2743" s="23"/>
    </row>
    <row r="2744" spans="2:11" x14ac:dyDescent="0.3">
      <c r="B2744" t="s">
        <v>848</v>
      </c>
      <c r="C2744" t="s">
        <v>849</v>
      </c>
      <c r="D2744" t="s">
        <v>850</v>
      </c>
      <c r="E2744" s="20">
        <v>16</v>
      </c>
      <c r="G2744" t="s">
        <v>217</v>
      </c>
      <c r="H2744" s="21">
        <v>10.52</v>
      </c>
      <c r="I2744" t="s">
        <v>218</v>
      </c>
      <c r="J2744" s="22">
        <f t="shared" si="21"/>
        <v>168.32</v>
      </c>
      <c r="K2744" s="23"/>
    </row>
    <row r="2745" spans="2:11" x14ac:dyDescent="0.3">
      <c r="B2745" t="s">
        <v>932</v>
      </c>
      <c r="C2745" t="s">
        <v>849</v>
      </c>
      <c r="D2745" t="s">
        <v>933</v>
      </c>
      <c r="E2745" s="20">
        <v>16</v>
      </c>
      <c r="G2745" t="s">
        <v>217</v>
      </c>
      <c r="H2745" s="21">
        <v>8.59</v>
      </c>
      <c r="I2745" t="s">
        <v>218</v>
      </c>
      <c r="J2745" s="22">
        <f t="shared" si="21"/>
        <v>137.44</v>
      </c>
      <c r="K2745" s="23"/>
    </row>
    <row r="2746" spans="2:11" x14ac:dyDescent="0.3">
      <c r="B2746" t="s">
        <v>2117</v>
      </c>
      <c r="C2746" t="s">
        <v>898</v>
      </c>
      <c r="D2746" t="s">
        <v>2118</v>
      </c>
      <c r="E2746" s="20">
        <v>1</v>
      </c>
      <c r="G2746" t="s">
        <v>217</v>
      </c>
      <c r="H2746" s="21">
        <v>7.52</v>
      </c>
      <c r="I2746" t="s">
        <v>218</v>
      </c>
      <c r="J2746" s="22">
        <f t="shared" si="21"/>
        <v>7.52</v>
      </c>
      <c r="K2746" s="23"/>
    </row>
    <row r="2747" spans="2:11" x14ac:dyDescent="0.3">
      <c r="B2747" t="s">
        <v>2125</v>
      </c>
      <c r="C2747" t="s">
        <v>891</v>
      </c>
      <c r="D2747" t="s">
        <v>1066</v>
      </c>
      <c r="E2747" s="20">
        <v>57</v>
      </c>
      <c r="G2747" t="s">
        <v>217</v>
      </c>
      <c r="H2747" s="21">
        <v>1</v>
      </c>
      <c r="I2747" t="s">
        <v>218</v>
      </c>
      <c r="J2747" s="22">
        <f t="shared" si="21"/>
        <v>57</v>
      </c>
      <c r="K2747" s="23"/>
    </row>
    <row r="2748" spans="2:11" x14ac:dyDescent="0.3">
      <c r="B2748" t="s">
        <v>2133</v>
      </c>
      <c r="C2748" t="s">
        <v>898</v>
      </c>
      <c r="D2748" t="s">
        <v>2134</v>
      </c>
      <c r="E2748" s="20">
        <v>1</v>
      </c>
      <c r="G2748" t="s">
        <v>217</v>
      </c>
      <c r="H2748" s="21">
        <v>7.52</v>
      </c>
      <c r="I2748" t="s">
        <v>218</v>
      </c>
      <c r="J2748" s="22">
        <f t="shared" si="21"/>
        <v>7.52</v>
      </c>
      <c r="K2748" s="23"/>
    </row>
    <row r="2749" spans="2:11" x14ac:dyDescent="0.3">
      <c r="B2749" t="s">
        <v>2115</v>
      </c>
      <c r="C2749" t="s">
        <v>898</v>
      </c>
      <c r="D2749" t="s">
        <v>2116</v>
      </c>
      <c r="E2749" s="20">
        <v>0</v>
      </c>
      <c r="G2749" t="s">
        <v>217</v>
      </c>
      <c r="H2749" s="21">
        <v>493.64</v>
      </c>
      <c r="I2749" t="s">
        <v>218</v>
      </c>
      <c r="J2749" s="22">
        <f t="shared" si="21"/>
        <v>0</v>
      </c>
      <c r="K2749" s="23"/>
    </row>
    <row r="2750" spans="2:11" x14ac:dyDescent="0.3">
      <c r="D2750" s="24" t="s">
        <v>228</v>
      </c>
      <c r="E2750" s="23"/>
      <c r="H2750" s="23"/>
      <c r="K2750" s="21">
        <f>SUM(J2736:J2749)</f>
        <v>2719.1600000000003</v>
      </c>
    </row>
    <row r="2751" spans="2:11" x14ac:dyDescent="0.3">
      <c r="D2751" s="24" t="s">
        <v>229</v>
      </c>
      <c r="E2751" s="23"/>
      <c r="H2751" s="23"/>
      <c r="K2751" s="69">
        <f>SUM(J2735:J2750)</f>
        <v>2719.1600000000003</v>
      </c>
    </row>
    <row r="2752" spans="2:11" x14ac:dyDescent="0.3">
      <c r="D2752" s="24" t="s">
        <v>232</v>
      </c>
      <c r="E2752" s="23"/>
      <c r="H2752" s="23"/>
      <c r="K2752" s="69">
        <f>SUM(K2751:K2751)</f>
        <v>2719.1600000000003</v>
      </c>
    </row>
    <row r="2754" spans="1:11" x14ac:dyDescent="0.3">
      <c r="A2754" s="17" t="s">
        <v>2140</v>
      </c>
      <c r="B2754" s="17" t="s">
        <v>2141</v>
      </c>
      <c r="C2754" s="1" t="s">
        <v>898</v>
      </c>
      <c r="D2754" s="116" t="s">
        <v>2142</v>
      </c>
      <c r="E2754" s="117"/>
      <c r="F2754" s="117"/>
      <c r="G2754" s="1"/>
      <c r="H2754" s="18" t="s">
        <v>212</v>
      </c>
      <c r="I2754" s="118">
        <v>1</v>
      </c>
      <c r="J2754" s="119"/>
      <c r="K2754" s="19">
        <f>ROUND(K2772,2)</f>
        <v>839.18</v>
      </c>
    </row>
    <row r="2755" spans="1:11" x14ac:dyDescent="0.3">
      <c r="B2755" s="14" t="s">
        <v>223</v>
      </c>
    </row>
    <row r="2756" spans="1:11" x14ac:dyDescent="0.3">
      <c r="B2756" t="s">
        <v>2119</v>
      </c>
      <c r="C2756" t="s">
        <v>898</v>
      </c>
      <c r="D2756" t="s">
        <v>2120</v>
      </c>
      <c r="E2756" s="20">
        <v>10</v>
      </c>
      <c r="G2756" t="s">
        <v>217</v>
      </c>
      <c r="H2756" s="21">
        <v>18.23</v>
      </c>
      <c r="I2756" t="s">
        <v>218</v>
      </c>
      <c r="J2756" s="22">
        <f t="shared" ref="J2756:J2769" si="22">ROUND(E2756* H2756,5)</f>
        <v>182.3</v>
      </c>
      <c r="K2756" s="23"/>
    </row>
    <row r="2757" spans="1:11" x14ac:dyDescent="0.3">
      <c r="B2757" t="s">
        <v>848</v>
      </c>
      <c r="C2757" t="s">
        <v>849</v>
      </c>
      <c r="D2757" t="s">
        <v>850</v>
      </c>
      <c r="E2757" s="20">
        <v>16</v>
      </c>
      <c r="G2757" t="s">
        <v>217</v>
      </c>
      <c r="H2757" s="21">
        <v>10.52</v>
      </c>
      <c r="I2757" t="s">
        <v>218</v>
      </c>
      <c r="J2757" s="22">
        <f t="shared" si="22"/>
        <v>168.32</v>
      </c>
      <c r="K2757" s="23"/>
    </row>
    <row r="2758" spans="1:11" x14ac:dyDescent="0.3">
      <c r="B2758" t="s">
        <v>932</v>
      </c>
      <c r="C2758" t="s">
        <v>849</v>
      </c>
      <c r="D2758" t="s">
        <v>933</v>
      </c>
      <c r="E2758" s="20">
        <v>16</v>
      </c>
      <c r="G2758" t="s">
        <v>217</v>
      </c>
      <c r="H2758" s="21">
        <v>8.59</v>
      </c>
      <c r="I2758" t="s">
        <v>218</v>
      </c>
      <c r="J2758" s="22">
        <f t="shared" si="22"/>
        <v>137.44</v>
      </c>
      <c r="K2758" s="23"/>
    </row>
    <row r="2759" spans="1:11" x14ac:dyDescent="0.3">
      <c r="B2759" t="s">
        <v>2133</v>
      </c>
      <c r="C2759" t="s">
        <v>898</v>
      </c>
      <c r="D2759" t="s">
        <v>2134</v>
      </c>
      <c r="E2759" s="20">
        <v>1</v>
      </c>
      <c r="G2759" t="s">
        <v>217</v>
      </c>
      <c r="H2759" s="21">
        <v>7.52</v>
      </c>
      <c r="I2759" t="s">
        <v>218</v>
      </c>
      <c r="J2759" s="22">
        <f t="shared" si="22"/>
        <v>7.52</v>
      </c>
      <c r="K2759" s="23"/>
    </row>
    <row r="2760" spans="1:11" x14ac:dyDescent="0.3">
      <c r="B2760" t="s">
        <v>2130</v>
      </c>
      <c r="C2760" t="s">
        <v>898</v>
      </c>
      <c r="D2760" t="s">
        <v>2131</v>
      </c>
      <c r="E2760" s="20">
        <v>0</v>
      </c>
      <c r="G2760" t="s">
        <v>217</v>
      </c>
      <c r="H2760" s="21">
        <v>863.53</v>
      </c>
      <c r="I2760" t="s">
        <v>218</v>
      </c>
      <c r="J2760" s="22">
        <f t="shared" si="22"/>
        <v>0</v>
      </c>
      <c r="K2760" s="23"/>
    </row>
    <row r="2761" spans="1:11" x14ac:dyDescent="0.3">
      <c r="B2761" t="s">
        <v>2135</v>
      </c>
      <c r="C2761" t="s">
        <v>898</v>
      </c>
      <c r="D2761" t="s">
        <v>2136</v>
      </c>
      <c r="E2761" s="20">
        <v>0</v>
      </c>
      <c r="G2761" t="s">
        <v>217</v>
      </c>
      <c r="H2761" s="21">
        <v>63.34</v>
      </c>
      <c r="I2761" t="s">
        <v>218</v>
      </c>
      <c r="J2761" s="22">
        <f t="shared" si="22"/>
        <v>0</v>
      </c>
      <c r="K2761" s="23"/>
    </row>
    <row r="2762" spans="1:11" x14ac:dyDescent="0.3">
      <c r="B2762" t="s">
        <v>2128</v>
      </c>
      <c r="C2762" t="s">
        <v>898</v>
      </c>
      <c r="D2762" t="s">
        <v>2129</v>
      </c>
      <c r="E2762" s="20">
        <v>0</v>
      </c>
      <c r="G2762" t="s">
        <v>217</v>
      </c>
      <c r="H2762" s="21">
        <v>163.71</v>
      </c>
      <c r="I2762" t="s">
        <v>218</v>
      </c>
      <c r="J2762" s="22">
        <f t="shared" si="22"/>
        <v>0</v>
      </c>
      <c r="K2762" s="23"/>
    </row>
    <row r="2763" spans="1:11" x14ac:dyDescent="0.3">
      <c r="B2763" t="s">
        <v>2126</v>
      </c>
      <c r="C2763" t="s">
        <v>898</v>
      </c>
      <c r="D2763" t="s">
        <v>2127</v>
      </c>
      <c r="E2763" s="20">
        <v>1</v>
      </c>
      <c r="G2763" t="s">
        <v>217</v>
      </c>
      <c r="H2763" s="21">
        <v>89.92</v>
      </c>
      <c r="I2763" t="s">
        <v>218</v>
      </c>
      <c r="J2763" s="22">
        <f t="shared" si="22"/>
        <v>89.92</v>
      </c>
      <c r="K2763" s="23"/>
    </row>
    <row r="2764" spans="1:11" x14ac:dyDescent="0.3">
      <c r="B2764" t="s">
        <v>2125</v>
      </c>
      <c r="C2764" t="s">
        <v>891</v>
      </c>
      <c r="D2764" t="s">
        <v>1066</v>
      </c>
      <c r="E2764" s="20">
        <v>57</v>
      </c>
      <c r="G2764" t="s">
        <v>217</v>
      </c>
      <c r="H2764" s="21">
        <v>1</v>
      </c>
      <c r="I2764" t="s">
        <v>218</v>
      </c>
      <c r="J2764" s="22">
        <f t="shared" si="22"/>
        <v>57</v>
      </c>
      <c r="K2764" s="23"/>
    </row>
    <row r="2765" spans="1:11" x14ac:dyDescent="0.3">
      <c r="B2765" t="s">
        <v>2123</v>
      </c>
      <c r="C2765" t="s">
        <v>898</v>
      </c>
      <c r="D2765" t="s">
        <v>2124</v>
      </c>
      <c r="E2765" s="20">
        <v>2</v>
      </c>
      <c r="G2765" t="s">
        <v>217</v>
      </c>
      <c r="H2765" s="21">
        <v>94.58</v>
      </c>
      <c r="I2765" t="s">
        <v>218</v>
      </c>
      <c r="J2765" s="22">
        <f t="shared" si="22"/>
        <v>189.16</v>
      </c>
      <c r="K2765" s="23"/>
    </row>
    <row r="2766" spans="1:11" x14ac:dyDescent="0.3">
      <c r="B2766" t="s">
        <v>2117</v>
      </c>
      <c r="C2766" t="s">
        <v>898</v>
      </c>
      <c r="D2766" t="s">
        <v>2118</v>
      </c>
      <c r="E2766" s="20">
        <v>1</v>
      </c>
      <c r="G2766" t="s">
        <v>217</v>
      </c>
      <c r="H2766" s="21">
        <v>7.52</v>
      </c>
      <c r="I2766" t="s">
        <v>218</v>
      </c>
      <c r="J2766" s="22">
        <f t="shared" si="22"/>
        <v>7.52</v>
      </c>
      <c r="K2766" s="23"/>
    </row>
    <row r="2767" spans="1:11" x14ac:dyDescent="0.3">
      <c r="B2767" t="s">
        <v>2115</v>
      </c>
      <c r="C2767" t="s">
        <v>898</v>
      </c>
      <c r="D2767" t="s">
        <v>2116</v>
      </c>
      <c r="E2767" s="20">
        <v>0</v>
      </c>
      <c r="G2767" t="s">
        <v>217</v>
      </c>
      <c r="H2767" s="21">
        <v>493.64</v>
      </c>
      <c r="I2767" t="s">
        <v>218</v>
      </c>
      <c r="J2767" s="22">
        <f t="shared" si="22"/>
        <v>0</v>
      </c>
      <c r="K2767" s="23"/>
    </row>
    <row r="2768" spans="1:11" x14ac:dyDescent="0.3">
      <c r="B2768" t="s">
        <v>2121</v>
      </c>
      <c r="C2768" t="s">
        <v>898</v>
      </c>
      <c r="D2768" t="s">
        <v>2122</v>
      </c>
      <c r="E2768" s="20">
        <v>0</v>
      </c>
      <c r="G2768" t="s">
        <v>217</v>
      </c>
      <c r="H2768" s="21">
        <v>493.64</v>
      </c>
      <c r="I2768" t="s">
        <v>218</v>
      </c>
      <c r="J2768" s="22">
        <f t="shared" si="22"/>
        <v>0</v>
      </c>
      <c r="K2768" s="23"/>
    </row>
    <row r="2769" spans="1:11" x14ac:dyDescent="0.3">
      <c r="B2769" t="s">
        <v>2132</v>
      </c>
      <c r="C2769" t="s">
        <v>898</v>
      </c>
      <c r="D2769" t="s">
        <v>2116</v>
      </c>
      <c r="E2769" s="20">
        <v>0</v>
      </c>
      <c r="G2769" t="s">
        <v>217</v>
      </c>
      <c r="H2769" s="21">
        <v>493.64</v>
      </c>
      <c r="I2769" t="s">
        <v>218</v>
      </c>
      <c r="J2769" s="22">
        <f t="shared" si="22"/>
        <v>0</v>
      </c>
      <c r="K2769" s="23"/>
    </row>
    <row r="2770" spans="1:11" x14ac:dyDescent="0.3">
      <c r="D2770" s="24" t="s">
        <v>228</v>
      </c>
      <c r="E2770" s="23"/>
      <c r="H2770" s="23"/>
      <c r="K2770" s="21">
        <f>SUM(J2756:J2769)</f>
        <v>839.18</v>
      </c>
    </row>
    <row r="2771" spans="1:11" x14ac:dyDescent="0.3">
      <c r="D2771" s="24" t="s">
        <v>229</v>
      </c>
      <c r="E2771" s="23"/>
      <c r="H2771" s="23"/>
      <c r="K2771" s="69">
        <f>SUM(J2755:J2770)</f>
        <v>839.18</v>
      </c>
    </row>
    <row r="2772" spans="1:11" x14ac:dyDescent="0.3">
      <c r="D2772" s="24" t="s">
        <v>232</v>
      </c>
      <c r="E2772" s="23"/>
      <c r="H2772" s="23"/>
      <c r="K2772" s="69">
        <f>SUM(K2771:K2771)</f>
        <v>839.18</v>
      </c>
    </row>
    <row r="2774" spans="1:11" x14ac:dyDescent="0.3">
      <c r="A2774" s="17" t="s">
        <v>2143</v>
      </c>
      <c r="B2774" s="17" t="s">
        <v>2144</v>
      </c>
      <c r="C2774" s="1" t="s">
        <v>898</v>
      </c>
      <c r="D2774" s="116" t="s">
        <v>2145</v>
      </c>
      <c r="E2774" s="117"/>
      <c r="F2774" s="117"/>
      <c r="G2774" s="1"/>
      <c r="H2774" s="18" t="s">
        <v>212</v>
      </c>
      <c r="I2774" s="118">
        <v>1</v>
      </c>
      <c r="J2774" s="119"/>
      <c r="K2774" s="19">
        <f>ROUND(K2780,2)</f>
        <v>12.05</v>
      </c>
    </row>
    <row r="2775" spans="1:11" x14ac:dyDescent="0.3">
      <c r="B2775" s="14" t="s">
        <v>223</v>
      </c>
    </row>
    <row r="2776" spans="1:11" x14ac:dyDescent="0.3">
      <c r="B2776" t="s">
        <v>848</v>
      </c>
      <c r="C2776" t="s">
        <v>849</v>
      </c>
      <c r="D2776" t="s">
        <v>850</v>
      </c>
      <c r="E2776" s="20">
        <v>0.3</v>
      </c>
      <c r="G2776" t="s">
        <v>217</v>
      </c>
      <c r="H2776" s="21">
        <v>10.52</v>
      </c>
      <c r="I2776" t="s">
        <v>218</v>
      </c>
      <c r="J2776" s="22">
        <f>ROUND(E2776* H2776,5)</f>
        <v>3.1560000000000001</v>
      </c>
      <c r="K2776" s="23"/>
    </row>
    <row r="2777" spans="1:11" x14ac:dyDescent="0.3">
      <c r="B2777" t="s">
        <v>2146</v>
      </c>
      <c r="C2777" t="s">
        <v>898</v>
      </c>
      <c r="D2777" t="s">
        <v>2147</v>
      </c>
      <c r="E2777" s="20">
        <v>1</v>
      </c>
      <c r="G2777" t="s">
        <v>217</v>
      </c>
      <c r="H2777" s="21">
        <v>8.89</v>
      </c>
      <c r="I2777" t="s">
        <v>218</v>
      </c>
      <c r="J2777" s="22">
        <f>ROUND(E2777* H2777,5)</f>
        <v>8.89</v>
      </c>
      <c r="K2777" s="23"/>
    </row>
    <row r="2778" spans="1:11" x14ac:dyDescent="0.3">
      <c r="D2778" s="24" t="s">
        <v>228</v>
      </c>
      <c r="E2778" s="23"/>
      <c r="H2778" s="23"/>
      <c r="K2778" s="21">
        <f>SUM(J2776:J2777)</f>
        <v>12.046000000000001</v>
      </c>
    </row>
    <row r="2779" spans="1:11" x14ac:dyDescent="0.3">
      <c r="D2779" s="24" t="s">
        <v>229</v>
      </c>
      <c r="E2779" s="23"/>
      <c r="H2779" s="23"/>
      <c r="K2779" s="69">
        <f>SUM(J2775:J2778)</f>
        <v>12.046000000000001</v>
      </c>
    </row>
    <row r="2780" spans="1:11" x14ac:dyDescent="0.3">
      <c r="D2780" s="24" t="s">
        <v>232</v>
      </c>
      <c r="E2780" s="23"/>
      <c r="H2780" s="23"/>
      <c r="K2780" s="69">
        <f>SUM(K2779:K2779)</f>
        <v>12.046000000000001</v>
      </c>
    </row>
    <row r="2782" spans="1:11" x14ac:dyDescent="0.3">
      <c r="A2782" s="17" t="s">
        <v>2148</v>
      </c>
      <c r="B2782" s="17" t="s">
        <v>2149</v>
      </c>
      <c r="C2782" s="1" t="s">
        <v>846</v>
      </c>
      <c r="D2782" s="116" t="s">
        <v>2150</v>
      </c>
      <c r="E2782" s="117"/>
      <c r="F2782" s="117"/>
      <c r="G2782" s="1"/>
      <c r="H2782" s="18" t="s">
        <v>212</v>
      </c>
      <c r="I2782" s="118">
        <v>1</v>
      </c>
      <c r="J2782" s="119"/>
      <c r="K2782" s="19">
        <f>ROUND(K2788,2)</f>
        <v>8.77</v>
      </c>
    </row>
    <row r="2783" spans="1:11" x14ac:dyDescent="0.3">
      <c r="B2783" s="14" t="s">
        <v>223</v>
      </c>
    </row>
    <row r="2784" spans="1:11" x14ac:dyDescent="0.3">
      <c r="B2784" t="s">
        <v>2151</v>
      </c>
      <c r="C2784" t="s">
        <v>846</v>
      </c>
      <c r="D2784" t="s">
        <v>2152</v>
      </c>
      <c r="E2784" s="20">
        <v>1</v>
      </c>
      <c r="G2784" t="s">
        <v>217</v>
      </c>
      <c r="H2784" s="21">
        <v>7.93</v>
      </c>
      <c r="I2784" t="s">
        <v>218</v>
      </c>
      <c r="J2784" s="22">
        <f>ROUND(E2784* H2784,5)</f>
        <v>7.93</v>
      </c>
      <c r="K2784" s="23"/>
    </row>
    <row r="2785" spans="1:11" x14ac:dyDescent="0.3">
      <c r="B2785" t="s">
        <v>848</v>
      </c>
      <c r="C2785" t="s">
        <v>849</v>
      </c>
      <c r="D2785" t="s">
        <v>850</v>
      </c>
      <c r="E2785" s="20">
        <v>0.08</v>
      </c>
      <c r="G2785" t="s">
        <v>217</v>
      </c>
      <c r="H2785" s="21">
        <v>10.52</v>
      </c>
      <c r="I2785" t="s">
        <v>218</v>
      </c>
      <c r="J2785" s="22">
        <f>ROUND(E2785* H2785,5)</f>
        <v>0.84160000000000001</v>
      </c>
      <c r="K2785" s="23"/>
    </row>
    <row r="2786" spans="1:11" x14ac:dyDescent="0.3">
      <c r="D2786" s="24" t="s">
        <v>228</v>
      </c>
      <c r="E2786" s="23"/>
      <c r="H2786" s="23"/>
      <c r="K2786" s="21">
        <f>SUM(J2784:J2785)</f>
        <v>8.7715999999999994</v>
      </c>
    </row>
    <row r="2787" spans="1:11" x14ac:dyDescent="0.3">
      <c r="D2787" s="24" t="s">
        <v>229</v>
      </c>
      <c r="E2787" s="23"/>
      <c r="H2787" s="23"/>
      <c r="K2787" s="69">
        <f>SUM(J2783:J2786)</f>
        <v>8.7715999999999994</v>
      </c>
    </row>
    <row r="2788" spans="1:11" x14ac:dyDescent="0.3">
      <c r="D2788" s="24" t="s">
        <v>232</v>
      </c>
      <c r="E2788" s="23"/>
      <c r="H2788" s="23"/>
      <c r="K2788" s="69">
        <f>SUM(K2787:K2787)</f>
        <v>8.7715999999999994</v>
      </c>
    </row>
    <row r="2790" spans="1:11" x14ac:dyDescent="0.3">
      <c r="A2790" s="17" t="s">
        <v>2153</v>
      </c>
      <c r="B2790" s="17" t="s">
        <v>2154</v>
      </c>
      <c r="C2790" s="1" t="s">
        <v>898</v>
      </c>
      <c r="D2790" s="116" t="s">
        <v>2155</v>
      </c>
      <c r="E2790" s="117"/>
      <c r="F2790" s="117"/>
      <c r="G2790" s="1"/>
      <c r="H2790" s="18" t="s">
        <v>212</v>
      </c>
      <c r="I2790" s="118">
        <v>1</v>
      </c>
      <c r="J2790" s="119"/>
      <c r="K2790" s="19">
        <f>ROUND(K2796,2)</f>
        <v>6.19</v>
      </c>
    </row>
    <row r="2791" spans="1:11" x14ac:dyDescent="0.3">
      <c r="B2791" s="14" t="s">
        <v>223</v>
      </c>
    </row>
    <row r="2792" spans="1:11" x14ac:dyDescent="0.3">
      <c r="B2792" t="s">
        <v>848</v>
      </c>
      <c r="C2792" t="s">
        <v>849</v>
      </c>
      <c r="D2792" t="s">
        <v>850</v>
      </c>
      <c r="E2792" s="20">
        <v>0.1</v>
      </c>
      <c r="G2792" t="s">
        <v>217</v>
      </c>
      <c r="H2792" s="21">
        <v>10.52</v>
      </c>
      <c r="I2792" t="s">
        <v>218</v>
      </c>
      <c r="J2792" s="22">
        <f>ROUND(E2792* H2792,5)</f>
        <v>1.052</v>
      </c>
      <c r="K2792" s="23"/>
    </row>
    <row r="2793" spans="1:11" x14ac:dyDescent="0.3">
      <c r="B2793" t="s">
        <v>2156</v>
      </c>
      <c r="C2793" t="s">
        <v>898</v>
      </c>
      <c r="D2793" t="s">
        <v>2157</v>
      </c>
      <c r="E2793" s="20">
        <v>1</v>
      </c>
      <c r="G2793" t="s">
        <v>217</v>
      </c>
      <c r="H2793" s="21">
        <v>5.14</v>
      </c>
      <c r="I2793" t="s">
        <v>218</v>
      </c>
      <c r="J2793" s="22">
        <f>ROUND(E2793* H2793,5)</f>
        <v>5.14</v>
      </c>
      <c r="K2793" s="23"/>
    </row>
    <row r="2794" spans="1:11" x14ac:dyDescent="0.3">
      <c r="D2794" s="24" t="s">
        <v>228</v>
      </c>
      <c r="E2794" s="23"/>
      <c r="H2794" s="23"/>
      <c r="K2794" s="21">
        <f>SUM(J2792:J2793)</f>
        <v>6.1920000000000002</v>
      </c>
    </row>
    <row r="2795" spans="1:11" x14ac:dyDescent="0.3">
      <c r="D2795" s="24" t="s">
        <v>229</v>
      </c>
      <c r="E2795" s="23"/>
      <c r="H2795" s="23"/>
      <c r="K2795" s="69">
        <f>SUM(J2791:J2794)</f>
        <v>6.1920000000000002</v>
      </c>
    </row>
    <row r="2796" spans="1:11" x14ac:dyDescent="0.3">
      <c r="D2796" s="24" t="s">
        <v>232</v>
      </c>
      <c r="E2796" s="23"/>
      <c r="H2796" s="23"/>
      <c r="K2796" s="69">
        <f>SUM(K2795:K2795)</f>
        <v>6.1920000000000002</v>
      </c>
    </row>
    <row r="2798" spans="1:11" x14ac:dyDescent="0.3">
      <c r="A2798" s="17" t="s">
        <v>2158</v>
      </c>
      <c r="B2798" s="17" t="s">
        <v>2159</v>
      </c>
      <c r="C2798" s="1" t="s">
        <v>898</v>
      </c>
      <c r="D2798" s="116" t="s">
        <v>2160</v>
      </c>
      <c r="E2798" s="117"/>
      <c r="F2798" s="117"/>
      <c r="G2798" s="1"/>
      <c r="H2798" s="18" t="s">
        <v>212</v>
      </c>
      <c r="I2798" s="118">
        <v>1</v>
      </c>
      <c r="J2798" s="119"/>
      <c r="K2798" s="19">
        <f>ROUND(K2803,2)</f>
        <v>7.21</v>
      </c>
    </row>
    <row r="2799" spans="1:11" x14ac:dyDescent="0.3">
      <c r="B2799" s="14" t="s">
        <v>223</v>
      </c>
    </row>
    <row r="2800" spans="1:11" x14ac:dyDescent="0.3">
      <c r="B2800" t="s">
        <v>2161</v>
      </c>
      <c r="C2800" t="s">
        <v>898</v>
      </c>
      <c r="D2800" t="s">
        <v>2160</v>
      </c>
      <c r="E2800" s="20">
        <v>1</v>
      </c>
      <c r="G2800" t="s">
        <v>217</v>
      </c>
      <c r="H2800" s="21">
        <v>7.21</v>
      </c>
      <c r="I2800" t="s">
        <v>218</v>
      </c>
      <c r="J2800" s="22">
        <f>ROUND(E2800* H2800,5)</f>
        <v>7.21</v>
      </c>
      <c r="K2800" s="23"/>
    </row>
    <row r="2801" spans="1:11" x14ac:dyDescent="0.3">
      <c r="D2801" s="24" t="s">
        <v>228</v>
      </c>
      <c r="E2801" s="23"/>
      <c r="H2801" s="23"/>
      <c r="K2801" s="21">
        <f>SUM(J2800:J2800)</f>
        <v>7.21</v>
      </c>
    </row>
    <row r="2802" spans="1:11" x14ac:dyDescent="0.3">
      <c r="D2802" s="24" t="s">
        <v>229</v>
      </c>
      <c r="E2802" s="23"/>
      <c r="H2802" s="23"/>
      <c r="K2802" s="69">
        <f>SUM(J2799:J2801)</f>
        <v>7.21</v>
      </c>
    </row>
    <row r="2803" spans="1:11" x14ac:dyDescent="0.3">
      <c r="D2803" s="24" t="s">
        <v>232</v>
      </c>
      <c r="E2803" s="23"/>
      <c r="H2803" s="23"/>
      <c r="K2803" s="69">
        <f>SUM(K2802:K2802)</f>
        <v>7.21</v>
      </c>
    </row>
    <row r="2805" spans="1:11" x14ac:dyDescent="0.3">
      <c r="A2805" s="17" t="s">
        <v>2162</v>
      </c>
      <c r="B2805" s="17" t="s">
        <v>2163</v>
      </c>
      <c r="C2805" s="1" t="s">
        <v>898</v>
      </c>
      <c r="D2805" s="116" t="s">
        <v>2164</v>
      </c>
      <c r="E2805" s="117"/>
      <c r="F2805" s="117"/>
      <c r="G2805" s="1"/>
      <c r="H2805" s="18" t="s">
        <v>212</v>
      </c>
      <c r="I2805" s="118">
        <v>1</v>
      </c>
      <c r="J2805" s="119"/>
      <c r="K2805" s="19">
        <f>ROUND(K2814,2)</f>
        <v>74.95</v>
      </c>
    </row>
    <row r="2806" spans="1:11" x14ac:dyDescent="0.3">
      <c r="B2806" s="14" t="s">
        <v>223</v>
      </c>
    </row>
    <row r="2807" spans="1:11" x14ac:dyDescent="0.3">
      <c r="B2807" t="s">
        <v>2125</v>
      </c>
      <c r="C2807" t="s">
        <v>891</v>
      </c>
      <c r="D2807" t="s">
        <v>1066</v>
      </c>
      <c r="E2807" s="20">
        <v>1</v>
      </c>
      <c r="G2807" t="s">
        <v>217</v>
      </c>
      <c r="H2807" s="21">
        <v>1</v>
      </c>
      <c r="I2807" t="s">
        <v>218</v>
      </c>
      <c r="J2807" s="22">
        <f>ROUND(E2807* H2807,5)</f>
        <v>1</v>
      </c>
      <c r="K2807" s="23"/>
    </row>
    <row r="2808" spans="1:11" x14ac:dyDescent="0.3">
      <c r="B2808" t="s">
        <v>2165</v>
      </c>
      <c r="C2808" t="s">
        <v>898</v>
      </c>
      <c r="D2808" t="s">
        <v>2166</v>
      </c>
      <c r="E2808" s="20">
        <v>4</v>
      </c>
      <c r="G2808" t="s">
        <v>217</v>
      </c>
      <c r="H2808" s="21">
        <v>8.59</v>
      </c>
      <c r="I2808" t="s">
        <v>218</v>
      </c>
      <c r="J2808" s="22">
        <f>ROUND(E2808* H2808,5)</f>
        <v>34.36</v>
      </c>
      <c r="K2808" s="23"/>
    </row>
    <row r="2809" spans="1:11" x14ac:dyDescent="0.3">
      <c r="B2809" t="s">
        <v>2167</v>
      </c>
      <c r="C2809" t="s">
        <v>898</v>
      </c>
      <c r="D2809" t="s">
        <v>2168</v>
      </c>
      <c r="E2809" s="20">
        <v>1</v>
      </c>
      <c r="G2809" t="s">
        <v>217</v>
      </c>
      <c r="H2809" s="21">
        <v>9.91</v>
      </c>
      <c r="I2809" t="s">
        <v>218</v>
      </c>
      <c r="J2809" s="22">
        <f>ROUND(E2809* H2809,5)</f>
        <v>9.91</v>
      </c>
      <c r="K2809" s="23"/>
    </row>
    <row r="2810" spans="1:11" x14ac:dyDescent="0.3">
      <c r="B2810" t="s">
        <v>848</v>
      </c>
      <c r="C2810" t="s">
        <v>849</v>
      </c>
      <c r="D2810" t="s">
        <v>850</v>
      </c>
      <c r="E2810" s="20">
        <v>1.8</v>
      </c>
      <c r="G2810" t="s">
        <v>217</v>
      </c>
      <c r="H2810" s="21">
        <v>10.52</v>
      </c>
      <c r="I2810" t="s">
        <v>218</v>
      </c>
      <c r="J2810" s="22">
        <f>ROUND(E2810* H2810,5)</f>
        <v>18.936</v>
      </c>
      <c r="K2810" s="23"/>
    </row>
    <row r="2811" spans="1:11" x14ac:dyDescent="0.3">
      <c r="B2811" t="s">
        <v>2169</v>
      </c>
      <c r="C2811" t="s">
        <v>898</v>
      </c>
      <c r="D2811" t="s">
        <v>2170</v>
      </c>
      <c r="E2811" s="20">
        <v>1</v>
      </c>
      <c r="G2811" t="s">
        <v>217</v>
      </c>
      <c r="H2811" s="21">
        <v>10.74</v>
      </c>
      <c r="I2811" t="s">
        <v>218</v>
      </c>
      <c r="J2811" s="22">
        <f>ROUND(E2811* H2811,5)</f>
        <v>10.74</v>
      </c>
      <c r="K2811" s="23"/>
    </row>
    <row r="2812" spans="1:11" x14ac:dyDescent="0.3">
      <c r="D2812" s="24" t="s">
        <v>228</v>
      </c>
      <c r="E2812" s="23"/>
      <c r="H2812" s="23"/>
      <c r="K2812" s="21">
        <f>SUM(J2807:J2811)</f>
        <v>74.945999999999984</v>
      </c>
    </row>
    <row r="2813" spans="1:11" x14ac:dyDescent="0.3">
      <c r="D2813" s="24" t="s">
        <v>229</v>
      </c>
      <c r="E2813" s="23"/>
      <c r="H2813" s="23"/>
      <c r="K2813" s="69">
        <f>SUM(J2806:J2812)</f>
        <v>74.945999999999984</v>
      </c>
    </row>
    <row r="2814" spans="1:11" x14ac:dyDescent="0.3">
      <c r="D2814" s="24" t="s">
        <v>232</v>
      </c>
      <c r="E2814" s="23"/>
      <c r="H2814" s="23"/>
      <c r="K2814" s="69">
        <f>SUM(K2813:K2813)</f>
        <v>74.945999999999984</v>
      </c>
    </row>
    <row r="2816" spans="1:11" x14ac:dyDescent="0.3">
      <c r="A2816" s="17" t="s">
        <v>2171</v>
      </c>
      <c r="B2816" s="17" t="s">
        <v>2172</v>
      </c>
      <c r="C2816" s="1" t="s">
        <v>898</v>
      </c>
      <c r="D2816" s="116" t="s">
        <v>2173</v>
      </c>
      <c r="E2816" s="117"/>
      <c r="F2816" s="117"/>
      <c r="G2816" s="1"/>
      <c r="H2816" s="18" t="s">
        <v>212</v>
      </c>
      <c r="I2816" s="118">
        <v>1</v>
      </c>
      <c r="J2816" s="119"/>
      <c r="K2816" s="19">
        <f>ROUND(K2824,2)</f>
        <v>39.76</v>
      </c>
    </row>
    <row r="2817" spans="1:11" x14ac:dyDescent="0.3">
      <c r="B2817" s="14" t="s">
        <v>223</v>
      </c>
    </row>
    <row r="2818" spans="1:11" x14ac:dyDescent="0.3">
      <c r="B2818" t="s">
        <v>2174</v>
      </c>
      <c r="C2818" t="s">
        <v>898</v>
      </c>
      <c r="D2818" t="s">
        <v>2175</v>
      </c>
      <c r="E2818" s="20">
        <v>3</v>
      </c>
      <c r="G2818" t="s">
        <v>217</v>
      </c>
      <c r="H2818" s="21">
        <v>3.82</v>
      </c>
      <c r="I2818" t="s">
        <v>218</v>
      </c>
      <c r="J2818" s="22">
        <f>ROUND(E2818* H2818,5)</f>
        <v>11.46</v>
      </c>
      <c r="K2818" s="23"/>
    </row>
    <row r="2819" spans="1:11" x14ac:dyDescent="0.3">
      <c r="B2819" t="s">
        <v>2176</v>
      </c>
      <c r="C2819" t="s">
        <v>898</v>
      </c>
      <c r="D2819" t="s">
        <v>2177</v>
      </c>
      <c r="E2819" s="20">
        <v>1</v>
      </c>
      <c r="G2819" t="s">
        <v>217</v>
      </c>
      <c r="H2819" s="21">
        <v>11.52</v>
      </c>
      <c r="I2819" t="s">
        <v>218</v>
      </c>
      <c r="J2819" s="22">
        <f>ROUND(E2819* H2819,5)</f>
        <v>11.52</v>
      </c>
      <c r="K2819" s="23"/>
    </row>
    <row r="2820" spans="1:11" x14ac:dyDescent="0.3">
      <c r="B2820" t="s">
        <v>2125</v>
      </c>
      <c r="C2820" t="s">
        <v>891</v>
      </c>
      <c r="D2820" t="s">
        <v>1066</v>
      </c>
      <c r="E2820" s="20">
        <v>1</v>
      </c>
      <c r="G2820" t="s">
        <v>217</v>
      </c>
      <c r="H2820" s="21">
        <v>1</v>
      </c>
      <c r="I2820" t="s">
        <v>218</v>
      </c>
      <c r="J2820" s="22">
        <f>ROUND(E2820* H2820,5)</f>
        <v>1</v>
      </c>
      <c r="K2820" s="23"/>
    </row>
    <row r="2821" spans="1:11" x14ac:dyDescent="0.3">
      <c r="B2821" t="s">
        <v>848</v>
      </c>
      <c r="C2821" t="s">
        <v>849</v>
      </c>
      <c r="D2821" t="s">
        <v>850</v>
      </c>
      <c r="E2821" s="20">
        <v>1.5</v>
      </c>
      <c r="G2821" t="s">
        <v>217</v>
      </c>
      <c r="H2821" s="21">
        <v>10.52</v>
      </c>
      <c r="I2821" t="s">
        <v>218</v>
      </c>
      <c r="J2821" s="22">
        <f>ROUND(E2821* H2821,5)</f>
        <v>15.78</v>
      </c>
      <c r="K2821" s="23"/>
    </row>
    <row r="2822" spans="1:11" x14ac:dyDescent="0.3">
      <c r="D2822" s="24" t="s">
        <v>228</v>
      </c>
      <c r="E2822" s="23"/>
      <c r="H2822" s="23"/>
      <c r="K2822" s="21">
        <f>SUM(J2818:J2821)</f>
        <v>39.76</v>
      </c>
    </row>
    <row r="2823" spans="1:11" x14ac:dyDescent="0.3">
      <c r="D2823" s="24" t="s">
        <v>229</v>
      </c>
      <c r="E2823" s="23"/>
      <c r="H2823" s="23"/>
      <c r="K2823" s="69">
        <f>SUM(J2817:J2822)</f>
        <v>39.76</v>
      </c>
    </row>
    <row r="2824" spans="1:11" x14ac:dyDescent="0.3">
      <c r="D2824" s="24" t="s">
        <v>232</v>
      </c>
      <c r="E2824" s="23"/>
      <c r="H2824" s="23"/>
      <c r="K2824" s="69">
        <f>SUM(K2823:K2823)</f>
        <v>39.76</v>
      </c>
    </row>
    <row r="2826" spans="1:11" x14ac:dyDescent="0.3">
      <c r="A2826" s="17" t="s">
        <v>2178</v>
      </c>
      <c r="B2826" s="17" t="s">
        <v>2179</v>
      </c>
      <c r="C2826" s="1" t="s">
        <v>898</v>
      </c>
      <c r="D2826" s="116" t="s">
        <v>2180</v>
      </c>
      <c r="E2826" s="117"/>
      <c r="F2826" s="117"/>
      <c r="G2826" s="1"/>
      <c r="H2826" s="18" t="s">
        <v>212</v>
      </c>
      <c r="I2826" s="118">
        <v>1</v>
      </c>
      <c r="J2826" s="119"/>
      <c r="K2826" s="19">
        <f>ROUND(K2838,2)</f>
        <v>59.1</v>
      </c>
    </row>
    <row r="2827" spans="1:11" x14ac:dyDescent="0.3">
      <c r="B2827" s="14" t="s">
        <v>223</v>
      </c>
    </row>
    <row r="2828" spans="1:11" x14ac:dyDescent="0.3">
      <c r="B2828" t="s">
        <v>2125</v>
      </c>
      <c r="C2828" t="s">
        <v>891</v>
      </c>
      <c r="D2828" t="s">
        <v>1066</v>
      </c>
      <c r="E2828" s="20">
        <v>1</v>
      </c>
      <c r="G2828" t="s">
        <v>217</v>
      </c>
      <c r="H2828" s="21">
        <v>1</v>
      </c>
      <c r="I2828" t="s">
        <v>218</v>
      </c>
      <c r="J2828" s="22">
        <f t="shared" ref="J2828:J2835" si="23">ROUND(E2828* H2828,5)</f>
        <v>1</v>
      </c>
      <c r="K2828" s="23"/>
    </row>
    <row r="2829" spans="1:11" x14ac:dyDescent="0.3">
      <c r="B2829" t="s">
        <v>2181</v>
      </c>
      <c r="C2829" t="s">
        <v>898</v>
      </c>
      <c r="D2829" t="s">
        <v>2182</v>
      </c>
      <c r="E2829" s="20">
        <v>1</v>
      </c>
      <c r="G2829" t="s">
        <v>217</v>
      </c>
      <c r="H2829" s="21">
        <v>2.09</v>
      </c>
      <c r="I2829" t="s">
        <v>218</v>
      </c>
      <c r="J2829" s="22">
        <f t="shared" si="23"/>
        <v>2.09</v>
      </c>
      <c r="K2829" s="23"/>
    </row>
    <row r="2830" spans="1:11" x14ac:dyDescent="0.3">
      <c r="B2830" t="s">
        <v>2183</v>
      </c>
      <c r="C2830" t="s">
        <v>898</v>
      </c>
      <c r="D2830" t="s">
        <v>2184</v>
      </c>
      <c r="E2830" s="20">
        <v>2</v>
      </c>
      <c r="G2830" t="s">
        <v>217</v>
      </c>
      <c r="H2830" s="21">
        <v>8.59</v>
      </c>
      <c r="I2830" t="s">
        <v>218</v>
      </c>
      <c r="J2830" s="22">
        <f t="shared" si="23"/>
        <v>17.18</v>
      </c>
      <c r="K2830" s="23"/>
    </row>
    <row r="2831" spans="1:11" x14ac:dyDescent="0.3">
      <c r="B2831" t="s">
        <v>2185</v>
      </c>
      <c r="C2831" t="s">
        <v>898</v>
      </c>
      <c r="D2831" t="s">
        <v>2186</v>
      </c>
      <c r="E2831" s="20">
        <v>1</v>
      </c>
      <c r="G2831" t="s">
        <v>217</v>
      </c>
      <c r="H2831" s="21">
        <v>15.3</v>
      </c>
      <c r="I2831" t="s">
        <v>218</v>
      </c>
      <c r="J2831" s="22">
        <f t="shared" si="23"/>
        <v>15.3</v>
      </c>
      <c r="K2831" s="23"/>
    </row>
    <row r="2832" spans="1:11" x14ac:dyDescent="0.3">
      <c r="B2832" t="s">
        <v>2187</v>
      </c>
      <c r="C2832" t="s">
        <v>898</v>
      </c>
      <c r="D2832" t="s">
        <v>2188</v>
      </c>
      <c r="E2832" s="20">
        <v>1</v>
      </c>
      <c r="G2832" t="s">
        <v>217</v>
      </c>
      <c r="H2832" s="21">
        <v>1.07</v>
      </c>
      <c r="I2832" t="s">
        <v>218</v>
      </c>
      <c r="J2832" s="22">
        <f t="shared" si="23"/>
        <v>1.07</v>
      </c>
      <c r="K2832" s="23"/>
    </row>
    <row r="2833" spans="1:11" x14ac:dyDescent="0.3">
      <c r="B2833" t="s">
        <v>2189</v>
      </c>
      <c r="C2833" t="s">
        <v>898</v>
      </c>
      <c r="D2833" t="s">
        <v>2190</v>
      </c>
      <c r="E2833" s="20">
        <v>2</v>
      </c>
      <c r="G2833" t="s">
        <v>217</v>
      </c>
      <c r="H2833" s="21">
        <v>2.83</v>
      </c>
      <c r="I2833" t="s">
        <v>218</v>
      </c>
      <c r="J2833" s="22">
        <f t="shared" si="23"/>
        <v>5.66</v>
      </c>
      <c r="K2833" s="23"/>
    </row>
    <row r="2834" spans="1:11" x14ac:dyDescent="0.3">
      <c r="B2834" t="s">
        <v>2191</v>
      </c>
      <c r="C2834" t="s">
        <v>898</v>
      </c>
      <c r="D2834" t="s">
        <v>2192</v>
      </c>
      <c r="E2834" s="20">
        <v>1</v>
      </c>
      <c r="G2834" t="s">
        <v>217</v>
      </c>
      <c r="H2834" s="21">
        <v>1.02</v>
      </c>
      <c r="I2834" t="s">
        <v>218</v>
      </c>
      <c r="J2834" s="22">
        <f t="shared" si="23"/>
        <v>1.02</v>
      </c>
      <c r="K2834" s="23"/>
    </row>
    <row r="2835" spans="1:11" x14ac:dyDescent="0.3">
      <c r="B2835" t="s">
        <v>848</v>
      </c>
      <c r="C2835" t="s">
        <v>849</v>
      </c>
      <c r="D2835" t="s">
        <v>850</v>
      </c>
      <c r="E2835" s="20">
        <v>1.5</v>
      </c>
      <c r="G2835" t="s">
        <v>217</v>
      </c>
      <c r="H2835" s="21">
        <v>10.52</v>
      </c>
      <c r="I2835" t="s">
        <v>218</v>
      </c>
      <c r="J2835" s="22">
        <f t="shared" si="23"/>
        <v>15.78</v>
      </c>
      <c r="K2835" s="23"/>
    </row>
    <row r="2836" spans="1:11" x14ac:dyDescent="0.3">
      <c r="D2836" s="24" t="s">
        <v>228</v>
      </c>
      <c r="E2836" s="23"/>
      <c r="H2836" s="23"/>
      <c r="K2836" s="21">
        <f>SUM(J2828:J2835)</f>
        <v>59.1</v>
      </c>
    </row>
    <row r="2837" spans="1:11" x14ac:dyDescent="0.3">
      <c r="D2837" s="24" t="s">
        <v>229</v>
      </c>
      <c r="E2837" s="23"/>
      <c r="H2837" s="23"/>
      <c r="K2837" s="69">
        <f>SUM(J2827:J2836)</f>
        <v>59.1</v>
      </c>
    </row>
    <row r="2838" spans="1:11" x14ac:dyDescent="0.3">
      <c r="D2838" s="24" t="s">
        <v>232</v>
      </c>
      <c r="E2838" s="23"/>
      <c r="H2838" s="23"/>
      <c r="K2838" s="69">
        <f>SUM(K2837:K2837)</f>
        <v>59.1</v>
      </c>
    </row>
    <row r="2840" spans="1:11" x14ac:dyDescent="0.3">
      <c r="A2840" s="17" t="s">
        <v>2193</v>
      </c>
      <c r="B2840" s="17" t="s">
        <v>2194</v>
      </c>
      <c r="C2840" s="1" t="s">
        <v>898</v>
      </c>
      <c r="D2840" s="116" t="s">
        <v>2195</v>
      </c>
      <c r="E2840" s="117"/>
      <c r="F2840" s="117"/>
      <c r="G2840" s="1"/>
      <c r="H2840" s="18" t="s">
        <v>212</v>
      </c>
      <c r="I2840" s="118">
        <v>1</v>
      </c>
      <c r="J2840" s="119"/>
      <c r="K2840" s="19">
        <f>ROUND(K2848,2)</f>
        <v>6015.96</v>
      </c>
    </row>
    <row r="2841" spans="1:11" x14ac:dyDescent="0.3">
      <c r="B2841" s="14" t="s">
        <v>233</v>
      </c>
    </row>
    <row r="2842" spans="1:11" x14ac:dyDescent="0.3">
      <c r="B2842" t="s">
        <v>886</v>
      </c>
      <c r="C2842" t="s">
        <v>846</v>
      </c>
      <c r="D2842" t="s">
        <v>887</v>
      </c>
      <c r="E2842" s="20">
        <v>192</v>
      </c>
      <c r="G2842" t="s">
        <v>217</v>
      </c>
      <c r="H2842" s="21">
        <v>1.5620000000000001</v>
      </c>
      <c r="I2842" t="s">
        <v>218</v>
      </c>
      <c r="J2842" s="22">
        <f>ROUND(E2842* H2842,5)</f>
        <v>299.904</v>
      </c>
      <c r="K2842" s="23"/>
    </row>
    <row r="2843" spans="1:11" x14ac:dyDescent="0.3">
      <c r="B2843" t="s">
        <v>1123</v>
      </c>
      <c r="C2843" t="s">
        <v>846</v>
      </c>
      <c r="D2843" t="s">
        <v>1124</v>
      </c>
      <c r="E2843" s="20">
        <v>5102</v>
      </c>
      <c r="G2843" t="s">
        <v>217</v>
      </c>
      <c r="H2843" s="21">
        <v>1.0556000000000001</v>
      </c>
      <c r="I2843" t="s">
        <v>218</v>
      </c>
      <c r="J2843" s="22">
        <f>ROUND(E2843* H2843,5)</f>
        <v>5385.6711999999998</v>
      </c>
      <c r="K2843" s="23"/>
    </row>
    <row r="2844" spans="1:11" x14ac:dyDescent="0.3">
      <c r="B2844" t="s">
        <v>1597</v>
      </c>
      <c r="C2844" t="s">
        <v>898</v>
      </c>
      <c r="D2844" t="s">
        <v>1598</v>
      </c>
      <c r="E2844" s="20">
        <v>16</v>
      </c>
      <c r="G2844" t="s">
        <v>217</v>
      </c>
      <c r="H2844" s="21">
        <v>9.8368000000000002</v>
      </c>
      <c r="I2844" t="s">
        <v>218</v>
      </c>
      <c r="J2844" s="22">
        <f>ROUND(E2844* H2844,5)</f>
        <v>157.3888</v>
      </c>
      <c r="K2844" s="23"/>
    </row>
    <row r="2845" spans="1:11" x14ac:dyDescent="0.3">
      <c r="B2845" t="s">
        <v>893</v>
      </c>
      <c r="C2845" t="s">
        <v>846</v>
      </c>
      <c r="D2845" t="s">
        <v>894</v>
      </c>
      <c r="E2845" s="20">
        <v>96</v>
      </c>
      <c r="G2845" t="s">
        <v>217</v>
      </c>
      <c r="H2845" s="21">
        <v>1.802</v>
      </c>
      <c r="I2845" t="s">
        <v>218</v>
      </c>
      <c r="J2845" s="22">
        <f>ROUND(E2845* H2845,5)</f>
        <v>172.99199999999999</v>
      </c>
      <c r="K2845" s="23"/>
    </row>
    <row r="2846" spans="1:11" x14ac:dyDescent="0.3">
      <c r="D2846" s="24" t="s">
        <v>347</v>
      </c>
      <c r="E2846" s="23"/>
      <c r="H2846" s="23"/>
      <c r="K2846" s="21">
        <f>SUM(J2842:J2845)</f>
        <v>6015.9559999999992</v>
      </c>
    </row>
    <row r="2847" spans="1:11" x14ac:dyDescent="0.3">
      <c r="D2847" s="24" t="s">
        <v>229</v>
      </c>
      <c r="E2847" s="23"/>
      <c r="H2847" s="23"/>
      <c r="K2847" s="69">
        <f>SUM(J2841:J2846)</f>
        <v>6015.9559999999992</v>
      </c>
    </row>
    <row r="2848" spans="1:11" x14ac:dyDescent="0.3">
      <c r="D2848" s="24" t="s">
        <v>232</v>
      </c>
      <c r="E2848" s="23"/>
      <c r="H2848" s="23"/>
      <c r="K2848" s="69">
        <f>SUM(K2847:K2847)</f>
        <v>6015.9559999999992</v>
      </c>
    </row>
    <row r="2850" spans="1:11" x14ac:dyDescent="0.3">
      <c r="A2850" s="17" t="s">
        <v>2196</v>
      </c>
      <c r="B2850" s="17" t="s">
        <v>2197</v>
      </c>
      <c r="C2850" s="1" t="s">
        <v>15</v>
      </c>
      <c r="D2850" s="116" t="s">
        <v>2198</v>
      </c>
      <c r="E2850" s="117"/>
      <c r="F2850" s="117"/>
      <c r="G2850" s="1"/>
      <c r="H2850" s="18" t="s">
        <v>212</v>
      </c>
      <c r="I2850" s="118">
        <v>1</v>
      </c>
      <c r="J2850" s="119"/>
      <c r="K2850" s="19">
        <f>ROUND(K2859,2)</f>
        <v>499.71</v>
      </c>
    </row>
    <row r="2851" spans="1:11" x14ac:dyDescent="0.3">
      <c r="B2851" s="14" t="s">
        <v>213</v>
      </c>
    </row>
    <row r="2852" spans="1:11" x14ac:dyDescent="0.3">
      <c r="B2852" t="s">
        <v>904</v>
      </c>
      <c r="C2852" t="s">
        <v>214</v>
      </c>
      <c r="D2852" t="s">
        <v>236</v>
      </c>
      <c r="E2852" s="20">
        <v>0.5</v>
      </c>
      <c r="F2852" t="s">
        <v>216</v>
      </c>
      <c r="G2852" t="s">
        <v>217</v>
      </c>
      <c r="H2852" s="21">
        <v>21.14</v>
      </c>
      <c r="I2852" t="s">
        <v>218</v>
      </c>
      <c r="J2852" s="22">
        <f>ROUND(E2852/I2850* H2852,5)</f>
        <v>10.57</v>
      </c>
      <c r="K2852" s="23"/>
    </row>
    <row r="2853" spans="1:11" x14ac:dyDescent="0.3">
      <c r="B2853" t="s">
        <v>905</v>
      </c>
      <c r="C2853" t="s">
        <v>214</v>
      </c>
      <c r="D2853" t="s">
        <v>235</v>
      </c>
      <c r="E2853" s="20">
        <v>0.5</v>
      </c>
      <c r="F2853" t="s">
        <v>216</v>
      </c>
      <c r="G2853" t="s">
        <v>217</v>
      </c>
      <c r="H2853" s="21">
        <v>24.64</v>
      </c>
      <c r="I2853" t="s">
        <v>218</v>
      </c>
      <c r="J2853" s="22">
        <f>ROUND(E2853/I2850* H2853,5)</f>
        <v>12.32</v>
      </c>
      <c r="K2853" s="23"/>
    </row>
    <row r="2854" spans="1:11" x14ac:dyDescent="0.3">
      <c r="D2854" s="24" t="s">
        <v>219</v>
      </c>
      <c r="E2854" s="23"/>
      <c r="H2854" s="23"/>
      <c r="K2854" s="21">
        <f>SUM(J2852:J2853)</f>
        <v>22.89</v>
      </c>
    </row>
    <row r="2855" spans="1:11" x14ac:dyDescent="0.3">
      <c r="B2855" s="14" t="s">
        <v>246</v>
      </c>
      <c r="E2855" s="23"/>
      <c r="H2855" s="23"/>
      <c r="K2855" s="23"/>
    </row>
    <row r="2856" spans="1:11" ht="144" x14ac:dyDescent="0.3">
      <c r="B2856" t="s">
        <v>2199</v>
      </c>
      <c r="C2856" t="s">
        <v>15</v>
      </c>
      <c r="D2856" s="70" t="s">
        <v>2200</v>
      </c>
      <c r="E2856" s="20">
        <v>1</v>
      </c>
      <c r="G2856" t="s">
        <v>217</v>
      </c>
      <c r="H2856" s="21">
        <v>476.82</v>
      </c>
      <c r="I2856" t="s">
        <v>218</v>
      </c>
      <c r="J2856" s="22">
        <f>ROUND(E2856* H2856,5)</f>
        <v>476.82</v>
      </c>
      <c r="K2856" s="23"/>
    </row>
    <row r="2857" spans="1:11" x14ac:dyDescent="0.3">
      <c r="D2857" s="24" t="s">
        <v>247</v>
      </c>
      <c r="E2857" s="23"/>
      <c r="H2857" s="23"/>
      <c r="K2857" s="21">
        <f>SUM(J2856:J2856)</f>
        <v>476.82</v>
      </c>
    </row>
    <row r="2858" spans="1:11" x14ac:dyDescent="0.3">
      <c r="D2858" s="24" t="s">
        <v>229</v>
      </c>
      <c r="E2858" s="23"/>
      <c r="H2858" s="23"/>
      <c r="K2858" s="69">
        <f>SUM(J2851:J2857)</f>
        <v>499.71</v>
      </c>
    </row>
    <row r="2859" spans="1:11" x14ac:dyDescent="0.3">
      <c r="D2859" s="24" t="s">
        <v>232</v>
      </c>
      <c r="E2859" s="23"/>
      <c r="H2859" s="23"/>
      <c r="K2859" s="69">
        <f>SUM(K2858:K2858)</f>
        <v>499.71</v>
      </c>
    </row>
    <row r="2861" spans="1:11" x14ac:dyDescent="0.3">
      <c r="A2861" s="17" t="s">
        <v>2201</v>
      </c>
      <c r="B2861" s="17" t="s">
        <v>2202</v>
      </c>
      <c r="C2861" s="1" t="s">
        <v>15</v>
      </c>
      <c r="D2861" s="116" t="s">
        <v>2203</v>
      </c>
      <c r="E2861" s="117"/>
      <c r="F2861" s="117"/>
      <c r="G2861" s="1"/>
      <c r="H2861" s="18" t="s">
        <v>212</v>
      </c>
      <c r="I2861" s="118">
        <v>1</v>
      </c>
      <c r="J2861" s="119"/>
      <c r="K2861" s="19">
        <f>ROUND(K2870,2)</f>
        <v>40.909999999999997</v>
      </c>
    </row>
    <row r="2862" spans="1:11" x14ac:dyDescent="0.3">
      <c r="B2862" s="14" t="s">
        <v>213</v>
      </c>
    </row>
    <row r="2863" spans="1:11" x14ac:dyDescent="0.3">
      <c r="B2863" t="s">
        <v>904</v>
      </c>
      <c r="C2863" t="s">
        <v>214</v>
      </c>
      <c r="D2863" t="s">
        <v>236</v>
      </c>
      <c r="E2863" s="20">
        <v>0.1</v>
      </c>
      <c r="F2863" t="s">
        <v>216</v>
      </c>
      <c r="G2863" t="s">
        <v>217</v>
      </c>
      <c r="H2863" s="21">
        <v>21.14</v>
      </c>
      <c r="I2863" t="s">
        <v>218</v>
      </c>
      <c r="J2863" s="22">
        <f>ROUND(E2863/I2861* H2863,5)</f>
        <v>2.1139999999999999</v>
      </c>
      <c r="K2863" s="23"/>
    </row>
    <row r="2864" spans="1:11" x14ac:dyDescent="0.3">
      <c r="B2864" t="s">
        <v>905</v>
      </c>
      <c r="C2864" t="s">
        <v>214</v>
      </c>
      <c r="D2864" t="s">
        <v>235</v>
      </c>
      <c r="E2864" s="20">
        <v>0.1</v>
      </c>
      <c r="F2864" t="s">
        <v>216</v>
      </c>
      <c r="G2864" t="s">
        <v>217</v>
      </c>
      <c r="H2864" s="21">
        <v>24.64</v>
      </c>
      <c r="I2864" t="s">
        <v>218</v>
      </c>
      <c r="J2864" s="22">
        <f>ROUND(E2864/I2861* H2864,5)</f>
        <v>2.464</v>
      </c>
      <c r="K2864" s="23"/>
    </row>
    <row r="2865" spans="1:11" x14ac:dyDescent="0.3">
      <c r="D2865" s="24" t="s">
        <v>219</v>
      </c>
      <c r="E2865" s="23"/>
      <c r="H2865" s="23"/>
      <c r="K2865" s="21">
        <f>SUM(J2863:J2864)</f>
        <v>4.5779999999999994</v>
      </c>
    </row>
    <row r="2866" spans="1:11" x14ac:dyDescent="0.3">
      <c r="B2866" s="14" t="s">
        <v>246</v>
      </c>
      <c r="E2866" s="23"/>
      <c r="H2866" s="23"/>
      <c r="K2866" s="23"/>
    </row>
    <row r="2867" spans="1:11" x14ac:dyDescent="0.3">
      <c r="B2867" t="s">
        <v>2204</v>
      </c>
      <c r="C2867" t="s">
        <v>16</v>
      </c>
      <c r="D2867" t="s">
        <v>2205</v>
      </c>
      <c r="E2867" s="20">
        <v>1</v>
      </c>
      <c r="G2867" t="s">
        <v>217</v>
      </c>
      <c r="H2867" s="21">
        <v>36.33</v>
      </c>
      <c r="I2867" t="s">
        <v>218</v>
      </c>
      <c r="J2867" s="22">
        <f>ROUND(E2867* H2867,5)</f>
        <v>36.33</v>
      </c>
      <c r="K2867" s="23"/>
    </row>
    <row r="2868" spans="1:11" x14ac:dyDescent="0.3">
      <c r="D2868" s="24" t="s">
        <v>247</v>
      </c>
      <c r="E2868" s="23"/>
      <c r="H2868" s="23"/>
      <c r="K2868" s="21">
        <f>SUM(J2867:J2867)</f>
        <v>36.33</v>
      </c>
    </row>
    <row r="2869" spans="1:11" x14ac:dyDescent="0.3">
      <c r="D2869" s="24" t="s">
        <v>229</v>
      </c>
      <c r="E2869" s="23"/>
      <c r="H2869" s="23"/>
      <c r="K2869" s="69">
        <f>SUM(J2862:J2868)</f>
        <v>40.908000000000001</v>
      </c>
    </row>
    <row r="2870" spans="1:11" x14ac:dyDescent="0.3">
      <c r="D2870" s="24" t="s">
        <v>232</v>
      </c>
      <c r="E2870" s="23"/>
      <c r="H2870" s="23"/>
      <c r="K2870" s="69">
        <f>SUM(K2869:K2869)</f>
        <v>40.908000000000001</v>
      </c>
    </row>
    <row r="2872" spans="1:11" x14ac:dyDescent="0.3">
      <c r="A2872" s="17" t="s">
        <v>2206</v>
      </c>
      <c r="B2872" s="17" t="s">
        <v>2207</v>
      </c>
      <c r="C2872" s="1" t="s">
        <v>15</v>
      </c>
      <c r="D2872" s="116" t="s">
        <v>2208</v>
      </c>
      <c r="E2872" s="117"/>
      <c r="F2872" s="117"/>
      <c r="G2872" s="1"/>
      <c r="H2872" s="18" t="s">
        <v>212</v>
      </c>
      <c r="I2872" s="118">
        <v>1</v>
      </c>
      <c r="J2872" s="119"/>
      <c r="K2872" s="19">
        <f>ROUND(K2881,2)</f>
        <v>1011.41</v>
      </c>
    </row>
    <row r="2873" spans="1:11" x14ac:dyDescent="0.3">
      <c r="B2873" s="14" t="s">
        <v>213</v>
      </c>
    </row>
    <row r="2874" spans="1:11" x14ac:dyDescent="0.3">
      <c r="B2874" t="s">
        <v>904</v>
      </c>
      <c r="C2874" t="s">
        <v>214</v>
      </c>
      <c r="D2874" t="s">
        <v>236</v>
      </c>
      <c r="E2874" s="20">
        <v>0.5</v>
      </c>
      <c r="F2874" t="s">
        <v>216</v>
      </c>
      <c r="G2874" t="s">
        <v>217</v>
      </c>
      <c r="H2874" s="21">
        <v>21.14</v>
      </c>
      <c r="I2874" t="s">
        <v>218</v>
      </c>
      <c r="J2874" s="22">
        <f>ROUND(E2874/I2872* H2874,5)</f>
        <v>10.57</v>
      </c>
      <c r="K2874" s="23"/>
    </row>
    <row r="2875" spans="1:11" x14ac:dyDescent="0.3">
      <c r="B2875" t="s">
        <v>905</v>
      </c>
      <c r="C2875" t="s">
        <v>214</v>
      </c>
      <c r="D2875" t="s">
        <v>235</v>
      </c>
      <c r="E2875" s="20">
        <v>0.5</v>
      </c>
      <c r="F2875" t="s">
        <v>216</v>
      </c>
      <c r="G2875" t="s">
        <v>217</v>
      </c>
      <c r="H2875" s="21">
        <v>24.64</v>
      </c>
      <c r="I2875" t="s">
        <v>218</v>
      </c>
      <c r="J2875" s="22">
        <f>ROUND(E2875/I2872* H2875,5)</f>
        <v>12.32</v>
      </c>
      <c r="K2875" s="23"/>
    </row>
    <row r="2876" spans="1:11" x14ac:dyDescent="0.3">
      <c r="D2876" s="24" t="s">
        <v>219</v>
      </c>
      <c r="E2876" s="23"/>
      <c r="H2876" s="23"/>
      <c r="K2876" s="21">
        <f>SUM(J2874:J2875)</f>
        <v>22.89</v>
      </c>
    </row>
    <row r="2877" spans="1:11" x14ac:dyDescent="0.3">
      <c r="B2877" s="14" t="s">
        <v>246</v>
      </c>
      <c r="E2877" s="23"/>
      <c r="H2877" s="23"/>
      <c r="K2877" s="23"/>
    </row>
    <row r="2878" spans="1:11" ht="187.2" x14ac:dyDescent="0.3">
      <c r="B2878" t="s">
        <v>2209</v>
      </c>
      <c r="C2878" t="s">
        <v>15</v>
      </c>
      <c r="D2878" s="70" t="s">
        <v>2210</v>
      </c>
      <c r="E2878" s="20">
        <v>1</v>
      </c>
      <c r="G2878" t="s">
        <v>217</v>
      </c>
      <c r="H2878" s="21">
        <v>988.52</v>
      </c>
      <c r="I2878" t="s">
        <v>218</v>
      </c>
      <c r="J2878" s="22">
        <f>ROUND(E2878* H2878,5)</f>
        <v>988.52</v>
      </c>
      <c r="K2878" s="23"/>
    </row>
    <row r="2879" spans="1:11" x14ac:dyDescent="0.3">
      <c r="D2879" s="24" t="s">
        <v>247</v>
      </c>
      <c r="E2879" s="23"/>
      <c r="H2879" s="23"/>
      <c r="K2879" s="21">
        <f>SUM(J2878:J2878)</f>
        <v>988.52</v>
      </c>
    </row>
    <row r="2880" spans="1:11" x14ac:dyDescent="0.3">
      <c r="D2880" s="24" t="s">
        <v>229</v>
      </c>
      <c r="E2880" s="23"/>
      <c r="H2880" s="23"/>
      <c r="K2880" s="69">
        <f>SUM(J2873:J2879)</f>
        <v>1011.41</v>
      </c>
    </row>
    <row r="2881" spans="1:11" x14ac:dyDescent="0.3">
      <c r="D2881" s="24" t="s">
        <v>232</v>
      </c>
      <c r="E2881" s="23"/>
      <c r="H2881" s="23"/>
      <c r="K2881" s="69">
        <f>SUM(K2880:K2880)</f>
        <v>1011.41</v>
      </c>
    </row>
    <row r="2883" spans="1:11" x14ac:dyDescent="0.3">
      <c r="A2883" s="17" t="s">
        <v>2211</v>
      </c>
      <c r="B2883" s="17" t="s">
        <v>2212</v>
      </c>
      <c r="C2883" s="1" t="s">
        <v>15</v>
      </c>
      <c r="D2883" s="116" t="s">
        <v>2213</v>
      </c>
      <c r="E2883" s="117"/>
      <c r="F2883" s="117"/>
      <c r="G2883" s="1"/>
      <c r="H2883" s="18" t="s">
        <v>212</v>
      </c>
      <c r="I2883" s="118">
        <v>1</v>
      </c>
      <c r="J2883" s="119"/>
      <c r="K2883" s="19">
        <f>ROUND(K2892,2)</f>
        <v>1603.71</v>
      </c>
    </row>
    <row r="2884" spans="1:11" x14ac:dyDescent="0.3">
      <c r="B2884" s="14" t="s">
        <v>213</v>
      </c>
    </row>
    <row r="2885" spans="1:11" x14ac:dyDescent="0.3">
      <c r="B2885" t="s">
        <v>904</v>
      </c>
      <c r="C2885" t="s">
        <v>214</v>
      </c>
      <c r="D2885" t="s">
        <v>236</v>
      </c>
      <c r="E2885" s="20">
        <v>0.5</v>
      </c>
      <c r="F2885" t="s">
        <v>216</v>
      </c>
      <c r="G2885" t="s">
        <v>217</v>
      </c>
      <c r="H2885" s="21">
        <v>21.14</v>
      </c>
      <c r="I2885" t="s">
        <v>218</v>
      </c>
      <c r="J2885" s="22">
        <f>ROUND(E2885/I2883* H2885,5)</f>
        <v>10.57</v>
      </c>
      <c r="K2885" s="23"/>
    </row>
    <row r="2886" spans="1:11" x14ac:dyDescent="0.3">
      <c r="B2886" t="s">
        <v>905</v>
      </c>
      <c r="C2886" t="s">
        <v>214</v>
      </c>
      <c r="D2886" t="s">
        <v>235</v>
      </c>
      <c r="E2886" s="20">
        <v>0.5</v>
      </c>
      <c r="F2886" t="s">
        <v>216</v>
      </c>
      <c r="G2886" t="s">
        <v>217</v>
      </c>
      <c r="H2886" s="21">
        <v>24.64</v>
      </c>
      <c r="I2886" t="s">
        <v>218</v>
      </c>
      <c r="J2886" s="22">
        <f>ROUND(E2886/I2883* H2886,5)</f>
        <v>12.32</v>
      </c>
      <c r="K2886" s="23"/>
    </row>
    <row r="2887" spans="1:11" x14ac:dyDescent="0.3">
      <c r="D2887" s="24" t="s">
        <v>219</v>
      </c>
      <c r="E2887" s="23"/>
      <c r="H2887" s="23"/>
      <c r="K2887" s="21">
        <f>SUM(J2885:J2886)</f>
        <v>22.89</v>
      </c>
    </row>
    <row r="2888" spans="1:11" x14ac:dyDescent="0.3">
      <c r="B2888" s="14" t="s">
        <v>246</v>
      </c>
      <c r="E2888" s="23"/>
      <c r="H2888" s="23"/>
      <c r="K2888" s="23"/>
    </row>
    <row r="2889" spans="1:11" ht="409.6" x14ac:dyDescent="0.3">
      <c r="B2889" t="s">
        <v>2214</v>
      </c>
      <c r="C2889" t="s">
        <v>15</v>
      </c>
      <c r="D2889" s="70" t="s">
        <v>2215</v>
      </c>
      <c r="E2889" s="20">
        <v>1</v>
      </c>
      <c r="G2889" t="s">
        <v>217</v>
      </c>
      <c r="H2889" s="21">
        <v>1580.82</v>
      </c>
      <c r="I2889" t="s">
        <v>218</v>
      </c>
      <c r="J2889" s="22">
        <f>ROUND(E2889* H2889,5)</f>
        <v>1580.82</v>
      </c>
      <c r="K2889" s="23"/>
    </row>
    <row r="2890" spans="1:11" x14ac:dyDescent="0.3">
      <c r="D2890" s="24" t="s">
        <v>247</v>
      </c>
      <c r="E2890" s="23"/>
      <c r="H2890" s="23"/>
      <c r="K2890" s="21">
        <f>SUM(J2889:J2889)</f>
        <v>1580.82</v>
      </c>
    </row>
    <row r="2891" spans="1:11" x14ac:dyDescent="0.3">
      <c r="D2891" s="24" t="s">
        <v>229</v>
      </c>
      <c r="E2891" s="23"/>
      <c r="H2891" s="23"/>
      <c r="K2891" s="69">
        <f>SUM(J2884:J2890)</f>
        <v>1603.71</v>
      </c>
    </row>
    <row r="2892" spans="1:11" x14ac:dyDescent="0.3">
      <c r="D2892" s="24" t="s">
        <v>232</v>
      </c>
      <c r="E2892" s="23"/>
      <c r="H2892" s="23"/>
      <c r="K2892" s="69">
        <f>SUM(K2891:K2891)</f>
        <v>1603.71</v>
      </c>
    </row>
    <row r="2894" spans="1:11" x14ac:dyDescent="0.3">
      <c r="A2894" s="17" t="s">
        <v>2216</v>
      </c>
      <c r="B2894" s="17" t="s">
        <v>2217</v>
      </c>
      <c r="C2894" s="1" t="s">
        <v>15</v>
      </c>
      <c r="D2894" s="116" t="s">
        <v>2218</v>
      </c>
      <c r="E2894" s="117"/>
      <c r="F2894" s="117"/>
      <c r="G2894" s="1"/>
      <c r="H2894" s="18" t="s">
        <v>212</v>
      </c>
      <c r="I2894" s="118">
        <v>1</v>
      </c>
      <c r="J2894" s="119"/>
      <c r="K2894" s="19">
        <f>ROUND(K2903,2)</f>
        <v>865.15</v>
      </c>
    </row>
    <row r="2895" spans="1:11" x14ac:dyDescent="0.3">
      <c r="B2895" s="14" t="s">
        <v>213</v>
      </c>
    </row>
    <row r="2896" spans="1:11" x14ac:dyDescent="0.3">
      <c r="B2896" t="s">
        <v>904</v>
      </c>
      <c r="C2896" t="s">
        <v>214</v>
      </c>
      <c r="D2896" t="s">
        <v>236</v>
      </c>
      <c r="E2896" s="20">
        <v>5</v>
      </c>
      <c r="F2896" t="s">
        <v>216</v>
      </c>
      <c r="G2896" t="s">
        <v>217</v>
      </c>
      <c r="H2896" s="21">
        <v>21.14</v>
      </c>
      <c r="I2896" t="s">
        <v>218</v>
      </c>
      <c r="J2896" s="22">
        <f>ROUND(E2896/I2894* H2896,5)</f>
        <v>105.7</v>
      </c>
      <c r="K2896" s="23"/>
    </row>
    <row r="2897" spans="1:11" x14ac:dyDescent="0.3">
      <c r="B2897" t="s">
        <v>905</v>
      </c>
      <c r="C2897" t="s">
        <v>214</v>
      </c>
      <c r="D2897" t="s">
        <v>235</v>
      </c>
      <c r="E2897" s="20">
        <v>5</v>
      </c>
      <c r="F2897" t="s">
        <v>216</v>
      </c>
      <c r="G2897" t="s">
        <v>217</v>
      </c>
      <c r="H2897" s="21">
        <v>24.64</v>
      </c>
      <c r="I2897" t="s">
        <v>218</v>
      </c>
      <c r="J2897" s="22">
        <f>ROUND(E2897/I2894* H2897,5)</f>
        <v>123.2</v>
      </c>
      <c r="K2897" s="23"/>
    </row>
    <row r="2898" spans="1:11" x14ac:dyDescent="0.3">
      <c r="D2898" s="24" t="s">
        <v>219</v>
      </c>
      <c r="E2898" s="23"/>
      <c r="H2898" s="23"/>
      <c r="K2898" s="21">
        <f>SUM(J2896:J2897)</f>
        <v>228.9</v>
      </c>
    </row>
    <row r="2899" spans="1:11" x14ac:dyDescent="0.3">
      <c r="B2899" s="14" t="s">
        <v>246</v>
      </c>
      <c r="E2899" s="23"/>
      <c r="H2899" s="23"/>
      <c r="K2899" s="23"/>
    </row>
    <row r="2900" spans="1:11" x14ac:dyDescent="0.3">
      <c r="B2900" t="s">
        <v>2219</v>
      </c>
      <c r="C2900" t="s">
        <v>15</v>
      </c>
      <c r="D2900" t="s">
        <v>2220</v>
      </c>
      <c r="E2900" s="20">
        <v>1</v>
      </c>
      <c r="G2900" t="s">
        <v>217</v>
      </c>
      <c r="H2900" s="21">
        <v>636.25</v>
      </c>
      <c r="I2900" t="s">
        <v>218</v>
      </c>
      <c r="J2900" s="22">
        <f>ROUND(E2900* H2900,5)</f>
        <v>636.25</v>
      </c>
      <c r="K2900" s="23"/>
    </row>
    <row r="2901" spans="1:11" x14ac:dyDescent="0.3">
      <c r="D2901" s="24" t="s">
        <v>247</v>
      </c>
      <c r="E2901" s="23"/>
      <c r="H2901" s="23"/>
      <c r="K2901" s="21">
        <f>SUM(J2900:J2900)</f>
        <v>636.25</v>
      </c>
    </row>
    <row r="2902" spans="1:11" x14ac:dyDescent="0.3">
      <c r="D2902" s="24" t="s">
        <v>229</v>
      </c>
      <c r="E2902" s="23"/>
      <c r="H2902" s="23"/>
      <c r="K2902" s="69">
        <f>SUM(J2895:J2901)</f>
        <v>865.15</v>
      </c>
    </row>
    <row r="2903" spans="1:11" x14ac:dyDescent="0.3">
      <c r="D2903" s="24" t="s">
        <v>232</v>
      </c>
      <c r="E2903" s="23"/>
      <c r="H2903" s="23"/>
      <c r="K2903" s="69">
        <f>SUM(K2902:K2902)</f>
        <v>865.15</v>
      </c>
    </row>
    <row r="2905" spans="1:11" x14ac:dyDescent="0.3">
      <c r="A2905" s="17" t="s">
        <v>2221</v>
      </c>
      <c r="B2905" s="17" t="s">
        <v>2222</v>
      </c>
      <c r="C2905" s="1" t="s">
        <v>72</v>
      </c>
      <c r="D2905" s="116" t="s">
        <v>2223</v>
      </c>
      <c r="E2905" s="117"/>
      <c r="F2905" s="117"/>
      <c r="G2905" s="1"/>
      <c r="H2905" s="18" t="s">
        <v>212</v>
      </c>
      <c r="I2905" s="118">
        <v>1</v>
      </c>
      <c r="J2905" s="119"/>
      <c r="K2905" s="19">
        <f>ROUND(K2914,2)</f>
        <v>243.48</v>
      </c>
    </row>
    <row r="2906" spans="1:11" x14ac:dyDescent="0.3">
      <c r="B2906" s="14" t="s">
        <v>213</v>
      </c>
    </row>
    <row r="2907" spans="1:11" x14ac:dyDescent="0.3">
      <c r="B2907" t="s">
        <v>905</v>
      </c>
      <c r="C2907" t="s">
        <v>214</v>
      </c>
      <c r="D2907" t="s">
        <v>235</v>
      </c>
      <c r="E2907" s="20">
        <v>1.08</v>
      </c>
      <c r="F2907" t="s">
        <v>216</v>
      </c>
      <c r="G2907" t="s">
        <v>217</v>
      </c>
      <c r="H2907" s="21">
        <v>24.64</v>
      </c>
      <c r="I2907" t="s">
        <v>218</v>
      </c>
      <c r="J2907" s="22">
        <f>ROUND(E2907/I2905* H2907,5)</f>
        <v>26.6112</v>
      </c>
      <c r="K2907" s="23"/>
    </row>
    <row r="2908" spans="1:11" x14ac:dyDescent="0.3">
      <c r="B2908" t="s">
        <v>904</v>
      </c>
      <c r="C2908" t="s">
        <v>214</v>
      </c>
      <c r="D2908" t="s">
        <v>236</v>
      </c>
      <c r="E2908" s="20">
        <v>1.08</v>
      </c>
      <c r="F2908" t="s">
        <v>216</v>
      </c>
      <c r="G2908" t="s">
        <v>217</v>
      </c>
      <c r="H2908" s="21">
        <v>21.14</v>
      </c>
      <c r="I2908" t="s">
        <v>218</v>
      </c>
      <c r="J2908" s="22">
        <f>ROUND(E2908/I2905* H2908,5)</f>
        <v>22.831199999999999</v>
      </c>
      <c r="K2908" s="23"/>
    </row>
    <row r="2909" spans="1:11" x14ac:dyDescent="0.3">
      <c r="D2909" s="24" t="s">
        <v>219</v>
      </c>
      <c r="E2909" s="23"/>
      <c r="H2909" s="23"/>
      <c r="K2909" s="21">
        <f>SUM(J2907:J2908)</f>
        <v>49.442399999999999</v>
      </c>
    </row>
    <row r="2910" spans="1:11" x14ac:dyDescent="0.3">
      <c r="B2910" s="14" t="s">
        <v>246</v>
      </c>
      <c r="E2910" s="23"/>
      <c r="H2910" s="23"/>
      <c r="K2910" s="23"/>
    </row>
    <row r="2911" spans="1:11" x14ac:dyDescent="0.3">
      <c r="B2911" t="s">
        <v>2224</v>
      </c>
      <c r="C2911" t="s">
        <v>72</v>
      </c>
      <c r="D2911" t="s">
        <v>2225</v>
      </c>
      <c r="E2911" s="20">
        <v>1</v>
      </c>
      <c r="G2911" t="s">
        <v>217</v>
      </c>
      <c r="H2911" s="21">
        <v>194.04</v>
      </c>
      <c r="I2911" t="s">
        <v>218</v>
      </c>
      <c r="J2911" s="22">
        <f>ROUND(E2911* H2911,5)</f>
        <v>194.04</v>
      </c>
      <c r="K2911" s="23"/>
    </row>
    <row r="2912" spans="1:11" x14ac:dyDescent="0.3">
      <c r="D2912" s="24" t="s">
        <v>247</v>
      </c>
      <c r="E2912" s="23"/>
      <c r="H2912" s="23"/>
      <c r="K2912" s="21">
        <f>SUM(J2911:J2911)</f>
        <v>194.04</v>
      </c>
    </row>
    <row r="2913" spans="1:11" x14ac:dyDescent="0.3">
      <c r="D2913" s="24" t="s">
        <v>229</v>
      </c>
      <c r="E2913" s="23"/>
      <c r="H2913" s="23"/>
      <c r="K2913" s="69">
        <f>SUM(J2906:J2912)</f>
        <v>243.48239999999998</v>
      </c>
    </row>
    <row r="2914" spans="1:11" x14ac:dyDescent="0.3">
      <c r="D2914" s="24" t="s">
        <v>232</v>
      </c>
      <c r="E2914" s="23"/>
      <c r="H2914" s="23"/>
      <c r="K2914" s="69">
        <f>SUM(K2913:K2913)</f>
        <v>243.48239999999998</v>
      </c>
    </row>
    <row r="2916" spans="1:11" x14ac:dyDescent="0.3">
      <c r="A2916" s="17" t="s">
        <v>2226</v>
      </c>
      <c r="B2916" s="17" t="s">
        <v>2227</v>
      </c>
      <c r="C2916" s="1" t="s">
        <v>72</v>
      </c>
      <c r="D2916" s="116" t="s">
        <v>2228</v>
      </c>
      <c r="E2916" s="117"/>
      <c r="F2916" s="117"/>
      <c r="G2916" s="1"/>
      <c r="H2916" s="18" t="s">
        <v>212</v>
      </c>
      <c r="I2916" s="118">
        <v>1</v>
      </c>
      <c r="J2916" s="119"/>
      <c r="K2916" s="19">
        <f>ROUND(K2925,2)</f>
        <v>267.82</v>
      </c>
    </row>
    <row r="2917" spans="1:11" x14ac:dyDescent="0.3">
      <c r="B2917" s="14" t="s">
        <v>213</v>
      </c>
    </row>
    <row r="2918" spans="1:11" x14ac:dyDescent="0.3">
      <c r="B2918" t="s">
        <v>904</v>
      </c>
      <c r="C2918" t="s">
        <v>214</v>
      </c>
      <c r="D2918" t="s">
        <v>236</v>
      </c>
      <c r="E2918" s="20">
        <v>1.32</v>
      </c>
      <c r="F2918" t="s">
        <v>216</v>
      </c>
      <c r="G2918" t="s">
        <v>217</v>
      </c>
      <c r="H2918" s="21">
        <v>21.14</v>
      </c>
      <c r="I2918" t="s">
        <v>218</v>
      </c>
      <c r="J2918" s="22">
        <f>ROUND(E2918/I2916* H2918,5)</f>
        <v>27.904800000000002</v>
      </c>
      <c r="K2918" s="23"/>
    </row>
    <row r="2919" spans="1:11" x14ac:dyDescent="0.3">
      <c r="B2919" t="s">
        <v>905</v>
      </c>
      <c r="C2919" t="s">
        <v>214</v>
      </c>
      <c r="D2919" t="s">
        <v>235</v>
      </c>
      <c r="E2919" s="20">
        <v>1.32</v>
      </c>
      <c r="F2919" t="s">
        <v>216</v>
      </c>
      <c r="G2919" t="s">
        <v>217</v>
      </c>
      <c r="H2919" s="21">
        <v>24.64</v>
      </c>
      <c r="I2919" t="s">
        <v>218</v>
      </c>
      <c r="J2919" s="22">
        <f>ROUND(E2919/I2916* H2919,5)</f>
        <v>32.524799999999999</v>
      </c>
      <c r="K2919" s="23"/>
    </row>
    <row r="2920" spans="1:11" x14ac:dyDescent="0.3">
      <c r="D2920" s="24" t="s">
        <v>219</v>
      </c>
      <c r="E2920" s="23"/>
      <c r="H2920" s="23"/>
      <c r="K2920" s="21">
        <f>SUM(J2918:J2919)</f>
        <v>60.429600000000001</v>
      </c>
    </row>
    <row r="2921" spans="1:11" x14ac:dyDescent="0.3">
      <c r="B2921" s="14" t="s">
        <v>246</v>
      </c>
      <c r="E2921" s="23"/>
      <c r="H2921" s="23"/>
      <c r="K2921" s="23"/>
    </row>
    <row r="2922" spans="1:11" x14ac:dyDescent="0.3">
      <c r="B2922" t="s">
        <v>2229</v>
      </c>
      <c r="C2922" t="s">
        <v>72</v>
      </c>
      <c r="D2922" t="s">
        <v>2230</v>
      </c>
      <c r="E2922" s="20">
        <v>1</v>
      </c>
      <c r="G2922" t="s">
        <v>217</v>
      </c>
      <c r="H2922" s="21">
        <v>207.39</v>
      </c>
      <c r="I2922" t="s">
        <v>218</v>
      </c>
      <c r="J2922" s="22">
        <f>ROUND(E2922* H2922,5)</f>
        <v>207.39</v>
      </c>
      <c r="K2922" s="23"/>
    </row>
    <row r="2923" spans="1:11" x14ac:dyDescent="0.3">
      <c r="D2923" s="24" t="s">
        <v>247</v>
      </c>
      <c r="E2923" s="23"/>
      <c r="H2923" s="23"/>
      <c r="K2923" s="21">
        <f>SUM(J2922:J2922)</f>
        <v>207.39</v>
      </c>
    </row>
    <row r="2924" spans="1:11" x14ac:dyDescent="0.3">
      <c r="D2924" s="24" t="s">
        <v>229</v>
      </c>
      <c r="E2924" s="23"/>
      <c r="H2924" s="23"/>
      <c r="K2924" s="69">
        <f>SUM(J2917:J2923)</f>
        <v>267.81959999999998</v>
      </c>
    </row>
    <row r="2925" spans="1:11" x14ac:dyDescent="0.3">
      <c r="D2925" s="24" t="s">
        <v>232</v>
      </c>
      <c r="E2925" s="23"/>
      <c r="H2925" s="23"/>
      <c r="K2925" s="69">
        <f>SUM(K2924:K2924)</f>
        <v>267.81959999999998</v>
      </c>
    </row>
    <row r="2927" spans="1:11" x14ac:dyDescent="0.3">
      <c r="A2927" s="17" t="s">
        <v>2231</v>
      </c>
      <c r="B2927" s="17" t="s">
        <v>2232</v>
      </c>
      <c r="C2927" s="1" t="s">
        <v>72</v>
      </c>
      <c r="D2927" s="116" t="s">
        <v>2233</v>
      </c>
      <c r="E2927" s="117"/>
      <c r="F2927" s="117"/>
      <c r="G2927" s="1"/>
      <c r="H2927" s="18" t="s">
        <v>212</v>
      </c>
      <c r="I2927" s="118">
        <v>1</v>
      </c>
      <c r="J2927" s="119"/>
      <c r="K2927" s="19">
        <f>ROUND(K2936,2)</f>
        <v>436.89</v>
      </c>
    </row>
    <row r="2928" spans="1:11" x14ac:dyDescent="0.3">
      <c r="B2928" s="14" t="s">
        <v>213</v>
      </c>
    </row>
    <row r="2929" spans="1:11" x14ac:dyDescent="0.3">
      <c r="B2929" t="s">
        <v>904</v>
      </c>
      <c r="C2929" t="s">
        <v>214</v>
      </c>
      <c r="D2929" t="s">
        <v>236</v>
      </c>
      <c r="E2929" s="20">
        <v>1.55</v>
      </c>
      <c r="F2929" t="s">
        <v>216</v>
      </c>
      <c r="G2929" t="s">
        <v>217</v>
      </c>
      <c r="H2929" s="21">
        <v>21.14</v>
      </c>
      <c r="I2929" t="s">
        <v>218</v>
      </c>
      <c r="J2929" s="22">
        <f>ROUND(E2929/I2927* H2929,5)</f>
        <v>32.767000000000003</v>
      </c>
      <c r="K2929" s="23"/>
    </row>
    <row r="2930" spans="1:11" x14ac:dyDescent="0.3">
      <c r="B2930" t="s">
        <v>905</v>
      </c>
      <c r="C2930" t="s">
        <v>214</v>
      </c>
      <c r="D2930" t="s">
        <v>235</v>
      </c>
      <c r="E2930" s="20">
        <v>1.55</v>
      </c>
      <c r="F2930" t="s">
        <v>216</v>
      </c>
      <c r="G2930" t="s">
        <v>217</v>
      </c>
      <c r="H2930" s="21">
        <v>24.64</v>
      </c>
      <c r="I2930" t="s">
        <v>218</v>
      </c>
      <c r="J2930" s="22">
        <f>ROUND(E2930/I2927* H2930,5)</f>
        <v>38.192</v>
      </c>
      <c r="K2930" s="23"/>
    </row>
    <row r="2931" spans="1:11" x14ac:dyDescent="0.3">
      <c r="D2931" s="24" t="s">
        <v>219</v>
      </c>
      <c r="E2931" s="23"/>
      <c r="H2931" s="23"/>
      <c r="K2931" s="21">
        <f>SUM(J2929:J2930)</f>
        <v>70.959000000000003</v>
      </c>
    </row>
    <row r="2932" spans="1:11" x14ac:dyDescent="0.3">
      <c r="B2932" s="14" t="s">
        <v>246</v>
      </c>
      <c r="E2932" s="23"/>
      <c r="H2932" s="23"/>
      <c r="K2932" s="23"/>
    </row>
    <row r="2933" spans="1:11" x14ac:dyDescent="0.3">
      <c r="B2933" t="s">
        <v>2234</v>
      </c>
      <c r="C2933" t="s">
        <v>72</v>
      </c>
      <c r="D2933" t="s">
        <v>2235</v>
      </c>
      <c r="E2933" s="20">
        <v>1</v>
      </c>
      <c r="G2933" t="s">
        <v>217</v>
      </c>
      <c r="H2933" s="21">
        <v>365.93</v>
      </c>
      <c r="I2933" t="s">
        <v>218</v>
      </c>
      <c r="J2933" s="22">
        <f>ROUND(E2933* H2933,5)</f>
        <v>365.93</v>
      </c>
      <c r="K2933" s="23"/>
    </row>
    <row r="2934" spans="1:11" x14ac:dyDescent="0.3">
      <c r="D2934" s="24" t="s">
        <v>247</v>
      </c>
      <c r="E2934" s="23"/>
      <c r="H2934" s="23"/>
      <c r="K2934" s="21">
        <f>SUM(J2933:J2933)</f>
        <v>365.93</v>
      </c>
    </row>
    <row r="2935" spans="1:11" x14ac:dyDescent="0.3">
      <c r="D2935" s="24" t="s">
        <v>229</v>
      </c>
      <c r="E2935" s="23"/>
      <c r="H2935" s="23"/>
      <c r="K2935" s="69">
        <f>SUM(J2928:J2934)</f>
        <v>436.88900000000001</v>
      </c>
    </row>
    <row r="2936" spans="1:11" x14ac:dyDescent="0.3">
      <c r="D2936" s="24" t="s">
        <v>232</v>
      </c>
      <c r="E2936" s="23"/>
      <c r="H2936" s="23"/>
      <c r="K2936" s="69">
        <f>SUM(K2935:K2935)</f>
        <v>436.88900000000001</v>
      </c>
    </row>
    <row r="2938" spans="1:11" x14ac:dyDescent="0.3">
      <c r="A2938" s="17" t="s">
        <v>2236</v>
      </c>
      <c r="B2938" s="17" t="s">
        <v>2237</v>
      </c>
      <c r="C2938" s="1" t="s">
        <v>72</v>
      </c>
      <c r="D2938" s="116" t="s">
        <v>2238</v>
      </c>
      <c r="E2938" s="117"/>
      <c r="F2938" s="117"/>
      <c r="G2938" s="1"/>
      <c r="H2938" s="18" t="s">
        <v>212</v>
      </c>
      <c r="I2938" s="118">
        <v>1</v>
      </c>
      <c r="J2938" s="119"/>
      <c r="K2938" s="19">
        <f>ROUND(K2947,2)</f>
        <v>488.57</v>
      </c>
    </row>
    <row r="2939" spans="1:11" x14ac:dyDescent="0.3">
      <c r="B2939" s="14" t="s">
        <v>213</v>
      </c>
    </row>
    <row r="2940" spans="1:11" x14ac:dyDescent="0.3">
      <c r="B2940" t="s">
        <v>904</v>
      </c>
      <c r="C2940" t="s">
        <v>214</v>
      </c>
      <c r="D2940" t="s">
        <v>236</v>
      </c>
      <c r="E2940" s="20">
        <v>1.78</v>
      </c>
      <c r="F2940" t="s">
        <v>216</v>
      </c>
      <c r="G2940" t="s">
        <v>217</v>
      </c>
      <c r="H2940" s="21">
        <v>21.14</v>
      </c>
      <c r="I2940" t="s">
        <v>218</v>
      </c>
      <c r="J2940" s="22">
        <f>ROUND(E2940/I2938* H2940,5)</f>
        <v>37.629199999999997</v>
      </c>
      <c r="K2940" s="23"/>
    </row>
    <row r="2941" spans="1:11" x14ac:dyDescent="0.3">
      <c r="B2941" t="s">
        <v>905</v>
      </c>
      <c r="C2941" t="s">
        <v>214</v>
      </c>
      <c r="D2941" t="s">
        <v>235</v>
      </c>
      <c r="E2941" s="20">
        <v>1.78</v>
      </c>
      <c r="F2941" t="s">
        <v>216</v>
      </c>
      <c r="G2941" t="s">
        <v>217</v>
      </c>
      <c r="H2941" s="21">
        <v>24.64</v>
      </c>
      <c r="I2941" t="s">
        <v>218</v>
      </c>
      <c r="J2941" s="22">
        <f>ROUND(E2941/I2938* H2941,5)</f>
        <v>43.859200000000001</v>
      </c>
      <c r="K2941" s="23"/>
    </row>
    <row r="2942" spans="1:11" x14ac:dyDescent="0.3">
      <c r="D2942" s="24" t="s">
        <v>219</v>
      </c>
      <c r="E2942" s="23"/>
      <c r="H2942" s="23"/>
      <c r="K2942" s="21">
        <f>SUM(J2940:J2941)</f>
        <v>81.488399999999999</v>
      </c>
    </row>
    <row r="2943" spans="1:11" x14ac:dyDescent="0.3">
      <c r="B2943" s="14" t="s">
        <v>246</v>
      </c>
      <c r="E2943" s="23"/>
      <c r="H2943" s="23"/>
      <c r="K2943" s="23"/>
    </row>
    <row r="2944" spans="1:11" x14ac:dyDescent="0.3">
      <c r="B2944" t="s">
        <v>2239</v>
      </c>
      <c r="C2944" t="s">
        <v>72</v>
      </c>
      <c r="D2944" t="s">
        <v>2240</v>
      </c>
      <c r="E2944" s="20">
        <v>1</v>
      </c>
      <c r="G2944" t="s">
        <v>217</v>
      </c>
      <c r="H2944" s="21">
        <v>407.08</v>
      </c>
      <c r="I2944" t="s">
        <v>218</v>
      </c>
      <c r="J2944" s="22">
        <f>ROUND(E2944* H2944,5)</f>
        <v>407.08</v>
      </c>
      <c r="K2944" s="23"/>
    </row>
    <row r="2945" spans="1:11" x14ac:dyDescent="0.3">
      <c r="D2945" s="24" t="s">
        <v>247</v>
      </c>
      <c r="E2945" s="23"/>
      <c r="H2945" s="23"/>
      <c r="K2945" s="21">
        <f>SUM(J2944:J2944)</f>
        <v>407.08</v>
      </c>
    </row>
    <row r="2946" spans="1:11" x14ac:dyDescent="0.3">
      <c r="D2946" s="24" t="s">
        <v>229</v>
      </c>
      <c r="E2946" s="23"/>
      <c r="H2946" s="23"/>
      <c r="K2946" s="69">
        <f>SUM(J2939:J2945)</f>
        <v>488.5684</v>
      </c>
    </row>
    <row r="2947" spans="1:11" x14ac:dyDescent="0.3">
      <c r="D2947" s="24" t="s">
        <v>232</v>
      </c>
      <c r="E2947" s="23"/>
      <c r="H2947" s="23"/>
      <c r="K2947" s="69">
        <f>SUM(K2946:K2946)</f>
        <v>488.5684</v>
      </c>
    </row>
    <row r="2949" spans="1:11" x14ac:dyDescent="0.3">
      <c r="A2949" s="17" t="s">
        <v>2241</v>
      </c>
      <c r="B2949" s="17" t="s">
        <v>2242</v>
      </c>
      <c r="C2949" s="1" t="s">
        <v>898</v>
      </c>
      <c r="D2949" s="116" t="s">
        <v>2243</v>
      </c>
      <c r="E2949" s="117"/>
      <c r="F2949" s="117"/>
      <c r="G2949" s="1"/>
      <c r="H2949" s="18" t="s">
        <v>212</v>
      </c>
      <c r="I2949" s="118">
        <v>1</v>
      </c>
      <c r="J2949" s="119"/>
      <c r="K2949" s="19">
        <f>ROUND(K2957,2)</f>
        <v>719.55</v>
      </c>
    </row>
    <row r="2950" spans="1:11" x14ac:dyDescent="0.3">
      <c r="B2950" s="14" t="s">
        <v>223</v>
      </c>
    </row>
    <row r="2951" spans="1:11" x14ac:dyDescent="0.3">
      <c r="B2951" t="s">
        <v>2244</v>
      </c>
      <c r="C2951" t="s">
        <v>891</v>
      </c>
      <c r="D2951" t="s">
        <v>2030</v>
      </c>
      <c r="E2951" s="20">
        <v>3</v>
      </c>
      <c r="G2951" t="s">
        <v>217</v>
      </c>
      <c r="H2951" s="21">
        <v>1</v>
      </c>
      <c r="I2951" t="s">
        <v>218</v>
      </c>
      <c r="J2951" s="22">
        <f>ROUND(E2951* H2951,5)</f>
        <v>3</v>
      </c>
      <c r="K2951" s="23"/>
    </row>
    <row r="2952" spans="1:11" x14ac:dyDescent="0.3">
      <c r="B2952" t="s">
        <v>2245</v>
      </c>
      <c r="C2952" t="s">
        <v>898</v>
      </c>
      <c r="D2952" t="s">
        <v>2246</v>
      </c>
      <c r="E2952" s="20">
        <v>1</v>
      </c>
      <c r="G2952" t="s">
        <v>217</v>
      </c>
      <c r="H2952" s="21">
        <v>659.22</v>
      </c>
      <c r="I2952" t="s">
        <v>218</v>
      </c>
      <c r="J2952" s="22">
        <f>ROUND(E2952* H2952,5)</f>
        <v>659.22</v>
      </c>
      <c r="K2952" s="23"/>
    </row>
    <row r="2953" spans="1:11" x14ac:dyDescent="0.3">
      <c r="B2953" t="s">
        <v>848</v>
      </c>
      <c r="C2953" t="s">
        <v>849</v>
      </c>
      <c r="D2953" t="s">
        <v>850</v>
      </c>
      <c r="E2953" s="20">
        <v>3</v>
      </c>
      <c r="G2953" t="s">
        <v>217</v>
      </c>
      <c r="H2953" s="21">
        <v>10.52</v>
      </c>
      <c r="I2953" t="s">
        <v>218</v>
      </c>
      <c r="J2953" s="22">
        <f>ROUND(E2953* H2953,5)</f>
        <v>31.56</v>
      </c>
      <c r="K2953" s="23"/>
    </row>
    <row r="2954" spans="1:11" x14ac:dyDescent="0.3">
      <c r="B2954" t="s">
        <v>932</v>
      </c>
      <c r="C2954" t="s">
        <v>849</v>
      </c>
      <c r="D2954" t="s">
        <v>933</v>
      </c>
      <c r="E2954" s="20">
        <v>3</v>
      </c>
      <c r="G2954" t="s">
        <v>217</v>
      </c>
      <c r="H2954" s="21">
        <v>8.59</v>
      </c>
      <c r="I2954" t="s">
        <v>218</v>
      </c>
      <c r="J2954" s="22">
        <f>ROUND(E2954* H2954,5)</f>
        <v>25.77</v>
      </c>
      <c r="K2954" s="23"/>
    </row>
    <row r="2955" spans="1:11" x14ac:dyDescent="0.3">
      <c r="D2955" s="24" t="s">
        <v>228</v>
      </c>
      <c r="E2955" s="23"/>
      <c r="H2955" s="23"/>
      <c r="K2955" s="21">
        <f>SUM(J2951:J2954)</f>
        <v>719.55</v>
      </c>
    </row>
    <row r="2956" spans="1:11" x14ac:dyDescent="0.3">
      <c r="D2956" s="24" t="s">
        <v>229</v>
      </c>
      <c r="E2956" s="23"/>
      <c r="H2956" s="23"/>
      <c r="K2956" s="69">
        <f>SUM(J2950:J2955)</f>
        <v>719.55</v>
      </c>
    </row>
    <row r="2957" spans="1:11" x14ac:dyDescent="0.3">
      <c r="D2957" s="24" t="s">
        <v>232</v>
      </c>
      <c r="E2957" s="23"/>
      <c r="H2957" s="23"/>
      <c r="K2957" s="69">
        <f>SUM(K2956:K2956)</f>
        <v>719.55</v>
      </c>
    </row>
    <row r="2959" spans="1:11" x14ac:dyDescent="0.3">
      <c r="A2959" s="17" t="s">
        <v>2247</v>
      </c>
      <c r="B2959" s="17" t="s">
        <v>2248</v>
      </c>
      <c r="C2959" s="1" t="s">
        <v>898</v>
      </c>
      <c r="D2959" s="116" t="s">
        <v>2249</v>
      </c>
      <c r="E2959" s="117"/>
      <c r="F2959" s="117"/>
      <c r="G2959" s="1"/>
      <c r="H2959" s="18" t="s">
        <v>212</v>
      </c>
      <c r="I2959" s="118">
        <v>1</v>
      </c>
      <c r="J2959" s="119"/>
      <c r="K2959" s="19">
        <f>ROUND(K2967,2)</f>
        <v>574.66</v>
      </c>
    </row>
    <row r="2960" spans="1:11" x14ac:dyDescent="0.3">
      <c r="B2960" s="14" t="s">
        <v>223</v>
      </c>
    </row>
    <row r="2961" spans="1:11" x14ac:dyDescent="0.3">
      <c r="B2961" t="s">
        <v>932</v>
      </c>
      <c r="C2961" t="s">
        <v>849</v>
      </c>
      <c r="D2961" t="s">
        <v>933</v>
      </c>
      <c r="E2961" s="20">
        <v>3</v>
      </c>
      <c r="G2961" t="s">
        <v>217</v>
      </c>
      <c r="H2961" s="21">
        <v>8.59</v>
      </c>
      <c r="I2961" t="s">
        <v>218</v>
      </c>
      <c r="J2961" s="22">
        <f>ROUND(E2961* H2961,5)</f>
        <v>25.77</v>
      </c>
      <c r="K2961" s="23"/>
    </row>
    <row r="2962" spans="1:11" x14ac:dyDescent="0.3">
      <c r="B2962" t="s">
        <v>2244</v>
      </c>
      <c r="C2962" t="s">
        <v>891</v>
      </c>
      <c r="D2962" t="s">
        <v>2030</v>
      </c>
      <c r="E2962" s="20">
        <v>3</v>
      </c>
      <c r="G2962" t="s">
        <v>217</v>
      </c>
      <c r="H2962" s="21">
        <v>1</v>
      </c>
      <c r="I2962" t="s">
        <v>218</v>
      </c>
      <c r="J2962" s="22">
        <f>ROUND(E2962* H2962,5)</f>
        <v>3</v>
      </c>
      <c r="K2962" s="23"/>
    </row>
    <row r="2963" spans="1:11" x14ac:dyDescent="0.3">
      <c r="B2963" t="s">
        <v>2250</v>
      </c>
      <c r="C2963" t="s">
        <v>898</v>
      </c>
      <c r="D2963" t="s">
        <v>2251</v>
      </c>
      <c r="E2963" s="20">
        <v>1</v>
      </c>
      <c r="G2963" t="s">
        <v>217</v>
      </c>
      <c r="H2963" s="21">
        <v>514.33000000000004</v>
      </c>
      <c r="I2963" t="s">
        <v>218</v>
      </c>
      <c r="J2963" s="22">
        <f>ROUND(E2963* H2963,5)</f>
        <v>514.33000000000004</v>
      </c>
      <c r="K2963" s="23"/>
    </row>
    <row r="2964" spans="1:11" x14ac:dyDescent="0.3">
      <c r="B2964" t="s">
        <v>848</v>
      </c>
      <c r="C2964" t="s">
        <v>849</v>
      </c>
      <c r="D2964" t="s">
        <v>850</v>
      </c>
      <c r="E2964" s="20">
        <v>3</v>
      </c>
      <c r="G2964" t="s">
        <v>217</v>
      </c>
      <c r="H2964" s="21">
        <v>10.52</v>
      </c>
      <c r="I2964" t="s">
        <v>218</v>
      </c>
      <c r="J2964" s="22">
        <f>ROUND(E2964* H2964,5)</f>
        <v>31.56</v>
      </c>
      <c r="K2964" s="23"/>
    </row>
    <row r="2965" spans="1:11" x14ac:dyDescent="0.3">
      <c r="D2965" s="24" t="s">
        <v>228</v>
      </c>
      <c r="E2965" s="23"/>
      <c r="H2965" s="23"/>
      <c r="K2965" s="21">
        <f>SUM(J2961:J2964)</f>
        <v>574.66</v>
      </c>
    </row>
    <row r="2966" spans="1:11" x14ac:dyDescent="0.3">
      <c r="D2966" s="24" t="s">
        <v>229</v>
      </c>
      <c r="E2966" s="23"/>
      <c r="H2966" s="23"/>
      <c r="K2966" s="69">
        <f>SUM(J2960:J2965)</f>
        <v>574.66</v>
      </c>
    </row>
    <row r="2967" spans="1:11" x14ac:dyDescent="0.3">
      <c r="D2967" s="24" t="s">
        <v>232</v>
      </c>
      <c r="E2967" s="23"/>
      <c r="H2967" s="23"/>
      <c r="K2967" s="69">
        <f>SUM(K2966:K2966)</f>
        <v>574.66</v>
      </c>
    </row>
    <row r="2969" spans="1:11" x14ac:dyDescent="0.3">
      <c r="A2969" s="17" t="s">
        <v>2252</v>
      </c>
      <c r="B2969" s="17" t="s">
        <v>2253</v>
      </c>
      <c r="C2969" s="1" t="s">
        <v>898</v>
      </c>
      <c r="D2969" s="116" t="s">
        <v>2254</v>
      </c>
      <c r="E2969" s="117"/>
      <c r="F2969" s="117"/>
      <c r="G2969" s="1"/>
      <c r="H2969" s="18" t="s">
        <v>212</v>
      </c>
      <c r="I2969" s="118">
        <v>1</v>
      </c>
      <c r="J2969" s="119"/>
      <c r="K2969" s="19">
        <v>3423.54</v>
      </c>
    </row>
    <row r="2970" spans="1:11" x14ac:dyDescent="0.3">
      <c r="A2970" s="17" t="s">
        <v>2255</v>
      </c>
      <c r="B2970" s="17" t="s">
        <v>2256</v>
      </c>
      <c r="C2970" s="1" t="s">
        <v>898</v>
      </c>
      <c r="D2970" s="116" t="s">
        <v>2257</v>
      </c>
      <c r="E2970" s="117"/>
      <c r="F2970" s="117"/>
      <c r="G2970" s="1"/>
      <c r="H2970" s="18" t="s">
        <v>212</v>
      </c>
      <c r="I2970" s="118">
        <v>1</v>
      </c>
      <c r="J2970" s="119"/>
      <c r="K2970" s="19">
        <v>4160.2299999999996</v>
      </c>
    </row>
    <row r="2971" spans="1:11" x14ac:dyDescent="0.3">
      <c r="A2971" s="17" t="s">
        <v>2258</v>
      </c>
      <c r="B2971" s="17" t="s">
        <v>2259</v>
      </c>
      <c r="C2971" s="1" t="s">
        <v>898</v>
      </c>
      <c r="D2971" s="116" t="s">
        <v>2260</v>
      </c>
      <c r="E2971" s="117"/>
      <c r="F2971" s="117"/>
      <c r="G2971" s="1"/>
      <c r="H2971" s="18" t="s">
        <v>212</v>
      </c>
      <c r="I2971" s="118">
        <v>1</v>
      </c>
      <c r="J2971" s="119"/>
      <c r="K2971" s="19">
        <f>ROUND(K2982,2)</f>
        <v>586.52</v>
      </c>
    </row>
    <row r="2972" spans="1:11" x14ac:dyDescent="0.3">
      <c r="B2972" s="14" t="s">
        <v>223</v>
      </c>
    </row>
    <row r="2973" spans="1:11" x14ac:dyDescent="0.3">
      <c r="B2973" t="s">
        <v>2261</v>
      </c>
      <c r="C2973" t="s">
        <v>898</v>
      </c>
      <c r="D2973" t="s">
        <v>2262</v>
      </c>
      <c r="E2973" s="20">
        <v>1</v>
      </c>
      <c r="G2973" t="s">
        <v>217</v>
      </c>
      <c r="H2973" s="21">
        <v>63.8</v>
      </c>
      <c r="I2973" t="s">
        <v>218</v>
      </c>
      <c r="J2973" s="22">
        <f t="shared" ref="J2973:J2979" si="24">ROUND(E2973* H2973,5)</f>
        <v>63.8</v>
      </c>
      <c r="K2973" s="23"/>
    </row>
    <row r="2974" spans="1:11" x14ac:dyDescent="0.3">
      <c r="B2974" t="s">
        <v>2263</v>
      </c>
      <c r="C2974" t="s">
        <v>898</v>
      </c>
      <c r="D2974" t="s">
        <v>2264</v>
      </c>
      <c r="E2974" s="20">
        <v>1</v>
      </c>
      <c r="G2974" t="s">
        <v>217</v>
      </c>
      <c r="H2974" s="21">
        <v>408.04</v>
      </c>
      <c r="I2974" t="s">
        <v>218</v>
      </c>
      <c r="J2974" s="22">
        <f t="shared" si="24"/>
        <v>408.04</v>
      </c>
      <c r="K2974" s="23"/>
    </row>
    <row r="2975" spans="1:11" x14ac:dyDescent="0.3">
      <c r="B2975" t="s">
        <v>2265</v>
      </c>
      <c r="C2975" t="s">
        <v>898</v>
      </c>
      <c r="D2975" t="s">
        <v>2266</v>
      </c>
      <c r="E2975" s="20">
        <v>1</v>
      </c>
      <c r="G2975" t="s">
        <v>217</v>
      </c>
      <c r="H2975" s="21">
        <v>27.43</v>
      </c>
      <c r="I2975" t="s">
        <v>218</v>
      </c>
      <c r="J2975" s="22">
        <f t="shared" si="24"/>
        <v>27.43</v>
      </c>
      <c r="K2975" s="23"/>
    </row>
    <row r="2976" spans="1:11" x14ac:dyDescent="0.3">
      <c r="B2976" t="s">
        <v>2267</v>
      </c>
      <c r="C2976" t="s">
        <v>898</v>
      </c>
      <c r="D2976" t="s">
        <v>2268</v>
      </c>
      <c r="E2976" s="20">
        <v>2</v>
      </c>
      <c r="G2976" t="s">
        <v>217</v>
      </c>
      <c r="H2976" s="21">
        <v>28.04</v>
      </c>
      <c r="I2976" t="s">
        <v>218</v>
      </c>
      <c r="J2976" s="22">
        <f t="shared" si="24"/>
        <v>56.08</v>
      </c>
      <c r="K2976" s="23"/>
    </row>
    <row r="2977" spans="1:11" x14ac:dyDescent="0.3">
      <c r="B2977" t="s">
        <v>2269</v>
      </c>
      <c r="C2977" t="s">
        <v>891</v>
      </c>
      <c r="D2977" t="s">
        <v>2030</v>
      </c>
      <c r="E2977" s="20">
        <v>2.5</v>
      </c>
      <c r="G2977" t="s">
        <v>217</v>
      </c>
      <c r="H2977" s="21">
        <v>1</v>
      </c>
      <c r="I2977" t="s">
        <v>218</v>
      </c>
      <c r="J2977" s="22">
        <f t="shared" si="24"/>
        <v>2.5</v>
      </c>
      <c r="K2977" s="23"/>
    </row>
    <row r="2978" spans="1:11" x14ac:dyDescent="0.3">
      <c r="B2978" t="s">
        <v>848</v>
      </c>
      <c r="C2978" t="s">
        <v>849</v>
      </c>
      <c r="D2978" t="s">
        <v>850</v>
      </c>
      <c r="E2978" s="20">
        <v>1.5</v>
      </c>
      <c r="G2978" t="s">
        <v>217</v>
      </c>
      <c r="H2978" s="21">
        <v>10.52</v>
      </c>
      <c r="I2978" t="s">
        <v>218</v>
      </c>
      <c r="J2978" s="22">
        <f t="shared" si="24"/>
        <v>15.78</v>
      </c>
      <c r="K2978" s="23"/>
    </row>
    <row r="2979" spans="1:11" x14ac:dyDescent="0.3">
      <c r="B2979" t="s">
        <v>932</v>
      </c>
      <c r="C2979" t="s">
        <v>849</v>
      </c>
      <c r="D2979" t="s">
        <v>933</v>
      </c>
      <c r="E2979" s="20">
        <v>1.5</v>
      </c>
      <c r="G2979" t="s">
        <v>217</v>
      </c>
      <c r="H2979" s="21">
        <v>8.59</v>
      </c>
      <c r="I2979" t="s">
        <v>218</v>
      </c>
      <c r="J2979" s="22">
        <f t="shared" si="24"/>
        <v>12.885</v>
      </c>
      <c r="K2979" s="23"/>
    </row>
    <row r="2980" spans="1:11" x14ac:dyDescent="0.3">
      <c r="D2980" s="24" t="s">
        <v>228</v>
      </c>
      <c r="E2980" s="23"/>
      <c r="H2980" s="23"/>
      <c r="K2980" s="21">
        <f>SUM(J2973:J2979)</f>
        <v>586.51499999999999</v>
      </c>
    </row>
    <row r="2981" spans="1:11" x14ac:dyDescent="0.3">
      <c r="D2981" s="24" t="s">
        <v>229</v>
      </c>
      <c r="E2981" s="23"/>
      <c r="H2981" s="23"/>
      <c r="K2981" s="69">
        <f>SUM(J2972:J2980)</f>
        <v>586.51499999999999</v>
      </c>
    </row>
    <row r="2982" spans="1:11" x14ac:dyDescent="0.3">
      <c r="D2982" s="24" t="s">
        <v>232</v>
      </c>
      <c r="E2982" s="23"/>
      <c r="H2982" s="23"/>
      <c r="K2982" s="69">
        <f>SUM(K2981:K2981)</f>
        <v>586.51499999999999</v>
      </c>
    </row>
    <row r="2984" spans="1:11" x14ac:dyDescent="0.3">
      <c r="A2984" s="17" t="s">
        <v>2270</v>
      </c>
      <c r="B2984" s="17" t="s">
        <v>2271</v>
      </c>
      <c r="C2984" s="1" t="s">
        <v>898</v>
      </c>
      <c r="D2984" s="116" t="s">
        <v>2272</v>
      </c>
      <c r="E2984" s="117"/>
      <c r="F2984" s="117"/>
      <c r="G2984" s="1"/>
      <c r="H2984" s="18" t="s">
        <v>212</v>
      </c>
      <c r="I2984" s="118">
        <v>1</v>
      </c>
      <c r="J2984" s="119"/>
      <c r="K2984" s="19">
        <f>ROUND(K3000,2)</f>
        <v>3037.69</v>
      </c>
    </row>
    <row r="2985" spans="1:11" x14ac:dyDescent="0.3">
      <c r="B2985" s="14" t="s">
        <v>223</v>
      </c>
    </row>
    <row r="2986" spans="1:11" x14ac:dyDescent="0.3">
      <c r="B2986" t="s">
        <v>2273</v>
      </c>
      <c r="C2986" t="s">
        <v>898</v>
      </c>
      <c r="D2986" t="s">
        <v>2274</v>
      </c>
      <c r="E2986" s="20">
        <v>1</v>
      </c>
      <c r="G2986" t="s">
        <v>217</v>
      </c>
      <c r="H2986" s="21">
        <v>52.91</v>
      </c>
      <c r="I2986" t="s">
        <v>218</v>
      </c>
      <c r="J2986" s="22">
        <f t="shared" ref="J2986:J2997" si="25">ROUND(E2986* H2986,5)</f>
        <v>52.91</v>
      </c>
      <c r="K2986" s="23"/>
    </row>
    <row r="2987" spans="1:11" x14ac:dyDescent="0.3">
      <c r="B2987" t="s">
        <v>932</v>
      </c>
      <c r="C2987" t="s">
        <v>849</v>
      </c>
      <c r="D2987" t="s">
        <v>933</v>
      </c>
      <c r="E2987" s="20">
        <v>3</v>
      </c>
      <c r="G2987" t="s">
        <v>217</v>
      </c>
      <c r="H2987" s="21">
        <v>8.59</v>
      </c>
      <c r="I2987" t="s">
        <v>218</v>
      </c>
      <c r="J2987" s="22">
        <f t="shared" si="25"/>
        <v>25.77</v>
      </c>
      <c r="K2987" s="23"/>
    </row>
    <row r="2988" spans="1:11" x14ac:dyDescent="0.3">
      <c r="B2988" t="s">
        <v>848</v>
      </c>
      <c r="C2988" t="s">
        <v>849</v>
      </c>
      <c r="D2988" t="s">
        <v>850</v>
      </c>
      <c r="E2988" s="20">
        <v>3</v>
      </c>
      <c r="G2988" t="s">
        <v>217</v>
      </c>
      <c r="H2988" s="21">
        <v>10.52</v>
      </c>
      <c r="I2988" t="s">
        <v>218</v>
      </c>
      <c r="J2988" s="22">
        <f t="shared" si="25"/>
        <v>31.56</v>
      </c>
      <c r="K2988" s="23"/>
    </row>
    <row r="2989" spans="1:11" x14ac:dyDescent="0.3">
      <c r="B2989" t="s">
        <v>1693</v>
      </c>
      <c r="C2989" t="s">
        <v>849</v>
      </c>
      <c r="D2989" t="s">
        <v>1694</v>
      </c>
      <c r="E2989" s="20">
        <v>1</v>
      </c>
      <c r="G2989" t="s">
        <v>217</v>
      </c>
      <c r="H2989" s="21">
        <v>27.65</v>
      </c>
      <c r="I2989" t="s">
        <v>218</v>
      </c>
      <c r="J2989" s="22">
        <f t="shared" si="25"/>
        <v>27.65</v>
      </c>
      <c r="K2989" s="23"/>
    </row>
    <row r="2990" spans="1:11" x14ac:dyDescent="0.3">
      <c r="B2990" t="s">
        <v>2275</v>
      </c>
      <c r="C2990" t="s">
        <v>898</v>
      </c>
      <c r="D2990" t="s">
        <v>2276</v>
      </c>
      <c r="E2990" s="20">
        <v>3.8</v>
      </c>
      <c r="G2990" t="s">
        <v>217</v>
      </c>
      <c r="H2990" s="21">
        <v>27.65</v>
      </c>
      <c r="I2990" t="s">
        <v>218</v>
      </c>
      <c r="J2990" s="22">
        <f t="shared" si="25"/>
        <v>105.07</v>
      </c>
      <c r="K2990" s="23"/>
    </row>
    <row r="2991" spans="1:11" x14ac:dyDescent="0.3">
      <c r="B2991" t="s">
        <v>1353</v>
      </c>
      <c r="C2991" t="s">
        <v>891</v>
      </c>
      <c r="D2991" t="s">
        <v>1066</v>
      </c>
      <c r="E2991" s="20">
        <v>10</v>
      </c>
      <c r="G2991" t="s">
        <v>217</v>
      </c>
      <c r="H2991" s="21">
        <v>1</v>
      </c>
      <c r="I2991" t="s">
        <v>218</v>
      </c>
      <c r="J2991" s="22">
        <f t="shared" si="25"/>
        <v>10</v>
      </c>
      <c r="K2991" s="23"/>
    </row>
    <row r="2992" spans="1:11" x14ac:dyDescent="0.3">
      <c r="B2992" t="s">
        <v>2277</v>
      </c>
      <c r="C2992" t="s">
        <v>1235</v>
      </c>
      <c r="D2992" t="s">
        <v>2278</v>
      </c>
      <c r="E2992" s="20">
        <v>4</v>
      </c>
      <c r="G2992" t="s">
        <v>217</v>
      </c>
      <c r="H2992" s="21">
        <v>22.29</v>
      </c>
      <c r="I2992" t="s">
        <v>218</v>
      </c>
      <c r="J2992" s="22">
        <f t="shared" si="25"/>
        <v>89.16</v>
      </c>
      <c r="K2992" s="23"/>
    </row>
    <row r="2993" spans="1:11" x14ac:dyDescent="0.3">
      <c r="B2993" t="s">
        <v>2279</v>
      </c>
      <c r="C2993" t="s">
        <v>898</v>
      </c>
      <c r="D2993" t="s">
        <v>2280</v>
      </c>
      <c r="E2993" s="20">
        <v>4</v>
      </c>
      <c r="G2993" t="s">
        <v>217</v>
      </c>
      <c r="H2993" s="21">
        <v>6.71</v>
      </c>
      <c r="I2993" t="s">
        <v>218</v>
      </c>
      <c r="J2993" s="22">
        <f t="shared" si="25"/>
        <v>26.84</v>
      </c>
      <c r="K2993" s="23"/>
    </row>
    <row r="2994" spans="1:11" x14ac:dyDescent="0.3">
      <c r="B2994" t="s">
        <v>1398</v>
      </c>
      <c r="C2994" t="s">
        <v>891</v>
      </c>
      <c r="D2994" t="s">
        <v>1399</v>
      </c>
      <c r="E2994" s="20">
        <v>3.61</v>
      </c>
      <c r="G2994" t="s">
        <v>217</v>
      </c>
      <c r="H2994" s="21">
        <v>1</v>
      </c>
      <c r="I2994" t="s">
        <v>218</v>
      </c>
      <c r="J2994" s="22">
        <f t="shared" si="25"/>
        <v>3.61</v>
      </c>
      <c r="K2994" s="23"/>
    </row>
    <row r="2995" spans="1:11" x14ac:dyDescent="0.3">
      <c r="B2995" t="s">
        <v>2281</v>
      </c>
      <c r="C2995" t="s">
        <v>898</v>
      </c>
      <c r="D2995" t="s">
        <v>2282</v>
      </c>
      <c r="E2995" s="20">
        <v>1</v>
      </c>
      <c r="G2995" t="s">
        <v>217</v>
      </c>
      <c r="H2995" s="21">
        <v>2532.58</v>
      </c>
      <c r="I2995" t="s">
        <v>218</v>
      </c>
      <c r="J2995" s="22">
        <f t="shared" si="25"/>
        <v>2532.58</v>
      </c>
      <c r="K2995" s="23"/>
    </row>
    <row r="2996" spans="1:11" x14ac:dyDescent="0.3">
      <c r="B2996" t="s">
        <v>2283</v>
      </c>
      <c r="C2996" t="s">
        <v>846</v>
      </c>
      <c r="D2996" t="s">
        <v>2284</v>
      </c>
      <c r="E2996" s="20">
        <v>6</v>
      </c>
      <c r="G2996" t="s">
        <v>217</v>
      </c>
      <c r="H2996" s="21">
        <v>2.09</v>
      </c>
      <c r="I2996" t="s">
        <v>218</v>
      </c>
      <c r="J2996" s="22">
        <f t="shared" si="25"/>
        <v>12.54</v>
      </c>
      <c r="K2996" s="23"/>
    </row>
    <row r="2997" spans="1:11" x14ac:dyDescent="0.3">
      <c r="B2997" t="s">
        <v>2285</v>
      </c>
      <c r="C2997" t="s">
        <v>891</v>
      </c>
      <c r="D2997" t="s">
        <v>2286</v>
      </c>
      <c r="E2997" s="20">
        <v>120</v>
      </c>
      <c r="G2997" t="s">
        <v>217</v>
      </c>
      <c r="H2997" s="21">
        <v>1</v>
      </c>
      <c r="I2997" t="s">
        <v>218</v>
      </c>
      <c r="J2997" s="22">
        <f t="shared" si="25"/>
        <v>120</v>
      </c>
      <c r="K2997" s="23"/>
    </row>
    <row r="2998" spans="1:11" x14ac:dyDescent="0.3">
      <c r="D2998" s="24" t="s">
        <v>228</v>
      </c>
      <c r="E2998" s="23"/>
      <c r="H2998" s="23"/>
      <c r="K2998" s="21">
        <f>SUM(J2986:J2997)</f>
        <v>3037.69</v>
      </c>
    </row>
    <row r="2999" spans="1:11" x14ac:dyDescent="0.3">
      <c r="D2999" s="24" t="s">
        <v>229</v>
      </c>
      <c r="E2999" s="23"/>
      <c r="H2999" s="23"/>
      <c r="K2999" s="69">
        <f>SUM(J2985:J2998)</f>
        <v>3037.69</v>
      </c>
    </row>
    <row r="3000" spans="1:11" x14ac:dyDescent="0.3">
      <c r="D3000" s="24" t="s">
        <v>232</v>
      </c>
      <c r="E3000" s="23"/>
      <c r="H3000" s="23"/>
      <c r="K3000" s="69">
        <f>SUM(K2999:K2999)</f>
        <v>3037.69</v>
      </c>
    </row>
    <row r="3002" spans="1:11" x14ac:dyDescent="0.3">
      <c r="A3002" s="17" t="s">
        <v>2287</v>
      </c>
      <c r="B3002" s="17" t="s">
        <v>2288</v>
      </c>
      <c r="C3002" s="1" t="s">
        <v>898</v>
      </c>
      <c r="D3002" s="116" t="s">
        <v>2289</v>
      </c>
      <c r="E3002" s="117"/>
      <c r="F3002" s="117"/>
      <c r="G3002" s="1"/>
      <c r="H3002" s="18" t="s">
        <v>212</v>
      </c>
      <c r="I3002" s="118">
        <v>1</v>
      </c>
      <c r="J3002" s="119"/>
      <c r="K3002" s="19">
        <f>ROUND(K3020,2)</f>
        <v>13036.18</v>
      </c>
    </row>
    <row r="3003" spans="1:11" x14ac:dyDescent="0.3">
      <c r="B3003" s="14" t="s">
        <v>223</v>
      </c>
    </row>
    <row r="3004" spans="1:11" x14ac:dyDescent="0.3">
      <c r="B3004" t="s">
        <v>2277</v>
      </c>
      <c r="C3004" t="s">
        <v>1235</v>
      </c>
      <c r="D3004" t="s">
        <v>2278</v>
      </c>
      <c r="E3004" s="20">
        <v>4</v>
      </c>
      <c r="G3004" t="s">
        <v>217</v>
      </c>
      <c r="H3004" s="21">
        <v>22.29</v>
      </c>
      <c r="I3004" t="s">
        <v>218</v>
      </c>
      <c r="J3004" s="22">
        <f t="shared" ref="J3004:J3017" si="26">ROUND(E3004* H3004,5)</f>
        <v>89.16</v>
      </c>
      <c r="K3004" s="23"/>
    </row>
    <row r="3005" spans="1:11" x14ac:dyDescent="0.3">
      <c r="B3005" t="s">
        <v>932</v>
      </c>
      <c r="C3005" t="s">
        <v>849</v>
      </c>
      <c r="D3005" t="s">
        <v>933</v>
      </c>
      <c r="E3005" s="20">
        <v>3</v>
      </c>
      <c r="G3005" t="s">
        <v>217</v>
      </c>
      <c r="H3005" s="21">
        <v>8.59</v>
      </c>
      <c r="I3005" t="s">
        <v>218</v>
      </c>
      <c r="J3005" s="22">
        <f t="shared" si="26"/>
        <v>25.77</v>
      </c>
      <c r="K3005" s="23"/>
    </row>
    <row r="3006" spans="1:11" x14ac:dyDescent="0.3">
      <c r="B3006" t="s">
        <v>848</v>
      </c>
      <c r="C3006" t="s">
        <v>849</v>
      </c>
      <c r="D3006" t="s">
        <v>850</v>
      </c>
      <c r="E3006" s="20">
        <v>3</v>
      </c>
      <c r="G3006" t="s">
        <v>217</v>
      </c>
      <c r="H3006" s="21">
        <v>10.52</v>
      </c>
      <c r="I3006" t="s">
        <v>218</v>
      </c>
      <c r="J3006" s="22">
        <f t="shared" si="26"/>
        <v>31.56</v>
      </c>
      <c r="K3006" s="23"/>
    </row>
    <row r="3007" spans="1:11" x14ac:dyDescent="0.3">
      <c r="B3007" t="s">
        <v>1693</v>
      </c>
      <c r="C3007" t="s">
        <v>849</v>
      </c>
      <c r="D3007" t="s">
        <v>1694</v>
      </c>
      <c r="E3007" s="20">
        <v>1</v>
      </c>
      <c r="G3007" t="s">
        <v>217</v>
      </c>
      <c r="H3007" s="21">
        <v>27.65</v>
      </c>
      <c r="I3007" t="s">
        <v>218</v>
      </c>
      <c r="J3007" s="22">
        <f t="shared" si="26"/>
        <v>27.65</v>
      </c>
      <c r="K3007" s="23"/>
    </row>
    <row r="3008" spans="1:11" x14ac:dyDescent="0.3">
      <c r="B3008" t="s">
        <v>2290</v>
      </c>
      <c r="C3008" t="s">
        <v>898</v>
      </c>
      <c r="D3008" t="s">
        <v>2291</v>
      </c>
      <c r="E3008" s="20">
        <v>1</v>
      </c>
      <c r="G3008" t="s">
        <v>217</v>
      </c>
      <c r="H3008" s="21">
        <v>12526.1</v>
      </c>
      <c r="I3008" t="s">
        <v>218</v>
      </c>
      <c r="J3008" s="22">
        <f t="shared" si="26"/>
        <v>12526.1</v>
      </c>
      <c r="K3008" s="23"/>
    </row>
    <row r="3009" spans="1:11" x14ac:dyDescent="0.3">
      <c r="B3009" t="s">
        <v>1353</v>
      </c>
      <c r="C3009" t="s">
        <v>891</v>
      </c>
      <c r="D3009" t="s">
        <v>1066</v>
      </c>
      <c r="E3009" s="20">
        <v>10</v>
      </c>
      <c r="G3009" t="s">
        <v>217</v>
      </c>
      <c r="H3009" s="21">
        <v>1</v>
      </c>
      <c r="I3009" t="s">
        <v>218</v>
      </c>
      <c r="J3009" s="22">
        <f t="shared" si="26"/>
        <v>10</v>
      </c>
      <c r="K3009" s="23"/>
    </row>
    <row r="3010" spans="1:11" x14ac:dyDescent="0.3">
      <c r="B3010" t="s">
        <v>2279</v>
      </c>
      <c r="C3010" t="s">
        <v>898</v>
      </c>
      <c r="D3010" t="s">
        <v>2280</v>
      </c>
      <c r="E3010" s="20">
        <v>4</v>
      </c>
      <c r="G3010" t="s">
        <v>217</v>
      </c>
      <c r="H3010" s="21">
        <v>6.71</v>
      </c>
      <c r="I3010" t="s">
        <v>218</v>
      </c>
      <c r="J3010" s="22">
        <f t="shared" si="26"/>
        <v>26.84</v>
      </c>
      <c r="K3010" s="23"/>
    </row>
    <row r="3011" spans="1:11" x14ac:dyDescent="0.3">
      <c r="B3011" t="s">
        <v>2283</v>
      </c>
      <c r="C3011" t="s">
        <v>846</v>
      </c>
      <c r="D3011" t="s">
        <v>2284</v>
      </c>
      <c r="E3011" s="20">
        <v>6</v>
      </c>
      <c r="G3011" t="s">
        <v>217</v>
      </c>
      <c r="H3011" s="21">
        <v>2.09</v>
      </c>
      <c r="I3011" t="s">
        <v>218</v>
      </c>
      <c r="J3011" s="22">
        <f t="shared" si="26"/>
        <v>12.54</v>
      </c>
      <c r="K3011" s="23"/>
    </row>
    <row r="3012" spans="1:11" x14ac:dyDescent="0.3">
      <c r="B3012" t="s">
        <v>1388</v>
      </c>
      <c r="C3012" t="s">
        <v>891</v>
      </c>
      <c r="D3012" t="s">
        <v>1389</v>
      </c>
      <c r="E3012" s="20">
        <v>1.62</v>
      </c>
      <c r="G3012" t="s">
        <v>217</v>
      </c>
      <c r="H3012" s="21">
        <v>1</v>
      </c>
      <c r="I3012" t="s">
        <v>218</v>
      </c>
      <c r="J3012" s="22">
        <f t="shared" si="26"/>
        <v>1.62</v>
      </c>
      <c r="K3012" s="23"/>
    </row>
    <row r="3013" spans="1:11" x14ac:dyDescent="0.3">
      <c r="B3013" t="s">
        <v>1398</v>
      </c>
      <c r="C3013" t="s">
        <v>891</v>
      </c>
      <c r="D3013" t="s">
        <v>1399</v>
      </c>
      <c r="E3013" s="20">
        <v>3.61</v>
      </c>
      <c r="G3013" t="s">
        <v>217</v>
      </c>
      <c r="H3013" s="21">
        <v>1</v>
      </c>
      <c r="I3013" t="s">
        <v>218</v>
      </c>
      <c r="J3013" s="22">
        <f t="shared" si="26"/>
        <v>3.61</v>
      </c>
      <c r="K3013" s="23"/>
    </row>
    <row r="3014" spans="1:11" x14ac:dyDescent="0.3">
      <c r="B3014" t="s">
        <v>1400</v>
      </c>
      <c r="C3014" t="s">
        <v>891</v>
      </c>
      <c r="D3014" t="s">
        <v>1401</v>
      </c>
      <c r="E3014" s="20">
        <v>3.35</v>
      </c>
      <c r="G3014" t="s">
        <v>217</v>
      </c>
      <c r="H3014" s="21">
        <v>1</v>
      </c>
      <c r="I3014" t="s">
        <v>218</v>
      </c>
      <c r="J3014" s="22">
        <f t="shared" si="26"/>
        <v>3.35</v>
      </c>
      <c r="K3014" s="23"/>
    </row>
    <row r="3015" spans="1:11" x14ac:dyDescent="0.3">
      <c r="B3015" t="s">
        <v>2285</v>
      </c>
      <c r="C3015" t="s">
        <v>891</v>
      </c>
      <c r="D3015" t="s">
        <v>2286</v>
      </c>
      <c r="E3015" s="20">
        <v>120</v>
      </c>
      <c r="G3015" t="s">
        <v>217</v>
      </c>
      <c r="H3015" s="21">
        <v>1</v>
      </c>
      <c r="I3015" t="s">
        <v>218</v>
      </c>
      <c r="J3015" s="22">
        <f t="shared" si="26"/>
        <v>120</v>
      </c>
      <c r="K3015" s="23"/>
    </row>
    <row r="3016" spans="1:11" x14ac:dyDescent="0.3">
      <c r="B3016" t="s">
        <v>2273</v>
      </c>
      <c r="C3016" t="s">
        <v>898</v>
      </c>
      <c r="D3016" t="s">
        <v>2274</v>
      </c>
      <c r="E3016" s="20">
        <v>1</v>
      </c>
      <c r="G3016" t="s">
        <v>217</v>
      </c>
      <c r="H3016" s="21">
        <v>52.91</v>
      </c>
      <c r="I3016" t="s">
        <v>218</v>
      </c>
      <c r="J3016" s="22">
        <f t="shared" si="26"/>
        <v>52.91</v>
      </c>
      <c r="K3016" s="23"/>
    </row>
    <row r="3017" spans="1:11" x14ac:dyDescent="0.3">
      <c r="B3017" t="s">
        <v>2275</v>
      </c>
      <c r="C3017" t="s">
        <v>898</v>
      </c>
      <c r="D3017" t="s">
        <v>2276</v>
      </c>
      <c r="E3017" s="20">
        <v>3.8</v>
      </c>
      <c r="G3017" t="s">
        <v>217</v>
      </c>
      <c r="H3017" s="21">
        <v>27.65</v>
      </c>
      <c r="I3017" t="s">
        <v>218</v>
      </c>
      <c r="J3017" s="22">
        <f t="shared" si="26"/>
        <v>105.07</v>
      </c>
      <c r="K3017" s="23"/>
    </row>
    <row r="3018" spans="1:11" x14ac:dyDescent="0.3">
      <c r="D3018" s="24" t="s">
        <v>228</v>
      </c>
      <c r="E3018" s="23"/>
      <c r="H3018" s="23"/>
      <c r="K3018" s="21">
        <f>SUM(J3004:J3017)</f>
        <v>13036.180000000002</v>
      </c>
    </row>
    <row r="3019" spans="1:11" x14ac:dyDescent="0.3">
      <c r="D3019" s="24" t="s">
        <v>229</v>
      </c>
      <c r="E3019" s="23"/>
      <c r="H3019" s="23"/>
      <c r="K3019" s="69">
        <f>SUM(J3003:J3018)</f>
        <v>13036.180000000002</v>
      </c>
    </row>
    <row r="3020" spans="1:11" x14ac:dyDescent="0.3">
      <c r="D3020" s="24" t="s">
        <v>232</v>
      </c>
      <c r="E3020" s="23"/>
      <c r="H3020" s="23"/>
      <c r="K3020" s="69">
        <f>SUM(K3019:K3019)</f>
        <v>13036.180000000002</v>
      </c>
    </row>
    <row r="3022" spans="1:11" x14ac:dyDescent="0.3">
      <c r="A3022" s="17" t="s">
        <v>2292</v>
      </c>
      <c r="B3022" s="17" t="s">
        <v>2293</v>
      </c>
      <c r="C3022" s="1" t="s">
        <v>898</v>
      </c>
      <c r="D3022" s="116" t="s">
        <v>2294</v>
      </c>
      <c r="E3022" s="117"/>
      <c r="F3022" s="117"/>
      <c r="G3022" s="1"/>
      <c r="H3022" s="18" t="s">
        <v>212</v>
      </c>
      <c r="I3022" s="118">
        <v>1</v>
      </c>
      <c r="J3022" s="119"/>
      <c r="K3022" s="19">
        <f>ROUND(K3040,2)</f>
        <v>11269.44</v>
      </c>
    </row>
    <row r="3023" spans="1:11" x14ac:dyDescent="0.3">
      <c r="B3023" s="14" t="s">
        <v>223</v>
      </c>
    </row>
    <row r="3024" spans="1:11" x14ac:dyDescent="0.3">
      <c r="B3024" t="s">
        <v>1353</v>
      </c>
      <c r="C3024" t="s">
        <v>891</v>
      </c>
      <c r="D3024" t="s">
        <v>1066</v>
      </c>
      <c r="E3024" s="20">
        <v>10</v>
      </c>
      <c r="G3024" t="s">
        <v>217</v>
      </c>
      <c r="H3024" s="21">
        <v>1</v>
      </c>
      <c r="I3024" t="s">
        <v>218</v>
      </c>
      <c r="J3024" s="22">
        <f t="shared" ref="J3024:J3037" si="27">ROUND(E3024* H3024,5)</f>
        <v>10</v>
      </c>
      <c r="K3024" s="23"/>
    </row>
    <row r="3025" spans="2:11" x14ac:dyDescent="0.3">
      <c r="B3025" t="s">
        <v>2283</v>
      </c>
      <c r="C3025" t="s">
        <v>846</v>
      </c>
      <c r="D3025" t="s">
        <v>2284</v>
      </c>
      <c r="E3025" s="20">
        <v>6</v>
      </c>
      <c r="G3025" t="s">
        <v>217</v>
      </c>
      <c r="H3025" s="21">
        <v>2.09</v>
      </c>
      <c r="I3025" t="s">
        <v>218</v>
      </c>
      <c r="J3025" s="22">
        <f t="shared" si="27"/>
        <v>12.54</v>
      </c>
      <c r="K3025" s="23"/>
    </row>
    <row r="3026" spans="2:11" x14ac:dyDescent="0.3">
      <c r="B3026" t="s">
        <v>2295</v>
      </c>
      <c r="C3026" t="s">
        <v>898</v>
      </c>
      <c r="D3026" t="s">
        <v>2291</v>
      </c>
      <c r="E3026" s="20">
        <v>1</v>
      </c>
      <c r="G3026" t="s">
        <v>217</v>
      </c>
      <c r="H3026" s="21">
        <v>10759.36</v>
      </c>
      <c r="I3026" t="s">
        <v>218</v>
      </c>
      <c r="J3026" s="22">
        <f t="shared" si="27"/>
        <v>10759.36</v>
      </c>
      <c r="K3026" s="23"/>
    </row>
    <row r="3027" spans="2:11" x14ac:dyDescent="0.3">
      <c r="B3027" t="s">
        <v>2273</v>
      </c>
      <c r="C3027" t="s">
        <v>898</v>
      </c>
      <c r="D3027" t="s">
        <v>2274</v>
      </c>
      <c r="E3027" s="20">
        <v>1</v>
      </c>
      <c r="G3027" t="s">
        <v>217</v>
      </c>
      <c r="H3027" s="21">
        <v>52.91</v>
      </c>
      <c r="I3027" t="s">
        <v>218</v>
      </c>
      <c r="J3027" s="22">
        <f t="shared" si="27"/>
        <v>52.91</v>
      </c>
      <c r="K3027" s="23"/>
    </row>
    <row r="3028" spans="2:11" x14ac:dyDescent="0.3">
      <c r="B3028" t="s">
        <v>2285</v>
      </c>
      <c r="C3028" t="s">
        <v>891</v>
      </c>
      <c r="D3028" t="s">
        <v>2286</v>
      </c>
      <c r="E3028" s="20">
        <v>120</v>
      </c>
      <c r="G3028" t="s">
        <v>217</v>
      </c>
      <c r="H3028" s="21">
        <v>1</v>
      </c>
      <c r="I3028" t="s">
        <v>218</v>
      </c>
      <c r="J3028" s="22">
        <f t="shared" si="27"/>
        <v>120</v>
      </c>
      <c r="K3028" s="23"/>
    </row>
    <row r="3029" spans="2:11" x14ac:dyDescent="0.3">
      <c r="B3029" t="s">
        <v>1400</v>
      </c>
      <c r="C3029" t="s">
        <v>891</v>
      </c>
      <c r="D3029" t="s">
        <v>1401</v>
      </c>
      <c r="E3029" s="20">
        <v>3.35</v>
      </c>
      <c r="G3029" t="s">
        <v>217</v>
      </c>
      <c r="H3029" s="21">
        <v>1</v>
      </c>
      <c r="I3029" t="s">
        <v>218</v>
      </c>
      <c r="J3029" s="22">
        <f t="shared" si="27"/>
        <v>3.35</v>
      </c>
      <c r="K3029" s="23"/>
    </row>
    <row r="3030" spans="2:11" x14ac:dyDescent="0.3">
      <c r="B3030" t="s">
        <v>1398</v>
      </c>
      <c r="C3030" t="s">
        <v>891</v>
      </c>
      <c r="D3030" t="s">
        <v>1399</v>
      </c>
      <c r="E3030" s="20">
        <v>3.61</v>
      </c>
      <c r="G3030" t="s">
        <v>217</v>
      </c>
      <c r="H3030" s="21">
        <v>1</v>
      </c>
      <c r="I3030" t="s">
        <v>218</v>
      </c>
      <c r="J3030" s="22">
        <f t="shared" si="27"/>
        <v>3.61</v>
      </c>
      <c r="K3030" s="23"/>
    </row>
    <row r="3031" spans="2:11" x14ac:dyDescent="0.3">
      <c r="B3031" t="s">
        <v>1388</v>
      </c>
      <c r="C3031" t="s">
        <v>891</v>
      </c>
      <c r="D3031" t="s">
        <v>1389</v>
      </c>
      <c r="E3031" s="20">
        <v>1.62</v>
      </c>
      <c r="G3031" t="s">
        <v>217</v>
      </c>
      <c r="H3031" s="21">
        <v>1</v>
      </c>
      <c r="I3031" t="s">
        <v>218</v>
      </c>
      <c r="J3031" s="22">
        <f t="shared" si="27"/>
        <v>1.62</v>
      </c>
      <c r="K3031" s="23"/>
    </row>
    <row r="3032" spans="2:11" x14ac:dyDescent="0.3">
      <c r="B3032" t="s">
        <v>2279</v>
      </c>
      <c r="C3032" t="s">
        <v>898</v>
      </c>
      <c r="D3032" t="s">
        <v>2280</v>
      </c>
      <c r="E3032" s="20">
        <v>4</v>
      </c>
      <c r="G3032" t="s">
        <v>217</v>
      </c>
      <c r="H3032" s="21">
        <v>6.71</v>
      </c>
      <c r="I3032" t="s">
        <v>218</v>
      </c>
      <c r="J3032" s="22">
        <f t="shared" si="27"/>
        <v>26.84</v>
      </c>
      <c r="K3032" s="23"/>
    </row>
    <row r="3033" spans="2:11" x14ac:dyDescent="0.3">
      <c r="B3033" t="s">
        <v>2275</v>
      </c>
      <c r="C3033" t="s">
        <v>898</v>
      </c>
      <c r="D3033" t="s">
        <v>2276</v>
      </c>
      <c r="E3033" s="20">
        <v>3.8</v>
      </c>
      <c r="G3033" t="s">
        <v>217</v>
      </c>
      <c r="H3033" s="21">
        <v>27.65</v>
      </c>
      <c r="I3033" t="s">
        <v>218</v>
      </c>
      <c r="J3033" s="22">
        <f t="shared" si="27"/>
        <v>105.07</v>
      </c>
      <c r="K3033" s="23"/>
    </row>
    <row r="3034" spans="2:11" x14ac:dyDescent="0.3">
      <c r="B3034" t="s">
        <v>1693</v>
      </c>
      <c r="C3034" t="s">
        <v>849</v>
      </c>
      <c r="D3034" t="s">
        <v>1694</v>
      </c>
      <c r="E3034" s="20">
        <v>1</v>
      </c>
      <c r="G3034" t="s">
        <v>217</v>
      </c>
      <c r="H3034" s="21">
        <v>27.65</v>
      </c>
      <c r="I3034" t="s">
        <v>218</v>
      </c>
      <c r="J3034" s="22">
        <f t="shared" si="27"/>
        <v>27.65</v>
      </c>
      <c r="K3034" s="23"/>
    </row>
    <row r="3035" spans="2:11" x14ac:dyDescent="0.3">
      <c r="B3035" t="s">
        <v>848</v>
      </c>
      <c r="C3035" t="s">
        <v>849</v>
      </c>
      <c r="D3035" t="s">
        <v>850</v>
      </c>
      <c r="E3035" s="20">
        <v>3</v>
      </c>
      <c r="G3035" t="s">
        <v>217</v>
      </c>
      <c r="H3035" s="21">
        <v>10.52</v>
      </c>
      <c r="I3035" t="s">
        <v>218</v>
      </c>
      <c r="J3035" s="22">
        <f t="shared" si="27"/>
        <v>31.56</v>
      </c>
      <c r="K3035" s="23"/>
    </row>
    <row r="3036" spans="2:11" x14ac:dyDescent="0.3">
      <c r="B3036" t="s">
        <v>932</v>
      </c>
      <c r="C3036" t="s">
        <v>849</v>
      </c>
      <c r="D3036" t="s">
        <v>933</v>
      </c>
      <c r="E3036" s="20">
        <v>3</v>
      </c>
      <c r="G3036" t="s">
        <v>217</v>
      </c>
      <c r="H3036" s="21">
        <v>8.59</v>
      </c>
      <c r="I3036" t="s">
        <v>218</v>
      </c>
      <c r="J3036" s="22">
        <f t="shared" si="27"/>
        <v>25.77</v>
      </c>
      <c r="K3036" s="23"/>
    </row>
    <row r="3037" spans="2:11" x14ac:dyDescent="0.3">
      <c r="B3037" t="s">
        <v>2277</v>
      </c>
      <c r="C3037" t="s">
        <v>1235</v>
      </c>
      <c r="D3037" t="s">
        <v>2278</v>
      </c>
      <c r="E3037" s="20">
        <v>4</v>
      </c>
      <c r="G3037" t="s">
        <v>217</v>
      </c>
      <c r="H3037" s="21">
        <v>22.29</v>
      </c>
      <c r="I3037" t="s">
        <v>218</v>
      </c>
      <c r="J3037" s="22">
        <f t="shared" si="27"/>
        <v>89.16</v>
      </c>
      <c r="K3037" s="23"/>
    </row>
    <row r="3038" spans="2:11" x14ac:dyDescent="0.3">
      <c r="D3038" s="24" t="s">
        <v>228</v>
      </c>
      <c r="E3038" s="23"/>
      <c r="H3038" s="23"/>
      <c r="K3038" s="21">
        <f>SUM(J3024:J3037)</f>
        <v>11269.440000000002</v>
      </c>
    </row>
    <row r="3039" spans="2:11" x14ac:dyDescent="0.3">
      <c r="D3039" s="24" t="s">
        <v>229</v>
      </c>
      <c r="E3039" s="23"/>
      <c r="H3039" s="23"/>
      <c r="K3039" s="69">
        <f>SUM(J3023:J3038)</f>
        <v>11269.440000000002</v>
      </c>
    </row>
    <row r="3040" spans="2:11" x14ac:dyDescent="0.3">
      <c r="D3040" s="24" t="s">
        <v>232</v>
      </c>
      <c r="E3040" s="23"/>
      <c r="H3040" s="23"/>
      <c r="K3040" s="69">
        <f>SUM(K3039:K3039)</f>
        <v>11269.440000000002</v>
      </c>
    </row>
    <row r="3042" spans="1:11" x14ac:dyDescent="0.3">
      <c r="A3042" s="17" t="s">
        <v>2296</v>
      </c>
      <c r="B3042" s="17" t="s">
        <v>2297</v>
      </c>
      <c r="C3042" s="1" t="s">
        <v>13</v>
      </c>
      <c r="D3042" s="116" t="s">
        <v>2298</v>
      </c>
      <c r="E3042" s="117"/>
      <c r="F3042" s="117"/>
      <c r="G3042" s="1"/>
      <c r="H3042" s="18" t="s">
        <v>212</v>
      </c>
      <c r="I3042" s="118">
        <v>1</v>
      </c>
      <c r="J3042" s="119"/>
      <c r="K3042" s="19">
        <f>ROUND(K3047,2)</f>
        <v>7.18</v>
      </c>
    </row>
    <row r="3043" spans="1:11" x14ac:dyDescent="0.3">
      <c r="B3043" s="14" t="s">
        <v>213</v>
      </c>
    </row>
    <row r="3044" spans="1:11" x14ac:dyDescent="0.3">
      <c r="B3044" t="s">
        <v>814</v>
      </c>
      <c r="C3044" t="s">
        <v>214</v>
      </c>
      <c r="D3044" t="s">
        <v>234</v>
      </c>
      <c r="E3044" s="20">
        <v>0.36199999999999999</v>
      </c>
      <c r="F3044" t="s">
        <v>216</v>
      </c>
      <c r="G3044" t="s">
        <v>217</v>
      </c>
      <c r="H3044" s="21">
        <v>19.84</v>
      </c>
      <c r="I3044" t="s">
        <v>218</v>
      </c>
      <c r="J3044" s="22">
        <f>ROUND(E3044/I3042* H3044,5)</f>
        <v>7.18208</v>
      </c>
      <c r="K3044" s="23"/>
    </row>
    <row r="3045" spans="1:11" x14ac:dyDescent="0.3">
      <c r="D3045" s="24" t="s">
        <v>219</v>
      </c>
      <c r="E3045" s="23"/>
      <c r="H3045" s="23"/>
      <c r="K3045" s="21">
        <f>SUM(J3044:J3044)</f>
        <v>7.18208</v>
      </c>
    </row>
    <row r="3046" spans="1:11" x14ac:dyDescent="0.3">
      <c r="D3046" s="24" t="s">
        <v>229</v>
      </c>
      <c r="E3046" s="23"/>
      <c r="H3046" s="23"/>
      <c r="K3046" s="69">
        <f>SUM(J3043:J3045)</f>
        <v>7.18208</v>
      </c>
    </row>
    <row r="3047" spans="1:11" x14ac:dyDescent="0.3">
      <c r="D3047" s="24" t="s">
        <v>232</v>
      </c>
      <c r="E3047" s="23"/>
      <c r="H3047" s="23"/>
      <c r="K3047" s="69">
        <f>SUM(K3046:K3046)</f>
        <v>7.18208</v>
      </c>
    </row>
    <row r="3049" spans="1:11" x14ac:dyDescent="0.3">
      <c r="A3049" s="17" t="s">
        <v>2299</v>
      </c>
      <c r="B3049" s="17" t="s">
        <v>2300</v>
      </c>
      <c r="C3049" s="1" t="s">
        <v>13</v>
      </c>
      <c r="D3049" s="116" t="s">
        <v>2301</v>
      </c>
      <c r="E3049" s="117"/>
      <c r="F3049" s="117"/>
      <c r="G3049" s="1"/>
      <c r="H3049" s="18" t="s">
        <v>212</v>
      </c>
      <c r="I3049" s="118">
        <v>1</v>
      </c>
      <c r="J3049" s="119"/>
      <c r="K3049" s="19">
        <f>ROUND(K3054,2)</f>
        <v>6.25</v>
      </c>
    </row>
    <row r="3050" spans="1:11" x14ac:dyDescent="0.3">
      <c r="B3050" s="14" t="s">
        <v>213</v>
      </c>
    </row>
    <row r="3051" spans="1:11" x14ac:dyDescent="0.3">
      <c r="B3051" t="s">
        <v>814</v>
      </c>
      <c r="C3051" t="s">
        <v>214</v>
      </c>
      <c r="D3051" t="s">
        <v>234</v>
      </c>
      <c r="E3051" s="20">
        <v>0.315</v>
      </c>
      <c r="F3051" t="s">
        <v>216</v>
      </c>
      <c r="G3051" t="s">
        <v>217</v>
      </c>
      <c r="H3051" s="21">
        <v>19.84</v>
      </c>
      <c r="I3051" t="s">
        <v>218</v>
      </c>
      <c r="J3051" s="22">
        <f>ROUND(E3051/I3049* H3051,5)</f>
        <v>6.2496</v>
      </c>
      <c r="K3051" s="23"/>
    </row>
    <row r="3052" spans="1:11" x14ac:dyDescent="0.3">
      <c r="D3052" s="24" t="s">
        <v>219</v>
      </c>
      <c r="E3052" s="23"/>
      <c r="H3052" s="23"/>
      <c r="K3052" s="21">
        <f>SUM(J3051:J3051)</f>
        <v>6.2496</v>
      </c>
    </row>
    <row r="3053" spans="1:11" x14ac:dyDescent="0.3">
      <c r="D3053" s="24" t="s">
        <v>229</v>
      </c>
      <c r="E3053" s="23"/>
      <c r="H3053" s="23"/>
      <c r="K3053" s="69">
        <f>SUM(J3050:J3052)</f>
        <v>6.2496</v>
      </c>
    </row>
    <row r="3054" spans="1:11" x14ac:dyDescent="0.3">
      <c r="D3054" s="24" t="s">
        <v>232</v>
      </c>
      <c r="E3054" s="23"/>
      <c r="H3054" s="23"/>
      <c r="K3054" s="69">
        <f>SUM(K3053:K3053)</f>
        <v>6.2496</v>
      </c>
    </row>
    <row r="3056" spans="1:11" x14ac:dyDescent="0.3">
      <c r="A3056" s="17" t="s">
        <v>2302</v>
      </c>
      <c r="B3056" s="17" t="s">
        <v>2303</v>
      </c>
      <c r="C3056" s="1" t="s">
        <v>13</v>
      </c>
      <c r="D3056" s="116" t="s">
        <v>2304</v>
      </c>
      <c r="E3056" s="117"/>
      <c r="F3056" s="117"/>
      <c r="G3056" s="1"/>
      <c r="H3056" s="18" t="s">
        <v>212</v>
      </c>
      <c r="I3056" s="118">
        <v>1</v>
      </c>
      <c r="J3056" s="119"/>
      <c r="K3056" s="19">
        <f>ROUND(K3061,2)</f>
        <v>11.9</v>
      </c>
    </row>
    <row r="3057" spans="1:11" x14ac:dyDescent="0.3">
      <c r="B3057" s="14" t="s">
        <v>213</v>
      </c>
    </row>
    <row r="3058" spans="1:11" x14ac:dyDescent="0.3">
      <c r="B3058" t="s">
        <v>814</v>
      </c>
      <c r="C3058" t="s">
        <v>214</v>
      </c>
      <c r="D3058" t="s">
        <v>234</v>
      </c>
      <c r="E3058" s="20">
        <v>0.6</v>
      </c>
      <c r="F3058" t="s">
        <v>216</v>
      </c>
      <c r="G3058" t="s">
        <v>217</v>
      </c>
      <c r="H3058" s="21">
        <v>19.84</v>
      </c>
      <c r="I3058" t="s">
        <v>218</v>
      </c>
      <c r="J3058" s="22">
        <f>ROUND(E3058/I3056* H3058,5)</f>
        <v>11.904</v>
      </c>
      <c r="K3058" s="23"/>
    </row>
    <row r="3059" spans="1:11" x14ac:dyDescent="0.3">
      <c r="D3059" s="24" t="s">
        <v>219</v>
      </c>
      <c r="E3059" s="23"/>
      <c r="H3059" s="23"/>
      <c r="K3059" s="21">
        <f>SUM(J3058:J3058)</f>
        <v>11.904</v>
      </c>
    </row>
    <row r="3060" spans="1:11" x14ac:dyDescent="0.3">
      <c r="D3060" s="24" t="s">
        <v>229</v>
      </c>
      <c r="E3060" s="23"/>
      <c r="H3060" s="23"/>
      <c r="K3060" s="69">
        <f>SUM(J3057:J3059)</f>
        <v>11.904</v>
      </c>
    </row>
    <row r="3061" spans="1:11" x14ac:dyDescent="0.3">
      <c r="D3061" s="24" t="s">
        <v>232</v>
      </c>
      <c r="E3061" s="23"/>
      <c r="H3061" s="23"/>
      <c r="K3061" s="69">
        <f>SUM(K3060:K3060)</f>
        <v>11.904</v>
      </c>
    </row>
    <row r="3063" spans="1:11" x14ac:dyDescent="0.3">
      <c r="A3063" s="17" t="s">
        <v>2305</v>
      </c>
      <c r="B3063" s="17" t="s">
        <v>2306</v>
      </c>
      <c r="C3063" s="1" t="s">
        <v>13</v>
      </c>
      <c r="D3063" s="116" t="s">
        <v>2307</v>
      </c>
      <c r="E3063" s="117"/>
      <c r="F3063" s="117"/>
      <c r="G3063" s="1"/>
      <c r="H3063" s="18" t="s">
        <v>212</v>
      </c>
      <c r="I3063" s="118">
        <v>1</v>
      </c>
      <c r="J3063" s="119"/>
      <c r="K3063" s="19">
        <f>ROUND(K3068,2)</f>
        <v>9.1300000000000008</v>
      </c>
    </row>
    <row r="3064" spans="1:11" x14ac:dyDescent="0.3">
      <c r="B3064" s="14" t="s">
        <v>213</v>
      </c>
    </row>
    <row r="3065" spans="1:11" x14ac:dyDescent="0.3">
      <c r="B3065" t="s">
        <v>814</v>
      </c>
      <c r="C3065" t="s">
        <v>214</v>
      </c>
      <c r="D3065" t="s">
        <v>234</v>
      </c>
      <c r="E3065" s="20">
        <v>0.46</v>
      </c>
      <c r="F3065" t="s">
        <v>216</v>
      </c>
      <c r="G3065" t="s">
        <v>217</v>
      </c>
      <c r="H3065" s="21">
        <v>19.84</v>
      </c>
      <c r="I3065" t="s">
        <v>218</v>
      </c>
      <c r="J3065" s="22">
        <f>ROUND(E3065/I3063* H3065,5)</f>
        <v>9.1264000000000003</v>
      </c>
      <c r="K3065" s="23"/>
    </row>
    <row r="3066" spans="1:11" x14ac:dyDescent="0.3">
      <c r="D3066" s="24" t="s">
        <v>219</v>
      </c>
      <c r="E3066" s="23"/>
      <c r="H3066" s="23"/>
      <c r="K3066" s="21">
        <f>SUM(J3065:J3065)</f>
        <v>9.1264000000000003</v>
      </c>
    </row>
    <row r="3067" spans="1:11" x14ac:dyDescent="0.3">
      <c r="D3067" s="24" t="s">
        <v>229</v>
      </c>
      <c r="E3067" s="23"/>
      <c r="H3067" s="23"/>
      <c r="K3067" s="69">
        <f>SUM(J3064:J3066)</f>
        <v>9.1264000000000003</v>
      </c>
    </row>
    <row r="3068" spans="1:11" x14ac:dyDescent="0.3">
      <c r="D3068" s="24" t="s">
        <v>232</v>
      </c>
      <c r="E3068" s="23"/>
      <c r="H3068" s="23"/>
      <c r="K3068" s="69">
        <f>SUM(K3067:K3067)</f>
        <v>9.1264000000000003</v>
      </c>
    </row>
    <row r="3070" spans="1:11" x14ac:dyDescent="0.3">
      <c r="A3070" s="17" t="s">
        <v>2308</v>
      </c>
      <c r="B3070" s="17" t="s">
        <v>2309</v>
      </c>
      <c r="C3070" s="1" t="s">
        <v>13</v>
      </c>
      <c r="D3070" s="116" t="s">
        <v>2310</v>
      </c>
      <c r="E3070" s="117"/>
      <c r="F3070" s="117"/>
      <c r="G3070" s="1"/>
      <c r="H3070" s="18" t="s">
        <v>212</v>
      </c>
      <c r="I3070" s="118">
        <v>1</v>
      </c>
      <c r="J3070" s="119"/>
      <c r="K3070" s="19">
        <f>ROUND(K3075,2)</f>
        <v>5.0199999999999996</v>
      </c>
    </row>
    <row r="3071" spans="1:11" x14ac:dyDescent="0.3">
      <c r="B3071" s="14" t="s">
        <v>213</v>
      </c>
    </row>
    <row r="3072" spans="1:11" x14ac:dyDescent="0.3">
      <c r="B3072" t="s">
        <v>814</v>
      </c>
      <c r="C3072" t="s">
        <v>214</v>
      </c>
      <c r="D3072" t="s">
        <v>234</v>
      </c>
      <c r="E3072" s="20">
        <v>0.253</v>
      </c>
      <c r="F3072" t="s">
        <v>216</v>
      </c>
      <c r="G3072" t="s">
        <v>217</v>
      </c>
      <c r="H3072" s="21">
        <v>19.84</v>
      </c>
      <c r="I3072" t="s">
        <v>218</v>
      </c>
      <c r="J3072" s="22">
        <f>ROUND(E3072/I3070* H3072,5)</f>
        <v>5.01952</v>
      </c>
      <c r="K3072" s="23"/>
    </row>
    <row r="3073" spans="1:11" x14ac:dyDescent="0.3">
      <c r="D3073" s="24" t="s">
        <v>219</v>
      </c>
      <c r="E3073" s="23"/>
      <c r="H3073" s="23"/>
      <c r="K3073" s="21">
        <f>SUM(J3072:J3072)</f>
        <v>5.01952</v>
      </c>
    </row>
    <row r="3074" spans="1:11" x14ac:dyDescent="0.3">
      <c r="D3074" s="24" t="s">
        <v>229</v>
      </c>
      <c r="E3074" s="23"/>
      <c r="H3074" s="23"/>
      <c r="K3074" s="69">
        <f>SUM(J3071:J3073)</f>
        <v>5.01952</v>
      </c>
    </row>
    <row r="3075" spans="1:11" x14ac:dyDescent="0.3">
      <c r="D3075" s="24" t="s">
        <v>232</v>
      </c>
      <c r="E3075" s="23"/>
      <c r="H3075" s="23"/>
      <c r="K3075" s="69">
        <f>SUM(K3074:K3074)</f>
        <v>5.01952</v>
      </c>
    </row>
    <row r="3077" spans="1:11" x14ac:dyDescent="0.3">
      <c r="A3077" s="17" t="s">
        <v>2311</v>
      </c>
      <c r="B3077" s="17" t="s">
        <v>2312</v>
      </c>
      <c r="C3077" s="1" t="s">
        <v>13</v>
      </c>
      <c r="D3077" s="116" t="s">
        <v>2313</v>
      </c>
      <c r="E3077" s="117"/>
      <c r="F3077" s="117"/>
      <c r="G3077" s="1"/>
      <c r="H3077" s="18" t="s">
        <v>212</v>
      </c>
      <c r="I3077" s="118">
        <v>1</v>
      </c>
      <c r="J3077" s="119"/>
      <c r="K3077" s="19">
        <f>ROUND(K3083,2)</f>
        <v>5.44</v>
      </c>
    </row>
    <row r="3078" spans="1:11" x14ac:dyDescent="0.3">
      <c r="B3078" s="14" t="s">
        <v>213</v>
      </c>
    </row>
    <row r="3079" spans="1:11" x14ac:dyDescent="0.3">
      <c r="B3079" t="s">
        <v>814</v>
      </c>
      <c r="C3079" t="s">
        <v>214</v>
      </c>
      <c r="D3079" t="s">
        <v>234</v>
      </c>
      <c r="E3079" s="20">
        <v>0.27</v>
      </c>
      <c r="F3079" t="s">
        <v>216</v>
      </c>
      <c r="G3079" t="s">
        <v>217</v>
      </c>
      <c r="H3079" s="21">
        <v>19.84</v>
      </c>
      <c r="I3079" t="s">
        <v>218</v>
      </c>
      <c r="J3079" s="22">
        <f>ROUND(E3079/I3077* H3079,5)</f>
        <v>5.3567999999999998</v>
      </c>
      <c r="K3079" s="23"/>
    </row>
    <row r="3080" spans="1:11" x14ac:dyDescent="0.3">
      <c r="D3080" s="24" t="s">
        <v>219</v>
      </c>
      <c r="E3080" s="23"/>
      <c r="H3080" s="23"/>
      <c r="K3080" s="21">
        <f>SUM(J3079:J3079)</f>
        <v>5.3567999999999998</v>
      </c>
    </row>
    <row r="3081" spans="1:11" x14ac:dyDescent="0.3">
      <c r="D3081" s="24" t="s">
        <v>229</v>
      </c>
      <c r="E3081" s="23"/>
      <c r="H3081" s="23"/>
      <c r="K3081" s="69">
        <f>SUM(J3078:J3080)</f>
        <v>5.3567999999999998</v>
      </c>
    </row>
    <row r="3082" spans="1:11" x14ac:dyDescent="0.3">
      <c r="D3082" s="24" t="s">
        <v>230</v>
      </c>
      <c r="E3082" s="23"/>
      <c r="H3082" s="23">
        <v>1.5</v>
      </c>
      <c r="I3082" t="s">
        <v>231</v>
      </c>
      <c r="K3082" s="23">
        <f>ROUND(H3082/100*K3080,5)</f>
        <v>8.0350000000000005E-2</v>
      </c>
    </row>
    <row r="3083" spans="1:11" x14ac:dyDescent="0.3">
      <c r="D3083" s="24" t="s">
        <v>232</v>
      </c>
      <c r="E3083" s="23"/>
      <c r="H3083" s="23"/>
      <c r="K3083" s="69">
        <f>SUM(K3081:K3082)</f>
        <v>5.4371499999999999</v>
      </c>
    </row>
    <row r="3085" spans="1:11" x14ac:dyDescent="0.3">
      <c r="A3085" s="17" t="s">
        <v>2314</v>
      </c>
      <c r="B3085" s="17" t="s">
        <v>2315</v>
      </c>
      <c r="C3085" s="1" t="s">
        <v>601</v>
      </c>
      <c r="D3085" s="116" t="s">
        <v>2316</v>
      </c>
      <c r="E3085" s="117"/>
      <c r="F3085" s="117"/>
      <c r="G3085" s="1"/>
      <c r="H3085" s="18" t="s">
        <v>212</v>
      </c>
      <c r="I3085" s="118">
        <v>1</v>
      </c>
      <c r="J3085" s="119"/>
      <c r="K3085" s="19">
        <v>180</v>
      </c>
    </row>
    <row r="3086" spans="1:11" x14ac:dyDescent="0.3">
      <c r="A3086" s="17" t="s">
        <v>2317</v>
      </c>
      <c r="B3086" s="17" t="s">
        <v>2318</v>
      </c>
      <c r="C3086" s="1" t="s">
        <v>13</v>
      </c>
      <c r="D3086" s="116" t="s">
        <v>2319</v>
      </c>
      <c r="E3086" s="117"/>
      <c r="F3086" s="117"/>
      <c r="G3086" s="1"/>
      <c r="H3086" s="18" t="s">
        <v>212</v>
      </c>
      <c r="I3086" s="118">
        <v>1</v>
      </c>
      <c r="J3086" s="119"/>
      <c r="K3086" s="19">
        <f>ROUND(K3091,2)</f>
        <v>6.07</v>
      </c>
    </row>
    <row r="3087" spans="1:11" x14ac:dyDescent="0.3">
      <c r="B3087" s="14" t="s">
        <v>213</v>
      </c>
    </row>
    <row r="3088" spans="1:11" x14ac:dyDescent="0.3">
      <c r="B3088" t="s">
        <v>814</v>
      </c>
      <c r="C3088" t="s">
        <v>214</v>
      </c>
      <c r="D3088" t="s">
        <v>234</v>
      </c>
      <c r="E3088" s="20">
        <v>0.30599999999999999</v>
      </c>
      <c r="F3088" t="s">
        <v>216</v>
      </c>
      <c r="G3088" t="s">
        <v>217</v>
      </c>
      <c r="H3088" s="21">
        <v>19.84</v>
      </c>
      <c r="I3088" t="s">
        <v>218</v>
      </c>
      <c r="J3088" s="22">
        <f>ROUND(E3088/I3086* H3088,5)</f>
        <v>6.07104</v>
      </c>
      <c r="K3088" s="23"/>
    </row>
    <row r="3089" spans="1:11" x14ac:dyDescent="0.3">
      <c r="D3089" s="24" t="s">
        <v>219</v>
      </c>
      <c r="E3089" s="23"/>
      <c r="H3089" s="23"/>
      <c r="K3089" s="21">
        <f>SUM(J3088:J3088)</f>
        <v>6.07104</v>
      </c>
    </row>
    <row r="3090" spans="1:11" x14ac:dyDescent="0.3">
      <c r="D3090" s="24" t="s">
        <v>229</v>
      </c>
      <c r="E3090" s="23"/>
      <c r="H3090" s="23"/>
      <c r="K3090" s="69">
        <f>SUM(J3087:J3089)</f>
        <v>6.07104</v>
      </c>
    </row>
    <row r="3091" spans="1:11" x14ac:dyDescent="0.3">
      <c r="D3091" s="24" t="s">
        <v>232</v>
      </c>
      <c r="E3091" s="23"/>
      <c r="H3091" s="23"/>
      <c r="K3091" s="69">
        <f>SUM(K3090:K3090)</f>
        <v>6.07104</v>
      </c>
    </row>
    <row r="3093" spans="1:11" x14ac:dyDescent="0.3">
      <c r="A3093" s="17" t="s">
        <v>2320</v>
      </c>
      <c r="B3093" s="17" t="s">
        <v>2321</v>
      </c>
      <c r="C3093" s="1" t="s">
        <v>15</v>
      </c>
      <c r="D3093" s="116" t="s">
        <v>2322</v>
      </c>
      <c r="E3093" s="117"/>
      <c r="F3093" s="117"/>
      <c r="G3093" s="1"/>
      <c r="H3093" s="18" t="s">
        <v>212</v>
      </c>
      <c r="I3093" s="118">
        <v>1</v>
      </c>
      <c r="J3093" s="119"/>
      <c r="K3093" s="19">
        <f>ROUND(K3098,2)</f>
        <v>12.5</v>
      </c>
    </row>
    <row r="3094" spans="1:11" x14ac:dyDescent="0.3">
      <c r="B3094" s="14" t="s">
        <v>213</v>
      </c>
    </row>
    <row r="3095" spans="1:11" x14ac:dyDescent="0.3">
      <c r="B3095" t="s">
        <v>814</v>
      </c>
      <c r="C3095" t="s">
        <v>214</v>
      </c>
      <c r="D3095" t="s">
        <v>234</v>
      </c>
      <c r="E3095" s="20">
        <v>0.63</v>
      </c>
      <c r="F3095" t="s">
        <v>216</v>
      </c>
      <c r="G3095" t="s">
        <v>217</v>
      </c>
      <c r="H3095" s="21">
        <v>19.84</v>
      </c>
      <c r="I3095" t="s">
        <v>218</v>
      </c>
      <c r="J3095" s="22">
        <f>ROUND(E3095/I3093* H3095,5)</f>
        <v>12.4992</v>
      </c>
      <c r="K3095" s="23"/>
    </row>
    <row r="3096" spans="1:11" x14ac:dyDescent="0.3">
      <c r="D3096" s="24" t="s">
        <v>219</v>
      </c>
      <c r="E3096" s="23"/>
      <c r="H3096" s="23"/>
      <c r="K3096" s="21">
        <f>SUM(J3095:J3095)</f>
        <v>12.4992</v>
      </c>
    </row>
    <row r="3097" spans="1:11" x14ac:dyDescent="0.3">
      <c r="D3097" s="24" t="s">
        <v>229</v>
      </c>
      <c r="E3097" s="23"/>
      <c r="H3097" s="23"/>
      <c r="K3097" s="69">
        <f>SUM(J3094:J3096)</f>
        <v>12.4992</v>
      </c>
    </row>
    <row r="3098" spans="1:11" x14ac:dyDescent="0.3">
      <c r="D3098" s="24" t="s">
        <v>232</v>
      </c>
      <c r="E3098" s="23"/>
      <c r="H3098" s="23"/>
      <c r="K3098" s="69">
        <f>SUM(K3097:K3097)</f>
        <v>12.4992</v>
      </c>
    </row>
    <row r="3100" spans="1:11" x14ac:dyDescent="0.3">
      <c r="A3100" s="17" t="s">
        <v>2323</v>
      </c>
      <c r="B3100" s="17" t="s">
        <v>2324</v>
      </c>
      <c r="C3100" s="1" t="s">
        <v>13</v>
      </c>
      <c r="D3100" s="116" t="s">
        <v>2325</v>
      </c>
      <c r="E3100" s="117"/>
      <c r="F3100" s="117"/>
      <c r="G3100" s="1"/>
      <c r="H3100" s="18" t="s">
        <v>212</v>
      </c>
      <c r="I3100" s="118">
        <v>1</v>
      </c>
      <c r="J3100" s="119"/>
      <c r="K3100" s="19">
        <f>ROUND(K3107,2)</f>
        <v>9</v>
      </c>
    </row>
    <row r="3101" spans="1:11" x14ac:dyDescent="0.3">
      <c r="B3101" s="14" t="s">
        <v>213</v>
      </c>
    </row>
    <row r="3102" spans="1:11" x14ac:dyDescent="0.3">
      <c r="B3102" t="s">
        <v>904</v>
      </c>
      <c r="C3102" t="s">
        <v>214</v>
      </c>
      <c r="D3102" t="s">
        <v>236</v>
      </c>
      <c r="E3102" s="20">
        <v>0.19550000000000001</v>
      </c>
      <c r="F3102" t="s">
        <v>216</v>
      </c>
      <c r="G3102" t="s">
        <v>217</v>
      </c>
      <c r="H3102" s="21">
        <v>21.14</v>
      </c>
      <c r="I3102" t="s">
        <v>218</v>
      </c>
      <c r="J3102" s="22">
        <f>ROUND(E3102/I3100* H3102,5)</f>
        <v>4.1328699999999996</v>
      </c>
      <c r="K3102" s="23"/>
    </row>
    <row r="3103" spans="1:11" x14ac:dyDescent="0.3">
      <c r="B3103" t="s">
        <v>905</v>
      </c>
      <c r="C3103" t="s">
        <v>214</v>
      </c>
      <c r="D3103" t="s">
        <v>235</v>
      </c>
      <c r="E3103" s="20">
        <v>0.192</v>
      </c>
      <c r="F3103" t="s">
        <v>216</v>
      </c>
      <c r="G3103" t="s">
        <v>217</v>
      </c>
      <c r="H3103" s="21">
        <v>24.64</v>
      </c>
      <c r="I3103" t="s">
        <v>218</v>
      </c>
      <c r="J3103" s="22">
        <f>ROUND(E3103/I3100* H3103,5)</f>
        <v>4.73088</v>
      </c>
      <c r="K3103" s="23"/>
    </row>
    <row r="3104" spans="1:11" x14ac:dyDescent="0.3">
      <c r="D3104" s="24" t="s">
        <v>219</v>
      </c>
      <c r="E3104" s="23"/>
      <c r="H3104" s="23"/>
      <c r="K3104" s="21">
        <f>SUM(J3102:J3103)</f>
        <v>8.8637499999999996</v>
      </c>
    </row>
    <row r="3105" spans="1:11" x14ac:dyDescent="0.3">
      <c r="D3105" s="24" t="s">
        <v>229</v>
      </c>
      <c r="E3105" s="23"/>
      <c r="H3105" s="23"/>
      <c r="K3105" s="69">
        <f>SUM(J3101:J3104)</f>
        <v>8.8637499999999996</v>
      </c>
    </row>
    <row r="3106" spans="1:11" x14ac:dyDescent="0.3">
      <c r="D3106" s="24" t="s">
        <v>230</v>
      </c>
      <c r="E3106" s="23"/>
      <c r="H3106" s="23">
        <v>1.5</v>
      </c>
      <c r="I3106" t="s">
        <v>231</v>
      </c>
      <c r="K3106" s="23">
        <f>ROUND(H3106/100*K3104,5)</f>
        <v>0.13295999999999999</v>
      </c>
    </row>
    <row r="3107" spans="1:11" x14ac:dyDescent="0.3">
      <c r="D3107" s="24" t="s">
        <v>232</v>
      </c>
      <c r="E3107" s="23"/>
      <c r="H3107" s="23"/>
      <c r="K3107" s="69">
        <f>SUM(K3105:K3106)</f>
        <v>8.9967100000000002</v>
      </c>
    </row>
    <row r="3109" spans="1:11" x14ac:dyDescent="0.3">
      <c r="A3109" s="17" t="s">
        <v>2326</v>
      </c>
      <c r="B3109" s="17" t="s">
        <v>2327</v>
      </c>
      <c r="C3109" s="1" t="s">
        <v>13</v>
      </c>
      <c r="D3109" s="116" t="s">
        <v>2328</v>
      </c>
      <c r="E3109" s="117"/>
      <c r="F3109" s="117"/>
      <c r="G3109" s="1"/>
      <c r="H3109" s="18" t="s">
        <v>212</v>
      </c>
      <c r="I3109" s="118">
        <v>1</v>
      </c>
      <c r="J3109" s="119"/>
      <c r="K3109" s="19">
        <f>ROUND(K3124,2)</f>
        <v>32.68</v>
      </c>
    </row>
    <row r="3110" spans="1:11" x14ac:dyDescent="0.3">
      <c r="B3110" s="14" t="s">
        <v>213</v>
      </c>
    </row>
    <row r="3111" spans="1:11" x14ac:dyDescent="0.3">
      <c r="B3111" t="s">
        <v>798</v>
      </c>
      <c r="C3111" t="s">
        <v>214</v>
      </c>
      <c r="D3111" t="s">
        <v>215</v>
      </c>
      <c r="E3111" s="20">
        <v>0.17499999999999999</v>
      </c>
      <c r="F3111" t="s">
        <v>216</v>
      </c>
      <c r="G3111" t="s">
        <v>217</v>
      </c>
      <c r="H3111" s="21">
        <v>20.64</v>
      </c>
      <c r="I3111" t="s">
        <v>218</v>
      </c>
      <c r="J3111" s="22">
        <f>ROUND(E3111/I3109* H3111,5)</f>
        <v>3.6120000000000001</v>
      </c>
      <c r="K3111" s="23"/>
    </row>
    <row r="3112" spans="1:11" x14ac:dyDescent="0.3">
      <c r="B3112" t="s">
        <v>814</v>
      </c>
      <c r="C3112" t="s">
        <v>214</v>
      </c>
      <c r="D3112" t="s">
        <v>234</v>
      </c>
      <c r="E3112" s="20">
        <v>0.3</v>
      </c>
      <c r="F3112" t="s">
        <v>216</v>
      </c>
      <c r="G3112" t="s">
        <v>217</v>
      </c>
      <c r="H3112" s="21">
        <v>19.84</v>
      </c>
      <c r="I3112" t="s">
        <v>218</v>
      </c>
      <c r="J3112" s="22">
        <f>ROUND(E3112/I3109* H3112,5)</f>
        <v>5.952</v>
      </c>
      <c r="K3112" s="23"/>
    </row>
    <row r="3113" spans="1:11" x14ac:dyDescent="0.3">
      <c r="B3113" t="s">
        <v>827</v>
      </c>
      <c r="C3113" t="s">
        <v>214</v>
      </c>
      <c r="D3113" t="s">
        <v>237</v>
      </c>
      <c r="E3113" s="20">
        <v>0.6</v>
      </c>
      <c r="F3113" t="s">
        <v>216</v>
      </c>
      <c r="G3113" t="s">
        <v>217</v>
      </c>
      <c r="H3113" s="21">
        <v>23.84</v>
      </c>
      <c r="I3113" t="s">
        <v>218</v>
      </c>
      <c r="J3113" s="22">
        <f>ROUND(E3113/I3109* H3113,5)</f>
        <v>14.304</v>
      </c>
      <c r="K3113" s="23"/>
    </row>
    <row r="3114" spans="1:11" x14ac:dyDescent="0.3">
      <c r="D3114" s="24" t="s">
        <v>219</v>
      </c>
      <c r="E3114" s="23"/>
      <c r="H3114" s="23"/>
      <c r="K3114" s="21">
        <f>SUM(J3111:J3113)</f>
        <v>23.868000000000002</v>
      </c>
    </row>
    <row r="3115" spans="1:11" x14ac:dyDescent="0.3">
      <c r="B3115" s="14" t="s">
        <v>220</v>
      </c>
      <c r="E3115" s="23"/>
      <c r="H3115" s="23"/>
      <c r="K3115" s="23"/>
    </row>
    <row r="3116" spans="1:11" x14ac:dyDescent="0.3">
      <c r="B3116" t="s">
        <v>2329</v>
      </c>
      <c r="C3116" t="s">
        <v>214</v>
      </c>
      <c r="D3116" t="s">
        <v>2330</v>
      </c>
      <c r="E3116" s="20">
        <v>0.17499999999999999</v>
      </c>
      <c r="F3116" t="s">
        <v>216</v>
      </c>
      <c r="G3116" t="s">
        <v>217</v>
      </c>
      <c r="H3116" s="21">
        <v>1.91</v>
      </c>
      <c r="I3116" t="s">
        <v>218</v>
      </c>
      <c r="J3116" s="22">
        <f>ROUND(E3116/I3109* H3116,5)</f>
        <v>0.33424999999999999</v>
      </c>
      <c r="K3116" s="23"/>
    </row>
    <row r="3117" spans="1:11" x14ac:dyDescent="0.3">
      <c r="D3117" s="24" t="s">
        <v>222</v>
      </c>
      <c r="E3117" s="23"/>
      <c r="H3117" s="23"/>
      <c r="K3117" s="21">
        <f>SUM(J3116:J3116)</f>
        <v>0.33424999999999999</v>
      </c>
    </row>
    <row r="3118" spans="1:11" x14ac:dyDescent="0.3">
      <c r="B3118" s="14" t="s">
        <v>223</v>
      </c>
      <c r="E3118" s="23"/>
      <c r="H3118" s="23"/>
      <c r="K3118" s="23"/>
    </row>
    <row r="3119" spans="1:11" x14ac:dyDescent="0.3">
      <c r="B3119" t="s">
        <v>2331</v>
      </c>
      <c r="C3119" t="s">
        <v>15</v>
      </c>
      <c r="D3119" t="s">
        <v>2332</v>
      </c>
      <c r="E3119" s="20">
        <v>32.700000000000003</v>
      </c>
      <c r="G3119" t="s">
        <v>217</v>
      </c>
      <c r="H3119" s="21">
        <v>0.2</v>
      </c>
      <c r="I3119" t="s">
        <v>218</v>
      </c>
      <c r="J3119" s="22">
        <f>ROUND(E3119* H3119,5)</f>
        <v>6.54</v>
      </c>
      <c r="K3119" s="23"/>
    </row>
    <row r="3120" spans="1:11" x14ac:dyDescent="0.3">
      <c r="B3120" t="s">
        <v>2333</v>
      </c>
      <c r="C3120" t="s">
        <v>225</v>
      </c>
      <c r="D3120" t="s">
        <v>2334</v>
      </c>
      <c r="E3120" s="20">
        <v>5.7500000000000002E-2</v>
      </c>
      <c r="G3120" t="s">
        <v>217</v>
      </c>
      <c r="H3120" s="21">
        <v>33.17</v>
      </c>
      <c r="I3120" t="s">
        <v>218</v>
      </c>
      <c r="J3120" s="22">
        <f>ROUND(E3120* H3120,5)</f>
        <v>1.9072800000000001</v>
      </c>
      <c r="K3120" s="23"/>
    </row>
    <row r="3121" spans="1:11" x14ac:dyDescent="0.3">
      <c r="B3121" t="s">
        <v>802</v>
      </c>
      <c r="C3121" t="s">
        <v>211</v>
      </c>
      <c r="D3121" t="s">
        <v>224</v>
      </c>
      <c r="E3121" s="20">
        <v>1.3599999999999999E-2</v>
      </c>
      <c r="G3121" t="s">
        <v>217</v>
      </c>
      <c r="H3121" s="21">
        <v>1.88</v>
      </c>
      <c r="I3121" t="s">
        <v>218</v>
      </c>
      <c r="J3121" s="22">
        <f>ROUND(E3121* H3121,5)</f>
        <v>2.5569999999999999E-2</v>
      </c>
      <c r="K3121" s="23"/>
    </row>
    <row r="3122" spans="1:11" x14ac:dyDescent="0.3">
      <c r="D3122" s="24" t="s">
        <v>228</v>
      </c>
      <c r="E3122" s="23"/>
      <c r="H3122" s="23"/>
      <c r="K3122" s="21">
        <f>SUM(J3119:J3121)</f>
        <v>8.4728499999999993</v>
      </c>
    </row>
    <row r="3123" spans="1:11" x14ac:dyDescent="0.3">
      <c r="D3123" s="24" t="s">
        <v>229</v>
      </c>
      <c r="E3123" s="23"/>
      <c r="H3123" s="23"/>
      <c r="K3123" s="69">
        <f>SUM(J3110:J3122)</f>
        <v>32.6751</v>
      </c>
    </row>
    <row r="3124" spans="1:11" x14ac:dyDescent="0.3">
      <c r="D3124" s="24" t="s">
        <v>232</v>
      </c>
      <c r="E3124" s="23"/>
      <c r="H3124" s="23"/>
      <c r="K3124" s="69">
        <f>SUM(K3123:K3123)</f>
        <v>32.6751</v>
      </c>
    </row>
    <row r="3126" spans="1:11" x14ac:dyDescent="0.3">
      <c r="A3126" s="17" t="s">
        <v>2335</v>
      </c>
      <c r="B3126" s="17" t="s">
        <v>2336</v>
      </c>
      <c r="C3126" s="1" t="s">
        <v>16</v>
      </c>
      <c r="D3126" s="116" t="s">
        <v>2337</v>
      </c>
      <c r="E3126" s="117"/>
      <c r="F3126" s="117"/>
      <c r="G3126" s="1"/>
      <c r="H3126" s="18" t="s">
        <v>212</v>
      </c>
      <c r="I3126" s="118">
        <v>1</v>
      </c>
      <c r="J3126" s="119"/>
      <c r="K3126" s="19">
        <f>ROUND(K3135,2)</f>
        <v>33.450000000000003</v>
      </c>
    </row>
    <row r="3127" spans="1:11" x14ac:dyDescent="0.3">
      <c r="B3127" s="14" t="s">
        <v>213</v>
      </c>
    </row>
    <row r="3128" spans="1:11" x14ac:dyDescent="0.3">
      <c r="B3128" t="s">
        <v>905</v>
      </c>
      <c r="C3128" t="s">
        <v>214</v>
      </c>
      <c r="D3128" t="s">
        <v>235</v>
      </c>
      <c r="E3128" s="20">
        <v>0.5</v>
      </c>
      <c r="F3128" t="s">
        <v>216</v>
      </c>
      <c r="G3128" t="s">
        <v>217</v>
      </c>
      <c r="H3128" s="21">
        <v>24.64</v>
      </c>
      <c r="I3128" t="s">
        <v>218</v>
      </c>
      <c r="J3128" s="22">
        <f>ROUND(E3128/I3126* H3128,5)</f>
        <v>12.32</v>
      </c>
      <c r="K3128" s="23"/>
    </row>
    <row r="3129" spans="1:11" x14ac:dyDescent="0.3">
      <c r="B3129" t="s">
        <v>904</v>
      </c>
      <c r="C3129" t="s">
        <v>214</v>
      </c>
      <c r="D3129" t="s">
        <v>236</v>
      </c>
      <c r="E3129" s="20">
        <v>0.9</v>
      </c>
      <c r="F3129" t="s">
        <v>216</v>
      </c>
      <c r="G3129" t="s">
        <v>217</v>
      </c>
      <c r="H3129" s="21">
        <v>21.14</v>
      </c>
      <c r="I3129" t="s">
        <v>218</v>
      </c>
      <c r="J3129" s="22">
        <f>ROUND(E3129/I3126* H3129,5)</f>
        <v>19.026</v>
      </c>
      <c r="K3129" s="23"/>
    </row>
    <row r="3130" spans="1:11" x14ac:dyDescent="0.3">
      <c r="D3130" s="24" t="s">
        <v>219</v>
      </c>
      <c r="E3130" s="23"/>
      <c r="H3130" s="23"/>
      <c r="K3130" s="21">
        <f>SUM(J3128:J3129)</f>
        <v>31.346</v>
      </c>
    </row>
    <row r="3131" spans="1:11" x14ac:dyDescent="0.3">
      <c r="B3131" s="14" t="s">
        <v>223</v>
      </c>
      <c r="E3131" s="23"/>
      <c r="H3131" s="23"/>
      <c r="K3131" s="23"/>
    </row>
    <row r="3132" spans="1:11" x14ac:dyDescent="0.3">
      <c r="B3132" t="s">
        <v>2338</v>
      </c>
      <c r="C3132" t="s">
        <v>16</v>
      </c>
      <c r="D3132" t="s">
        <v>2339</v>
      </c>
      <c r="E3132" s="20">
        <v>1</v>
      </c>
      <c r="G3132" t="s">
        <v>217</v>
      </c>
      <c r="H3132" s="21">
        <v>2.1</v>
      </c>
      <c r="I3132" t="s">
        <v>218</v>
      </c>
      <c r="J3132" s="22">
        <f>ROUND(E3132* H3132,5)</f>
        <v>2.1</v>
      </c>
      <c r="K3132" s="23"/>
    </row>
    <row r="3133" spans="1:11" x14ac:dyDescent="0.3">
      <c r="D3133" s="24" t="s">
        <v>228</v>
      </c>
      <c r="E3133" s="23"/>
      <c r="H3133" s="23"/>
      <c r="K3133" s="21">
        <f>SUM(J3132:J3132)</f>
        <v>2.1</v>
      </c>
    </row>
    <row r="3134" spans="1:11" x14ac:dyDescent="0.3">
      <c r="D3134" s="24" t="s">
        <v>229</v>
      </c>
      <c r="E3134" s="23"/>
      <c r="H3134" s="23"/>
      <c r="K3134" s="69">
        <f>SUM(J3127:J3133)</f>
        <v>33.445999999999998</v>
      </c>
    </row>
    <row r="3135" spans="1:11" x14ac:dyDescent="0.3">
      <c r="D3135" s="24" t="s">
        <v>232</v>
      </c>
      <c r="E3135" s="23"/>
      <c r="H3135" s="23"/>
      <c r="K3135" s="69">
        <f>SUM(K3134:K3134)</f>
        <v>33.445999999999998</v>
      </c>
    </row>
    <row r="3137" spans="1:11" x14ac:dyDescent="0.3">
      <c r="A3137" s="17" t="s">
        <v>2340</v>
      </c>
      <c r="B3137" s="17" t="s">
        <v>2341</v>
      </c>
      <c r="C3137" s="1" t="s">
        <v>13</v>
      </c>
      <c r="D3137" s="116" t="s">
        <v>2342</v>
      </c>
      <c r="E3137" s="117"/>
      <c r="F3137" s="117"/>
      <c r="G3137" s="1"/>
      <c r="H3137" s="18" t="s">
        <v>212</v>
      </c>
      <c r="I3137" s="118">
        <v>1</v>
      </c>
      <c r="J3137" s="119"/>
      <c r="K3137" s="19">
        <f>ROUND(K3149,2)</f>
        <v>11.4</v>
      </c>
    </row>
    <row r="3138" spans="1:11" x14ac:dyDescent="0.3">
      <c r="B3138" s="14" t="s">
        <v>213</v>
      </c>
    </row>
    <row r="3139" spans="1:11" x14ac:dyDescent="0.3">
      <c r="B3139" t="s">
        <v>819</v>
      </c>
      <c r="C3139" t="s">
        <v>214</v>
      </c>
      <c r="D3139" t="s">
        <v>820</v>
      </c>
      <c r="E3139" s="20">
        <v>0.127</v>
      </c>
      <c r="F3139" t="s">
        <v>216</v>
      </c>
      <c r="G3139" t="s">
        <v>217</v>
      </c>
      <c r="H3139" s="21">
        <v>19.84</v>
      </c>
      <c r="I3139" t="s">
        <v>218</v>
      </c>
      <c r="J3139" s="22">
        <f>ROUND(E3139/I3137* H3139,5)</f>
        <v>2.5196800000000001</v>
      </c>
      <c r="K3139" s="23"/>
    </row>
    <row r="3140" spans="1:11" x14ac:dyDescent="0.3">
      <c r="B3140" t="s">
        <v>2343</v>
      </c>
      <c r="C3140" t="s">
        <v>214</v>
      </c>
      <c r="D3140" t="s">
        <v>2344</v>
      </c>
      <c r="E3140" s="20">
        <v>0.253</v>
      </c>
      <c r="F3140" t="s">
        <v>216</v>
      </c>
      <c r="G3140" t="s">
        <v>217</v>
      </c>
      <c r="H3140" s="21">
        <v>23.84</v>
      </c>
      <c r="I3140" t="s">
        <v>218</v>
      </c>
      <c r="J3140" s="22">
        <f>ROUND(E3140/I3137* H3140,5)</f>
        <v>6.0315200000000004</v>
      </c>
      <c r="K3140" s="23"/>
    </row>
    <row r="3141" spans="1:11" x14ac:dyDescent="0.3">
      <c r="D3141" s="24" t="s">
        <v>219</v>
      </c>
      <c r="E3141" s="23"/>
      <c r="H3141" s="23"/>
      <c r="K3141" s="21">
        <f>SUM(J3139:J3140)</f>
        <v>8.5512000000000015</v>
      </c>
    </row>
    <row r="3142" spans="1:11" x14ac:dyDescent="0.3">
      <c r="B3142" s="14" t="s">
        <v>223</v>
      </c>
      <c r="E3142" s="23"/>
      <c r="H3142" s="23"/>
      <c r="K3142" s="23"/>
    </row>
    <row r="3143" spans="1:11" x14ac:dyDescent="0.3">
      <c r="B3143" t="s">
        <v>1200</v>
      </c>
      <c r="C3143" t="s">
        <v>808</v>
      </c>
      <c r="D3143" t="s">
        <v>1201</v>
      </c>
      <c r="E3143" s="20">
        <v>0.79800000000000004</v>
      </c>
      <c r="G3143" t="s">
        <v>217</v>
      </c>
      <c r="H3143" s="21">
        <v>0.12</v>
      </c>
      <c r="I3143" t="s">
        <v>218</v>
      </c>
      <c r="J3143" s="22">
        <f>ROUND(E3143* H3143,5)</f>
        <v>9.5759999999999998E-2</v>
      </c>
      <c r="K3143" s="23"/>
    </row>
    <row r="3144" spans="1:11" x14ac:dyDescent="0.3">
      <c r="D3144" s="24" t="s">
        <v>228</v>
      </c>
      <c r="E3144" s="23"/>
      <c r="H3144" s="23"/>
      <c r="K3144" s="21">
        <f>SUM(J3143:J3143)</f>
        <v>9.5759999999999998E-2</v>
      </c>
    </row>
    <row r="3145" spans="1:11" x14ac:dyDescent="0.3">
      <c r="B3145" s="14" t="s">
        <v>210</v>
      </c>
      <c r="E3145" s="23"/>
      <c r="H3145" s="23"/>
      <c r="K3145" s="23"/>
    </row>
    <row r="3146" spans="1:11" x14ac:dyDescent="0.3">
      <c r="B3146" t="s">
        <v>817</v>
      </c>
      <c r="C3146" t="s">
        <v>211</v>
      </c>
      <c r="D3146" t="s">
        <v>818</v>
      </c>
      <c r="E3146" s="20">
        <v>2.35E-2</v>
      </c>
      <c r="G3146" t="s">
        <v>217</v>
      </c>
      <c r="H3146" s="21">
        <v>117.1664</v>
      </c>
      <c r="I3146" t="s">
        <v>218</v>
      </c>
      <c r="J3146" s="22">
        <f>ROUND(E3146* H3146,5)</f>
        <v>2.7534100000000001</v>
      </c>
      <c r="K3146" s="23"/>
    </row>
    <row r="3147" spans="1:11" x14ac:dyDescent="0.3">
      <c r="D3147" s="24" t="s">
        <v>834</v>
      </c>
      <c r="E3147" s="23"/>
      <c r="H3147" s="23"/>
      <c r="K3147" s="21">
        <f>SUM(J3146:J3146)</f>
        <v>2.7534100000000001</v>
      </c>
    </row>
    <row r="3148" spans="1:11" x14ac:dyDescent="0.3">
      <c r="D3148" s="24" t="s">
        <v>229</v>
      </c>
      <c r="E3148" s="23"/>
      <c r="H3148" s="23"/>
      <c r="K3148" s="69">
        <f>SUM(J3138:J3147)</f>
        <v>11.400370000000002</v>
      </c>
    </row>
    <row r="3149" spans="1:11" x14ac:dyDescent="0.3">
      <c r="D3149" s="24" t="s">
        <v>232</v>
      </c>
      <c r="E3149" s="23"/>
      <c r="H3149" s="23"/>
      <c r="K3149" s="69">
        <f>SUM(K3148:K3148)</f>
        <v>11.400370000000002</v>
      </c>
    </row>
    <row r="3151" spans="1:11" x14ac:dyDescent="0.3">
      <c r="A3151" s="17" t="s">
        <v>2345</v>
      </c>
      <c r="B3151" s="17" t="s">
        <v>2346</v>
      </c>
      <c r="C3151" s="1" t="s">
        <v>13</v>
      </c>
      <c r="D3151" s="116" t="s">
        <v>2347</v>
      </c>
      <c r="E3151" s="117"/>
      <c r="F3151" s="117"/>
      <c r="G3151" s="1"/>
      <c r="H3151" s="18" t="s">
        <v>212</v>
      </c>
      <c r="I3151" s="118">
        <v>1.6870000000000001</v>
      </c>
      <c r="J3151" s="119"/>
      <c r="K3151" s="19">
        <f>ROUND(K3163,2)</f>
        <v>10.44</v>
      </c>
    </row>
    <row r="3152" spans="1:11" x14ac:dyDescent="0.3">
      <c r="B3152" s="14" t="s">
        <v>213</v>
      </c>
    </row>
    <row r="3153" spans="1:11" x14ac:dyDescent="0.3">
      <c r="B3153" t="s">
        <v>2343</v>
      </c>
      <c r="C3153" t="s">
        <v>214</v>
      </c>
      <c r="D3153" t="s">
        <v>2344</v>
      </c>
      <c r="E3153" s="20">
        <v>0.3</v>
      </c>
      <c r="F3153" t="s">
        <v>216</v>
      </c>
      <c r="G3153" t="s">
        <v>217</v>
      </c>
      <c r="H3153" s="21">
        <v>23.84</v>
      </c>
      <c r="I3153" t="s">
        <v>218</v>
      </c>
      <c r="J3153" s="22">
        <f>ROUND(E3153/I3151* H3153,5)</f>
        <v>4.2394800000000004</v>
      </c>
      <c r="K3153" s="23"/>
    </row>
    <row r="3154" spans="1:11" x14ac:dyDescent="0.3">
      <c r="B3154" t="s">
        <v>819</v>
      </c>
      <c r="C3154" t="s">
        <v>214</v>
      </c>
      <c r="D3154" t="s">
        <v>820</v>
      </c>
      <c r="E3154" s="20">
        <v>0.4</v>
      </c>
      <c r="F3154" t="s">
        <v>216</v>
      </c>
      <c r="G3154" t="s">
        <v>217</v>
      </c>
      <c r="H3154" s="21">
        <v>19.84</v>
      </c>
      <c r="I3154" t="s">
        <v>218</v>
      </c>
      <c r="J3154" s="22">
        <f>ROUND(E3154/I3151* H3154,5)</f>
        <v>4.7042099999999998</v>
      </c>
      <c r="K3154" s="23"/>
    </row>
    <row r="3155" spans="1:11" x14ac:dyDescent="0.3">
      <c r="D3155" s="24" t="s">
        <v>219</v>
      </c>
      <c r="E3155" s="23"/>
      <c r="H3155" s="23"/>
      <c r="K3155" s="21">
        <f>SUM(J3153:J3154)</f>
        <v>8.9436900000000001</v>
      </c>
    </row>
    <row r="3156" spans="1:11" x14ac:dyDescent="0.3">
      <c r="B3156" s="14" t="s">
        <v>223</v>
      </c>
      <c r="E3156" s="23"/>
      <c r="H3156" s="23"/>
      <c r="K3156" s="23"/>
    </row>
    <row r="3157" spans="1:11" x14ac:dyDescent="0.3">
      <c r="B3157" t="s">
        <v>1200</v>
      </c>
      <c r="C3157" t="s">
        <v>808</v>
      </c>
      <c r="D3157" t="s">
        <v>1201</v>
      </c>
      <c r="E3157" s="20">
        <v>0.78</v>
      </c>
      <c r="G3157" t="s">
        <v>217</v>
      </c>
      <c r="H3157" s="21">
        <v>0.12</v>
      </c>
      <c r="I3157" t="s">
        <v>218</v>
      </c>
      <c r="J3157" s="22">
        <f>ROUND(E3157* H3157,5)</f>
        <v>9.3600000000000003E-2</v>
      </c>
      <c r="K3157" s="23"/>
    </row>
    <row r="3158" spans="1:11" x14ac:dyDescent="0.3">
      <c r="D3158" s="24" t="s">
        <v>228</v>
      </c>
      <c r="E3158" s="23"/>
      <c r="H3158" s="23"/>
      <c r="K3158" s="21">
        <f>SUM(J3157:J3157)</f>
        <v>9.3600000000000003E-2</v>
      </c>
    </row>
    <row r="3159" spans="1:11" x14ac:dyDescent="0.3">
      <c r="B3159" s="14" t="s">
        <v>210</v>
      </c>
      <c r="E3159" s="23"/>
      <c r="H3159" s="23"/>
      <c r="K3159" s="23"/>
    </row>
    <row r="3160" spans="1:11" x14ac:dyDescent="0.3">
      <c r="B3160" t="s">
        <v>817</v>
      </c>
      <c r="C3160" t="s">
        <v>211</v>
      </c>
      <c r="D3160" t="s">
        <v>818</v>
      </c>
      <c r="E3160" s="20">
        <v>1.2E-2</v>
      </c>
      <c r="G3160" t="s">
        <v>217</v>
      </c>
      <c r="H3160" s="21">
        <v>117.1664</v>
      </c>
      <c r="I3160" t="s">
        <v>218</v>
      </c>
      <c r="J3160" s="22">
        <f>ROUND(E3160* H3160,5)</f>
        <v>1.4059999999999999</v>
      </c>
      <c r="K3160" s="23"/>
    </row>
    <row r="3161" spans="1:11" x14ac:dyDescent="0.3">
      <c r="D3161" s="24" t="s">
        <v>834</v>
      </c>
      <c r="E3161" s="23"/>
      <c r="H3161" s="23"/>
      <c r="K3161" s="21">
        <f>SUM(J3160:J3160)</f>
        <v>1.4059999999999999</v>
      </c>
    </row>
    <row r="3162" spans="1:11" x14ac:dyDescent="0.3">
      <c r="D3162" s="24" t="s">
        <v>229</v>
      </c>
      <c r="E3162" s="23"/>
      <c r="H3162" s="23"/>
      <c r="K3162" s="69">
        <f>SUM(J3152:J3161)</f>
        <v>10.443290000000001</v>
      </c>
    </row>
    <row r="3163" spans="1:11" x14ac:dyDescent="0.3">
      <c r="D3163" s="24" t="s">
        <v>232</v>
      </c>
      <c r="E3163" s="23"/>
      <c r="H3163" s="23"/>
      <c r="K3163" s="69">
        <f>SUM(K3162:K3162)</f>
        <v>10.443290000000001</v>
      </c>
    </row>
    <row r="3165" spans="1:11" x14ac:dyDescent="0.3">
      <c r="A3165" s="17" t="s">
        <v>2348</v>
      </c>
      <c r="B3165" s="17" t="s">
        <v>2349</v>
      </c>
      <c r="C3165" s="1" t="s">
        <v>13</v>
      </c>
      <c r="D3165" s="116" t="s">
        <v>2350</v>
      </c>
      <c r="E3165" s="117"/>
      <c r="F3165" s="117"/>
      <c r="G3165" s="1"/>
      <c r="H3165" s="18" t="s">
        <v>212</v>
      </c>
      <c r="I3165" s="118">
        <v>10.5</v>
      </c>
      <c r="J3165" s="119"/>
      <c r="K3165" s="19">
        <f>ROUND(K3176,2)</f>
        <v>19.75</v>
      </c>
    </row>
    <row r="3166" spans="1:11" x14ac:dyDescent="0.3">
      <c r="B3166" s="14" t="s">
        <v>213</v>
      </c>
    </row>
    <row r="3167" spans="1:11" x14ac:dyDescent="0.3">
      <c r="B3167" t="s">
        <v>814</v>
      </c>
      <c r="C3167" t="s">
        <v>214</v>
      </c>
      <c r="D3167" t="s">
        <v>234</v>
      </c>
      <c r="E3167" s="20">
        <v>0.1</v>
      </c>
      <c r="F3167" t="s">
        <v>216</v>
      </c>
      <c r="G3167" t="s">
        <v>217</v>
      </c>
      <c r="H3167" s="21">
        <v>19.84</v>
      </c>
      <c r="I3167" t="s">
        <v>218</v>
      </c>
      <c r="J3167" s="22">
        <f>ROUND(E3167/I3165* H3167,5)</f>
        <v>0.18895000000000001</v>
      </c>
      <c r="K3167" s="23"/>
    </row>
    <row r="3168" spans="1:11" x14ac:dyDescent="0.3">
      <c r="B3168" t="s">
        <v>1190</v>
      </c>
      <c r="C3168" t="s">
        <v>214</v>
      </c>
      <c r="D3168" t="s">
        <v>1191</v>
      </c>
      <c r="E3168" s="20">
        <v>0.3</v>
      </c>
      <c r="F3168" t="s">
        <v>216</v>
      </c>
      <c r="G3168" t="s">
        <v>217</v>
      </c>
      <c r="H3168" s="21">
        <v>23.84</v>
      </c>
      <c r="I3168" t="s">
        <v>218</v>
      </c>
      <c r="J3168" s="22">
        <f>ROUND(E3168/I3165* H3168,5)</f>
        <v>0.68113999999999997</v>
      </c>
      <c r="K3168" s="23"/>
    </row>
    <row r="3169" spans="1:11" x14ac:dyDescent="0.3">
      <c r="D3169" s="24" t="s">
        <v>219</v>
      </c>
      <c r="E3169" s="23"/>
      <c r="H3169" s="23"/>
      <c r="K3169" s="21">
        <f>SUM(J3167:J3168)</f>
        <v>0.87009000000000003</v>
      </c>
    </row>
    <row r="3170" spans="1:11" x14ac:dyDescent="0.3">
      <c r="B3170" s="14" t="s">
        <v>223</v>
      </c>
      <c r="E3170" s="23"/>
      <c r="H3170" s="23"/>
      <c r="K3170" s="23"/>
    </row>
    <row r="3171" spans="1:11" x14ac:dyDescent="0.3">
      <c r="B3171" t="s">
        <v>2351</v>
      </c>
      <c r="C3171" t="s">
        <v>808</v>
      </c>
      <c r="D3171" t="s">
        <v>2352</v>
      </c>
      <c r="E3171" s="20">
        <v>4.9980000000000002</v>
      </c>
      <c r="G3171" t="s">
        <v>217</v>
      </c>
      <c r="H3171" s="21">
        <v>0.33</v>
      </c>
      <c r="I3171" t="s">
        <v>218</v>
      </c>
      <c r="J3171" s="22">
        <f>ROUND(E3171* H3171,5)</f>
        <v>1.64934</v>
      </c>
      <c r="K3171" s="23"/>
    </row>
    <row r="3172" spans="1:11" x14ac:dyDescent="0.3">
      <c r="B3172" t="s">
        <v>2353</v>
      </c>
      <c r="C3172" t="s">
        <v>1235</v>
      </c>
      <c r="D3172" t="s">
        <v>2354</v>
      </c>
      <c r="E3172" s="20">
        <v>1.1000000000000001</v>
      </c>
      <c r="G3172" t="s">
        <v>217</v>
      </c>
      <c r="H3172" s="21">
        <v>15.5</v>
      </c>
      <c r="I3172" t="s">
        <v>218</v>
      </c>
      <c r="J3172" s="22">
        <f>ROUND(E3172* H3172,5)</f>
        <v>17.05</v>
      </c>
      <c r="K3172" s="23"/>
    </row>
    <row r="3173" spans="1:11" x14ac:dyDescent="0.3">
      <c r="B3173" t="s">
        <v>2355</v>
      </c>
      <c r="C3173" t="s">
        <v>808</v>
      </c>
      <c r="D3173" t="s">
        <v>2356</v>
      </c>
      <c r="E3173" s="20">
        <v>0.51</v>
      </c>
      <c r="G3173" t="s">
        <v>217</v>
      </c>
      <c r="H3173" s="21">
        <v>0.35</v>
      </c>
      <c r="I3173" t="s">
        <v>218</v>
      </c>
      <c r="J3173" s="22">
        <f>ROUND(E3173* H3173,5)</f>
        <v>0.17849999999999999</v>
      </c>
      <c r="K3173" s="23"/>
    </row>
    <row r="3174" spans="1:11" x14ac:dyDescent="0.3">
      <c r="D3174" s="24" t="s">
        <v>228</v>
      </c>
      <c r="E3174" s="23"/>
      <c r="H3174" s="23"/>
      <c r="K3174" s="21">
        <f>SUM(J3171:J3173)</f>
        <v>18.877839999999999</v>
      </c>
    </row>
    <row r="3175" spans="1:11" x14ac:dyDescent="0.3">
      <c r="D3175" s="24" t="s">
        <v>229</v>
      </c>
      <c r="E3175" s="23"/>
      <c r="H3175" s="23"/>
      <c r="K3175" s="69">
        <f>SUM(J3166:J3174)</f>
        <v>19.74793</v>
      </c>
    </row>
    <row r="3176" spans="1:11" x14ac:dyDescent="0.3">
      <c r="D3176" s="24" t="s">
        <v>232</v>
      </c>
      <c r="E3176" s="23"/>
      <c r="H3176" s="23"/>
      <c r="K3176" s="69">
        <f>SUM(K3175:K3175)</f>
        <v>19.74793</v>
      </c>
    </row>
    <row r="3178" spans="1:11" x14ac:dyDescent="0.3">
      <c r="A3178" s="17" t="s">
        <v>2357</v>
      </c>
      <c r="B3178" s="17" t="s">
        <v>2358</v>
      </c>
      <c r="C3178" s="1" t="s">
        <v>13</v>
      </c>
      <c r="D3178" s="116" t="s">
        <v>2359</v>
      </c>
      <c r="E3178" s="117"/>
      <c r="F3178" s="117"/>
      <c r="G3178" s="1"/>
      <c r="H3178" s="18" t="s">
        <v>212</v>
      </c>
      <c r="I3178" s="118">
        <v>1</v>
      </c>
      <c r="J3178" s="119"/>
      <c r="K3178" s="19">
        <f>ROUND(K3194,2)</f>
        <v>20.97</v>
      </c>
    </row>
    <row r="3179" spans="1:11" x14ac:dyDescent="0.3">
      <c r="B3179" s="14" t="s">
        <v>213</v>
      </c>
    </row>
    <row r="3180" spans="1:11" x14ac:dyDescent="0.3">
      <c r="B3180" t="s">
        <v>1192</v>
      </c>
      <c r="C3180" t="s">
        <v>214</v>
      </c>
      <c r="D3180" t="s">
        <v>1193</v>
      </c>
      <c r="E3180" s="20">
        <v>0.1</v>
      </c>
      <c r="F3180" t="s">
        <v>216</v>
      </c>
      <c r="G3180" t="s">
        <v>217</v>
      </c>
      <c r="H3180" s="21">
        <v>21.14</v>
      </c>
      <c r="I3180" t="s">
        <v>218</v>
      </c>
      <c r="J3180" s="22">
        <f>ROUND(E3180/I3178* H3180,5)</f>
        <v>2.1139999999999999</v>
      </c>
      <c r="K3180" s="23"/>
    </row>
    <row r="3181" spans="1:11" x14ac:dyDescent="0.3">
      <c r="B3181" t="s">
        <v>1190</v>
      </c>
      <c r="C3181" t="s">
        <v>214</v>
      </c>
      <c r="D3181" t="s">
        <v>1191</v>
      </c>
      <c r="E3181" s="20">
        <v>0.1</v>
      </c>
      <c r="F3181" t="s">
        <v>216</v>
      </c>
      <c r="G3181" t="s">
        <v>217</v>
      </c>
      <c r="H3181" s="21">
        <v>23.84</v>
      </c>
      <c r="I3181" t="s">
        <v>218</v>
      </c>
      <c r="J3181" s="22">
        <f>ROUND(E3181/I3178* H3181,5)</f>
        <v>2.3839999999999999</v>
      </c>
      <c r="K3181" s="23"/>
    </row>
    <row r="3182" spans="1:11" x14ac:dyDescent="0.3">
      <c r="D3182" s="24" t="s">
        <v>219</v>
      </c>
      <c r="E3182" s="23"/>
      <c r="H3182" s="23"/>
      <c r="K3182" s="21">
        <f>SUM(J3180:J3181)</f>
        <v>4.4979999999999993</v>
      </c>
    </row>
    <row r="3183" spans="1:11" x14ac:dyDescent="0.3">
      <c r="B3183" s="14" t="s">
        <v>223</v>
      </c>
      <c r="E3183" s="23"/>
      <c r="H3183" s="23"/>
      <c r="K3183" s="23"/>
    </row>
    <row r="3184" spans="1:11" x14ac:dyDescent="0.3">
      <c r="B3184" t="s">
        <v>1206</v>
      </c>
      <c r="C3184" t="s">
        <v>808</v>
      </c>
      <c r="D3184" t="s">
        <v>1207</v>
      </c>
      <c r="E3184" s="20">
        <v>0.39900000000000002</v>
      </c>
      <c r="G3184" t="s">
        <v>217</v>
      </c>
      <c r="H3184" s="21">
        <v>1.21</v>
      </c>
      <c r="I3184" t="s">
        <v>218</v>
      </c>
      <c r="J3184" s="22">
        <f t="shared" ref="J3184:J3191" si="28">ROUND(E3184* H3184,5)</f>
        <v>0.48279</v>
      </c>
      <c r="K3184" s="23"/>
    </row>
    <row r="3185" spans="1:11" x14ac:dyDescent="0.3">
      <c r="B3185" t="s">
        <v>2360</v>
      </c>
      <c r="C3185" t="s">
        <v>16</v>
      </c>
      <c r="D3185" t="s">
        <v>2361</v>
      </c>
      <c r="E3185" s="20">
        <v>3.5619999999999998</v>
      </c>
      <c r="G3185" t="s">
        <v>217</v>
      </c>
      <c r="H3185" s="21">
        <v>1.01</v>
      </c>
      <c r="I3185" t="s">
        <v>218</v>
      </c>
      <c r="J3185" s="22">
        <f t="shared" si="28"/>
        <v>3.59762</v>
      </c>
      <c r="K3185" s="23"/>
    </row>
    <row r="3186" spans="1:11" x14ac:dyDescent="0.3">
      <c r="B3186" t="s">
        <v>1204</v>
      </c>
      <c r="C3186" t="s">
        <v>16</v>
      </c>
      <c r="D3186" t="s">
        <v>1205</v>
      </c>
      <c r="E3186" s="20">
        <v>1.9950000000000001</v>
      </c>
      <c r="G3186" t="s">
        <v>217</v>
      </c>
      <c r="H3186" s="21">
        <v>0.08</v>
      </c>
      <c r="I3186" t="s">
        <v>218</v>
      </c>
      <c r="J3186" s="22">
        <f t="shared" si="28"/>
        <v>0.15959999999999999</v>
      </c>
      <c r="K3186" s="23"/>
    </row>
    <row r="3187" spans="1:11" x14ac:dyDescent="0.3">
      <c r="B3187" t="s">
        <v>1180</v>
      </c>
      <c r="C3187" t="s">
        <v>16</v>
      </c>
      <c r="D3187" t="s">
        <v>1181</v>
      </c>
      <c r="E3187" s="20">
        <v>1.02</v>
      </c>
      <c r="G3187" t="s">
        <v>217</v>
      </c>
      <c r="H3187" s="21">
        <v>0.61</v>
      </c>
      <c r="I3187" t="s">
        <v>218</v>
      </c>
      <c r="J3187" s="22">
        <f t="shared" si="28"/>
        <v>0.62219999999999998</v>
      </c>
      <c r="K3187" s="23"/>
    </row>
    <row r="3188" spans="1:11" x14ac:dyDescent="0.3">
      <c r="B3188" t="s">
        <v>2362</v>
      </c>
      <c r="C3188" t="s">
        <v>16</v>
      </c>
      <c r="D3188" t="s">
        <v>2363</v>
      </c>
      <c r="E3188" s="20">
        <v>3.5619999999999998</v>
      </c>
      <c r="G3188" t="s">
        <v>217</v>
      </c>
      <c r="H3188" s="21">
        <v>1.06</v>
      </c>
      <c r="I3188" t="s">
        <v>218</v>
      </c>
      <c r="J3188" s="22">
        <f t="shared" si="28"/>
        <v>3.7757200000000002</v>
      </c>
      <c r="K3188" s="23"/>
    </row>
    <row r="3189" spans="1:11" x14ac:dyDescent="0.3">
      <c r="B3189" t="s">
        <v>1208</v>
      </c>
      <c r="C3189" t="s">
        <v>13</v>
      </c>
      <c r="D3189" t="s">
        <v>1209</v>
      </c>
      <c r="E3189" s="20">
        <v>1.05</v>
      </c>
      <c r="G3189" t="s">
        <v>217</v>
      </c>
      <c r="H3189" s="21">
        <v>4</v>
      </c>
      <c r="I3189" t="s">
        <v>218</v>
      </c>
      <c r="J3189" s="22">
        <f t="shared" si="28"/>
        <v>4.2</v>
      </c>
      <c r="K3189" s="23"/>
    </row>
    <row r="3190" spans="1:11" x14ac:dyDescent="0.3">
      <c r="B3190" t="s">
        <v>1165</v>
      </c>
      <c r="C3190" t="s">
        <v>15</v>
      </c>
      <c r="D3190" t="s">
        <v>1166</v>
      </c>
      <c r="E3190" s="20">
        <v>6</v>
      </c>
      <c r="G3190" t="s">
        <v>217</v>
      </c>
      <c r="H3190" s="21">
        <v>0.17</v>
      </c>
      <c r="I3190" t="s">
        <v>218</v>
      </c>
      <c r="J3190" s="22">
        <f t="shared" si="28"/>
        <v>1.02</v>
      </c>
      <c r="K3190" s="23"/>
    </row>
    <row r="3191" spans="1:11" x14ac:dyDescent="0.3">
      <c r="B3191" t="s">
        <v>1210</v>
      </c>
      <c r="C3191" t="s">
        <v>1168</v>
      </c>
      <c r="D3191" t="s">
        <v>1211</v>
      </c>
      <c r="E3191" s="20">
        <v>0.25</v>
      </c>
      <c r="G3191" t="s">
        <v>217</v>
      </c>
      <c r="H3191" s="21">
        <v>10.45</v>
      </c>
      <c r="I3191" t="s">
        <v>218</v>
      </c>
      <c r="J3191" s="22">
        <f t="shared" si="28"/>
        <v>2.6124999999999998</v>
      </c>
      <c r="K3191" s="23"/>
    </row>
    <row r="3192" spans="1:11" x14ac:dyDescent="0.3">
      <c r="D3192" s="24" t="s">
        <v>228</v>
      </c>
      <c r="E3192" s="23"/>
      <c r="H3192" s="23"/>
      <c r="K3192" s="21">
        <f>SUM(J3184:J3191)</f>
        <v>16.47043</v>
      </c>
    </row>
    <row r="3193" spans="1:11" x14ac:dyDescent="0.3">
      <c r="D3193" s="24" t="s">
        <v>229</v>
      </c>
      <c r="E3193" s="23"/>
      <c r="H3193" s="23"/>
      <c r="K3193" s="69">
        <f>SUM(J3179:J3192)</f>
        <v>20.968429999999998</v>
      </c>
    </row>
    <row r="3194" spans="1:11" x14ac:dyDescent="0.3">
      <c r="D3194" s="24" t="s">
        <v>232</v>
      </c>
      <c r="E3194" s="23"/>
      <c r="H3194" s="23"/>
      <c r="K3194" s="69">
        <f>SUM(K3193:K3193)</f>
        <v>20.968429999999998</v>
      </c>
    </row>
    <row r="3196" spans="1:11" x14ac:dyDescent="0.3">
      <c r="A3196" s="17" t="s">
        <v>2364</v>
      </c>
      <c r="B3196" s="17" t="s">
        <v>2365</v>
      </c>
      <c r="C3196" s="1" t="s">
        <v>13</v>
      </c>
      <c r="D3196" s="116" t="s">
        <v>2366</v>
      </c>
      <c r="E3196" s="117"/>
      <c r="F3196" s="117"/>
      <c r="G3196" s="1"/>
      <c r="H3196" s="18" t="s">
        <v>212</v>
      </c>
      <c r="I3196" s="118">
        <v>1</v>
      </c>
      <c r="J3196" s="119"/>
      <c r="K3196" s="19">
        <f>ROUND(K3209,2)</f>
        <v>18.170000000000002</v>
      </c>
    </row>
    <row r="3197" spans="1:11" x14ac:dyDescent="0.3">
      <c r="B3197" s="14" t="s">
        <v>213</v>
      </c>
    </row>
    <row r="3198" spans="1:11" x14ac:dyDescent="0.3">
      <c r="B3198" t="s">
        <v>819</v>
      </c>
      <c r="C3198" t="s">
        <v>214</v>
      </c>
      <c r="D3198" t="s">
        <v>820</v>
      </c>
      <c r="E3198" s="20">
        <v>0.1</v>
      </c>
      <c r="F3198" t="s">
        <v>216</v>
      </c>
      <c r="G3198" t="s">
        <v>217</v>
      </c>
      <c r="H3198" s="21">
        <v>19.84</v>
      </c>
      <c r="I3198" t="s">
        <v>218</v>
      </c>
      <c r="J3198" s="22">
        <f>ROUND(E3198/I3196* H3198,5)</f>
        <v>1.984</v>
      </c>
      <c r="K3198" s="23"/>
    </row>
    <row r="3199" spans="1:11" x14ac:dyDescent="0.3">
      <c r="B3199" t="s">
        <v>2343</v>
      </c>
      <c r="C3199" t="s">
        <v>214</v>
      </c>
      <c r="D3199" t="s">
        <v>2344</v>
      </c>
      <c r="E3199" s="20">
        <v>0.2</v>
      </c>
      <c r="F3199" t="s">
        <v>216</v>
      </c>
      <c r="G3199" t="s">
        <v>217</v>
      </c>
      <c r="H3199" s="21">
        <v>23.84</v>
      </c>
      <c r="I3199" t="s">
        <v>218</v>
      </c>
      <c r="J3199" s="22">
        <f>ROUND(E3199/I3196* H3199,5)</f>
        <v>4.7679999999999998</v>
      </c>
      <c r="K3199" s="23"/>
    </row>
    <row r="3200" spans="1:11" x14ac:dyDescent="0.3">
      <c r="D3200" s="24" t="s">
        <v>219</v>
      </c>
      <c r="E3200" s="23"/>
      <c r="H3200" s="23"/>
      <c r="K3200" s="21">
        <f>SUM(J3198:J3199)</f>
        <v>6.7519999999999998</v>
      </c>
    </row>
    <row r="3201" spans="1:11" x14ac:dyDescent="0.3">
      <c r="B3201" s="14" t="s">
        <v>223</v>
      </c>
      <c r="E3201" s="23"/>
      <c r="H3201" s="23"/>
      <c r="K3201" s="23"/>
    </row>
    <row r="3202" spans="1:11" x14ac:dyDescent="0.3">
      <c r="B3202" t="s">
        <v>2367</v>
      </c>
      <c r="C3202" t="s">
        <v>13</v>
      </c>
      <c r="D3202" t="s">
        <v>2368</v>
      </c>
      <c r="E3202" s="20">
        <v>1.05</v>
      </c>
      <c r="G3202" t="s">
        <v>217</v>
      </c>
      <c r="H3202" s="21">
        <v>3.5</v>
      </c>
      <c r="I3202" t="s">
        <v>218</v>
      </c>
      <c r="J3202" s="22">
        <f>ROUND(E3202* H3202,5)</f>
        <v>3.6749999999999998</v>
      </c>
      <c r="K3202" s="23"/>
    </row>
    <row r="3203" spans="1:11" x14ac:dyDescent="0.3">
      <c r="B3203" t="s">
        <v>2369</v>
      </c>
      <c r="C3203" t="s">
        <v>15</v>
      </c>
      <c r="D3203" t="s">
        <v>2370</v>
      </c>
      <c r="E3203" s="20">
        <v>5.6</v>
      </c>
      <c r="G3203" t="s">
        <v>217</v>
      </c>
      <c r="H3203" s="21">
        <v>0.63</v>
      </c>
      <c r="I3203" t="s">
        <v>218</v>
      </c>
      <c r="J3203" s="22">
        <f>ROUND(E3203* H3203,5)</f>
        <v>3.528</v>
      </c>
      <c r="K3203" s="23"/>
    </row>
    <row r="3204" spans="1:11" x14ac:dyDescent="0.3">
      <c r="B3204" t="s">
        <v>1210</v>
      </c>
      <c r="C3204" t="s">
        <v>1168</v>
      </c>
      <c r="D3204" t="s">
        <v>1211</v>
      </c>
      <c r="E3204" s="20">
        <v>0.2</v>
      </c>
      <c r="G3204" t="s">
        <v>217</v>
      </c>
      <c r="H3204" s="21">
        <v>10.45</v>
      </c>
      <c r="I3204" t="s">
        <v>218</v>
      </c>
      <c r="J3204" s="22">
        <f>ROUND(E3204* H3204,5)</f>
        <v>2.09</v>
      </c>
      <c r="K3204" s="23"/>
    </row>
    <row r="3205" spans="1:11" x14ac:dyDescent="0.3">
      <c r="B3205" t="s">
        <v>1224</v>
      </c>
      <c r="C3205" t="s">
        <v>13</v>
      </c>
      <c r="D3205" t="s">
        <v>1225</v>
      </c>
      <c r="E3205" s="20">
        <v>0.5</v>
      </c>
      <c r="G3205" t="s">
        <v>217</v>
      </c>
      <c r="H3205" s="21">
        <v>3.05</v>
      </c>
      <c r="I3205" t="s">
        <v>218</v>
      </c>
      <c r="J3205" s="22">
        <f>ROUND(E3205* H3205,5)</f>
        <v>1.5249999999999999</v>
      </c>
      <c r="K3205" s="23"/>
    </row>
    <row r="3206" spans="1:11" x14ac:dyDescent="0.3">
      <c r="B3206" t="s">
        <v>821</v>
      </c>
      <c r="C3206" t="s">
        <v>808</v>
      </c>
      <c r="D3206" t="s">
        <v>822</v>
      </c>
      <c r="E3206" s="20">
        <v>5</v>
      </c>
      <c r="G3206" t="s">
        <v>217</v>
      </c>
      <c r="H3206" s="21">
        <v>0.12</v>
      </c>
      <c r="I3206" t="s">
        <v>218</v>
      </c>
      <c r="J3206" s="22">
        <f>ROUND(E3206* H3206,5)</f>
        <v>0.6</v>
      </c>
      <c r="K3206" s="23"/>
    </row>
    <row r="3207" spans="1:11" x14ac:dyDescent="0.3">
      <c r="D3207" s="24" t="s">
        <v>228</v>
      </c>
      <c r="E3207" s="23"/>
      <c r="H3207" s="23"/>
      <c r="K3207" s="21">
        <f>SUM(J3202:J3206)</f>
        <v>11.417999999999999</v>
      </c>
    </row>
    <row r="3208" spans="1:11" x14ac:dyDescent="0.3">
      <c r="D3208" s="24" t="s">
        <v>229</v>
      </c>
      <c r="E3208" s="23"/>
      <c r="H3208" s="23"/>
      <c r="K3208" s="69">
        <f>SUM(J3197:J3207)</f>
        <v>18.170000000000002</v>
      </c>
    </row>
    <row r="3209" spans="1:11" x14ac:dyDescent="0.3">
      <c r="D3209" s="24" t="s">
        <v>232</v>
      </c>
      <c r="E3209" s="23"/>
      <c r="H3209" s="23"/>
      <c r="K3209" s="69">
        <f>SUM(K3208:K3208)</f>
        <v>18.170000000000002</v>
      </c>
    </row>
    <row r="3211" spans="1:11" x14ac:dyDescent="0.3">
      <c r="A3211" s="17" t="s">
        <v>2371</v>
      </c>
      <c r="B3211" s="17" t="s">
        <v>2372</v>
      </c>
      <c r="C3211" s="1" t="s">
        <v>637</v>
      </c>
      <c r="D3211" s="116" t="s">
        <v>2373</v>
      </c>
      <c r="E3211" s="117"/>
      <c r="F3211" s="117"/>
      <c r="G3211" s="1"/>
      <c r="H3211" s="18" t="s">
        <v>212</v>
      </c>
      <c r="I3211" s="118">
        <v>1</v>
      </c>
      <c r="J3211" s="119"/>
      <c r="K3211" s="19">
        <f>ROUND(K3220,2)</f>
        <v>11.67</v>
      </c>
    </row>
    <row r="3212" spans="1:11" x14ac:dyDescent="0.3">
      <c r="B3212" s="14" t="s">
        <v>213</v>
      </c>
    </row>
    <row r="3213" spans="1:11" x14ac:dyDescent="0.3">
      <c r="B3213" t="s">
        <v>904</v>
      </c>
      <c r="C3213" t="s">
        <v>214</v>
      </c>
      <c r="D3213" t="s">
        <v>236</v>
      </c>
      <c r="E3213" s="20">
        <v>0.1</v>
      </c>
      <c r="F3213" t="s">
        <v>216</v>
      </c>
      <c r="G3213" t="s">
        <v>217</v>
      </c>
      <c r="H3213" s="21">
        <v>21.14</v>
      </c>
      <c r="I3213" t="s">
        <v>218</v>
      </c>
      <c r="J3213" s="22">
        <f>ROUND(E3213/I3211* H3213,5)</f>
        <v>2.1139999999999999</v>
      </c>
      <c r="K3213" s="23"/>
    </row>
    <row r="3214" spans="1:11" x14ac:dyDescent="0.3">
      <c r="B3214" t="s">
        <v>905</v>
      </c>
      <c r="C3214" t="s">
        <v>214</v>
      </c>
      <c r="D3214" t="s">
        <v>235</v>
      </c>
      <c r="E3214" s="20">
        <v>0.05</v>
      </c>
      <c r="F3214" t="s">
        <v>216</v>
      </c>
      <c r="G3214" t="s">
        <v>217</v>
      </c>
      <c r="H3214" s="21">
        <v>24.64</v>
      </c>
      <c r="I3214" t="s">
        <v>218</v>
      </c>
      <c r="J3214" s="22">
        <f>ROUND(E3214/I3211* H3214,5)</f>
        <v>1.232</v>
      </c>
      <c r="K3214" s="23"/>
    </row>
    <row r="3215" spans="1:11" x14ac:dyDescent="0.3">
      <c r="D3215" s="24" t="s">
        <v>219</v>
      </c>
      <c r="E3215" s="23"/>
      <c r="H3215" s="23"/>
      <c r="K3215" s="21">
        <f>SUM(J3213:J3214)</f>
        <v>3.3460000000000001</v>
      </c>
    </row>
    <row r="3216" spans="1:11" x14ac:dyDescent="0.3">
      <c r="B3216" s="14" t="s">
        <v>223</v>
      </c>
      <c r="E3216" s="23"/>
      <c r="H3216" s="23"/>
      <c r="K3216" s="23"/>
    </row>
    <row r="3217" spans="1:11" x14ac:dyDescent="0.3">
      <c r="B3217" t="s">
        <v>2374</v>
      </c>
      <c r="C3217" t="s">
        <v>637</v>
      </c>
      <c r="D3217" t="s">
        <v>2375</v>
      </c>
      <c r="E3217" s="20">
        <v>0.16</v>
      </c>
      <c r="G3217" t="s">
        <v>217</v>
      </c>
      <c r="H3217" s="21">
        <v>52</v>
      </c>
      <c r="I3217" t="s">
        <v>218</v>
      </c>
      <c r="J3217" s="22">
        <f>ROUND(E3217* H3217,5)</f>
        <v>8.32</v>
      </c>
      <c r="K3217" s="23"/>
    </row>
    <row r="3218" spans="1:11" x14ac:dyDescent="0.3">
      <c r="D3218" s="24" t="s">
        <v>228</v>
      </c>
      <c r="E3218" s="23"/>
      <c r="H3218" s="23"/>
      <c r="K3218" s="21">
        <f>SUM(J3217:J3217)</f>
        <v>8.32</v>
      </c>
    </row>
    <row r="3219" spans="1:11" x14ac:dyDescent="0.3">
      <c r="D3219" s="24" t="s">
        <v>229</v>
      </c>
      <c r="E3219" s="23"/>
      <c r="H3219" s="23"/>
      <c r="K3219" s="69">
        <f>SUM(J3212:J3218)</f>
        <v>11.666</v>
      </c>
    </row>
    <row r="3220" spans="1:11" x14ac:dyDescent="0.3">
      <c r="D3220" s="24" t="s">
        <v>232</v>
      </c>
      <c r="E3220" s="23"/>
      <c r="H3220" s="23"/>
      <c r="K3220" s="69">
        <f>SUM(K3219:K3219)</f>
        <v>11.666</v>
      </c>
    </row>
    <row r="3222" spans="1:11" x14ac:dyDescent="0.3">
      <c r="A3222" s="17" t="s">
        <v>2376</v>
      </c>
      <c r="B3222" s="17" t="s">
        <v>2377</v>
      </c>
      <c r="C3222" s="1" t="s">
        <v>637</v>
      </c>
      <c r="D3222" s="116" t="s">
        <v>2378</v>
      </c>
      <c r="E3222" s="117"/>
      <c r="F3222" s="117"/>
      <c r="G3222" s="1"/>
      <c r="H3222" s="18" t="s">
        <v>212</v>
      </c>
      <c r="I3222" s="118">
        <v>1</v>
      </c>
      <c r="J3222" s="119"/>
      <c r="K3222" s="19">
        <f>ROUND(K3231,2)</f>
        <v>22.24</v>
      </c>
    </row>
    <row r="3223" spans="1:11" x14ac:dyDescent="0.3">
      <c r="B3223" s="14" t="s">
        <v>213</v>
      </c>
    </row>
    <row r="3224" spans="1:11" x14ac:dyDescent="0.3">
      <c r="B3224" t="s">
        <v>904</v>
      </c>
      <c r="C3224" t="s">
        <v>214</v>
      </c>
      <c r="D3224" t="s">
        <v>236</v>
      </c>
      <c r="E3224" s="20">
        <v>0.1</v>
      </c>
      <c r="F3224" t="s">
        <v>216</v>
      </c>
      <c r="G3224" t="s">
        <v>217</v>
      </c>
      <c r="H3224" s="21">
        <v>21.14</v>
      </c>
      <c r="I3224" t="s">
        <v>218</v>
      </c>
      <c r="J3224" s="22">
        <f>ROUND(E3224/I3222* H3224,5)</f>
        <v>2.1139999999999999</v>
      </c>
      <c r="K3224" s="23"/>
    </row>
    <row r="3225" spans="1:11" x14ac:dyDescent="0.3">
      <c r="B3225" t="s">
        <v>905</v>
      </c>
      <c r="C3225" t="s">
        <v>214</v>
      </c>
      <c r="D3225" t="s">
        <v>235</v>
      </c>
      <c r="E3225" s="20">
        <v>0.05</v>
      </c>
      <c r="F3225" t="s">
        <v>216</v>
      </c>
      <c r="G3225" t="s">
        <v>217</v>
      </c>
      <c r="H3225" s="21">
        <v>24.64</v>
      </c>
      <c r="I3225" t="s">
        <v>218</v>
      </c>
      <c r="J3225" s="22">
        <f>ROUND(E3225/I3222* H3225,5)</f>
        <v>1.232</v>
      </c>
      <c r="K3225" s="23"/>
    </row>
    <row r="3226" spans="1:11" x14ac:dyDescent="0.3">
      <c r="D3226" s="24" t="s">
        <v>219</v>
      </c>
      <c r="E3226" s="23"/>
      <c r="H3226" s="23"/>
      <c r="K3226" s="21">
        <f>SUM(J3224:J3225)</f>
        <v>3.3460000000000001</v>
      </c>
    </row>
    <row r="3227" spans="1:11" x14ac:dyDescent="0.3">
      <c r="B3227" s="14" t="s">
        <v>223</v>
      </c>
      <c r="E3227" s="23"/>
      <c r="H3227" s="23"/>
      <c r="K3227" s="23"/>
    </row>
    <row r="3228" spans="1:11" x14ac:dyDescent="0.3">
      <c r="B3228" t="s">
        <v>2379</v>
      </c>
      <c r="C3228" t="s">
        <v>637</v>
      </c>
      <c r="D3228" t="s">
        <v>2380</v>
      </c>
      <c r="E3228" s="20">
        <v>0.4723</v>
      </c>
      <c r="G3228" t="s">
        <v>217</v>
      </c>
      <c r="H3228" s="21">
        <v>40</v>
      </c>
      <c r="I3228" t="s">
        <v>218</v>
      </c>
      <c r="J3228" s="22">
        <f>ROUND(E3228* H3228,5)</f>
        <v>18.891999999999999</v>
      </c>
      <c r="K3228" s="23"/>
    </row>
    <row r="3229" spans="1:11" x14ac:dyDescent="0.3">
      <c r="D3229" s="24" t="s">
        <v>228</v>
      </c>
      <c r="E3229" s="23"/>
      <c r="H3229" s="23"/>
      <c r="K3229" s="21">
        <f>SUM(J3228:J3228)</f>
        <v>18.891999999999999</v>
      </c>
    </row>
    <row r="3230" spans="1:11" x14ac:dyDescent="0.3">
      <c r="D3230" s="24" t="s">
        <v>229</v>
      </c>
      <c r="E3230" s="23"/>
      <c r="H3230" s="23"/>
      <c r="K3230" s="69">
        <f>SUM(J3223:J3229)</f>
        <v>22.238</v>
      </c>
    </row>
    <row r="3231" spans="1:11" x14ac:dyDescent="0.3">
      <c r="D3231" s="24" t="s">
        <v>232</v>
      </c>
      <c r="E3231" s="23"/>
      <c r="H3231" s="23"/>
      <c r="K3231" s="69">
        <f>SUM(K3230:K3230)</f>
        <v>22.238</v>
      </c>
    </row>
    <row r="3233" spans="1:11" x14ac:dyDescent="0.3">
      <c r="A3233" s="17" t="s">
        <v>2381</v>
      </c>
      <c r="B3233" s="17" t="s">
        <v>2382</v>
      </c>
      <c r="C3233" s="1" t="s">
        <v>637</v>
      </c>
      <c r="D3233" s="116" t="s">
        <v>2383</v>
      </c>
      <c r="E3233" s="117"/>
      <c r="F3233" s="117"/>
      <c r="G3233" s="1"/>
      <c r="H3233" s="18" t="s">
        <v>212</v>
      </c>
      <c r="I3233" s="118">
        <v>1</v>
      </c>
      <c r="J3233" s="119"/>
      <c r="K3233" s="19">
        <f>ROUND(K3242,2)</f>
        <v>22.24</v>
      </c>
    </row>
    <row r="3234" spans="1:11" x14ac:dyDescent="0.3">
      <c r="B3234" s="14" t="s">
        <v>213</v>
      </c>
    </row>
    <row r="3235" spans="1:11" x14ac:dyDescent="0.3">
      <c r="B3235" t="s">
        <v>904</v>
      </c>
      <c r="C3235" t="s">
        <v>214</v>
      </c>
      <c r="D3235" t="s">
        <v>236</v>
      </c>
      <c r="E3235" s="20">
        <v>0.1</v>
      </c>
      <c r="F3235" t="s">
        <v>216</v>
      </c>
      <c r="G3235" t="s">
        <v>217</v>
      </c>
      <c r="H3235" s="21">
        <v>21.14</v>
      </c>
      <c r="I3235" t="s">
        <v>218</v>
      </c>
      <c r="J3235" s="22">
        <f>ROUND(E3235/I3233* H3235,5)</f>
        <v>2.1139999999999999</v>
      </c>
      <c r="K3235" s="23"/>
    </row>
    <row r="3236" spans="1:11" x14ac:dyDescent="0.3">
      <c r="B3236" t="s">
        <v>905</v>
      </c>
      <c r="C3236" t="s">
        <v>214</v>
      </c>
      <c r="D3236" t="s">
        <v>235</v>
      </c>
      <c r="E3236" s="20">
        <v>0.05</v>
      </c>
      <c r="F3236" t="s">
        <v>216</v>
      </c>
      <c r="G3236" t="s">
        <v>217</v>
      </c>
      <c r="H3236" s="21">
        <v>24.64</v>
      </c>
      <c r="I3236" t="s">
        <v>218</v>
      </c>
      <c r="J3236" s="22">
        <f>ROUND(E3236/I3233* H3236,5)</f>
        <v>1.232</v>
      </c>
      <c r="K3236" s="23"/>
    </row>
    <row r="3237" spans="1:11" x14ac:dyDescent="0.3">
      <c r="D3237" s="24" t="s">
        <v>219</v>
      </c>
      <c r="E3237" s="23"/>
      <c r="H3237" s="23"/>
      <c r="K3237" s="21">
        <f>SUM(J3235:J3236)</f>
        <v>3.3460000000000001</v>
      </c>
    </row>
    <row r="3238" spans="1:11" x14ac:dyDescent="0.3">
      <c r="B3238" s="14" t="s">
        <v>223</v>
      </c>
      <c r="E3238" s="23"/>
      <c r="H3238" s="23"/>
      <c r="K3238" s="23"/>
    </row>
    <row r="3239" spans="1:11" x14ac:dyDescent="0.3">
      <c r="B3239" t="s">
        <v>2379</v>
      </c>
      <c r="C3239" t="s">
        <v>637</v>
      </c>
      <c r="D3239" t="s">
        <v>2380</v>
      </c>
      <c r="E3239" s="20">
        <v>0.4723</v>
      </c>
      <c r="G3239" t="s">
        <v>217</v>
      </c>
      <c r="H3239" s="21">
        <v>40</v>
      </c>
      <c r="I3239" t="s">
        <v>218</v>
      </c>
      <c r="J3239" s="22">
        <f>ROUND(E3239* H3239,5)</f>
        <v>18.891999999999999</v>
      </c>
      <c r="K3239" s="23"/>
    </row>
    <row r="3240" spans="1:11" x14ac:dyDescent="0.3">
      <c r="D3240" s="24" t="s">
        <v>228</v>
      </c>
      <c r="E3240" s="23"/>
      <c r="H3240" s="23"/>
      <c r="K3240" s="21">
        <f>SUM(J3239:J3239)</f>
        <v>18.891999999999999</v>
      </c>
    </row>
    <row r="3241" spans="1:11" x14ac:dyDescent="0.3">
      <c r="D3241" s="24" t="s">
        <v>229</v>
      </c>
      <c r="E3241" s="23"/>
      <c r="H3241" s="23"/>
      <c r="K3241" s="69">
        <f>SUM(J3234:J3240)</f>
        <v>22.238</v>
      </c>
    </row>
    <row r="3242" spans="1:11" x14ac:dyDescent="0.3">
      <c r="D3242" s="24" t="s">
        <v>232</v>
      </c>
      <c r="E3242" s="23"/>
      <c r="H3242" s="23"/>
      <c r="K3242" s="69">
        <f>SUM(K3241:K3241)</f>
        <v>22.238</v>
      </c>
    </row>
    <row r="3244" spans="1:11" x14ac:dyDescent="0.3">
      <c r="A3244" s="17" t="s">
        <v>2384</v>
      </c>
      <c r="B3244" s="17" t="s">
        <v>2385</v>
      </c>
      <c r="C3244" s="1" t="s">
        <v>13</v>
      </c>
      <c r="D3244" s="116" t="s">
        <v>2386</v>
      </c>
      <c r="E3244" s="117"/>
      <c r="F3244" s="117"/>
      <c r="G3244" s="1"/>
      <c r="H3244" s="18" t="s">
        <v>212</v>
      </c>
      <c r="I3244" s="118">
        <v>1</v>
      </c>
      <c r="J3244" s="119"/>
      <c r="K3244" s="19">
        <f>ROUND(K3255,2)</f>
        <v>33.67</v>
      </c>
    </row>
    <row r="3245" spans="1:11" x14ac:dyDescent="0.3">
      <c r="B3245" s="14" t="s">
        <v>213</v>
      </c>
    </row>
    <row r="3246" spans="1:11" x14ac:dyDescent="0.3">
      <c r="B3246" t="s">
        <v>1190</v>
      </c>
      <c r="C3246" t="s">
        <v>214</v>
      </c>
      <c r="D3246" t="s">
        <v>1191</v>
      </c>
      <c r="E3246" s="20">
        <v>0.4</v>
      </c>
      <c r="F3246" t="s">
        <v>216</v>
      </c>
      <c r="G3246" t="s">
        <v>217</v>
      </c>
      <c r="H3246" s="21">
        <v>23.84</v>
      </c>
      <c r="I3246" t="s">
        <v>218</v>
      </c>
      <c r="J3246" s="22">
        <f>ROUND(E3246/I3244* H3246,5)</f>
        <v>9.5359999999999996</v>
      </c>
      <c r="K3246" s="23"/>
    </row>
    <row r="3247" spans="1:11" x14ac:dyDescent="0.3">
      <c r="B3247" t="s">
        <v>1192</v>
      </c>
      <c r="C3247" t="s">
        <v>214</v>
      </c>
      <c r="D3247" t="s">
        <v>1193</v>
      </c>
      <c r="E3247" s="20">
        <v>0.3</v>
      </c>
      <c r="F3247" t="s">
        <v>216</v>
      </c>
      <c r="G3247" t="s">
        <v>217</v>
      </c>
      <c r="H3247" s="21">
        <v>21.14</v>
      </c>
      <c r="I3247" t="s">
        <v>218</v>
      </c>
      <c r="J3247" s="22">
        <f>ROUND(E3247/I3244* H3247,5)</f>
        <v>6.3419999999999996</v>
      </c>
      <c r="K3247" s="23"/>
    </row>
    <row r="3248" spans="1:11" x14ac:dyDescent="0.3">
      <c r="D3248" s="24" t="s">
        <v>219</v>
      </c>
      <c r="E3248" s="23"/>
      <c r="H3248" s="23"/>
      <c r="K3248" s="21">
        <f>SUM(J3246:J3247)</f>
        <v>15.878</v>
      </c>
    </row>
    <row r="3249" spans="1:11" x14ac:dyDescent="0.3">
      <c r="B3249" s="14" t="s">
        <v>223</v>
      </c>
      <c r="E3249" s="23"/>
      <c r="H3249" s="23"/>
      <c r="K3249" s="23"/>
    </row>
    <row r="3250" spans="1:11" x14ac:dyDescent="0.3">
      <c r="B3250" t="s">
        <v>2351</v>
      </c>
      <c r="C3250" t="s">
        <v>808</v>
      </c>
      <c r="D3250" t="s">
        <v>2352</v>
      </c>
      <c r="E3250" s="20">
        <v>6</v>
      </c>
      <c r="G3250" t="s">
        <v>217</v>
      </c>
      <c r="H3250" s="21">
        <v>0.33</v>
      </c>
      <c r="I3250" t="s">
        <v>218</v>
      </c>
      <c r="J3250" s="22">
        <f>ROUND(E3250* H3250,5)</f>
        <v>1.98</v>
      </c>
      <c r="K3250" s="23"/>
    </row>
    <row r="3251" spans="1:11" x14ac:dyDescent="0.3">
      <c r="B3251" t="s">
        <v>2387</v>
      </c>
      <c r="C3251" t="s">
        <v>13</v>
      </c>
      <c r="D3251" t="s">
        <v>2388</v>
      </c>
      <c r="E3251" s="20">
        <v>1.02</v>
      </c>
      <c r="G3251" t="s">
        <v>217</v>
      </c>
      <c r="H3251" s="21">
        <v>15.16</v>
      </c>
      <c r="I3251" t="s">
        <v>218</v>
      </c>
      <c r="J3251" s="22">
        <f>ROUND(E3251* H3251,5)</f>
        <v>15.463200000000001</v>
      </c>
      <c r="K3251" s="23"/>
    </row>
    <row r="3252" spans="1:11" x14ac:dyDescent="0.3">
      <c r="B3252" t="s">
        <v>2389</v>
      </c>
      <c r="C3252" t="s">
        <v>808</v>
      </c>
      <c r="D3252" t="s">
        <v>2390</v>
      </c>
      <c r="E3252" s="20">
        <v>1</v>
      </c>
      <c r="G3252" t="s">
        <v>217</v>
      </c>
      <c r="H3252" s="21">
        <v>0.35</v>
      </c>
      <c r="I3252" t="s">
        <v>218</v>
      </c>
      <c r="J3252" s="22">
        <f>ROUND(E3252* H3252,5)</f>
        <v>0.35</v>
      </c>
      <c r="K3252" s="23"/>
    </row>
    <row r="3253" spans="1:11" x14ac:dyDescent="0.3">
      <c r="D3253" s="24" t="s">
        <v>228</v>
      </c>
      <c r="E3253" s="23"/>
      <c r="H3253" s="23"/>
      <c r="K3253" s="21">
        <f>SUM(J3250:J3252)</f>
        <v>17.793200000000002</v>
      </c>
    </row>
    <row r="3254" spans="1:11" x14ac:dyDescent="0.3">
      <c r="D3254" s="24" t="s">
        <v>229</v>
      </c>
      <c r="E3254" s="23"/>
      <c r="H3254" s="23"/>
      <c r="K3254" s="69">
        <f>SUM(J3245:J3253)</f>
        <v>33.671200000000006</v>
      </c>
    </row>
    <row r="3255" spans="1:11" x14ac:dyDescent="0.3">
      <c r="D3255" s="24" t="s">
        <v>232</v>
      </c>
      <c r="E3255" s="23"/>
      <c r="H3255" s="23"/>
      <c r="K3255" s="69">
        <f>SUM(K3254:K3254)</f>
        <v>33.671200000000006</v>
      </c>
    </row>
    <row r="3257" spans="1:11" x14ac:dyDescent="0.3">
      <c r="A3257" s="17" t="s">
        <v>2391</v>
      </c>
      <c r="B3257" s="17" t="s">
        <v>2392</v>
      </c>
      <c r="C3257" s="1" t="s">
        <v>13</v>
      </c>
      <c r="D3257" s="116" t="s">
        <v>2393</v>
      </c>
      <c r="E3257" s="117"/>
      <c r="F3257" s="117"/>
      <c r="G3257" s="1"/>
      <c r="H3257" s="18" t="s">
        <v>212</v>
      </c>
      <c r="I3257" s="118">
        <v>1</v>
      </c>
      <c r="J3257" s="119"/>
      <c r="K3257" s="19">
        <f>ROUND(K3267,2)</f>
        <v>24.27</v>
      </c>
    </row>
    <row r="3258" spans="1:11" x14ac:dyDescent="0.3">
      <c r="B3258" s="14" t="s">
        <v>213</v>
      </c>
    </row>
    <row r="3259" spans="1:11" x14ac:dyDescent="0.3">
      <c r="B3259" t="s">
        <v>814</v>
      </c>
      <c r="C3259" t="s">
        <v>214</v>
      </c>
      <c r="D3259" t="s">
        <v>234</v>
      </c>
      <c r="E3259" s="20">
        <v>0.5</v>
      </c>
      <c r="F3259" t="s">
        <v>216</v>
      </c>
      <c r="G3259" t="s">
        <v>217</v>
      </c>
      <c r="H3259" s="21">
        <v>19.84</v>
      </c>
      <c r="I3259" t="s">
        <v>218</v>
      </c>
      <c r="J3259" s="22">
        <f>ROUND(E3259/I3257* H3259,5)</f>
        <v>9.92</v>
      </c>
      <c r="K3259" s="23"/>
    </row>
    <row r="3260" spans="1:11" x14ac:dyDescent="0.3">
      <c r="B3260" t="s">
        <v>2394</v>
      </c>
      <c r="C3260" t="s">
        <v>214</v>
      </c>
      <c r="D3260" t="s">
        <v>2395</v>
      </c>
      <c r="E3260" s="20">
        <v>0.5</v>
      </c>
      <c r="F3260" t="s">
        <v>216</v>
      </c>
      <c r="G3260" t="s">
        <v>217</v>
      </c>
      <c r="H3260" s="21">
        <v>23.84</v>
      </c>
      <c r="I3260" t="s">
        <v>218</v>
      </c>
      <c r="J3260" s="22">
        <f>ROUND(E3260/I3257* H3260,5)</f>
        <v>11.92</v>
      </c>
      <c r="K3260" s="23"/>
    </row>
    <row r="3261" spans="1:11" x14ac:dyDescent="0.3">
      <c r="D3261" s="24" t="s">
        <v>219</v>
      </c>
      <c r="E3261" s="23"/>
      <c r="H3261" s="23"/>
      <c r="K3261" s="21">
        <f>SUM(J3259:J3260)</f>
        <v>21.84</v>
      </c>
    </row>
    <row r="3262" spans="1:11" x14ac:dyDescent="0.3">
      <c r="B3262" s="14" t="s">
        <v>220</v>
      </c>
      <c r="E3262" s="23"/>
      <c r="H3262" s="23"/>
      <c r="K3262" s="23"/>
    </row>
    <row r="3263" spans="1:11" x14ac:dyDescent="0.3">
      <c r="B3263" t="s">
        <v>2396</v>
      </c>
      <c r="C3263" t="s">
        <v>214</v>
      </c>
      <c r="D3263" t="s">
        <v>2397</v>
      </c>
      <c r="E3263" s="20">
        <v>0.5</v>
      </c>
      <c r="F3263" t="s">
        <v>216</v>
      </c>
      <c r="G3263" t="s">
        <v>217</v>
      </c>
      <c r="H3263" s="21">
        <v>2.21</v>
      </c>
      <c r="I3263" t="s">
        <v>218</v>
      </c>
      <c r="J3263" s="22">
        <f>ROUND(E3263/I3257* H3263,5)</f>
        <v>1.105</v>
      </c>
      <c r="K3263" s="23"/>
    </row>
    <row r="3264" spans="1:11" x14ac:dyDescent="0.3">
      <c r="B3264" t="s">
        <v>2398</v>
      </c>
      <c r="C3264" t="s">
        <v>214</v>
      </c>
      <c r="D3264" t="s">
        <v>2399</v>
      </c>
      <c r="E3264" s="20">
        <v>0.5</v>
      </c>
      <c r="F3264" t="s">
        <v>216</v>
      </c>
      <c r="G3264" t="s">
        <v>217</v>
      </c>
      <c r="H3264" s="21">
        <v>2.65</v>
      </c>
      <c r="I3264" t="s">
        <v>218</v>
      </c>
      <c r="J3264" s="22">
        <f>ROUND(E3264/I3257* H3264,5)</f>
        <v>1.325</v>
      </c>
      <c r="K3264" s="23"/>
    </row>
    <row r="3265" spans="1:11" x14ac:dyDescent="0.3">
      <c r="D3265" s="24" t="s">
        <v>222</v>
      </c>
      <c r="E3265" s="23"/>
      <c r="H3265" s="23"/>
      <c r="K3265" s="21">
        <f>SUM(J3263:J3264)</f>
        <v>2.4299999999999997</v>
      </c>
    </row>
    <row r="3266" spans="1:11" x14ac:dyDescent="0.3">
      <c r="D3266" s="24" t="s">
        <v>229</v>
      </c>
      <c r="E3266" s="23"/>
      <c r="H3266" s="23"/>
      <c r="K3266" s="69">
        <f>SUM(J3258:J3265)</f>
        <v>24.27</v>
      </c>
    </row>
    <row r="3267" spans="1:11" x14ac:dyDescent="0.3">
      <c r="D3267" s="24" t="s">
        <v>232</v>
      </c>
      <c r="E3267" s="23"/>
      <c r="H3267" s="23"/>
      <c r="K3267" s="69">
        <f>SUM(K3266:K3266)</f>
        <v>24.27</v>
      </c>
    </row>
    <row r="3269" spans="1:11" x14ac:dyDescent="0.3">
      <c r="A3269" s="17" t="s">
        <v>2400</v>
      </c>
      <c r="B3269" s="17" t="s">
        <v>2401</v>
      </c>
      <c r="C3269" s="1" t="s">
        <v>13</v>
      </c>
      <c r="D3269" s="116" t="s">
        <v>2402</v>
      </c>
      <c r="E3269" s="117"/>
      <c r="F3269" s="117"/>
      <c r="G3269" s="1"/>
      <c r="H3269" s="18" t="s">
        <v>212</v>
      </c>
      <c r="I3269" s="118">
        <v>1</v>
      </c>
      <c r="J3269" s="119"/>
      <c r="K3269" s="19">
        <f>ROUND(K3279,2)</f>
        <v>9.42</v>
      </c>
    </row>
    <row r="3270" spans="1:11" x14ac:dyDescent="0.3">
      <c r="B3270" s="14" t="s">
        <v>213</v>
      </c>
    </row>
    <row r="3271" spans="1:11" x14ac:dyDescent="0.3">
      <c r="B3271" t="s">
        <v>814</v>
      </c>
      <c r="C3271" t="s">
        <v>214</v>
      </c>
      <c r="D3271" t="s">
        <v>234</v>
      </c>
      <c r="E3271" s="20">
        <v>0.05</v>
      </c>
      <c r="F3271" t="s">
        <v>216</v>
      </c>
      <c r="G3271" t="s">
        <v>217</v>
      </c>
      <c r="H3271" s="21">
        <v>19.84</v>
      </c>
      <c r="I3271" t="s">
        <v>218</v>
      </c>
      <c r="J3271" s="22">
        <f>ROUND(E3271/I3269* H3271,5)</f>
        <v>0.99199999999999999</v>
      </c>
      <c r="K3271" s="23"/>
    </row>
    <row r="3272" spans="1:11" x14ac:dyDescent="0.3">
      <c r="B3272" t="s">
        <v>2394</v>
      </c>
      <c r="C3272" t="s">
        <v>214</v>
      </c>
      <c r="D3272" t="s">
        <v>2395</v>
      </c>
      <c r="E3272" s="20">
        <v>0.32</v>
      </c>
      <c r="F3272" t="s">
        <v>216</v>
      </c>
      <c r="G3272" t="s">
        <v>217</v>
      </c>
      <c r="H3272" s="21">
        <v>23.84</v>
      </c>
      <c r="I3272" t="s">
        <v>218</v>
      </c>
      <c r="J3272" s="22">
        <f>ROUND(E3272/I3269* H3272,5)</f>
        <v>7.6288</v>
      </c>
      <c r="K3272" s="23"/>
    </row>
    <row r="3273" spans="1:11" x14ac:dyDescent="0.3">
      <c r="D3273" s="24" t="s">
        <v>219</v>
      </c>
      <c r="E3273" s="23"/>
      <c r="H3273" s="23"/>
      <c r="K3273" s="21">
        <f>SUM(J3271:J3272)</f>
        <v>8.6207999999999991</v>
      </c>
    </row>
    <row r="3274" spans="1:11" x14ac:dyDescent="0.3">
      <c r="B3274" s="14" t="s">
        <v>220</v>
      </c>
      <c r="E3274" s="23"/>
      <c r="H3274" s="23"/>
      <c r="K3274" s="23"/>
    </row>
    <row r="3275" spans="1:11" x14ac:dyDescent="0.3">
      <c r="B3275" t="s">
        <v>2396</v>
      </c>
      <c r="C3275" t="s">
        <v>214</v>
      </c>
      <c r="D3275" t="s">
        <v>2397</v>
      </c>
      <c r="E3275" s="20">
        <v>0.12</v>
      </c>
      <c r="F3275" t="s">
        <v>216</v>
      </c>
      <c r="G3275" t="s">
        <v>217</v>
      </c>
      <c r="H3275" s="21">
        <v>2.21</v>
      </c>
      <c r="I3275" t="s">
        <v>218</v>
      </c>
      <c r="J3275" s="22">
        <f>ROUND(E3275/I3269* H3275,5)</f>
        <v>0.26519999999999999</v>
      </c>
      <c r="K3275" s="23"/>
    </row>
    <row r="3276" spans="1:11" x14ac:dyDescent="0.3">
      <c r="B3276" t="s">
        <v>2398</v>
      </c>
      <c r="C3276" t="s">
        <v>214</v>
      </c>
      <c r="D3276" t="s">
        <v>2399</v>
      </c>
      <c r="E3276" s="20">
        <v>0.2</v>
      </c>
      <c r="F3276" t="s">
        <v>216</v>
      </c>
      <c r="G3276" t="s">
        <v>217</v>
      </c>
      <c r="H3276" s="21">
        <v>2.65</v>
      </c>
      <c r="I3276" t="s">
        <v>218</v>
      </c>
      <c r="J3276" s="22">
        <f>ROUND(E3276/I3269* H3276,5)</f>
        <v>0.53</v>
      </c>
      <c r="K3276" s="23"/>
    </row>
    <row r="3277" spans="1:11" x14ac:dyDescent="0.3">
      <c r="D3277" s="24" t="s">
        <v>222</v>
      </c>
      <c r="E3277" s="23"/>
      <c r="H3277" s="23"/>
      <c r="K3277" s="21">
        <f>SUM(J3275:J3276)</f>
        <v>0.79520000000000002</v>
      </c>
    </row>
    <row r="3278" spans="1:11" x14ac:dyDescent="0.3">
      <c r="D3278" s="24" t="s">
        <v>229</v>
      </c>
      <c r="E3278" s="23"/>
      <c r="H3278" s="23"/>
      <c r="K3278" s="69">
        <f>SUM(J3270:J3277)</f>
        <v>9.4159999999999986</v>
      </c>
    </row>
    <row r="3279" spans="1:11" x14ac:dyDescent="0.3">
      <c r="D3279" s="24" t="s">
        <v>232</v>
      </c>
      <c r="E3279" s="23"/>
      <c r="H3279" s="23"/>
      <c r="K3279" s="69">
        <f>SUM(K3278:K3278)</f>
        <v>9.4159999999999986</v>
      </c>
    </row>
    <row r="3281" spans="1:11" x14ac:dyDescent="0.3">
      <c r="A3281" s="17" t="s">
        <v>2403</v>
      </c>
      <c r="B3281" s="17" t="s">
        <v>2404</v>
      </c>
      <c r="C3281" s="1" t="s">
        <v>13</v>
      </c>
      <c r="D3281" s="116" t="s">
        <v>2405</v>
      </c>
      <c r="E3281" s="117"/>
      <c r="F3281" s="117"/>
      <c r="G3281" s="1"/>
      <c r="H3281" s="18" t="s">
        <v>212</v>
      </c>
      <c r="I3281" s="118">
        <v>1</v>
      </c>
      <c r="J3281" s="119"/>
      <c r="K3281" s="19">
        <f>ROUND(K3291,2)</f>
        <v>9.6300000000000008</v>
      </c>
    </row>
    <row r="3282" spans="1:11" x14ac:dyDescent="0.3">
      <c r="B3282" s="14" t="s">
        <v>213</v>
      </c>
    </row>
    <row r="3283" spans="1:11" x14ac:dyDescent="0.3">
      <c r="B3283" t="s">
        <v>1190</v>
      </c>
      <c r="C3283" t="s">
        <v>214</v>
      </c>
      <c r="D3283" t="s">
        <v>1191</v>
      </c>
      <c r="E3283" s="20">
        <v>0.1</v>
      </c>
      <c r="F3283" t="s">
        <v>216</v>
      </c>
      <c r="G3283" t="s">
        <v>217</v>
      </c>
      <c r="H3283" s="21">
        <v>23.84</v>
      </c>
      <c r="I3283" t="s">
        <v>218</v>
      </c>
      <c r="J3283" s="22">
        <f>ROUND(E3283/I3281* H3283,5)</f>
        <v>2.3839999999999999</v>
      </c>
      <c r="K3283" s="23"/>
    </row>
    <row r="3284" spans="1:11" x14ac:dyDescent="0.3">
      <c r="B3284" t="s">
        <v>1192</v>
      </c>
      <c r="C3284" t="s">
        <v>214</v>
      </c>
      <c r="D3284" t="s">
        <v>1193</v>
      </c>
      <c r="E3284" s="20">
        <v>0.1</v>
      </c>
      <c r="F3284" t="s">
        <v>216</v>
      </c>
      <c r="G3284" t="s">
        <v>217</v>
      </c>
      <c r="H3284" s="21">
        <v>21.14</v>
      </c>
      <c r="I3284" t="s">
        <v>218</v>
      </c>
      <c r="J3284" s="22">
        <f>ROUND(E3284/I3281* H3284,5)</f>
        <v>2.1139999999999999</v>
      </c>
      <c r="K3284" s="23"/>
    </row>
    <row r="3285" spans="1:11" x14ac:dyDescent="0.3">
      <c r="D3285" s="24" t="s">
        <v>219</v>
      </c>
      <c r="E3285" s="23"/>
      <c r="H3285" s="23"/>
      <c r="K3285" s="21">
        <f>SUM(J3283:J3284)</f>
        <v>4.4979999999999993</v>
      </c>
    </row>
    <row r="3286" spans="1:11" x14ac:dyDescent="0.3">
      <c r="B3286" s="14" t="s">
        <v>223</v>
      </c>
      <c r="E3286" s="23"/>
      <c r="H3286" s="23"/>
      <c r="K3286" s="23"/>
    </row>
    <row r="3287" spans="1:11" x14ac:dyDescent="0.3">
      <c r="B3287" t="s">
        <v>2406</v>
      </c>
      <c r="C3287" t="s">
        <v>808</v>
      </c>
      <c r="D3287" t="s">
        <v>2407</v>
      </c>
      <c r="E3287" s="20">
        <v>0.3</v>
      </c>
      <c r="G3287" t="s">
        <v>217</v>
      </c>
      <c r="H3287" s="21">
        <v>3.09</v>
      </c>
      <c r="I3287" t="s">
        <v>218</v>
      </c>
      <c r="J3287" s="22">
        <f>ROUND(E3287* H3287,5)</f>
        <v>0.92700000000000005</v>
      </c>
      <c r="K3287" s="23"/>
    </row>
    <row r="3288" spans="1:11" x14ac:dyDescent="0.3">
      <c r="B3288" t="s">
        <v>2408</v>
      </c>
      <c r="C3288" t="s">
        <v>13</v>
      </c>
      <c r="D3288" t="s">
        <v>2409</v>
      </c>
      <c r="E3288" s="20">
        <v>1.05</v>
      </c>
      <c r="G3288" t="s">
        <v>217</v>
      </c>
      <c r="H3288" s="21">
        <v>4</v>
      </c>
      <c r="I3288" t="s">
        <v>218</v>
      </c>
      <c r="J3288" s="22">
        <f>ROUND(E3288* H3288,5)</f>
        <v>4.2</v>
      </c>
      <c r="K3288" s="23"/>
    </row>
    <row r="3289" spans="1:11" x14ac:dyDescent="0.3">
      <c r="D3289" s="24" t="s">
        <v>228</v>
      </c>
      <c r="E3289" s="23"/>
      <c r="H3289" s="23"/>
      <c r="K3289" s="21">
        <f>SUM(J3287:J3288)</f>
        <v>5.1270000000000007</v>
      </c>
    </row>
    <row r="3290" spans="1:11" x14ac:dyDescent="0.3">
      <c r="D3290" s="24" t="s">
        <v>229</v>
      </c>
      <c r="E3290" s="23"/>
      <c r="H3290" s="23"/>
      <c r="K3290" s="69">
        <f>SUM(J3282:J3289)</f>
        <v>9.625</v>
      </c>
    </row>
    <row r="3291" spans="1:11" x14ac:dyDescent="0.3">
      <c r="D3291" s="24" t="s">
        <v>232</v>
      </c>
      <c r="E3291" s="23"/>
      <c r="H3291" s="23"/>
      <c r="K3291" s="69">
        <f>SUM(K3290:K3290)</f>
        <v>9.625</v>
      </c>
    </row>
    <row r="3293" spans="1:11" x14ac:dyDescent="0.3">
      <c r="A3293" s="17" t="s">
        <v>2410</v>
      </c>
      <c r="B3293" s="17" t="s">
        <v>2411</v>
      </c>
      <c r="C3293" s="1" t="s">
        <v>9</v>
      </c>
      <c r="D3293" s="116" t="s">
        <v>2412</v>
      </c>
      <c r="E3293" s="117"/>
      <c r="F3293" s="117"/>
      <c r="G3293" s="1"/>
      <c r="H3293" s="18" t="s">
        <v>212</v>
      </c>
      <c r="I3293" s="118">
        <v>1</v>
      </c>
      <c r="J3293" s="119"/>
      <c r="K3293" s="19">
        <v>2500</v>
      </c>
    </row>
    <row r="3294" spans="1:11" x14ac:dyDescent="0.3">
      <c r="A3294" s="17" t="s">
        <v>2413</v>
      </c>
      <c r="B3294" s="17" t="s">
        <v>2414</v>
      </c>
      <c r="C3294" s="1" t="s">
        <v>15</v>
      </c>
      <c r="D3294" s="116" t="s">
        <v>2415</v>
      </c>
      <c r="E3294" s="117"/>
      <c r="F3294" s="117"/>
      <c r="G3294" s="1"/>
      <c r="H3294" s="18" t="s">
        <v>212</v>
      </c>
      <c r="I3294" s="118">
        <v>1</v>
      </c>
      <c r="J3294" s="119"/>
      <c r="K3294" s="19">
        <v>2230.3000000000002</v>
      </c>
    </row>
    <row r="3295" spans="1:11" x14ac:dyDescent="0.3">
      <c r="A3295" s="17" t="s">
        <v>2416</v>
      </c>
      <c r="B3295" s="17" t="s">
        <v>2417</v>
      </c>
      <c r="C3295" s="1" t="s">
        <v>15</v>
      </c>
      <c r="D3295" s="116" t="s">
        <v>2418</v>
      </c>
      <c r="E3295" s="117"/>
      <c r="F3295" s="117"/>
      <c r="G3295" s="1"/>
      <c r="H3295" s="18" t="s">
        <v>212</v>
      </c>
      <c r="I3295" s="118">
        <v>1</v>
      </c>
      <c r="J3295" s="119"/>
      <c r="K3295" s="19">
        <f>ROUND(K3304,2)</f>
        <v>1548.13</v>
      </c>
    </row>
    <row r="3296" spans="1:11" x14ac:dyDescent="0.3">
      <c r="B3296" s="14" t="s">
        <v>213</v>
      </c>
    </row>
    <row r="3297" spans="1:11" x14ac:dyDescent="0.3">
      <c r="B3297" t="s">
        <v>904</v>
      </c>
      <c r="C3297" t="s">
        <v>214</v>
      </c>
      <c r="D3297" t="s">
        <v>236</v>
      </c>
      <c r="E3297" s="20">
        <v>4.0999999999999996</v>
      </c>
      <c r="F3297" t="s">
        <v>216</v>
      </c>
      <c r="G3297" t="s">
        <v>217</v>
      </c>
      <c r="H3297" s="21">
        <v>21.14</v>
      </c>
      <c r="I3297" t="s">
        <v>218</v>
      </c>
      <c r="J3297" s="22">
        <f>ROUND(E3297/I3295* H3297,5)</f>
        <v>86.674000000000007</v>
      </c>
      <c r="K3297" s="23"/>
    </row>
    <row r="3298" spans="1:11" x14ac:dyDescent="0.3">
      <c r="B3298" t="s">
        <v>905</v>
      </c>
      <c r="C3298" t="s">
        <v>214</v>
      </c>
      <c r="D3298" t="s">
        <v>235</v>
      </c>
      <c r="E3298" s="20">
        <v>2.9</v>
      </c>
      <c r="F3298" t="s">
        <v>216</v>
      </c>
      <c r="G3298" t="s">
        <v>217</v>
      </c>
      <c r="H3298" s="21">
        <v>24.64</v>
      </c>
      <c r="I3298" t="s">
        <v>218</v>
      </c>
      <c r="J3298" s="22">
        <f>ROUND(E3298/I3295* H3298,5)</f>
        <v>71.456000000000003</v>
      </c>
      <c r="K3298" s="23"/>
    </row>
    <row r="3299" spans="1:11" x14ac:dyDescent="0.3">
      <c r="D3299" s="24" t="s">
        <v>219</v>
      </c>
      <c r="E3299" s="23"/>
      <c r="H3299" s="23"/>
      <c r="K3299" s="21">
        <f>SUM(J3297:J3298)</f>
        <v>158.13</v>
      </c>
    </row>
    <row r="3300" spans="1:11" x14ac:dyDescent="0.3">
      <c r="B3300" s="14" t="s">
        <v>223</v>
      </c>
      <c r="E3300" s="23"/>
      <c r="H3300" s="23"/>
      <c r="K3300" s="23"/>
    </row>
    <row r="3301" spans="1:11" x14ac:dyDescent="0.3">
      <c r="B3301" t="s">
        <v>2419</v>
      </c>
      <c r="C3301" t="s">
        <v>15</v>
      </c>
      <c r="D3301" t="s">
        <v>2418</v>
      </c>
      <c r="E3301" s="20">
        <v>1</v>
      </c>
      <c r="G3301" t="s">
        <v>217</v>
      </c>
      <c r="H3301" s="21">
        <v>1390</v>
      </c>
      <c r="I3301" t="s">
        <v>218</v>
      </c>
      <c r="J3301" s="22">
        <f>ROUND(E3301* H3301,5)</f>
        <v>1390</v>
      </c>
      <c r="K3301" s="23"/>
    </row>
    <row r="3302" spans="1:11" x14ac:dyDescent="0.3">
      <c r="D3302" s="24" t="s">
        <v>228</v>
      </c>
      <c r="E3302" s="23"/>
      <c r="H3302" s="23"/>
      <c r="K3302" s="21">
        <f>SUM(J3301:J3301)</f>
        <v>1390</v>
      </c>
    </row>
    <row r="3303" spans="1:11" x14ac:dyDescent="0.3">
      <c r="D3303" s="24" t="s">
        <v>229</v>
      </c>
      <c r="E3303" s="23"/>
      <c r="H3303" s="23"/>
      <c r="K3303" s="69">
        <f>SUM(J3296:J3302)</f>
        <v>1548.13</v>
      </c>
    </row>
    <row r="3304" spans="1:11" x14ac:dyDescent="0.3">
      <c r="D3304" s="24" t="s">
        <v>232</v>
      </c>
      <c r="E3304" s="23"/>
      <c r="H3304" s="23"/>
      <c r="K3304" s="69">
        <f>SUM(K3303:K3303)</f>
        <v>1548.13</v>
      </c>
    </row>
    <row r="3306" spans="1:11" x14ac:dyDescent="0.3">
      <c r="A3306" s="17" t="s">
        <v>2420</v>
      </c>
      <c r="B3306" s="17" t="s">
        <v>2421</v>
      </c>
      <c r="C3306" s="1" t="s">
        <v>15</v>
      </c>
      <c r="D3306" s="116" t="s">
        <v>2422</v>
      </c>
      <c r="E3306" s="117"/>
      <c r="F3306" s="117"/>
      <c r="G3306" s="1"/>
      <c r="H3306" s="18" t="s">
        <v>212</v>
      </c>
      <c r="I3306" s="118">
        <v>1</v>
      </c>
      <c r="J3306" s="119"/>
      <c r="K3306" s="19">
        <f>ROUND(K3315,2)</f>
        <v>713.13</v>
      </c>
    </row>
    <row r="3307" spans="1:11" x14ac:dyDescent="0.3">
      <c r="B3307" s="14" t="s">
        <v>213</v>
      </c>
    </row>
    <row r="3308" spans="1:11" x14ac:dyDescent="0.3">
      <c r="B3308" t="s">
        <v>904</v>
      </c>
      <c r="C3308" t="s">
        <v>214</v>
      </c>
      <c r="D3308" t="s">
        <v>236</v>
      </c>
      <c r="E3308" s="20">
        <v>4.0999999999999996</v>
      </c>
      <c r="F3308" t="s">
        <v>216</v>
      </c>
      <c r="G3308" t="s">
        <v>217</v>
      </c>
      <c r="H3308" s="21">
        <v>21.14</v>
      </c>
      <c r="I3308" t="s">
        <v>218</v>
      </c>
      <c r="J3308" s="22">
        <f>ROUND(E3308/I3306* H3308,5)</f>
        <v>86.674000000000007</v>
      </c>
      <c r="K3308" s="23"/>
    </row>
    <row r="3309" spans="1:11" x14ac:dyDescent="0.3">
      <c r="B3309" t="s">
        <v>905</v>
      </c>
      <c r="C3309" t="s">
        <v>214</v>
      </c>
      <c r="D3309" t="s">
        <v>235</v>
      </c>
      <c r="E3309" s="20">
        <v>2.9</v>
      </c>
      <c r="F3309" t="s">
        <v>216</v>
      </c>
      <c r="G3309" t="s">
        <v>217</v>
      </c>
      <c r="H3309" s="21">
        <v>24.64</v>
      </c>
      <c r="I3309" t="s">
        <v>218</v>
      </c>
      <c r="J3309" s="22">
        <f>ROUND(E3309/I3306* H3309,5)</f>
        <v>71.456000000000003</v>
      </c>
      <c r="K3309" s="23"/>
    </row>
    <row r="3310" spans="1:11" x14ac:dyDescent="0.3">
      <c r="D3310" s="24" t="s">
        <v>219</v>
      </c>
      <c r="E3310" s="23"/>
      <c r="H3310" s="23"/>
      <c r="K3310" s="21">
        <f>SUM(J3308:J3309)</f>
        <v>158.13</v>
      </c>
    </row>
    <row r="3311" spans="1:11" x14ac:dyDescent="0.3">
      <c r="B3311" s="14" t="s">
        <v>223</v>
      </c>
      <c r="E3311" s="23"/>
      <c r="H3311" s="23"/>
      <c r="K3311" s="23"/>
    </row>
    <row r="3312" spans="1:11" x14ac:dyDescent="0.3">
      <c r="B3312" t="s">
        <v>2423</v>
      </c>
      <c r="C3312" t="s">
        <v>15</v>
      </c>
      <c r="D3312" t="s">
        <v>2422</v>
      </c>
      <c r="E3312" s="20">
        <v>1</v>
      </c>
      <c r="G3312" t="s">
        <v>217</v>
      </c>
      <c r="H3312" s="21">
        <v>555</v>
      </c>
      <c r="I3312" t="s">
        <v>218</v>
      </c>
      <c r="J3312" s="22">
        <f>ROUND(E3312* H3312,5)</f>
        <v>555</v>
      </c>
      <c r="K3312" s="23"/>
    </row>
    <row r="3313" spans="1:11" x14ac:dyDescent="0.3">
      <c r="D3313" s="24" t="s">
        <v>228</v>
      </c>
      <c r="E3313" s="23"/>
      <c r="H3313" s="23"/>
      <c r="K3313" s="21">
        <f>SUM(J3312:J3312)</f>
        <v>555</v>
      </c>
    </row>
    <row r="3314" spans="1:11" x14ac:dyDescent="0.3">
      <c r="D3314" s="24" t="s">
        <v>229</v>
      </c>
      <c r="E3314" s="23"/>
      <c r="H3314" s="23"/>
      <c r="K3314" s="69">
        <f>SUM(J3307:J3313)</f>
        <v>713.13</v>
      </c>
    </row>
    <row r="3315" spans="1:11" x14ac:dyDescent="0.3">
      <c r="D3315" s="24" t="s">
        <v>232</v>
      </c>
      <c r="E3315" s="23"/>
      <c r="H3315" s="23"/>
      <c r="K3315" s="69">
        <f>SUM(K3314:K3314)</f>
        <v>713.13</v>
      </c>
    </row>
    <row r="3317" spans="1:11" x14ac:dyDescent="0.3">
      <c r="A3317" s="17" t="s">
        <v>2424</v>
      </c>
      <c r="B3317" s="17" t="s">
        <v>2425</v>
      </c>
      <c r="C3317" s="1" t="s">
        <v>15</v>
      </c>
      <c r="D3317" s="116" t="s">
        <v>2426</v>
      </c>
      <c r="E3317" s="117"/>
      <c r="F3317" s="117"/>
      <c r="G3317" s="1"/>
      <c r="H3317" s="18" t="s">
        <v>212</v>
      </c>
      <c r="I3317" s="118">
        <v>1</v>
      </c>
      <c r="J3317" s="119"/>
      <c r="K3317" s="19">
        <f>ROUND(K3326,2)</f>
        <v>1778.13</v>
      </c>
    </row>
    <row r="3318" spans="1:11" x14ac:dyDescent="0.3">
      <c r="B3318" s="14" t="s">
        <v>213</v>
      </c>
    </row>
    <row r="3319" spans="1:11" x14ac:dyDescent="0.3">
      <c r="B3319" t="s">
        <v>904</v>
      </c>
      <c r="C3319" t="s">
        <v>214</v>
      </c>
      <c r="D3319" t="s">
        <v>236</v>
      </c>
      <c r="E3319" s="20">
        <v>4.0999999999999996</v>
      </c>
      <c r="F3319" t="s">
        <v>216</v>
      </c>
      <c r="G3319" t="s">
        <v>217</v>
      </c>
      <c r="H3319" s="21">
        <v>21.14</v>
      </c>
      <c r="I3319" t="s">
        <v>218</v>
      </c>
      <c r="J3319" s="22">
        <f>ROUND(E3319/I3317* H3319,5)</f>
        <v>86.674000000000007</v>
      </c>
      <c r="K3319" s="23"/>
    </row>
    <row r="3320" spans="1:11" x14ac:dyDescent="0.3">
      <c r="B3320" t="s">
        <v>905</v>
      </c>
      <c r="C3320" t="s">
        <v>214</v>
      </c>
      <c r="D3320" t="s">
        <v>235</v>
      </c>
      <c r="E3320" s="20">
        <v>2.9</v>
      </c>
      <c r="F3320" t="s">
        <v>216</v>
      </c>
      <c r="G3320" t="s">
        <v>217</v>
      </c>
      <c r="H3320" s="21">
        <v>24.64</v>
      </c>
      <c r="I3320" t="s">
        <v>218</v>
      </c>
      <c r="J3320" s="22">
        <f>ROUND(E3320/I3317* H3320,5)</f>
        <v>71.456000000000003</v>
      </c>
      <c r="K3320" s="23"/>
    </row>
    <row r="3321" spans="1:11" x14ac:dyDescent="0.3">
      <c r="D3321" s="24" t="s">
        <v>219</v>
      </c>
      <c r="E3321" s="23"/>
      <c r="H3321" s="23"/>
      <c r="K3321" s="21">
        <f>SUM(J3319:J3320)</f>
        <v>158.13</v>
      </c>
    </row>
    <row r="3322" spans="1:11" x14ac:dyDescent="0.3">
      <c r="B3322" s="14" t="s">
        <v>223</v>
      </c>
      <c r="E3322" s="23"/>
      <c r="H3322" s="23"/>
      <c r="K3322" s="23"/>
    </row>
    <row r="3323" spans="1:11" x14ac:dyDescent="0.3">
      <c r="B3323" t="s">
        <v>2427</v>
      </c>
      <c r="C3323" t="s">
        <v>15</v>
      </c>
      <c r="D3323" t="s">
        <v>2426</v>
      </c>
      <c r="E3323" s="20">
        <v>1</v>
      </c>
      <c r="G3323" t="s">
        <v>217</v>
      </c>
      <c r="H3323" s="21">
        <v>1620</v>
      </c>
      <c r="I3323" t="s">
        <v>218</v>
      </c>
      <c r="J3323" s="22">
        <f>ROUND(E3323* H3323,5)</f>
        <v>1620</v>
      </c>
      <c r="K3323" s="23"/>
    </row>
    <row r="3324" spans="1:11" x14ac:dyDescent="0.3">
      <c r="D3324" s="24" t="s">
        <v>228</v>
      </c>
      <c r="E3324" s="23"/>
      <c r="H3324" s="23"/>
      <c r="K3324" s="21">
        <f>SUM(J3323:J3323)</f>
        <v>1620</v>
      </c>
    </row>
    <row r="3325" spans="1:11" x14ac:dyDescent="0.3">
      <c r="D3325" s="24" t="s">
        <v>229</v>
      </c>
      <c r="E3325" s="23"/>
      <c r="H3325" s="23"/>
      <c r="K3325" s="69">
        <f>SUM(J3318:J3324)</f>
        <v>1778.13</v>
      </c>
    </row>
    <row r="3326" spans="1:11" x14ac:dyDescent="0.3">
      <c r="D3326" s="24" t="s">
        <v>232</v>
      </c>
      <c r="E3326" s="23"/>
      <c r="H3326" s="23"/>
      <c r="K3326" s="69">
        <f>SUM(K3325:K3325)</f>
        <v>1778.13</v>
      </c>
    </row>
    <row r="3328" spans="1:11" x14ac:dyDescent="0.3">
      <c r="A3328" s="17" t="s">
        <v>2428</v>
      </c>
      <c r="B3328" s="17" t="s">
        <v>2429</v>
      </c>
      <c r="C3328" s="1" t="s">
        <v>15</v>
      </c>
      <c r="D3328" s="116" t="s">
        <v>2430</v>
      </c>
      <c r="E3328" s="117"/>
      <c r="F3328" s="117"/>
      <c r="G3328" s="1"/>
      <c r="H3328" s="18" t="s">
        <v>212</v>
      </c>
      <c r="I3328" s="118">
        <v>1</v>
      </c>
      <c r="J3328" s="119"/>
      <c r="K3328" s="19">
        <f>ROUND(K3337,2)</f>
        <v>1158.1300000000001</v>
      </c>
    </row>
    <row r="3329" spans="1:11" x14ac:dyDescent="0.3">
      <c r="B3329" s="14" t="s">
        <v>213</v>
      </c>
    </row>
    <row r="3330" spans="1:11" x14ac:dyDescent="0.3">
      <c r="B3330" t="s">
        <v>905</v>
      </c>
      <c r="C3330" t="s">
        <v>214</v>
      </c>
      <c r="D3330" t="s">
        <v>235</v>
      </c>
      <c r="E3330" s="20">
        <v>2.9</v>
      </c>
      <c r="F3330" t="s">
        <v>216</v>
      </c>
      <c r="G3330" t="s">
        <v>217</v>
      </c>
      <c r="H3330" s="21">
        <v>24.64</v>
      </c>
      <c r="I3330" t="s">
        <v>218</v>
      </c>
      <c r="J3330" s="22">
        <f>ROUND(E3330/I3328* H3330,5)</f>
        <v>71.456000000000003</v>
      </c>
      <c r="K3330" s="23"/>
    </row>
    <row r="3331" spans="1:11" x14ac:dyDescent="0.3">
      <c r="B3331" t="s">
        <v>904</v>
      </c>
      <c r="C3331" t="s">
        <v>214</v>
      </c>
      <c r="D3331" t="s">
        <v>236</v>
      </c>
      <c r="E3331" s="20">
        <v>4.0999999999999996</v>
      </c>
      <c r="F3331" t="s">
        <v>216</v>
      </c>
      <c r="G3331" t="s">
        <v>217</v>
      </c>
      <c r="H3331" s="21">
        <v>21.14</v>
      </c>
      <c r="I3331" t="s">
        <v>218</v>
      </c>
      <c r="J3331" s="22">
        <f>ROUND(E3331/I3328* H3331,5)</f>
        <v>86.674000000000007</v>
      </c>
      <c r="K3331" s="23"/>
    </row>
    <row r="3332" spans="1:11" x14ac:dyDescent="0.3">
      <c r="D3332" s="24" t="s">
        <v>219</v>
      </c>
      <c r="E3332" s="23"/>
      <c r="H3332" s="23"/>
      <c r="K3332" s="21">
        <f>SUM(J3330:J3331)</f>
        <v>158.13</v>
      </c>
    </row>
    <row r="3333" spans="1:11" x14ac:dyDescent="0.3">
      <c r="B3333" s="14" t="s">
        <v>223</v>
      </c>
      <c r="E3333" s="23"/>
      <c r="H3333" s="23"/>
      <c r="K3333" s="23"/>
    </row>
    <row r="3334" spans="1:11" x14ac:dyDescent="0.3">
      <c r="B3334" t="s">
        <v>2431</v>
      </c>
      <c r="C3334" t="s">
        <v>15</v>
      </c>
      <c r="D3334" t="s">
        <v>2430</v>
      </c>
      <c r="E3334" s="20">
        <v>1</v>
      </c>
      <c r="G3334" t="s">
        <v>217</v>
      </c>
      <c r="H3334" s="21">
        <v>1000</v>
      </c>
      <c r="I3334" t="s">
        <v>218</v>
      </c>
      <c r="J3334" s="22">
        <f>ROUND(E3334* H3334,5)</f>
        <v>1000</v>
      </c>
      <c r="K3334" s="23"/>
    </row>
    <row r="3335" spans="1:11" x14ac:dyDescent="0.3">
      <c r="D3335" s="24" t="s">
        <v>228</v>
      </c>
      <c r="E3335" s="23"/>
      <c r="H3335" s="23"/>
      <c r="K3335" s="21">
        <f>SUM(J3334:J3334)</f>
        <v>1000</v>
      </c>
    </row>
    <row r="3336" spans="1:11" x14ac:dyDescent="0.3">
      <c r="D3336" s="24" t="s">
        <v>229</v>
      </c>
      <c r="E3336" s="23"/>
      <c r="H3336" s="23"/>
      <c r="K3336" s="69">
        <f>SUM(J3329:J3335)</f>
        <v>1158.1300000000001</v>
      </c>
    </row>
    <row r="3337" spans="1:11" x14ac:dyDescent="0.3">
      <c r="D3337" s="24" t="s">
        <v>232</v>
      </c>
      <c r="E3337" s="23"/>
      <c r="H3337" s="23"/>
      <c r="K3337" s="69">
        <f>SUM(K3336:K3336)</f>
        <v>1158.1300000000001</v>
      </c>
    </row>
    <row r="3339" spans="1:11" x14ac:dyDescent="0.3">
      <c r="A3339" s="17" t="s">
        <v>2432</v>
      </c>
      <c r="B3339" s="17" t="s">
        <v>2433</v>
      </c>
      <c r="C3339" s="1" t="s">
        <v>15</v>
      </c>
      <c r="D3339" s="116" t="s">
        <v>2434</v>
      </c>
      <c r="E3339" s="117"/>
      <c r="F3339" s="117"/>
      <c r="G3339" s="1"/>
      <c r="H3339" s="18" t="s">
        <v>212</v>
      </c>
      <c r="I3339" s="118">
        <v>1</v>
      </c>
      <c r="J3339" s="119"/>
      <c r="K3339" s="19">
        <f>ROUND(K3348,2)</f>
        <v>433.13</v>
      </c>
    </row>
    <row r="3340" spans="1:11" x14ac:dyDescent="0.3">
      <c r="B3340" s="14" t="s">
        <v>213</v>
      </c>
    </row>
    <row r="3341" spans="1:11" x14ac:dyDescent="0.3">
      <c r="B3341" t="s">
        <v>904</v>
      </c>
      <c r="C3341" t="s">
        <v>214</v>
      </c>
      <c r="D3341" t="s">
        <v>236</v>
      </c>
      <c r="E3341" s="20">
        <v>4.0999999999999996</v>
      </c>
      <c r="F3341" t="s">
        <v>216</v>
      </c>
      <c r="G3341" t="s">
        <v>217</v>
      </c>
      <c r="H3341" s="21">
        <v>21.14</v>
      </c>
      <c r="I3341" t="s">
        <v>218</v>
      </c>
      <c r="J3341" s="22">
        <f>ROUND(E3341/I3339* H3341,5)</f>
        <v>86.674000000000007</v>
      </c>
      <c r="K3341" s="23"/>
    </row>
    <row r="3342" spans="1:11" x14ac:dyDescent="0.3">
      <c r="B3342" t="s">
        <v>905</v>
      </c>
      <c r="C3342" t="s">
        <v>214</v>
      </c>
      <c r="D3342" t="s">
        <v>235</v>
      </c>
      <c r="E3342" s="20">
        <v>2.9</v>
      </c>
      <c r="F3342" t="s">
        <v>216</v>
      </c>
      <c r="G3342" t="s">
        <v>217</v>
      </c>
      <c r="H3342" s="21">
        <v>24.64</v>
      </c>
      <c r="I3342" t="s">
        <v>218</v>
      </c>
      <c r="J3342" s="22">
        <f>ROUND(E3342/I3339* H3342,5)</f>
        <v>71.456000000000003</v>
      </c>
      <c r="K3342" s="23"/>
    </row>
    <row r="3343" spans="1:11" x14ac:dyDescent="0.3">
      <c r="D3343" s="24" t="s">
        <v>219</v>
      </c>
      <c r="E3343" s="23"/>
      <c r="H3343" s="23"/>
      <c r="K3343" s="21">
        <f>SUM(J3341:J3342)</f>
        <v>158.13</v>
      </c>
    </row>
    <row r="3344" spans="1:11" x14ac:dyDescent="0.3">
      <c r="B3344" s="14" t="s">
        <v>223</v>
      </c>
      <c r="E3344" s="23"/>
      <c r="H3344" s="23"/>
      <c r="K3344" s="23"/>
    </row>
    <row r="3345" spans="1:11" x14ac:dyDescent="0.3">
      <c r="B3345" t="s">
        <v>2435</v>
      </c>
      <c r="C3345" t="s">
        <v>15</v>
      </c>
      <c r="D3345" t="s">
        <v>2434</v>
      </c>
      <c r="E3345" s="20">
        <v>1</v>
      </c>
      <c r="G3345" t="s">
        <v>217</v>
      </c>
      <c r="H3345" s="21">
        <v>275</v>
      </c>
      <c r="I3345" t="s">
        <v>218</v>
      </c>
      <c r="J3345" s="22">
        <f>ROUND(E3345* H3345,5)</f>
        <v>275</v>
      </c>
      <c r="K3345" s="23"/>
    </row>
    <row r="3346" spans="1:11" x14ac:dyDescent="0.3">
      <c r="D3346" s="24" t="s">
        <v>228</v>
      </c>
      <c r="E3346" s="23"/>
      <c r="H3346" s="23"/>
      <c r="K3346" s="21">
        <f>SUM(J3345:J3345)</f>
        <v>275</v>
      </c>
    </row>
    <row r="3347" spans="1:11" x14ac:dyDescent="0.3">
      <c r="D3347" s="24" t="s">
        <v>229</v>
      </c>
      <c r="E3347" s="23"/>
      <c r="H3347" s="23"/>
      <c r="K3347" s="69">
        <f>SUM(J3340:J3346)</f>
        <v>433.13</v>
      </c>
    </row>
    <row r="3348" spans="1:11" x14ac:dyDescent="0.3">
      <c r="D3348" s="24" t="s">
        <v>232</v>
      </c>
      <c r="E3348" s="23"/>
      <c r="H3348" s="23"/>
      <c r="K3348" s="69">
        <f>SUM(K3347:K3347)</f>
        <v>433.13</v>
      </c>
    </row>
    <row r="3350" spans="1:11" x14ac:dyDescent="0.3">
      <c r="A3350" s="17" t="s">
        <v>2436</v>
      </c>
      <c r="B3350" s="17" t="s">
        <v>2437</v>
      </c>
      <c r="C3350" s="1" t="s">
        <v>15</v>
      </c>
      <c r="D3350" s="116" t="s">
        <v>2438</v>
      </c>
      <c r="E3350" s="117"/>
      <c r="F3350" s="117"/>
      <c r="G3350" s="1"/>
      <c r="H3350" s="18" t="s">
        <v>212</v>
      </c>
      <c r="I3350" s="118">
        <v>1</v>
      </c>
      <c r="J3350" s="119"/>
      <c r="K3350" s="19">
        <f>ROUND(K3359,2)</f>
        <v>185.78</v>
      </c>
    </row>
    <row r="3351" spans="1:11" x14ac:dyDescent="0.3">
      <c r="B3351" s="14" t="s">
        <v>213</v>
      </c>
    </row>
    <row r="3352" spans="1:11" x14ac:dyDescent="0.3">
      <c r="B3352" t="s">
        <v>904</v>
      </c>
      <c r="C3352" t="s">
        <v>214</v>
      </c>
      <c r="D3352" t="s">
        <v>236</v>
      </c>
      <c r="E3352" s="20">
        <v>1</v>
      </c>
      <c r="F3352" t="s">
        <v>216</v>
      </c>
      <c r="G3352" t="s">
        <v>217</v>
      </c>
      <c r="H3352" s="21">
        <v>21.14</v>
      </c>
      <c r="I3352" t="s">
        <v>218</v>
      </c>
      <c r="J3352" s="22">
        <f>ROUND(E3352/I3350* H3352,5)</f>
        <v>21.14</v>
      </c>
      <c r="K3352" s="23"/>
    </row>
    <row r="3353" spans="1:11" x14ac:dyDescent="0.3">
      <c r="B3353" t="s">
        <v>905</v>
      </c>
      <c r="C3353" t="s">
        <v>214</v>
      </c>
      <c r="D3353" t="s">
        <v>235</v>
      </c>
      <c r="E3353" s="20">
        <v>1</v>
      </c>
      <c r="F3353" t="s">
        <v>216</v>
      </c>
      <c r="G3353" t="s">
        <v>217</v>
      </c>
      <c r="H3353" s="21">
        <v>24.64</v>
      </c>
      <c r="I3353" t="s">
        <v>218</v>
      </c>
      <c r="J3353" s="22">
        <f>ROUND(E3353/I3350* H3353,5)</f>
        <v>24.64</v>
      </c>
      <c r="K3353" s="23"/>
    </row>
    <row r="3354" spans="1:11" x14ac:dyDescent="0.3">
      <c r="D3354" s="24" t="s">
        <v>219</v>
      </c>
      <c r="E3354" s="23"/>
      <c r="H3354" s="23"/>
      <c r="K3354" s="21">
        <f>SUM(J3352:J3353)</f>
        <v>45.78</v>
      </c>
    </row>
    <row r="3355" spans="1:11" x14ac:dyDescent="0.3">
      <c r="B3355" s="14" t="s">
        <v>223</v>
      </c>
      <c r="E3355" s="23"/>
      <c r="H3355" s="23"/>
      <c r="K3355" s="23"/>
    </row>
    <row r="3356" spans="1:11" x14ac:dyDescent="0.3">
      <c r="B3356" t="s">
        <v>2439</v>
      </c>
      <c r="C3356" t="s">
        <v>15</v>
      </c>
      <c r="D3356" t="s">
        <v>2438</v>
      </c>
      <c r="E3356" s="20">
        <v>1</v>
      </c>
      <c r="G3356" t="s">
        <v>217</v>
      </c>
      <c r="H3356" s="21">
        <v>140</v>
      </c>
      <c r="I3356" t="s">
        <v>218</v>
      </c>
      <c r="J3356" s="22">
        <f>ROUND(E3356* H3356,5)</f>
        <v>140</v>
      </c>
      <c r="K3356" s="23"/>
    </row>
    <row r="3357" spans="1:11" x14ac:dyDescent="0.3">
      <c r="D3357" s="24" t="s">
        <v>228</v>
      </c>
      <c r="E3357" s="23"/>
      <c r="H3357" s="23"/>
      <c r="K3357" s="21">
        <f>SUM(J3356:J3356)</f>
        <v>140</v>
      </c>
    </row>
    <row r="3358" spans="1:11" x14ac:dyDescent="0.3">
      <c r="D3358" s="24" t="s">
        <v>229</v>
      </c>
      <c r="E3358" s="23"/>
      <c r="H3358" s="23"/>
      <c r="K3358" s="69">
        <f>SUM(J3351:J3357)</f>
        <v>185.78</v>
      </c>
    </row>
    <row r="3359" spans="1:11" x14ac:dyDescent="0.3">
      <c r="D3359" s="24" t="s">
        <v>232</v>
      </c>
      <c r="E3359" s="23"/>
      <c r="H3359" s="23"/>
      <c r="K3359" s="69">
        <f>SUM(K3358:K3358)</f>
        <v>185.78</v>
      </c>
    </row>
    <row r="3361" spans="1:11" x14ac:dyDescent="0.3">
      <c r="A3361" s="17" t="s">
        <v>2440</v>
      </c>
      <c r="B3361" s="17" t="s">
        <v>2441</v>
      </c>
      <c r="C3361" s="1" t="s">
        <v>15</v>
      </c>
      <c r="D3361" s="116" t="s">
        <v>2442</v>
      </c>
      <c r="E3361" s="117"/>
      <c r="F3361" s="117"/>
      <c r="G3361" s="1"/>
      <c r="H3361" s="18" t="s">
        <v>212</v>
      </c>
      <c r="I3361" s="118">
        <v>1</v>
      </c>
      <c r="J3361" s="119"/>
      <c r="K3361" s="19">
        <f>ROUND(K3370,2)</f>
        <v>1978.06</v>
      </c>
    </row>
    <row r="3362" spans="1:11" x14ac:dyDescent="0.3">
      <c r="B3362" s="14" t="s">
        <v>213</v>
      </c>
    </row>
    <row r="3363" spans="1:11" x14ac:dyDescent="0.3">
      <c r="B3363" t="s">
        <v>904</v>
      </c>
      <c r="C3363" t="s">
        <v>214</v>
      </c>
      <c r="D3363" t="s">
        <v>236</v>
      </c>
      <c r="E3363" s="20">
        <v>3</v>
      </c>
      <c r="F3363" t="s">
        <v>216</v>
      </c>
      <c r="G3363" t="s">
        <v>217</v>
      </c>
      <c r="H3363" s="21">
        <v>21.14</v>
      </c>
      <c r="I3363" t="s">
        <v>218</v>
      </c>
      <c r="J3363" s="22">
        <f>ROUND(E3363/I3361* H3363,5)</f>
        <v>63.42</v>
      </c>
      <c r="K3363" s="23"/>
    </row>
    <row r="3364" spans="1:11" x14ac:dyDescent="0.3">
      <c r="B3364" t="s">
        <v>905</v>
      </c>
      <c r="C3364" t="s">
        <v>214</v>
      </c>
      <c r="D3364" t="s">
        <v>235</v>
      </c>
      <c r="E3364" s="20">
        <v>1</v>
      </c>
      <c r="F3364" t="s">
        <v>216</v>
      </c>
      <c r="G3364" t="s">
        <v>217</v>
      </c>
      <c r="H3364" s="21">
        <v>24.64</v>
      </c>
      <c r="I3364" t="s">
        <v>218</v>
      </c>
      <c r="J3364" s="22">
        <f>ROUND(E3364/I3361* H3364,5)</f>
        <v>24.64</v>
      </c>
      <c r="K3364" s="23"/>
    </row>
    <row r="3365" spans="1:11" x14ac:dyDescent="0.3">
      <c r="D3365" s="24" t="s">
        <v>219</v>
      </c>
      <c r="E3365" s="23"/>
      <c r="H3365" s="23"/>
      <c r="K3365" s="21">
        <f>SUM(J3363:J3364)</f>
        <v>88.06</v>
      </c>
    </row>
    <row r="3366" spans="1:11" x14ac:dyDescent="0.3">
      <c r="B3366" s="14" t="s">
        <v>223</v>
      </c>
      <c r="E3366" s="23"/>
      <c r="H3366" s="23"/>
      <c r="K3366" s="23"/>
    </row>
    <row r="3367" spans="1:11" x14ac:dyDescent="0.3">
      <c r="B3367" t="s">
        <v>2443</v>
      </c>
      <c r="C3367" t="s">
        <v>15</v>
      </c>
      <c r="D3367" t="s">
        <v>2442</v>
      </c>
      <c r="E3367" s="20">
        <v>1</v>
      </c>
      <c r="G3367" t="s">
        <v>217</v>
      </c>
      <c r="H3367" s="21">
        <v>1890</v>
      </c>
      <c r="I3367" t="s">
        <v>218</v>
      </c>
      <c r="J3367" s="22">
        <f>ROUND(E3367* H3367,5)</f>
        <v>1890</v>
      </c>
      <c r="K3367" s="23"/>
    </row>
    <row r="3368" spans="1:11" x14ac:dyDescent="0.3">
      <c r="D3368" s="24" t="s">
        <v>228</v>
      </c>
      <c r="E3368" s="23"/>
      <c r="H3368" s="23"/>
      <c r="K3368" s="21">
        <f>SUM(J3367:J3367)</f>
        <v>1890</v>
      </c>
    </row>
    <row r="3369" spans="1:11" x14ac:dyDescent="0.3">
      <c r="D3369" s="24" t="s">
        <v>229</v>
      </c>
      <c r="E3369" s="23"/>
      <c r="H3369" s="23"/>
      <c r="K3369" s="69">
        <f>SUM(J3362:J3368)</f>
        <v>1978.06</v>
      </c>
    </row>
    <row r="3370" spans="1:11" x14ac:dyDescent="0.3">
      <c r="D3370" s="24" t="s">
        <v>232</v>
      </c>
      <c r="E3370" s="23"/>
      <c r="H3370" s="23"/>
      <c r="K3370" s="69">
        <f>SUM(K3369:K3369)</f>
        <v>1978.06</v>
      </c>
    </row>
    <row r="3372" spans="1:11" x14ac:dyDescent="0.3">
      <c r="A3372" s="17" t="s">
        <v>2444</v>
      </c>
      <c r="B3372" s="17" t="s">
        <v>2445</v>
      </c>
      <c r="C3372" s="1" t="s">
        <v>898</v>
      </c>
      <c r="D3372" s="116" t="s">
        <v>2446</v>
      </c>
      <c r="E3372" s="117"/>
      <c r="F3372" s="117"/>
      <c r="G3372" s="1"/>
      <c r="H3372" s="18" t="s">
        <v>212</v>
      </c>
      <c r="I3372" s="118">
        <v>1</v>
      </c>
      <c r="J3372" s="119"/>
      <c r="K3372" s="19">
        <f>ROUND(K3387,2)</f>
        <v>609.39</v>
      </c>
    </row>
    <row r="3373" spans="1:11" x14ac:dyDescent="0.3">
      <c r="B3373" s="14" t="s">
        <v>223</v>
      </c>
    </row>
    <row r="3374" spans="1:11" x14ac:dyDescent="0.3">
      <c r="B3374" t="s">
        <v>2447</v>
      </c>
      <c r="C3374" t="s">
        <v>898</v>
      </c>
      <c r="D3374" t="s">
        <v>2448</v>
      </c>
      <c r="E3374" s="20">
        <v>4</v>
      </c>
      <c r="G3374" t="s">
        <v>217</v>
      </c>
      <c r="H3374" s="21">
        <v>2.16</v>
      </c>
      <c r="I3374" t="s">
        <v>218</v>
      </c>
      <c r="J3374" s="22">
        <f t="shared" ref="J3374:J3384" si="29">ROUND(E3374* H3374,5)</f>
        <v>8.64</v>
      </c>
      <c r="K3374" s="23"/>
    </row>
    <row r="3375" spans="1:11" x14ac:dyDescent="0.3">
      <c r="B3375" t="s">
        <v>2449</v>
      </c>
      <c r="C3375" t="s">
        <v>898</v>
      </c>
      <c r="D3375" t="s">
        <v>2450</v>
      </c>
      <c r="E3375" s="20">
        <v>1</v>
      </c>
      <c r="G3375" t="s">
        <v>217</v>
      </c>
      <c r="H3375" s="21">
        <v>501.22</v>
      </c>
      <c r="I3375" t="s">
        <v>218</v>
      </c>
      <c r="J3375" s="22">
        <f t="shared" si="29"/>
        <v>501.22</v>
      </c>
      <c r="K3375" s="23"/>
    </row>
    <row r="3376" spans="1:11" x14ac:dyDescent="0.3">
      <c r="B3376" t="s">
        <v>1400</v>
      </c>
      <c r="C3376" t="s">
        <v>891</v>
      </c>
      <c r="D3376" t="s">
        <v>1401</v>
      </c>
      <c r="E3376" s="20">
        <v>3.35</v>
      </c>
      <c r="G3376" t="s">
        <v>217</v>
      </c>
      <c r="H3376" s="21">
        <v>1</v>
      </c>
      <c r="I3376" t="s">
        <v>218</v>
      </c>
      <c r="J3376" s="22">
        <f t="shared" si="29"/>
        <v>3.35</v>
      </c>
      <c r="K3376" s="23"/>
    </row>
    <row r="3377" spans="1:11" x14ac:dyDescent="0.3">
      <c r="B3377" t="s">
        <v>1398</v>
      </c>
      <c r="C3377" t="s">
        <v>891</v>
      </c>
      <c r="D3377" t="s">
        <v>1399</v>
      </c>
      <c r="E3377" s="20">
        <v>3.61</v>
      </c>
      <c r="G3377" t="s">
        <v>217</v>
      </c>
      <c r="H3377" s="21">
        <v>1</v>
      </c>
      <c r="I3377" t="s">
        <v>218</v>
      </c>
      <c r="J3377" s="22">
        <f t="shared" si="29"/>
        <v>3.61</v>
      </c>
      <c r="K3377" s="23"/>
    </row>
    <row r="3378" spans="1:11" x14ac:dyDescent="0.3">
      <c r="B3378" t="s">
        <v>2283</v>
      </c>
      <c r="C3378" t="s">
        <v>846</v>
      </c>
      <c r="D3378" t="s">
        <v>2284</v>
      </c>
      <c r="E3378" s="20">
        <v>4</v>
      </c>
      <c r="G3378" t="s">
        <v>217</v>
      </c>
      <c r="H3378" s="21">
        <v>2.09</v>
      </c>
      <c r="I3378" t="s">
        <v>218</v>
      </c>
      <c r="J3378" s="22">
        <f t="shared" si="29"/>
        <v>8.36</v>
      </c>
      <c r="K3378" s="23"/>
    </row>
    <row r="3379" spans="1:11" x14ac:dyDescent="0.3">
      <c r="B3379" t="s">
        <v>1388</v>
      </c>
      <c r="C3379" t="s">
        <v>891</v>
      </c>
      <c r="D3379" t="s">
        <v>1389</v>
      </c>
      <c r="E3379" s="20">
        <v>1.62</v>
      </c>
      <c r="G3379" t="s">
        <v>217</v>
      </c>
      <c r="H3379" s="21">
        <v>1</v>
      </c>
      <c r="I3379" t="s">
        <v>218</v>
      </c>
      <c r="J3379" s="22">
        <f t="shared" si="29"/>
        <v>1.62</v>
      </c>
      <c r="K3379" s="23"/>
    </row>
    <row r="3380" spans="1:11" x14ac:dyDescent="0.3">
      <c r="B3380" t="s">
        <v>1353</v>
      </c>
      <c r="C3380" t="s">
        <v>891</v>
      </c>
      <c r="D3380" t="s">
        <v>1066</v>
      </c>
      <c r="E3380" s="20">
        <v>10</v>
      </c>
      <c r="G3380" t="s">
        <v>217</v>
      </c>
      <c r="H3380" s="21">
        <v>1</v>
      </c>
      <c r="I3380" t="s">
        <v>218</v>
      </c>
      <c r="J3380" s="22">
        <f t="shared" si="29"/>
        <v>10</v>
      </c>
      <c r="K3380" s="23"/>
    </row>
    <row r="3381" spans="1:11" x14ac:dyDescent="0.3">
      <c r="B3381" t="s">
        <v>2275</v>
      </c>
      <c r="C3381" t="s">
        <v>898</v>
      </c>
      <c r="D3381" t="s">
        <v>2276</v>
      </c>
      <c r="E3381" s="20">
        <v>1</v>
      </c>
      <c r="G3381" t="s">
        <v>217</v>
      </c>
      <c r="H3381" s="21">
        <v>27.65</v>
      </c>
      <c r="I3381" t="s">
        <v>218</v>
      </c>
      <c r="J3381" s="22">
        <f t="shared" si="29"/>
        <v>27.65</v>
      </c>
      <c r="K3381" s="23"/>
    </row>
    <row r="3382" spans="1:11" x14ac:dyDescent="0.3">
      <c r="B3382" t="s">
        <v>848</v>
      </c>
      <c r="C3382" t="s">
        <v>849</v>
      </c>
      <c r="D3382" t="s">
        <v>850</v>
      </c>
      <c r="E3382" s="20">
        <v>2</v>
      </c>
      <c r="G3382" t="s">
        <v>217</v>
      </c>
      <c r="H3382" s="21">
        <v>10.52</v>
      </c>
      <c r="I3382" t="s">
        <v>218</v>
      </c>
      <c r="J3382" s="22">
        <f t="shared" si="29"/>
        <v>21.04</v>
      </c>
      <c r="K3382" s="23"/>
    </row>
    <row r="3383" spans="1:11" x14ac:dyDescent="0.3">
      <c r="B3383" t="s">
        <v>1390</v>
      </c>
      <c r="C3383" t="s">
        <v>846</v>
      </c>
      <c r="D3383" t="s">
        <v>1391</v>
      </c>
      <c r="E3383" s="20">
        <v>4</v>
      </c>
      <c r="G3383" t="s">
        <v>217</v>
      </c>
      <c r="H3383" s="21">
        <v>1.68</v>
      </c>
      <c r="I3383" t="s">
        <v>218</v>
      </c>
      <c r="J3383" s="22">
        <f t="shared" si="29"/>
        <v>6.72</v>
      </c>
      <c r="K3383" s="23"/>
    </row>
    <row r="3384" spans="1:11" x14ac:dyDescent="0.3">
      <c r="B3384" t="s">
        <v>932</v>
      </c>
      <c r="C3384" t="s">
        <v>849</v>
      </c>
      <c r="D3384" t="s">
        <v>933</v>
      </c>
      <c r="E3384" s="20">
        <v>2</v>
      </c>
      <c r="G3384" t="s">
        <v>217</v>
      </c>
      <c r="H3384" s="21">
        <v>8.59</v>
      </c>
      <c r="I3384" t="s">
        <v>218</v>
      </c>
      <c r="J3384" s="22">
        <f t="shared" si="29"/>
        <v>17.18</v>
      </c>
      <c r="K3384" s="23"/>
    </row>
    <row r="3385" spans="1:11" x14ac:dyDescent="0.3">
      <c r="D3385" s="24" t="s">
        <v>228</v>
      </c>
      <c r="E3385" s="23"/>
      <c r="H3385" s="23"/>
      <c r="K3385" s="21">
        <f>SUM(J3374:J3384)</f>
        <v>609.39</v>
      </c>
    </row>
    <row r="3386" spans="1:11" x14ac:dyDescent="0.3">
      <c r="D3386" s="24" t="s">
        <v>229</v>
      </c>
      <c r="E3386" s="23"/>
      <c r="H3386" s="23"/>
      <c r="K3386" s="69">
        <f>SUM(J3373:J3385)</f>
        <v>609.39</v>
      </c>
    </row>
    <row r="3387" spans="1:11" x14ac:dyDescent="0.3">
      <c r="D3387" s="24" t="s">
        <v>232</v>
      </c>
      <c r="E3387" s="23"/>
      <c r="H3387" s="23"/>
      <c r="K3387" s="69">
        <f>SUM(K3386:K3386)</f>
        <v>609.39</v>
      </c>
    </row>
    <row r="3389" spans="1:11" x14ac:dyDescent="0.3">
      <c r="A3389" s="17" t="s">
        <v>2451</v>
      </c>
      <c r="B3389" s="17" t="s">
        <v>2452</v>
      </c>
      <c r="C3389" s="1" t="s">
        <v>898</v>
      </c>
      <c r="D3389" s="116" t="s">
        <v>2453</v>
      </c>
      <c r="E3389" s="117"/>
      <c r="F3389" s="117"/>
      <c r="G3389" s="1"/>
      <c r="H3389" s="18" t="s">
        <v>212</v>
      </c>
      <c r="I3389" s="118">
        <v>1</v>
      </c>
      <c r="J3389" s="119"/>
      <c r="K3389" s="19">
        <v>147</v>
      </c>
    </row>
    <row r="3390" spans="1:11" x14ac:dyDescent="0.3">
      <c r="A3390" s="17" t="s">
        <v>2454</v>
      </c>
      <c r="B3390" s="17" t="s">
        <v>2455</v>
      </c>
      <c r="C3390" s="1" t="s">
        <v>898</v>
      </c>
      <c r="D3390" s="116" t="s">
        <v>2456</v>
      </c>
      <c r="E3390" s="117"/>
      <c r="F3390" s="117"/>
      <c r="G3390" s="1"/>
      <c r="H3390" s="18" t="s">
        <v>212</v>
      </c>
      <c r="I3390" s="118">
        <v>1</v>
      </c>
      <c r="J3390" s="119"/>
      <c r="K3390" s="19">
        <v>102</v>
      </c>
    </row>
    <row r="3391" spans="1:11" x14ac:dyDescent="0.3">
      <c r="A3391" s="17" t="s">
        <v>2457</v>
      </c>
      <c r="B3391" s="17" t="s">
        <v>2458</v>
      </c>
      <c r="C3391" s="1" t="s">
        <v>898</v>
      </c>
      <c r="D3391" s="116" t="s">
        <v>2459</v>
      </c>
      <c r="E3391" s="117"/>
      <c r="F3391" s="117"/>
      <c r="G3391" s="1"/>
      <c r="H3391" s="18" t="s">
        <v>212</v>
      </c>
      <c r="I3391" s="118">
        <v>1</v>
      </c>
      <c r="J3391" s="119"/>
      <c r="K3391" s="19">
        <v>132</v>
      </c>
    </row>
    <row r="3392" spans="1:11" x14ac:dyDescent="0.3">
      <c r="A3392" s="17" t="s">
        <v>2460</v>
      </c>
      <c r="B3392" s="17" t="s">
        <v>2461</v>
      </c>
      <c r="C3392" s="1" t="s">
        <v>898</v>
      </c>
      <c r="D3392" s="116" t="s">
        <v>2462</v>
      </c>
      <c r="E3392" s="117"/>
      <c r="F3392" s="117"/>
      <c r="G3392" s="1"/>
      <c r="H3392" s="18" t="s">
        <v>212</v>
      </c>
      <c r="I3392" s="118">
        <v>1</v>
      </c>
      <c r="J3392" s="119"/>
      <c r="K3392" s="19">
        <v>114</v>
      </c>
    </row>
    <row r="3393" spans="1:11" x14ac:dyDescent="0.3">
      <c r="A3393" s="17" t="s">
        <v>2463</v>
      </c>
      <c r="B3393" s="17" t="s">
        <v>2464</v>
      </c>
      <c r="C3393" s="1" t="s">
        <v>898</v>
      </c>
      <c r="D3393" s="116" t="s">
        <v>2465</v>
      </c>
      <c r="E3393" s="117"/>
      <c r="F3393" s="117"/>
      <c r="G3393" s="1"/>
      <c r="H3393" s="18" t="s">
        <v>212</v>
      </c>
      <c r="I3393" s="118">
        <v>1</v>
      </c>
      <c r="J3393" s="119"/>
      <c r="K3393" s="19">
        <v>312</v>
      </c>
    </row>
    <row r="3394" spans="1:11" x14ac:dyDescent="0.3">
      <c r="A3394" s="17" t="s">
        <v>2466</v>
      </c>
      <c r="B3394" s="17" t="s">
        <v>2467</v>
      </c>
      <c r="C3394" s="1" t="s">
        <v>9</v>
      </c>
      <c r="D3394" s="116" t="s">
        <v>2468</v>
      </c>
      <c r="E3394" s="117"/>
      <c r="F3394" s="117"/>
      <c r="G3394" s="1"/>
      <c r="H3394" s="18" t="s">
        <v>212</v>
      </c>
      <c r="I3394" s="118">
        <v>1</v>
      </c>
      <c r="J3394" s="119"/>
      <c r="K3394" s="19">
        <v>9725.7000000000007</v>
      </c>
    </row>
    <row r="3395" spans="1:11" x14ac:dyDescent="0.3">
      <c r="A3395" s="17" t="s">
        <v>2469</v>
      </c>
      <c r="B3395" s="17" t="s">
        <v>2470</v>
      </c>
      <c r="C3395" s="1" t="s">
        <v>601</v>
      </c>
      <c r="D3395" s="116" t="s">
        <v>2471</v>
      </c>
      <c r="E3395" s="117"/>
      <c r="F3395" s="117"/>
      <c r="G3395" s="1"/>
      <c r="H3395" s="18" t="s">
        <v>212</v>
      </c>
      <c r="I3395" s="118">
        <v>1</v>
      </c>
      <c r="J3395" s="119"/>
      <c r="K3395" s="19">
        <v>1924.79</v>
      </c>
    </row>
    <row r="3396" spans="1:11" x14ac:dyDescent="0.3">
      <c r="A3396" s="17" t="s">
        <v>2472</v>
      </c>
      <c r="B3396" s="17" t="s">
        <v>2473</v>
      </c>
      <c r="C3396" s="1" t="s">
        <v>601</v>
      </c>
      <c r="D3396" s="116" t="s">
        <v>2474</v>
      </c>
      <c r="E3396" s="117"/>
      <c r="F3396" s="117"/>
      <c r="G3396" s="1"/>
      <c r="H3396" s="18" t="s">
        <v>212</v>
      </c>
      <c r="I3396" s="118">
        <v>1</v>
      </c>
      <c r="J3396" s="119"/>
      <c r="K3396" s="19">
        <f>ROUND(K3401,2)</f>
        <v>458.6</v>
      </c>
    </row>
    <row r="3397" spans="1:11" x14ac:dyDescent="0.3">
      <c r="B3397" s="14" t="s">
        <v>213</v>
      </c>
    </row>
    <row r="3398" spans="1:11" x14ac:dyDescent="0.3">
      <c r="B3398" t="s">
        <v>814</v>
      </c>
      <c r="C3398" t="s">
        <v>214</v>
      </c>
      <c r="D3398" t="s">
        <v>234</v>
      </c>
      <c r="E3398" s="20">
        <v>23.114899999999999</v>
      </c>
      <c r="F3398" t="s">
        <v>216</v>
      </c>
      <c r="G3398" t="s">
        <v>217</v>
      </c>
      <c r="H3398" s="21">
        <v>19.84</v>
      </c>
      <c r="I3398" t="s">
        <v>218</v>
      </c>
      <c r="J3398" s="22">
        <f>ROUND(E3398/I3396* H3398,5)</f>
        <v>458.59962000000002</v>
      </c>
      <c r="K3398" s="23"/>
    </row>
    <row r="3399" spans="1:11" x14ac:dyDescent="0.3">
      <c r="D3399" s="24" t="s">
        <v>219</v>
      </c>
      <c r="E3399" s="23"/>
      <c r="H3399" s="23"/>
      <c r="K3399" s="21">
        <f>SUM(J3398:J3398)</f>
        <v>458.59962000000002</v>
      </c>
    </row>
    <row r="3400" spans="1:11" x14ac:dyDescent="0.3">
      <c r="D3400" s="24" t="s">
        <v>229</v>
      </c>
      <c r="E3400" s="23"/>
      <c r="H3400" s="23"/>
      <c r="K3400" s="69">
        <f>SUM(J3397:J3399)</f>
        <v>458.59962000000002</v>
      </c>
    </row>
    <row r="3401" spans="1:11" x14ac:dyDescent="0.3">
      <c r="D3401" s="24" t="s">
        <v>232</v>
      </c>
      <c r="E3401" s="23"/>
      <c r="H3401" s="23"/>
      <c r="K3401" s="69">
        <f>SUM(K3400:K3400)</f>
        <v>458.59962000000002</v>
      </c>
    </row>
    <row r="3403" spans="1:11" x14ac:dyDescent="0.3">
      <c r="A3403" s="17" t="s">
        <v>2475</v>
      </c>
      <c r="B3403" s="17" t="s">
        <v>2476</v>
      </c>
      <c r="C3403" s="1" t="s">
        <v>601</v>
      </c>
      <c r="D3403" s="116" t="s">
        <v>2477</v>
      </c>
      <c r="E3403" s="117"/>
      <c r="F3403" s="117"/>
      <c r="G3403" s="1"/>
      <c r="H3403" s="18" t="s">
        <v>212</v>
      </c>
      <c r="I3403" s="118">
        <v>1</v>
      </c>
      <c r="J3403" s="119"/>
      <c r="K3403" s="19">
        <f>ROUND(K3407,2)</f>
        <v>957.2</v>
      </c>
    </row>
    <row r="3404" spans="1:11" x14ac:dyDescent="0.3">
      <c r="B3404" s="14" t="s">
        <v>213</v>
      </c>
    </row>
    <row r="3405" spans="1:11" x14ac:dyDescent="0.3">
      <c r="B3405" t="s">
        <v>814</v>
      </c>
      <c r="C3405" t="s">
        <v>214</v>
      </c>
      <c r="D3405" t="s">
        <v>234</v>
      </c>
      <c r="E3405" s="20">
        <v>48.245899999999999</v>
      </c>
      <c r="F3405" t="s">
        <v>216</v>
      </c>
      <c r="G3405" t="s">
        <v>217</v>
      </c>
      <c r="H3405" s="21">
        <v>19.84</v>
      </c>
      <c r="I3405" t="s">
        <v>218</v>
      </c>
      <c r="J3405" s="22">
        <f>ROUND(E3405/I3403* H3405,5)</f>
        <v>957.19866000000002</v>
      </c>
      <c r="K3405" s="23"/>
    </row>
    <row r="3406" spans="1:11" x14ac:dyDescent="0.3">
      <c r="D3406" s="24" t="s">
        <v>229</v>
      </c>
      <c r="E3406" s="23"/>
      <c r="H3406" s="23"/>
      <c r="K3406" s="69">
        <f>SUM(J3404:J3405)</f>
        <v>957.19866000000002</v>
      </c>
    </row>
    <row r="3407" spans="1:11" x14ac:dyDescent="0.3">
      <c r="D3407" s="24" t="s">
        <v>232</v>
      </c>
      <c r="E3407" s="23"/>
      <c r="H3407" s="23"/>
      <c r="K3407" s="69">
        <f>SUM(K3406:K3406)</f>
        <v>957.19866000000002</v>
      </c>
    </row>
  </sheetData>
  <mergeCells count="701">
    <mergeCell ref="D3396:F3396"/>
    <mergeCell ref="I3396:J3396"/>
    <mergeCell ref="D3403:F3403"/>
    <mergeCell ref="I3403:J3403"/>
    <mergeCell ref="D3391:F3391"/>
    <mergeCell ref="I3391:J3391"/>
    <mergeCell ref="D3392:F3392"/>
    <mergeCell ref="I3392:J3392"/>
    <mergeCell ref="D3393:F3393"/>
    <mergeCell ref="I3393:J3393"/>
    <mergeCell ref="D3394:F3394"/>
    <mergeCell ref="I3394:J3394"/>
    <mergeCell ref="D3395:F3395"/>
    <mergeCell ref="I3395:J3395"/>
    <mergeCell ref="D3350:F3350"/>
    <mergeCell ref="I3350:J3350"/>
    <mergeCell ref="D3361:F3361"/>
    <mergeCell ref="I3361:J3361"/>
    <mergeCell ref="D3372:F3372"/>
    <mergeCell ref="I3372:J3372"/>
    <mergeCell ref="D3389:F3389"/>
    <mergeCell ref="I3389:J3389"/>
    <mergeCell ref="D3390:F3390"/>
    <mergeCell ref="I3390:J3390"/>
    <mergeCell ref="D3295:F3295"/>
    <mergeCell ref="I3295:J3295"/>
    <mergeCell ref="D3306:F3306"/>
    <mergeCell ref="I3306:J3306"/>
    <mergeCell ref="D3317:F3317"/>
    <mergeCell ref="I3317:J3317"/>
    <mergeCell ref="D3328:F3328"/>
    <mergeCell ref="I3328:J3328"/>
    <mergeCell ref="D3339:F3339"/>
    <mergeCell ref="I3339:J3339"/>
    <mergeCell ref="D3257:F3257"/>
    <mergeCell ref="I3257:J3257"/>
    <mergeCell ref="D3269:F3269"/>
    <mergeCell ref="I3269:J3269"/>
    <mergeCell ref="D3281:F3281"/>
    <mergeCell ref="I3281:J3281"/>
    <mergeCell ref="D3293:F3293"/>
    <mergeCell ref="I3293:J3293"/>
    <mergeCell ref="D3294:F3294"/>
    <mergeCell ref="I3294:J3294"/>
    <mergeCell ref="D3196:F3196"/>
    <mergeCell ref="I3196:J3196"/>
    <mergeCell ref="D3211:F3211"/>
    <mergeCell ref="I3211:J3211"/>
    <mergeCell ref="D3222:F3222"/>
    <mergeCell ref="I3222:J3222"/>
    <mergeCell ref="D3233:F3233"/>
    <mergeCell ref="I3233:J3233"/>
    <mergeCell ref="D3244:F3244"/>
    <mergeCell ref="I3244:J3244"/>
    <mergeCell ref="D3126:F3126"/>
    <mergeCell ref="I3126:J3126"/>
    <mergeCell ref="D3137:F3137"/>
    <mergeCell ref="I3137:J3137"/>
    <mergeCell ref="D3151:F3151"/>
    <mergeCell ref="I3151:J3151"/>
    <mergeCell ref="D3165:F3165"/>
    <mergeCell ref="I3165:J3165"/>
    <mergeCell ref="D3178:F3178"/>
    <mergeCell ref="I3178:J3178"/>
    <mergeCell ref="D3085:F3085"/>
    <mergeCell ref="I3085:J3085"/>
    <mergeCell ref="D3086:F3086"/>
    <mergeCell ref="I3086:J3086"/>
    <mergeCell ref="D3093:F3093"/>
    <mergeCell ref="I3093:J3093"/>
    <mergeCell ref="D3100:F3100"/>
    <mergeCell ref="I3100:J3100"/>
    <mergeCell ref="D3109:F3109"/>
    <mergeCell ref="I3109:J3109"/>
    <mergeCell ref="D3049:F3049"/>
    <mergeCell ref="I3049:J3049"/>
    <mergeCell ref="D3056:F3056"/>
    <mergeCell ref="I3056:J3056"/>
    <mergeCell ref="D3063:F3063"/>
    <mergeCell ref="I3063:J3063"/>
    <mergeCell ref="D3070:F3070"/>
    <mergeCell ref="I3070:J3070"/>
    <mergeCell ref="D3077:F3077"/>
    <mergeCell ref="I3077:J3077"/>
    <mergeCell ref="D2971:F2971"/>
    <mergeCell ref="I2971:J2971"/>
    <mergeCell ref="D2984:F2984"/>
    <mergeCell ref="I2984:J2984"/>
    <mergeCell ref="D3002:F3002"/>
    <mergeCell ref="I3002:J3002"/>
    <mergeCell ref="D3022:F3022"/>
    <mergeCell ref="I3022:J3022"/>
    <mergeCell ref="D3042:F3042"/>
    <mergeCell ref="I3042:J3042"/>
    <mergeCell ref="D2938:F2938"/>
    <mergeCell ref="I2938:J2938"/>
    <mergeCell ref="D2949:F2949"/>
    <mergeCell ref="I2949:J2949"/>
    <mergeCell ref="D2959:F2959"/>
    <mergeCell ref="I2959:J2959"/>
    <mergeCell ref="D2969:F2969"/>
    <mergeCell ref="I2969:J2969"/>
    <mergeCell ref="D2970:F2970"/>
    <mergeCell ref="I2970:J2970"/>
    <mergeCell ref="D2883:F2883"/>
    <mergeCell ref="I2883:J2883"/>
    <mergeCell ref="D2894:F2894"/>
    <mergeCell ref="I2894:J2894"/>
    <mergeCell ref="D2905:F2905"/>
    <mergeCell ref="I2905:J2905"/>
    <mergeCell ref="D2916:F2916"/>
    <mergeCell ref="I2916:J2916"/>
    <mergeCell ref="D2927:F2927"/>
    <mergeCell ref="I2927:J2927"/>
    <mergeCell ref="D2826:F2826"/>
    <mergeCell ref="I2826:J2826"/>
    <mergeCell ref="D2840:F2840"/>
    <mergeCell ref="I2840:J2840"/>
    <mergeCell ref="D2850:F2850"/>
    <mergeCell ref="I2850:J2850"/>
    <mergeCell ref="D2861:F2861"/>
    <mergeCell ref="I2861:J2861"/>
    <mergeCell ref="D2872:F2872"/>
    <mergeCell ref="I2872:J2872"/>
    <mergeCell ref="D2782:F2782"/>
    <mergeCell ref="I2782:J2782"/>
    <mergeCell ref="D2790:F2790"/>
    <mergeCell ref="I2790:J2790"/>
    <mergeCell ref="D2798:F2798"/>
    <mergeCell ref="I2798:J2798"/>
    <mergeCell ref="D2805:F2805"/>
    <mergeCell ref="I2805:J2805"/>
    <mergeCell ref="D2816:F2816"/>
    <mergeCell ref="I2816:J2816"/>
    <mergeCell ref="D2703:F2703"/>
    <mergeCell ref="I2703:J2703"/>
    <mergeCell ref="D2714:F2714"/>
    <mergeCell ref="I2714:J2714"/>
    <mergeCell ref="D2734:F2734"/>
    <mergeCell ref="I2734:J2734"/>
    <mergeCell ref="D2754:F2754"/>
    <mergeCell ref="I2754:J2754"/>
    <mergeCell ref="D2774:F2774"/>
    <mergeCell ref="I2774:J2774"/>
    <mergeCell ref="D2651:F2651"/>
    <mergeCell ref="I2651:J2651"/>
    <mergeCell ref="D2661:F2661"/>
    <mergeCell ref="I2661:J2661"/>
    <mergeCell ref="D2670:F2670"/>
    <mergeCell ref="I2670:J2670"/>
    <mergeCell ref="D2681:F2681"/>
    <mergeCell ref="I2681:J2681"/>
    <mergeCell ref="D2692:F2692"/>
    <mergeCell ref="I2692:J2692"/>
    <mergeCell ref="D2604:F2604"/>
    <mergeCell ref="I2604:J2604"/>
    <mergeCell ref="D2613:F2613"/>
    <mergeCell ref="I2613:J2613"/>
    <mergeCell ref="D2622:F2622"/>
    <mergeCell ref="I2622:J2622"/>
    <mergeCell ref="D2632:F2632"/>
    <mergeCell ref="I2632:J2632"/>
    <mergeCell ref="D2642:F2642"/>
    <mergeCell ref="I2642:J2642"/>
    <mergeCell ref="D2558:F2558"/>
    <mergeCell ref="I2558:J2558"/>
    <mergeCell ref="D2566:F2566"/>
    <mergeCell ref="I2566:J2566"/>
    <mergeCell ref="D2576:F2576"/>
    <mergeCell ref="I2576:J2576"/>
    <mergeCell ref="D2586:F2586"/>
    <mergeCell ref="I2586:J2586"/>
    <mergeCell ref="D2594:F2594"/>
    <mergeCell ref="I2594:J2594"/>
    <mergeCell ref="D2545:F2545"/>
    <mergeCell ref="I2545:J2545"/>
    <mergeCell ref="D2554:F2554"/>
    <mergeCell ref="I2554:J2554"/>
    <mergeCell ref="D2555:F2555"/>
    <mergeCell ref="I2555:J2555"/>
    <mergeCell ref="D2556:F2556"/>
    <mergeCell ref="I2556:J2556"/>
    <mergeCell ref="D2557:F2557"/>
    <mergeCell ref="I2557:J2557"/>
    <mergeCell ref="D2504:F2504"/>
    <mergeCell ref="I2504:J2504"/>
    <mergeCell ref="D2513:F2513"/>
    <mergeCell ref="I2513:J2513"/>
    <mergeCell ref="D2521:F2521"/>
    <mergeCell ref="I2521:J2521"/>
    <mergeCell ref="D2529:F2529"/>
    <mergeCell ref="I2529:J2529"/>
    <mergeCell ref="D2537:F2537"/>
    <mergeCell ref="I2537:J2537"/>
    <mergeCell ref="D2463:F2463"/>
    <mergeCell ref="I2463:J2463"/>
    <mergeCell ref="D2471:F2471"/>
    <mergeCell ref="I2471:J2471"/>
    <mergeCell ref="D2479:F2479"/>
    <mergeCell ref="I2479:J2479"/>
    <mergeCell ref="D2487:F2487"/>
    <mergeCell ref="I2487:J2487"/>
    <mergeCell ref="D2495:F2495"/>
    <mergeCell ref="I2495:J2495"/>
    <mergeCell ref="D2410:F2410"/>
    <mergeCell ref="I2410:J2410"/>
    <mergeCell ref="D2418:F2418"/>
    <mergeCell ref="I2418:J2418"/>
    <mergeCell ref="D2427:F2427"/>
    <mergeCell ref="I2427:J2427"/>
    <mergeCell ref="D2438:F2438"/>
    <mergeCell ref="I2438:J2438"/>
    <mergeCell ref="D2451:F2451"/>
    <mergeCell ref="I2451:J2451"/>
    <mergeCell ref="D2368:F2368"/>
    <mergeCell ref="I2368:J2368"/>
    <mergeCell ref="D2377:F2377"/>
    <mergeCell ref="I2377:J2377"/>
    <mergeCell ref="D2386:F2386"/>
    <mergeCell ref="I2386:J2386"/>
    <mergeCell ref="D2394:F2394"/>
    <mergeCell ref="I2394:J2394"/>
    <mergeCell ref="D2402:F2402"/>
    <mergeCell ref="I2402:J2402"/>
    <mergeCell ref="D2323:F2323"/>
    <mergeCell ref="I2323:J2323"/>
    <mergeCell ref="D2332:F2332"/>
    <mergeCell ref="I2332:J2332"/>
    <mergeCell ref="D2341:F2341"/>
    <mergeCell ref="I2341:J2341"/>
    <mergeCell ref="D2350:F2350"/>
    <mergeCell ref="I2350:J2350"/>
    <mergeCell ref="D2359:F2359"/>
    <mergeCell ref="I2359:J2359"/>
    <mergeCell ref="D2258:F2258"/>
    <mergeCell ref="I2258:J2258"/>
    <mergeCell ref="D2271:F2271"/>
    <mergeCell ref="I2271:J2271"/>
    <mergeCell ref="D2284:F2284"/>
    <mergeCell ref="I2284:J2284"/>
    <mergeCell ref="D2297:F2297"/>
    <mergeCell ref="I2297:J2297"/>
    <mergeCell ref="D2310:F2310"/>
    <mergeCell ref="I2310:J2310"/>
    <mergeCell ref="D2198:F2198"/>
    <mergeCell ref="I2198:J2198"/>
    <mergeCell ref="D2206:F2206"/>
    <mergeCell ref="I2206:J2206"/>
    <mergeCell ref="D2219:F2219"/>
    <mergeCell ref="I2219:J2219"/>
    <mergeCell ref="D2232:F2232"/>
    <mergeCell ref="I2232:J2232"/>
    <mergeCell ref="D2245:F2245"/>
    <mergeCell ref="I2245:J2245"/>
    <mergeCell ref="D2152:F2152"/>
    <mergeCell ref="I2152:J2152"/>
    <mergeCell ref="D2163:F2163"/>
    <mergeCell ref="I2163:J2163"/>
    <mergeCell ref="D2174:F2174"/>
    <mergeCell ref="I2174:J2174"/>
    <mergeCell ref="D2182:F2182"/>
    <mergeCell ref="I2182:J2182"/>
    <mergeCell ref="D2190:F2190"/>
    <mergeCell ref="I2190:J2190"/>
    <mergeCell ref="D2095:F2095"/>
    <mergeCell ref="I2095:J2095"/>
    <mergeCell ref="D2107:F2107"/>
    <mergeCell ref="I2107:J2107"/>
    <mergeCell ref="D2119:F2119"/>
    <mergeCell ref="I2119:J2119"/>
    <mergeCell ref="D2131:F2131"/>
    <mergeCell ref="I2131:J2131"/>
    <mergeCell ref="D2143:F2143"/>
    <mergeCell ref="I2143:J2143"/>
    <mergeCell ref="D2040:F2040"/>
    <mergeCell ref="I2040:J2040"/>
    <mergeCell ref="D2051:F2051"/>
    <mergeCell ref="I2051:J2051"/>
    <mergeCell ref="D2062:F2062"/>
    <mergeCell ref="I2062:J2062"/>
    <mergeCell ref="D2073:F2073"/>
    <mergeCell ref="I2073:J2073"/>
    <mergeCell ref="D2084:F2084"/>
    <mergeCell ref="I2084:J2084"/>
    <mergeCell ref="D1983:F1983"/>
    <mergeCell ref="I1983:J1983"/>
    <mergeCell ref="D1992:F1992"/>
    <mergeCell ref="I1992:J1992"/>
    <mergeCell ref="D2002:F2002"/>
    <mergeCell ref="I2002:J2002"/>
    <mergeCell ref="D2011:F2011"/>
    <mergeCell ref="I2011:J2011"/>
    <mergeCell ref="D2029:F2029"/>
    <mergeCell ref="I2029:J2029"/>
    <mergeCell ref="D1928:F1928"/>
    <mergeCell ref="I1928:J1928"/>
    <mergeCell ref="D1939:F1939"/>
    <mergeCell ref="I1939:J1939"/>
    <mergeCell ref="D1950:F1950"/>
    <mergeCell ref="I1950:J1950"/>
    <mergeCell ref="D1961:F1961"/>
    <mergeCell ref="I1961:J1961"/>
    <mergeCell ref="D1974:F1974"/>
    <mergeCell ref="I1974:J1974"/>
    <mergeCell ref="D1865:F1865"/>
    <mergeCell ref="I1865:J1865"/>
    <mergeCell ref="D1877:F1877"/>
    <mergeCell ref="I1877:J1877"/>
    <mergeCell ref="D1891:F1891"/>
    <mergeCell ref="I1891:J1891"/>
    <mergeCell ref="D1903:F1903"/>
    <mergeCell ref="I1903:J1903"/>
    <mergeCell ref="D1915:F1915"/>
    <mergeCell ref="I1915:J1915"/>
    <mergeCell ref="D1812:F1812"/>
    <mergeCell ref="I1812:J1812"/>
    <mergeCell ref="D1823:F1823"/>
    <mergeCell ref="I1823:J1823"/>
    <mergeCell ref="D1832:F1832"/>
    <mergeCell ref="I1832:J1832"/>
    <mergeCell ref="D1843:F1843"/>
    <mergeCell ref="I1843:J1843"/>
    <mergeCell ref="D1854:F1854"/>
    <mergeCell ref="I1854:J1854"/>
    <mergeCell ref="D1635:F1635"/>
    <mergeCell ref="I1635:J1635"/>
    <mergeCell ref="D1646:F1646"/>
    <mergeCell ref="I1646:J1646"/>
    <mergeCell ref="D1674:F1674"/>
    <mergeCell ref="I1674:J1674"/>
    <mergeCell ref="D1675:F1675"/>
    <mergeCell ref="I1675:J1675"/>
    <mergeCell ref="D1670:F1670"/>
    <mergeCell ref="I1670:J1670"/>
    <mergeCell ref="D1671:F1671"/>
    <mergeCell ref="I1671:J1671"/>
    <mergeCell ref="D1672:F1672"/>
    <mergeCell ref="I1672:J1672"/>
    <mergeCell ref="D1673:F1673"/>
    <mergeCell ref="I1673:J1673"/>
    <mergeCell ref="D1657:F1657"/>
    <mergeCell ref="I1657:J1657"/>
    <mergeCell ref="D1658:F1658"/>
    <mergeCell ref="I1658:J1658"/>
    <mergeCell ref="D1669:F1669"/>
    <mergeCell ref="I1669:J1669"/>
    <mergeCell ref="D1191:F1191"/>
    <mergeCell ref="I1191:J1191"/>
    <mergeCell ref="D1200:F1200"/>
    <mergeCell ref="I1200:J1200"/>
    <mergeCell ref="D1209:F1209"/>
    <mergeCell ref="I1209:J1209"/>
    <mergeCell ref="D1218:F1218"/>
    <mergeCell ref="I1218:J1218"/>
    <mergeCell ref="D1317:F1317"/>
    <mergeCell ref="I1317:J1317"/>
    <mergeCell ref="D1227:F1227"/>
    <mergeCell ref="I1227:J1227"/>
    <mergeCell ref="D1236:F1236"/>
    <mergeCell ref="I1236:J1236"/>
    <mergeCell ref="D1254:F1254"/>
    <mergeCell ref="I1254:J1254"/>
    <mergeCell ref="D1281:F1281"/>
    <mergeCell ref="I1281:J1281"/>
    <mergeCell ref="D1308:F1308"/>
    <mergeCell ref="I1308:J1308"/>
    <mergeCell ref="D1245:F1245"/>
    <mergeCell ref="I1245:J1245"/>
    <mergeCell ref="D1263:F1263"/>
    <mergeCell ref="I1263:J1263"/>
    <mergeCell ref="D1112:F1112"/>
    <mergeCell ref="I1112:J1112"/>
    <mergeCell ref="D1123:F1123"/>
    <mergeCell ref="I1123:J1123"/>
    <mergeCell ref="D1138:F1138"/>
    <mergeCell ref="I1138:J1138"/>
    <mergeCell ref="D1101:F1101"/>
    <mergeCell ref="I1101:J1101"/>
    <mergeCell ref="D1182:F1182"/>
    <mergeCell ref="I1182:J1182"/>
    <mergeCell ref="D1154:F1154"/>
    <mergeCell ref="I1154:J1154"/>
    <mergeCell ref="D1155:F1155"/>
    <mergeCell ref="I1155:J1155"/>
    <mergeCell ref="D1164:F1164"/>
    <mergeCell ref="I1164:J1164"/>
    <mergeCell ref="D1173:F1173"/>
    <mergeCell ref="I1173:J1173"/>
    <mergeCell ref="D1139:F1139"/>
    <mergeCell ref="I1139:J1139"/>
    <mergeCell ref="D1153:F1153"/>
    <mergeCell ref="I1153:J1153"/>
    <mergeCell ref="D1041:F1041"/>
    <mergeCell ref="I1041:J1041"/>
    <mergeCell ref="D1053:F1053"/>
    <mergeCell ref="I1053:J1053"/>
    <mergeCell ref="D1054:F1054"/>
    <mergeCell ref="I1054:J1054"/>
    <mergeCell ref="D1065:F1065"/>
    <mergeCell ref="I1065:J1065"/>
    <mergeCell ref="D1089:F1089"/>
    <mergeCell ref="I1089:J1089"/>
    <mergeCell ref="D1077:F1077"/>
    <mergeCell ref="I1077:J1077"/>
    <mergeCell ref="D958:F958"/>
    <mergeCell ref="I958:J958"/>
    <mergeCell ref="D971:F971"/>
    <mergeCell ref="I971:J971"/>
    <mergeCell ref="D986:F986"/>
    <mergeCell ref="I986:J986"/>
    <mergeCell ref="D1002:F1002"/>
    <mergeCell ref="I1002:J1002"/>
    <mergeCell ref="D1018:F1018"/>
    <mergeCell ref="I1018:J1018"/>
    <mergeCell ref="D888:F888"/>
    <mergeCell ref="I888:J888"/>
    <mergeCell ref="D904:F904"/>
    <mergeCell ref="I904:J904"/>
    <mergeCell ref="D919:F919"/>
    <mergeCell ref="I919:J919"/>
    <mergeCell ref="D933:F933"/>
    <mergeCell ref="I933:J933"/>
    <mergeCell ref="D947:F947"/>
    <mergeCell ref="I947:J947"/>
    <mergeCell ref="D521:F521"/>
    <mergeCell ref="I521:J521"/>
    <mergeCell ref="D531:F531"/>
    <mergeCell ref="I531:J531"/>
    <mergeCell ref="D544:F544"/>
    <mergeCell ref="I544:J544"/>
    <mergeCell ref="D733:F733"/>
    <mergeCell ref="I733:J733"/>
    <mergeCell ref="D741:F741"/>
    <mergeCell ref="I741:J741"/>
    <mergeCell ref="D584:F584"/>
    <mergeCell ref="I584:J584"/>
    <mergeCell ref="D566:F566"/>
    <mergeCell ref="I566:J566"/>
    <mergeCell ref="D575:F575"/>
    <mergeCell ref="I575:J575"/>
    <mergeCell ref="D614:F614"/>
    <mergeCell ref="I614:J614"/>
    <mergeCell ref="D594:F594"/>
    <mergeCell ref="I594:J594"/>
    <mergeCell ref="D604:F604"/>
    <mergeCell ref="I604:J604"/>
    <mergeCell ref="D624:F624"/>
    <mergeCell ref="I624:J624"/>
    <mergeCell ref="D465:F465"/>
    <mergeCell ref="I465:J465"/>
    <mergeCell ref="D475:F475"/>
    <mergeCell ref="I475:J475"/>
    <mergeCell ref="D484:F484"/>
    <mergeCell ref="I484:J484"/>
    <mergeCell ref="D502:F502"/>
    <mergeCell ref="I502:J502"/>
    <mergeCell ref="D511:F511"/>
    <mergeCell ref="I511:J511"/>
    <mergeCell ref="D307:F307"/>
    <mergeCell ref="I307:J307"/>
    <mergeCell ref="D328:F328"/>
    <mergeCell ref="I328:J328"/>
    <mergeCell ref="D337:F337"/>
    <mergeCell ref="I337:J337"/>
    <mergeCell ref="D355:F355"/>
    <mergeCell ref="I355:J355"/>
    <mergeCell ref="D364:F364"/>
    <mergeCell ref="I364:J364"/>
    <mergeCell ref="D318:F318"/>
    <mergeCell ref="I318:J318"/>
    <mergeCell ref="D346:F346"/>
    <mergeCell ref="I346:J346"/>
    <mergeCell ref="D167:F167"/>
    <mergeCell ref="I167:J167"/>
    <mergeCell ref="D175:F175"/>
    <mergeCell ref="I175:J175"/>
    <mergeCell ref="D183:F183"/>
    <mergeCell ref="I183:J183"/>
    <mergeCell ref="D231:F231"/>
    <mergeCell ref="I231:J231"/>
    <mergeCell ref="D240:F240"/>
    <mergeCell ref="I240:J240"/>
    <mergeCell ref="D207:F207"/>
    <mergeCell ref="I207:J207"/>
    <mergeCell ref="D215:F215"/>
    <mergeCell ref="I215:J215"/>
    <mergeCell ref="D223:F223"/>
    <mergeCell ref="I223:J223"/>
    <mergeCell ref="A1:K1"/>
    <mergeCell ref="A2:K2"/>
    <mergeCell ref="A3:K3"/>
    <mergeCell ref="A4:K4"/>
    <mergeCell ref="A6:K6"/>
    <mergeCell ref="D11:F11"/>
    <mergeCell ref="I11:J11"/>
    <mergeCell ref="D27:F27"/>
    <mergeCell ref="I27:J27"/>
    <mergeCell ref="D43:F43"/>
    <mergeCell ref="I43:J43"/>
    <mergeCell ref="D103:F103"/>
    <mergeCell ref="I103:J103"/>
    <mergeCell ref="D123:F123"/>
    <mergeCell ref="I123:J123"/>
    <mergeCell ref="D191:F191"/>
    <mergeCell ref="I191:J191"/>
    <mergeCell ref="D199:F199"/>
    <mergeCell ref="I199:J199"/>
    <mergeCell ref="D59:F59"/>
    <mergeCell ref="I59:J59"/>
    <mergeCell ref="D76:F76"/>
    <mergeCell ref="I76:J76"/>
    <mergeCell ref="D91:F91"/>
    <mergeCell ref="I91:J91"/>
    <mergeCell ref="D111:F111"/>
    <mergeCell ref="I111:J111"/>
    <mergeCell ref="D138:F138"/>
    <mergeCell ref="I138:J138"/>
    <mergeCell ref="D151:F151"/>
    <mergeCell ref="I151:J151"/>
    <mergeCell ref="D159:F159"/>
    <mergeCell ref="I159:J159"/>
    <mergeCell ref="D270:F270"/>
    <mergeCell ref="I270:J270"/>
    <mergeCell ref="D296:F296"/>
    <mergeCell ref="I296:J296"/>
    <mergeCell ref="D249:F249"/>
    <mergeCell ref="I249:J249"/>
    <mergeCell ref="D257:F257"/>
    <mergeCell ref="I257:J257"/>
    <mergeCell ref="D283:F283"/>
    <mergeCell ref="I283:J283"/>
    <mergeCell ref="D373:F373"/>
    <mergeCell ref="I373:J373"/>
    <mergeCell ref="D429:F429"/>
    <mergeCell ref="I429:J429"/>
    <mergeCell ref="D438:F438"/>
    <mergeCell ref="I438:J438"/>
    <mergeCell ref="D493:F493"/>
    <mergeCell ref="I493:J493"/>
    <mergeCell ref="D557:F557"/>
    <mergeCell ref="I557:J557"/>
    <mergeCell ref="D382:F382"/>
    <mergeCell ref="I382:J382"/>
    <mergeCell ref="D391:F391"/>
    <mergeCell ref="I391:J391"/>
    <mergeCell ref="D400:F400"/>
    <mergeCell ref="I400:J400"/>
    <mergeCell ref="D410:F410"/>
    <mergeCell ref="I410:J410"/>
    <mergeCell ref="D420:F420"/>
    <mergeCell ref="I420:J420"/>
    <mergeCell ref="D447:F447"/>
    <mergeCell ref="I447:J447"/>
    <mergeCell ref="D456:F456"/>
    <mergeCell ref="I456:J456"/>
    <mergeCell ref="D632:F632"/>
    <mergeCell ref="I632:J632"/>
    <mergeCell ref="D641:F641"/>
    <mergeCell ref="I641:J641"/>
    <mergeCell ref="D650:F650"/>
    <mergeCell ref="I650:J650"/>
    <mergeCell ref="D659:F659"/>
    <mergeCell ref="I659:J659"/>
    <mergeCell ref="D668:F668"/>
    <mergeCell ref="I668:J668"/>
    <mergeCell ref="D677:F677"/>
    <mergeCell ref="I677:J677"/>
    <mergeCell ref="D689:F689"/>
    <mergeCell ref="I689:J689"/>
    <mergeCell ref="D698:F698"/>
    <mergeCell ref="I698:J698"/>
    <mergeCell ref="D707:F707"/>
    <mergeCell ref="I707:J707"/>
    <mergeCell ref="D716:F716"/>
    <mergeCell ref="I716:J716"/>
    <mergeCell ref="D725:F725"/>
    <mergeCell ref="I725:J725"/>
    <mergeCell ref="D764:F764"/>
    <mergeCell ref="I764:J764"/>
    <mergeCell ref="D790:F790"/>
    <mergeCell ref="I790:J790"/>
    <mergeCell ref="D1029:F1029"/>
    <mergeCell ref="I1029:J1029"/>
    <mergeCell ref="D749:F749"/>
    <mergeCell ref="I749:J749"/>
    <mergeCell ref="D778:F778"/>
    <mergeCell ref="I778:J778"/>
    <mergeCell ref="D805:F805"/>
    <mergeCell ref="I805:J805"/>
    <mergeCell ref="D820:F820"/>
    <mergeCell ref="I820:J820"/>
    <mergeCell ref="D834:F834"/>
    <mergeCell ref="I834:J834"/>
    <mergeCell ref="D849:F849"/>
    <mergeCell ref="I849:J849"/>
    <mergeCell ref="D864:F864"/>
    <mergeCell ref="I864:J864"/>
    <mergeCell ref="D876:F876"/>
    <mergeCell ref="I876:J876"/>
    <mergeCell ref="D1272:F1272"/>
    <mergeCell ref="I1272:J1272"/>
    <mergeCell ref="D1290:F1290"/>
    <mergeCell ref="I1290:J1290"/>
    <mergeCell ref="D1299:F1299"/>
    <mergeCell ref="I1299:J1299"/>
    <mergeCell ref="D1405:F1405"/>
    <mergeCell ref="I1405:J1405"/>
    <mergeCell ref="D1416:F1416"/>
    <mergeCell ref="I1416:J1416"/>
    <mergeCell ref="D1327:F1327"/>
    <mergeCell ref="I1327:J1327"/>
    <mergeCell ref="D1354:F1354"/>
    <mergeCell ref="I1354:J1354"/>
    <mergeCell ref="D1371:F1371"/>
    <mergeCell ref="I1371:J1371"/>
    <mergeCell ref="D1388:F1388"/>
    <mergeCell ref="I1388:J1388"/>
    <mergeCell ref="D1337:F1337"/>
    <mergeCell ref="I1337:J1337"/>
    <mergeCell ref="D1426:F1426"/>
    <mergeCell ref="I1426:J1426"/>
    <mergeCell ref="D1436:F1436"/>
    <mergeCell ref="I1436:J1436"/>
    <mergeCell ref="D1445:F1445"/>
    <mergeCell ref="I1445:J1445"/>
    <mergeCell ref="D1552:F1552"/>
    <mergeCell ref="I1552:J1552"/>
    <mergeCell ref="D1564:F1564"/>
    <mergeCell ref="I1564:J1564"/>
    <mergeCell ref="D1458:F1458"/>
    <mergeCell ref="I1458:J1458"/>
    <mergeCell ref="D1473:F1473"/>
    <mergeCell ref="I1473:J1473"/>
    <mergeCell ref="D1493:F1493"/>
    <mergeCell ref="I1493:J1493"/>
    <mergeCell ref="D1513:F1513"/>
    <mergeCell ref="I1513:J1513"/>
    <mergeCell ref="D1532:F1532"/>
    <mergeCell ref="I1532:J1532"/>
    <mergeCell ref="D1565:F1565"/>
    <mergeCell ref="I1565:J1565"/>
    <mergeCell ref="D1566:F1566"/>
    <mergeCell ref="I1566:J1566"/>
    <mergeCell ref="D1567:F1567"/>
    <mergeCell ref="I1567:J1567"/>
    <mergeCell ref="D1568:F1568"/>
    <mergeCell ref="I1568:J1568"/>
    <mergeCell ref="D1569:F1569"/>
    <mergeCell ref="I1569:J1569"/>
    <mergeCell ref="D1570:F1570"/>
    <mergeCell ref="I1570:J1570"/>
    <mergeCell ref="D1571:F1571"/>
    <mergeCell ref="I1571:J1571"/>
    <mergeCell ref="D1572:F1572"/>
    <mergeCell ref="I1572:J1572"/>
    <mergeCell ref="D1573:F1573"/>
    <mergeCell ref="I1573:J1573"/>
    <mergeCell ref="D1583:F1583"/>
    <mergeCell ref="I1583:J1583"/>
    <mergeCell ref="D1584:F1584"/>
    <mergeCell ref="I1584:J1584"/>
    <mergeCell ref="D1585:F1585"/>
    <mergeCell ref="I1585:J1585"/>
    <mergeCell ref="D1719:F1719"/>
    <mergeCell ref="I1719:J1719"/>
    <mergeCell ref="D1687:F1687"/>
    <mergeCell ref="I1687:J1687"/>
    <mergeCell ref="D1699:F1699"/>
    <mergeCell ref="I1699:J1699"/>
    <mergeCell ref="D1709:F1709"/>
    <mergeCell ref="I1709:J1709"/>
    <mergeCell ref="D1593:F1593"/>
    <mergeCell ref="I1593:J1593"/>
    <mergeCell ref="D1594:F1594"/>
    <mergeCell ref="I1594:J1594"/>
    <mergeCell ref="D1601:F1601"/>
    <mergeCell ref="I1601:J1601"/>
    <mergeCell ref="D1602:F1602"/>
    <mergeCell ref="I1602:J1602"/>
    <mergeCell ref="D1613:F1613"/>
    <mergeCell ref="I1613:J1613"/>
    <mergeCell ref="D1624:F1624"/>
    <mergeCell ref="I1624:J1624"/>
    <mergeCell ref="D1776:F1776"/>
    <mergeCell ref="I1776:J1776"/>
    <mergeCell ref="D1785:F1785"/>
    <mergeCell ref="I1785:J1785"/>
    <mergeCell ref="D1794:F1794"/>
    <mergeCell ref="I1794:J1794"/>
    <mergeCell ref="D1803:F1803"/>
    <mergeCell ref="I1803:J1803"/>
    <mergeCell ref="D1729:F1729"/>
    <mergeCell ref="I1729:J1729"/>
    <mergeCell ref="D1739:F1739"/>
    <mergeCell ref="I1739:J1739"/>
    <mergeCell ref="D1749:F1749"/>
    <mergeCell ref="I1749:J1749"/>
    <mergeCell ref="D1760:F1760"/>
    <mergeCell ref="I1760:J1760"/>
    <mergeCell ref="D1768:F1768"/>
    <mergeCell ref="I1768:J1768"/>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2"/>
  <sheetViews>
    <sheetView workbookViewId="0">
      <pane ySplit="10" topLeftCell="A26" activePane="bottomLeft" state="frozenSplit"/>
      <selection pane="bottomLeft" activeCell="I6" sqref="I6"/>
    </sheetView>
  </sheetViews>
  <sheetFormatPr baseColWidth="10" defaultColWidth="8.88671875" defaultRowHeight="14.4" x14ac:dyDescent="0.3"/>
  <cols>
    <col min="1" max="1" width="14.6640625" customWidth="1"/>
    <col min="2" max="2" width="6.109375" customWidth="1"/>
    <col min="3" max="3" width="65.6640625" customWidth="1"/>
    <col min="4" max="4" width="13.6640625" customWidth="1"/>
    <col min="5" max="5" width="3.44140625" customWidth="1"/>
  </cols>
  <sheetData>
    <row r="1" spans="1:4" x14ac:dyDescent="0.3">
      <c r="A1" s="120" t="s">
        <v>0</v>
      </c>
      <c r="B1" s="120" t="s">
        <v>0</v>
      </c>
      <c r="C1" s="120" t="s">
        <v>0</v>
      </c>
      <c r="D1" s="120" t="s">
        <v>0</v>
      </c>
    </row>
    <row r="2" spans="1:4" x14ac:dyDescent="0.3">
      <c r="A2" s="120"/>
      <c r="B2" s="120"/>
      <c r="C2" s="120"/>
      <c r="D2" s="120"/>
    </row>
    <row r="3" spans="1:4" x14ac:dyDescent="0.3">
      <c r="A3" s="120"/>
      <c r="B3" s="120"/>
      <c r="C3" s="120"/>
      <c r="D3" s="120"/>
    </row>
    <row r="4" spans="1:4" x14ac:dyDescent="0.3">
      <c r="A4" s="120"/>
      <c r="B4" s="120"/>
      <c r="C4" s="120"/>
      <c r="D4" s="120"/>
    </row>
    <row r="6" spans="1:4" ht="18" x14ac:dyDescent="0.35">
      <c r="A6" s="121" t="s">
        <v>205</v>
      </c>
      <c r="B6" s="121" t="s">
        <v>205</v>
      </c>
      <c r="C6" s="121" t="s">
        <v>205</v>
      </c>
      <c r="D6" s="121" t="s">
        <v>205</v>
      </c>
    </row>
    <row r="8" spans="1:4" x14ac:dyDescent="0.3">
      <c r="A8" s="15" t="s">
        <v>213</v>
      </c>
    </row>
    <row r="9" spans="1:4" x14ac:dyDescent="0.3">
      <c r="A9" t="s">
        <v>827</v>
      </c>
      <c r="B9" t="s">
        <v>214</v>
      </c>
      <c r="C9" t="s">
        <v>237</v>
      </c>
      <c r="D9" s="21">
        <v>23.84</v>
      </c>
    </row>
    <row r="10" spans="1:4" x14ac:dyDescent="0.3">
      <c r="A10" t="s">
        <v>839</v>
      </c>
      <c r="B10" t="s">
        <v>214</v>
      </c>
      <c r="C10" t="s">
        <v>840</v>
      </c>
      <c r="D10" s="21">
        <v>23.84</v>
      </c>
    </row>
    <row r="11" spans="1:4" x14ac:dyDescent="0.3">
      <c r="A11" t="s">
        <v>1135</v>
      </c>
      <c r="B11" t="s">
        <v>214</v>
      </c>
      <c r="C11" t="s">
        <v>1136</v>
      </c>
      <c r="D11" s="21">
        <v>24.23</v>
      </c>
    </row>
    <row r="12" spans="1:4" x14ac:dyDescent="0.3">
      <c r="A12" t="s">
        <v>1190</v>
      </c>
      <c r="B12" t="s">
        <v>214</v>
      </c>
      <c r="C12" t="s">
        <v>1191</v>
      </c>
      <c r="D12" s="21">
        <v>23.84</v>
      </c>
    </row>
    <row r="13" spans="1:4" x14ac:dyDescent="0.3">
      <c r="A13" t="s">
        <v>2394</v>
      </c>
      <c r="B13" t="s">
        <v>214</v>
      </c>
      <c r="C13" t="s">
        <v>2395</v>
      </c>
      <c r="D13" s="21">
        <v>23.84</v>
      </c>
    </row>
    <row r="14" spans="1:4" x14ac:dyDescent="0.3">
      <c r="A14" t="s">
        <v>2343</v>
      </c>
      <c r="B14" t="s">
        <v>214</v>
      </c>
      <c r="C14" t="s">
        <v>2344</v>
      </c>
      <c r="D14" s="21">
        <v>23.84</v>
      </c>
    </row>
    <row r="15" spans="1:4" x14ac:dyDescent="0.3">
      <c r="A15" t="s">
        <v>1418</v>
      </c>
      <c r="B15" t="s">
        <v>214</v>
      </c>
      <c r="C15" t="s">
        <v>1419</v>
      </c>
      <c r="D15" s="21">
        <v>24.28</v>
      </c>
    </row>
    <row r="16" spans="1:4" x14ac:dyDescent="0.3">
      <c r="A16" t="s">
        <v>1263</v>
      </c>
      <c r="B16" t="s">
        <v>214</v>
      </c>
      <c r="C16" t="s">
        <v>1264</v>
      </c>
      <c r="D16" s="21">
        <v>23.84</v>
      </c>
    </row>
    <row r="17" spans="1:4" x14ac:dyDescent="0.3">
      <c r="A17" t="s">
        <v>1555</v>
      </c>
      <c r="B17" t="s">
        <v>214</v>
      </c>
      <c r="C17" t="s">
        <v>1556</v>
      </c>
      <c r="D17" s="21">
        <v>24.58</v>
      </c>
    </row>
    <row r="18" spans="1:4" x14ac:dyDescent="0.3">
      <c r="A18" t="s">
        <v>1540</v>
      </c>
      <c r="B18" t="s">
        <v>214</v>
      </c>
      <c r="C18" t="s">
        <v>1541</v>
      </c>
      <c r="D18" s="21">
        <v>24.22</v>
      </c>
    </row>
    <row r="19" spans="1:4" x14ac:dyDescent="0.3">
      <c r="A19" t="s">
        <v>905</v>
      </c>
      <c r="B19" t="s">
        <v>214</v>
      </c>
      <c r="C19" t="s">
        <v>235</v>
      </c>
      <c r="D19" s="21">
        <v>24.64</v>
      </c>
    </row>
    <row r="20" spans="1:4" x14ac:dyDescent="0.3">
      <c r="A20" t="s">
        <v>837</v>
      </c>
      <c r="B20" t="s">
        <v>214</v>
      </c>
      <c r="C20" t="s">
        <v>838</v>
      </c>
      <c r="D20" s="21">
        <v>21.14</v>
      </c>
    </row>
    <row r="21" spans="1:4" x14ac:dyDescent="0.3">
      <c r="A21" t="s">
        <v>1133</v>
      </c>
      <c r="B21" t="s">
        <v>214</v>
      </c>
      <c r="C21" t="s">
        <v>1134</v>
      </c>
      <c r="D21" s="21">
        <v>21.23</v>
      </c>
    </row>
    <row r="22" spans="1:4" x14ac:dyDescent="0.3">
      <c r="A22" t="s">
        <v>1192</v>
      </c>
      <c r="B22" t="s">
        <v>214</v>
      </c>
      <c r="C22" t="s">
        <v>1193</v>
      </c>
      <c r="D22" s="21">
        <v>21.14</v>
      </c>
    </row>
    <row r="23" spans="1:4" x14ac:dyDescent="0.3">
      <c r="A23" t="s">
        <v>1420</v>
      </c>
      <c r="B23" t="s">
        <v>214</v>
      </c>
      <c r="C23" t="s">
        <v>1421</v>
      </c>
      <c r="D23" s="21">
        <v>21.3</v>
      </c>
    </row>
    <row r="24" spans="1:4" x14ac:dyDescent="0.3">
      <c r="A24" t="s">
        <v>1265</v>
      </c>
      <c r="B24" t="s">
        <v>214</v>
      </c>
      <c r="C24" t="s">
        <v>1266</v>
      </c>
      <c r="D24" s="21">
        <v>21.14</v>
      </c>
    </row>
    <row r="25" spans="1:4" x14ac:dyDescent="0.3">
      <c r="A25" t="s">
        <v>904</v>
      </c>
      <c r="B25" t="s">
        <v>214</v>
      </c>
      <c r="C25" t="s">
        <v>236</v>
      </c>
      <c r="D25" s="21">
        <v>21.14</v>
      </c>
    </row>
    <row r="26" spans="1:4" x14ac:dyDescent="0.3">
      <c r="A26" t="s">
        <v>814</v>
      </c>
      <c r="B26" t="s">
        <v>214</v>
      </c>
      <c r="C26" t="s">
        <v>234</v>
      </c>
      <c r="D26" s="21">
        <v>19.84</v>
      </c>
    </row>
    <row r="27" spans="1:4" x14ac:dyDescent="0.3">
      <c r="A27" t="s">
        <v>819</v>
      </c>
      <c r="B27" t="s">
        <v>214</v>
      </c>
      <c r="C27" t="s">
        <v>820</v>
      </c>
      <c r="D27" s="21">
        <v>19.84</v>
      </c>
    </row>
    <row r="28" spans="1:4" x14ac:dyDescent="0.3">
      <c r="A28" t="s">
        <v>798</v>
      </c>
      <c r="B28" t="s">
        <v>214</v>
      </c>
      <c r="C28" t="s">
        <v>215</v>
      </c>
      <c r="D28" s="21">
        <v>20.64</v>
      </c>
    </row>
    <row r="29" spans="1:4" x14ac:dyDescent="0.3">
      <c r="A29" s="15" t="s">
        <v>220</v>
      </c>
    </row>
    <row r="30" spans="1:4" x14ac:dyDescent="0.3">
      <c r="A30" t="s">
        <v>2329</v>
      </c>
      <c r="B30" t="s">
        <v>214</v>
      </c>
      <c r="C30" t="s">
        <v>2330</v>
      </c>
      <c r="D30" s="21">
        <v>1.91</v>
      </c>
    </row>
    <row r="31" spans="1:4" x14ac:dyDescent="0.3">
      <c r="A31" t="s">
        <v>799</v>
      </c>
      <c r="B31" t="s">
        <v>214</v>
      </c>
      <c r="C31" t="s">
        <v>221</v>
      </c>
      <c r="D31" s="21">
        <v>1.94</v>
      </c>
    </row>
    <row r="32" spans="1:4" x14ac:dyDescent="0.3">
      <c r="A32" t="s">
        <v>2398</v>
      </c>
      <c r="B32" t="s">
        <v>214</v>
      </c>
      <c r="C32" t="s">
        <v>2399</v>
      </c>
      <c r="D32" s="21">
        <v>2.65</v>
      </c>
    </row>
    <row r="33" spans="1:4" x14ac:dyDescent="0.3">
      <c r="A33" t="s">
        <v>2396</v>
      </c>
      <c r="B33" t="s">
        <v>214</v>
      </c>
      <c r="C33" t="s">
        <v>2397</v>
      </c>
      <c r="D33" s="21">
        <v>2.21</v>
      </c>
    </row>
    <row r="34" spans="1:4" x14ac:dyDescent="0.3">
      <c r="A34" t="s">
        <v>1137</v>
      </c>
      <c r="B34" t="s">
        <v>214</v>
      </c>
      <c r="C34" t="s">
        <v>1138</v>
      </c>
      <c r="D34" s="21">
        <v>3.51</v>
      </c>
    </row>
    <row r="35" spans="1:4" x14ac:dyDescent="0.3">
      <c r="A35" t="s">
        <v>1194</v>
      </c>
      <c r="B35" t="s">
        <v>214</v>
      </c>
      <c r="C35" t="s">
        <v>1195</v>
      </c>
      <c r="D35" s="21">
        <v>4.71</v>
      </c>
    </row>
    <row r="36" spans="1:4" x14ac:dyDescent="0.3">
      <c r="A36" s="15" t="s">
        <v>223</v>
      </c>
    </row>
    <row r="37" spans="1:4" x14ac:dyDescent="0.3">
      <c r="A37" t="s">
        <v>1637</v>
      </c>
      <c r="B37" t="s">
        <v>849</v>
      </c>
      <c r="C37" t="s">
        <v>1638</v>
      </c>
      <c r="D37" s="21">
        <v>10.52</v>
      </c>
    </row>
    <row r="38" spans="1:4" x14ac:dyDescent="0.3">
      <c r="A38" t="s">
        <v>932</v>
      </c>
      <c r="B38" t="s">
        <v>849</v>
      </c>
      <c r="C38" t="s">
        <v>933</v>
      </c>
      <c r="D38" s="21">
        <v>8.59</v>
      </c>
    </row>
    <row r="39" spans="1:4" x14ac:dyDescent="0.3">
      <c r="A39" t="s">
        <v>848</v>
      </c>
      <c r="B39" t="s">
        <v>849</v>
      </c>
      <c r="C39" t="s">
        <v>850</v>
      </c>
      <c r="D39" s="21">
        <v>10.52</v>
      </c>
    </row>
    <row r="40" spans="1:4" x14ac:dyDescent="0.3">
      <c r="A40" t="s">
        <v>1693</v>
      </c>
      <c r="B40" t="s">
        <v>849</v>
      </c>
      <c r="C40" t="s">
        <v>1694</v>
      </c>
      <c r="D40" s="21">
        <v>27.65</v>
      </c>
    </row>
    <row r="41" spans="1:4" x14ac:dyDescent="0.3">
      <c r="A41" t="s">
        <v>2275</v>
      </c>
      <c r="B41" t="s">
        <v>898</v>
      </c>
      <c r="C41" t="s">
        <v>2276</v>
      </c>
      <c r="D41" s="21">
        <v>27.65</v>
      </c>
    </row>
    <row r="42" spans="1:4" x14ac:dyDescent="0.3">
      <c r="A42" t="s">
        <v>802</v>
      </c>
      <c r="B42" t="s">
        <v>211</v>
      </c>
      <c r="C42" t="s">
        <v>224</v>
      </c>
      <c r="D42" s="21">
        <v>1.88</v>
      </c>
    </row>
    <row r="43" spans="1:4" x14ac:dyDescent="0.3">
      <c r="A43" t="s">
        <v>801</v>
      </c>
      <c r="B43" t="s">
        <v>225</v>
      </c>
      <c r="C43" t="s">
        <v>226</v>
      </c>
      <c r="D43" s="21">
        <v>20.25</v>
      </c>
    </row>
    <row r="44" spans="1:4" x14ac:dyDescent="0.3">
      <c r="A44" t="s">
        <v>815</v>
      </c>
      <c r="B44" t="s">
        <v>225</v>
      </c>
      <c r="C44" t="s">
        <v>816</v>
      </c>
      <c r="D44" s="21">
        <v>21.22</v>
      </c>
    </row>
    <row r="45" spans="1:4" x14ac:dyDescent="0.3">
      <c r="A45" t="s">
        <v>800</v>
      </c>
      <c r="B45" t="s">
        <v>225</v>
      </c>
      <c r="C45" t="s">
        <v>227</v>
      </c>
      <c r="D45" s="21">
        <v>116.11</v>
      </c>
    </row>
    <row r="46" spans="1:4" x14ac:dyDescent="0.3">
      <c r="A46" t="s">
        <v>821</v>
      </c>
      <c r="B46" t="s">
        <v>808</v>
      </c>
      <c r="C46" t="s">
        <v>822</v>
      </c>
      <c r="D46" s="21">
        <v>0.12</v>
      </c>
    </row>
    <row r="47" spans="1:4" x14ac:dyDescent="0.3">
      <c r="A47" t="s">
        <v>1200</v>
      </c>
      <c r="B47" t="s">
        <v>808</v>
      </c>
      <c r="C47" t="s">
        <v>1201</v>
      </c>
      <c r="D47" s="21">
        <v>0.12</v>
      </c>
    </row>
    <row r="48" spans="1:4" x14ac:dyDescent="0.3">
      <c r="A48" t="s">
        <v>807</v>
      </c>
      <c r="B48" t="s">
        <v>808</v>
      </c>
      <c r="C48" t="s">
        <v>809</v>
      </c>
      <c r="D48" s="21">
        <v>0.25</v>
      </c>
    </row>
    <row r="49" spans="1:4" x14ac:dyDescent="0.3">
      <c r="A49" t="s">
        <v>2355</v>
      </c>
      <c r="B49" t="s">
        <v>808</v>
      </c>
      <c r="C49" t="s">
        <v>2356</v>
      </c>
      <c r="D49" s="21">
        <v>0.35</v>
      </c>
    </row>
    <row r="50" spans="1:4" x14ac:dyDescent="0.3">
      <c r="A50" t="s">
        <v>2389</v>
      </c>
      <c r="B50" t="s">
        <v>808</v>
      </c>
      <c r="C50" t="s">
        <v>2390</v>
      </c>
      <c r="D50" s="21">
        <v>0.35</v>
      </c>
    </row>
    <row r="51" spans="1:4" x14ac:dyDescent="0.3">
      <c r="A51" t="s">
        <v>828</v>
      </c>
      <c r="B51" t="s">
        <v>211</v>
      </c>
      <c r="C51" t="s">
        <v>829</v>
      </c>
      <c r="D51" s="21">
        <v>76.739999999999995</v>
      </c>
    </row>
    <row r="52" spans="1:4" x14ac:dyDescent="0.3">
      <c r="A52" t="s">
        <v>2333</v>
      </c>
      <c r="B52" t="s">
        <v>225</v>
      </c>
      <c r="C52" t="s">
        <v>2334</v>
      </c>
      <c r="D52" s="21">
        <v>33.17</v>
      </c>
    </row>
    <row r="53" spans="1:4" x14ac:dyDescent="0.3">
      <c r="A53" t="s">
        <v>2351</v>
      </c>
      <c r="B53" t="s">
        <v>808</v>
      </c>
      <c r="C53" t="s">
        <v>2352</v>
      </c>
      <c r="D53" s="21">
        <v>0.33</v>
      </c>
    </row>
    <row r="54" spans="1:4" x14ac:dyDescent="0.3">
      <c r="A54" t="s">
        <v>1282</v>
      </c>
      <c r="B54" t="s">
        <v>808</v>
      </c>
      <c r="C54" t="s">
        <v>1283</v>
      </c>
      <c r="D54" s="21">
        <v>1</v>
      </c>
    </row>
    <row r="55" spans="1:4" x14ac:dyDescent="0.3">
      <c r="A55" t="s">
        <v>1278</v>
      </c>
      <c r="B55" t="s">
        <v>13</v>
      </c>
      <c r="C55" t="s">
        <v>1279</v>
      </c>
      <c r="D55" s="21">
        <v>4.2</v>
      </c>
    </row>
    <row r="56" spans="1:4" x14ac:dyDescent="0.3">
      <c r="A56" t="s">
        <v>2406</v>
      </c>
      <c r="B56" t="s">
        <v>808</v>
      </c>
      <c r="C56" t="s">
        <v>2407</v>
      </c>
      <c r="D56" s="21">
        <v>3.09</v>
      </c>
    </row>
    <row r="57" spans="1:4" x14ac:dyDescent="0.3">
      <c r="A57" t="s">
        <v>1145</v>
      </c>
      <c r="B57" t="s">
        <v>808</v>
      </c>
      <c r="C57" t="s">
        <v>1146</v>
      </c>
      <c r="D57" s="21">
        <v>4.4800000000000004</v>
      </c>
    </row>
    <row r="58" spans="1:4" x14ac:dyDescent="0.3">
      <c r="A58" t="s">
        <v>843</v>
      </c>
      <c r="B58" t="s">
        <v>808</v>
      </c>
      <c r="C58" t="s">
        <v>844</v>
      </c>
      <c r="D58" s="21">
        <v>1.3</v>
      </c>
    </row>
    <row r="59" spans="1:4" x14ac:dyDescent="0.3">
      <c r="A59" t="s">
        <v>1210</v>
      </c>
      <c r="B59" t="s">
        <v>1168</v>
      </c>
      <c r="C59" t="s">
        <v>1211</v>
      </c>
      <c r="D59" s="21">
        <v>10.45</v>
      </c>
    </row>
    <row r="60" spans="1:4" x14ac:dyDescent="0.3">
      <c r="A60" t="s">
        <v>1167</v>
      </c>
      <c r="B60" t="s">
        <v>1168</v>
      </c>
      <c r="C60" t="s">
        <v>1169</v>
      </c>
      <c r="D60" s="21">
        <v>2.41</v>
      </c>
    </row>
    <row r="61" spans="1:4" x14ac:dyDescent="0.3">
      <c r="A61" t="s">
        <v>1165</v>
      </c>
      <c r="B61" t="s">
        <v>15</v>
      </c>
      <c r="C61" t="s">
        <v>1166</v>
      </c>
      <c r="D61" s="21">
        <v>0.17</v>
      </c>
    </row>
    <row r="62" spans="1:4" x14ac:dyDescent="0.3">
      <c r="A62" t="s">
        <v>2369</v>
      </c>
      <c r="B62" t="s">
        <v>15</v>
      </c>
      <c r="C62" t="s">
        <v>2370</v>
      </c>
      <c r="D62" s="21">
        <v>0.63</v>
      </c>
    </row>
    <row r="63" spans="1:4" x14ac:dyDescent="0.3">
      <c r="A63" t="s">
        <v>1147</v>
      </c>
      <c r="B63" t="s">
        <v>808</v>
      </c>
      <c r="C63" t="s">
        <v>1148</v>
      </c>
      <c r="D63" s="21">
        <v>0.66</v>
      </c>
    </row>
    <row r="64" spans="1:4" x14ac:dyDescent="0.3">
      <c r="A64" t="s">
        <v>841</v>
      </c>
      <c r="B64" t="s">
        <v>13</v>
      </c>
      <c r="C64" t="s">
        <v>842</v>
      </c>
      <c r="D64" s="21">
        <v>2.44</v>
      </c>
    </row>
    <row r="65" spans="1:4" x14ac:dyDescent="0.3">
      <c r="A65" t="s">
        <v>1230</v>
      </c>
      <c r="B65" t="s">
        <v>13</v>
      </c>
      <c r="C65" t="s">
        <v>1231</v>
      </c>
      <c r="D65" s="21">
        <v>4.46</v>
      </c>
    </row>
    <row r="66" spans="1:4" x14ac:dyDescent="0.3">
      <c r="A66" t="s">
        <v>1208</v>
      </c>
      <c r="B66" t="s">
        <v>13</v>
      </c>
      <c r="C66" t="s">
        <v>1209</v>
      </c>
      <c r="D66" s="21">
        <v>4</v>
      </c>
    </row>
    <row r="67" spans="1:4" x14ac:dyDescent="0.3">
      <c r="A67" t="s">
        <v>1214</v>
      </c>
      <c r="B67" t="s">
        <v>13</v>
      </c>
      <c r="C67" t="s">
        <v>1215</v>
      </c>
      <c r="D67" s="21">
        <v>5</v>
      </c>
    </row>
    <row r="68" spans="1:4" x14ac:dyDescent="0.3">
      <c r="A68" t="s">
        <v>2331</v>
      </c>
      <c r="B68" t="s">
        <v>15</v>
      </c>
      <c r="C68" t="s">
        <v>2332</v>
      </c>
      <c r="D68" s="21">
        <v>0.2</v>
      </c>
    </row>
    <row r="69" spans="1:4" x14ac:dyDescent="0.3">
      <c r="A69" t="s">
        <v>1155</v>
      </c>
      <c r="B69" t="s">
        <v>15</v>
      </c>
      <c r="C69" t="s">
        <v>1156</v>
      </c>
      <c r="D69" s="21">
        <v>0.33</v>
      </c>
    </row>
    <row r="70" spans="1:4" x14ac:dyDescent="0.3">
      <c r="A70" t="s">
        <v>1151</v>
      </c>
      <c r="B70" t="s">
        <v>15</v>
      </c>
      <c r="C70" t="s">
        <v>1152</v>
      </c>
      <c r="D70" s="21">
        <v>0.37</v>
      </c>
    </row>
    <row r="71" spans="1:4" x14ac:dyDescent="0.3">
      <c r="A71" t="s">
        <v>1159</v>
      </c>
      <c r="B71" t="s">
        <v>15</v>
      </c>
      <c r="C71" t="s">
        <v>1160</v>
      </c>
      <c r="D71" s="21">
        <v>0.12</v>
      </c>
    </row>
    <row r="72" spans="1:4" x14ac:dyDescent="0.3">
      <c r="A72" t="s">
        <v>2353</v>
      </c>
      <c r="B72" t="s">
        <v>1235</v>
      </c>
      <c r="C72" t="s">
        <v>2354</v>
      </c>
      <c r="D72" s="21">
        <v>15.5</v>
      </c>
    </row>
    <row r="73" spans="1:4" x14ac:dyDescent="0.3">
      <c r="A73" t="s">
        <v>2387</v>
      </c>
      <c r="B73" t="s">
        <v>13</v>
      </c>
      <c r="C73" t="s">
        <v>2388</v>
      </c>
      <c r="D73" s="21">
        <v>15.16</v>
      </c>
    </row>
    <row r="74" spans="1:4" x14ac:dyDescent="0.3">
      <c r="A74" t="s">
        <v>1139</v>
      </c>
      <c r="B74" t="s">
        <v>808</v>
      </c>
      <c r="C74" t="s">
        <v>1140</v>
      </c>
      <c r="D74" s="21">
        <v>1.03</v>
      </c>
    </row>
    <row r="75" spans="1:4" x14ac:dyDescent="0.3">
      <c r="A75" t="s">
        <v>1245</v>
      </c>
      <c r="B75" t="s">
        <v>13</v>
      </c>
      <c r="C75" t="s">
        <v>1246</v>
      </c>
      <c r="D75" s="21">
        <v>27</v>
      </c>
    </row>
    <row r="76" spans="1:4" x14ac:dyDescent="0.3">
      <c r="A76" t="s">
        <v>1249</v>
      </c>
      <c r="B76" t="s">
        <v>13</v>
      </c>
      <c r="C76" t="s">
        <v>1250</v>
      </c>
      <c r="D76" s="21">
        <v>32.5</v>
      </c>
    </row>
    <row r="77" spans="1:4" x14ac:dyDescent="0.3">
      <c r="A77" t="s">
        <v>1255</v>
      </c>
      <c r="B77" t="s">
        <v>13</v>
      </c>
      <c r="C77" t="s">
        <v>1256</v>
      </c>
      <c r="D77" s="21">
        <v>25</v>
      </c>
    </row>
    <row r="78" spans="1:4" x14ac:dyDescent="0.3">
      <c r="A78" t="s">
        <v>1251</v>
      </c>
      <c r="B78" t="s">
        <v>13</v>
      </c>
      <c r="C78" t="s">
        <v>1252</v>
      </c>
      <c r="D78" s="21">
        <v>18.2</v>
      </c>
    </row>
    <row r="79" spans="1:4" x14ac:dyDescent="0.3">
      <c r="A79" t="s">
        <v>2362</v>
      </c>
      <c r="B79" t="s">
        <v>16</v>
      </c>
      <c r="C79" t="s">
        <v>2363</v>
      </c>
      <c r="D79" s="21">
        <v>1.06</v>
      </c>
    </row>
    <row r="80" spans="1:4" x14ac:dyDescent="0.3">
      <c r="A80" t="s">
        <v>1176</v>
      </c>
      <c r="B80" t="s">
        <v>16</v>
      </c>
      <c r="C80" t="s">
        <v>1177</v>
      </c>
      <c r="D80" s="21">
        <v>1.17</v>
      </c>
    </row>
    <row r="81" spans="1:4" x14ac:dyDescent="0.3">
      <c r="A81" t="s">
        <v>1170</v>
      </c>
      <c r="B81" t="s">
        <v>16</v>
      </c>
      <c r="C81" t="s">
        <v>1171</v>
      </c>
      <c r="D81" s="21">
        <v>1.41</v>
      </c>
    </row>
    <row r="82" spans="1:4" x14ac:dyDescent="0.3">
      <c r="A82" t="s">
        <v>2360</v>
      </c>
      <c r="B82" t="s">
        <v>16</v>
      </c>
      <c r="C82" t="s">
        <v>2361</v>
      </c>
      <c r="D82" s="21">
        <v>1.01</v>
      </c>
    </row>
    <row r="83" spans="1:4" x14ac:dyDescent="0.3">
      <c r="A83" t="s">
        <v>1178</v>
      </c>
      <c r="B83" t="s">
        <v>16</v>
      </c>
      <c r="C83" t="s">
        <v>1179</v>
      </c>
      <c r="D83" s="21">
        <v>1.1399999999999999</v>
      </c>
    </row>
    <row r="84" spans="1:4" x14ac:dyDescent="0.3">
      <c r="A84" t="s">
        <v>1163</v>
      </c>
      <c r="B84" t="s">
        <v>16</v>
      </c>
      <c r="C84" t="s">
        <v>1164</v>
      </c>
      <c r="D84" s="21">
        <v>1.2</v>
      </c>
    </row>
    <row r="85" spans="1:4" x14ac:dyDescent="0.3">
      <c r="A85" t="s">
        <v>1180</v>
      </c>
      <c r="B85" t="s">
        <v>16</v>
      </c>
      <c r="C85" t="s">
        <v>1181</v>
      </c>
      <c r="D85" s="21">
        <v>0.61</v>
      </c>
    </row>
    <row r="86" spans="1:4" x14ac:dyDescent="0.3">
      <c r="A86" t="s">
        <v>1172</v>
      </c>
      <c r="B86" t="s">
        <v>16</v>
      </c>
      <c r="C86" t="s">
        <v>1173</v>
      </c>
      <c r="D86" s="21">
        <v>0.89</v>
      </c>
    </row>
    <row r="87" spans="1:4" x14ac:dyDescent="0.3">
      <c r="A87" t="s">
        <v>832</v>
      </c>
      <c r="B87" t="s">
        <v>13</v>
      </c>
      <c r="C87" t="s">
        <v>833</v>
      </c>
      <c r="D87" s="21">
        <v>1.1399999999999999</v>
      </c>
    </row>
    <row r="88" spans="1:4" x14ac:dyDescent="0.3">
      <c r="A88" t="s">
        <v>1183</v>
      </c>
      <c r="B88" t="s">
        <v>16</v>
      </c>
      <c r="C88" t="s">
        <v>663</v>
      </c>
      <c r="D88" s="21">
        <v>10</v>
      </c>
    </row>
    <row r="89" spans="1:4" x14ac:dyDescent="0.3">
      <c r="A89" t="s">
        <v>1186</v>
      </c>
      <c r="B89" t="s">
        <v>13</v>
      </c>
      <c r="C89" t="s">
        <v>1187</v>
      </c>
      <c r="D89" s="21">
        <v>2.91</v>
      </c>
    </row>
    <row r="90" spans="1:4" x14ac:dyDescent="0.3">
      <c r="A90" t="s">
        <v>1196</v>
      </c>
      <c r="B90" t="s">
        <v>808</v>
      </c>
      <c r="C90" t="s">
        <v>1197</v>
      </c>
      <c r="D90" s="21">
        <v>0.51</v>
      </c>
    </row>
    <row r="91" spans="1:4" x14ac:dyDescent="0.3">
      <c r="A91" t="s">
        <v>1561</v>
      </c>
      <c r="B91" t="s">
        <v>1562</v>
      </c>
      <c r="C91" t="s">
        <v>1563</v>
      </c>
      <c r="D91" s="21">
        <v>13.63</v>
      </c>
    </row>
    <row r="92" spans="1:4" x14ac:dyDescent="0.3">
      <c r="A92" t="s">
        <v>1206</v>
      </c>
      <c r="B92" t="s">
        <v>808</v>
      </c>
      <c r="C92" t="s">
        <v>1207</v>
      </c>
      <c r="D92" s="21">
        <v>1.21</v>
      </c>
    </row>
    <row r="93" spans="1:4" x14ac:dyDescent="0.3">
      <c r="A93" t="s">
        <v>1204</v>
      </c>
      <c r="B93" t="s">
        <v>16</v>
      </c>
      <c r="C93" t="s">
        <v>1205</v>
      </c>
      <c r="D93" s="21">
        <v>0.08</v>
      </c>
    </row>
    <row r="94" spans="1:4" x14ac:dyDescent="0.3">
      <c r="A94" t="s">
        <v>1218</v>
      </c>
      <c r="B94" t="s">
        <v>13</v>
      </c>
      <c r="C94" t="s">
        <v>1219</v>
      </c>
      <c r="D94" s="21">
        <v>28.82</v>
      </c>
    </row>
    <row r="95" spans="1:4" x14ac:dyDescent="0.3">
      <c r="A95" t="s">
        <v>2367</v>
      </c>
      <c r="B95" t="s">
        <v>13</v>
      </c>
      <c r="C95" t="s">
        <v>2368</v>
      </c>
      <c r="D95" s="21">
        <v>3.5</v>
      </c>
    </row>
    <row r="96" spans="1:4" x14ac:dyDescent="0.3">
      <c r="A96" t="s">
        <v>1222</v>
      </c>
      <c r="B96" t="s">
        <v>13</v>
      </c>
      <c r="C96" t="s">
        <v>1223</v>
      </c>
      <c r="D96" s="21">
        <v>10</v>
      </c>
    </row>
    <row r="97" spans="1:4" x14ac:dyDescent="0.3">
      <c r="A97" t="s">
        <v>1239</v>
      </c>
      <c r="B97" t="s">
        <v>13</v>
      </c>
      <c r="C97" t="s">
        <v>1240</v>
      </c>
      <c r="D97" s="21">
        <v>28</v>
      </c>
    </row>
    <row r="98" spans="1:4" x14ac:dyDescent="0.3">
      <c r="A98" t="s">
        <v>1234</v>
      </c>
      <c r="B98" t="s">
        <v>1235</v>
      </c>
      <c r="C98" t="s">
        <v>1236</v>
      </c>
      <c r="D98" s="21">
        <v>14.5</v>
      </c>
    </row>
    <row r="99" spans="1:4" x14ac:dyDescent="0.3">
      <c r="A99" t="s">
        <v>1224</v>
      </c>
      <c r="B99" t="s">
        <v>13</v>
      </c>
      <c r="C99" t="s">
        <v>1225</v>
      </c>
      <c r="D99" s="21">
        <v>3.05</v>
      </c>
    </row>
    <row r="100" spans="1:4" x14ac:dyDescent="0.3">
      <c r="A100" t="s">
        <v>1228</v>
      </c>
      <c r="B100" t="s">
        <v>13</v>
      </c>
      <c r="C100" t="s">
        <v>1229</v>
      </c>
      <c r="D100" s="21">
        <v>4.62</v>
      </c>
    </row>
    <row r="101" spans="1:4" x14ac:dyDescent="0.3">
      <c r="A101" t="s">
        <v>2408</v>
      </c>
      <c r="B101" t="s">
        <v>13</v>
      </c>
      <c r="C101" t="s">
        <v>2409</v>
      </c>
      <c r="D101" s="21">
        <v>4</v>
      </c>
    </row>
    <row r="102" spans="1:4" x14ac:dyDescent="0.3">
      <c r="A102" t="s">
        <v>1267</v>
      </c>
      <c r="B102" t="s">
        <v>13</v>
      </c>
      <c r="C102" t="s">
        <v>1262</v>
      </c>
      <c r="D102" s="21">
        <v>6</v>
      </c>
    </row>
    <row r="103" spans="1:4" x14ac:dyDescent="0.3">
      <c r="A103" t="s">
        <v>1272</v>
      </c>
      <c r="B103" t="s">
        <v>808</v>
      </c>
      <c r="C103" t="s">
        <v>1273</v>
      </c>
      <c r="D103" s="21">
        <v>3.55</v>
      </c>
    </row>
    <row r="104" spans="1:4" x14ac:dyDescent="0.3">
      <c r="A104" t="s">
        <v>1270</v>
      </c>
      <c r="B104" t="s">
        <v>808</v>
      </c>
      <c r="C104" t="s">
        <v>1271</v>
      </c>
      <c r="D104" s="21">
        <v>4.78</v>
      </c>
    </row>
    <row r="105" spans="1:4" x14ac:dyDescent="0.3">
      <c r="A105" t="s">
        <v>1289</v>
      </c>
      <c r="B105" t="s">
        <v>13</v>
      </c>
      <c r="C105" t="s">
        <v>1290</v>
      </c>
      <c r="D105" s="21">
        <v>17.95</v>
      </c>
    </row>
    <row r="106" spans="1:4" x14ac:dyDescent="0.3">
      <c r="A106" t="s">
        <v>1286</v>
      </c>
      <c r="B106" t="s">
        <v>1287</v>
      </c>
      <c r="C106" t="s">
        <v>1288</v>
      </c>
      <c r="D106" s="21">
        <v>1.03</v>
      </c>
    </row>
    <row r="107" spans="1:4" x14ac:dyDescent="0.3">
      <c r="A107" t="s">
        <v>1295</v>
      </c>
      <c r="B107" t="s">
        <v>16</v>
      </c>
      <c r="C107" t="s">
        <v>1296</v>
      </c>
      <c r="D107" s="21">
        <v>4.5999999999999996</v>
      </c>
    </row>
    <row r="108" spans="1:4" x14ac:dyDescent="0.3">
      <c r="A108" t="s">
        <v>1353</v>
      </c>
      <c r="B108" t="s">
        <v>891</v>
      </c>
      <c r="C108" t="s">
        <v>1066</v>
      </c>
      <c r="D108" s="21">
        <v>1</v>
      </c>
    </row>
    <row r="109" spans="1:4" x14ac:dyDescent="0.3">
      <c r="A109" t="s">
        <v>1382</v>
      </c>
      <c r="B109" t="s">
        <v>846</v>
      </c>
      <c r="C109" t="s">
        <v>1383</v>
      </c>
      <c r="D109" s="21">
        <v>2.0699999999999998</v>
      </c>
    </row>
    <row r="110" spans="1:4" x14ac:dyDescent="0.3">
      <c r="A110" t="s">
        <v>1305</v>
      </c>
      <c r="B110" t="s">
        <v>846</v>
      </c>
      <c r="C110" t="s">
        <v>1306</v>
      </c>
      <c r="D110" s="21">
        <v>2.19</v>
      </c>
    </row>
    <row r="111" spans="1:4" x14ac:dyDescent="0.3">
      <c r="A111" t="s">
        <v>1309</v>
      </c>
      <c r="B111" t="s">
        <v>846</v>
      </c>
      <c r="C111" t="s">
        <v>1310</v>
      </c>
      <c r="D111" s="21">
        <v>6.23</v>
      </c>
    </row>
    <row r="112" spans="1:4" x14ac:dyDescent="0.3">
      <c r="A112" t="s">
        <v>1313</v>
      </c>
      <c r="B112" t="s">
        <v>846</v>
      </c>
      <c r="C112" t="s">
        <v>1314</v>
      </c>
      <c r="D112" s="21">
        <v>7.67</v>
      </c>
    </row>
    <row r="113" spans="1:4" x14ac:dyDescent="0.3">
      <c r="A113" t="s">
        <v>1317</v>
      </c>
      <c r="B113" t="s">
        <v>846</v>
      </c>
      <c r="C113" t="s">
        <v>1318</v>
      </c>
      <c r="D113" s="21">
        <v>8.39</v>
      </c>
    </row>
    <row r="114" spans="1:4" x14ac:dyDescent="0.3">
      <c r="A114" t="s">
        <v>1321</v>
      </c>
      <c r="B114" t="s">
        <v>846</v>
      </c>
      <c r="C114" t="s">
        <v>1322</v>
      </c>
      <c r="D114" s="21">
        <v>8.7200000000000006</v>
      </c>
    </row>
    <row r="115" spans="1:4" x14ac:dyDescent="0.3">
      <c r="A115" t="s">
        <v>1325</v>
      </c>
      <c r="B115" t="s">
        <v>846</v>
      </c>
      <c r="C115" t="s">
        <v>1326</v>
      </c>
      <c r="D115" s="21">
        <v>10.82</v>
      </c>
    </row>
    <row r="116" spans="1:4" x14ac:dyDescent="0.3">
      <c r="A116" t="s">
        <v>1329</v>
      </c>
      <c r="B116" t="s">
        <v>846</v>
      </c>
      <c r="C116" t="s">
        <v>1330</v>
      </c>
      <c r="D116" s="21">
        <v>2.97</v>
      </c>
    </row>
    <row r="117" spans="1:4" x14ac:dyDescent="0.3">
      <c r="A117" t="s">
        <v>1333</v>
      </c>
      <c r="B117" t="s">
        <v>846</v>
      </c>
      <c r="C117" t="s">
        <v>1334</v>
      </c>
      <c r="D117" s="21">
        <v>3.56</v>
      </c>
    </row>
    <row r="118" spans="1:4" x14ac:dyDescent="0.3">
      <c r="A118" t="s">
        <v>1337</v>
      </c>
      <c r="B118" t="s">
        <v>846</v>
      </c>
      <c r="C118" t="s">
        <v>1338</v>
      </c>
      <c r="D118" s="21">
        <v>4.08</v>
      </c>
    </row>
    <row r="119" spans="1:4" x14ac:dyDescent="0.3">
      <c r="A119" t="s">
        <v>1341</v>
      </c>
      <c r="B119" t="s">
        <v>846</v>
      </c>
      <c r="C119" t="s">
        <v>1342</v>
      </c>
      <c r="D119" s="21">
        <v>4.75</v>
      </c>
    </row>
    <row r="120" spans="1:4" x14ac:dyDescent="0.3">
      <c r="A120" t="s">
        <v>1345</v>
      </c>
      <c r="B120" t="s">
        <v>846</v>
      </c>
      <c r="C120" t="s">
        <v>1346</v>
      </c>
      <c r="D120" s="21">
        <v>5.27</v>
      </c>
    </row>
    <row r="121" spans="1:4" x14ac:dyDescent="0.3">
      <c r="A121" t="s">
        <v>1349</v>
      </c>
      <c r="B121" t="s">
        <v>846</v>
      </c>
      <c r="C121" t="s">
        <v>1350</v>
      </c>
      <c r="D121" s="21">
        <v>5.86</v>
      </c>
    </row>
    <row r="122" spans="1:4" x14ac:dyDescent="0.3">
      <c r="A122" t="s">
        <v>1354</v>
      </c>
      <c r="B122" t="s">
        <v>898</v>
      </c>
      <c r="C122" t="s">
        <v>1355</v>
      </c>
      <c r="D122" s="21">
        <v>16.8</v>
      </c>
    </row>
    <row r="123" spans="1:4" x14ac:dyDescent="0.3">
      <c r="A123" t="s">
        <v>1358</v>
      </c>
      <c r="B123" t="s">
        <v>898</v>
      </c>
      <c r="C123" t="s">
        <v>1359</v>
      </c>
      <c r="D123" s="21">
        <v>17.7</v>
      </c>
    </row>
    <row r="124" spans="1:4" x14ac:dyDescent="0.3">
      <c r="A124" t="s">
        <v>1362</v>
      </c>
      <c r="B124" t="s">
        <v>898</v>
      </c>
      <c r="C124" t="s">
        <v>1363</v>
      </c>
      <c r="D124" s="21">
        <v>19.5</v>
      </c>
    </row>
    <row r="125" spans="1:4" x14ac:dyDescent="0.3">
      <c r="A125" t="s">
        <v>1366</v>
      </c>
      <c r="B125" t="s">
        <v>898</v>
      </c>
      <c r="C125" t="s">
        <v>1367</v>
      </c>
      <c r="D125" s="21">
        <v>14.1</v>
      </c>
    </row>
    <row r="126" spans="1:4" x14ac:dyDescent="0.3">
      <c r="A126" t="s">
        <v>1370</v>
      </c>
      <c r="B126" t="s">
        <v>898</v>
      </c>
      <c r="C126" t="s">
        <v>1371</v>
      </c>
      <c r="D126" s="21">
        <v>288.89999999999998</v>
      </c>
    </row>
    <row r="127" spans="1:4" x14ac:dyDescent="0.3">
      <c r="A127" t="s">
        <v>1374</v>
      </c>
      <c r="B127" t="s">
        <v>1235</v>
      </c>
      <c r="C127" t="s">
        <v>1375</v>
      </c>
      <c r="D127" s="21">
        <v>3.61</v>
      </c>
    </row>
    <row r="128" spans="1:4" x14ac:dyDescent="0.3">
      <c r="A128" t="s">
        <v>2277</v>
      </c>
      <c r="B128" t="s">
        <v>1235</v>
      </c>
      <c r="C128" t="s">
        <v>2278</v>
      </c>
      <c r="D128" s="21">
        <v>22.29</v>
      </c>
    </row>
    <row r="129" spans="1:4" x14ac:dyDescent="0.3">
      <c r="A129" t="s">
        <v>1378</v>
      </c>
      <c r="B129" t="s">
        <v>1235</v>
      </c>
      <c r="C129" t="s">
        <v>1379</v>
      </c>
      <c r="D129" s="21">
        <v>20.48</v>
      </c>
    </row>
    <row r="130" spans="1:4" x14ac:dyDescent="0.3">
      <c r="A130" t="s">
        <v>1384</v>
      </c>
      <c r="B130" t="s">
        <v>898</v>
      </c>
      <c r="C130" t="s">
        <v>1385</v>
      </c>
      <c r="D130" s="21">
        <v>10.8</v>
      </c>
    </row>
    <row r="131" spans="1:4" x14ac:dyDescent="0.3">
      <c r="A131" t="s">
        <v>1390</v>
      </c>
      <c r="B131" t="s">
        <v>846</v>
      </c>
      <c r="C131" t="s">
        <v>1391</v>
      </c>
      <c r="D131" s="21">
        <v>1.68</v>
      </c>
    </row>
    <row r="132" spans="1:4" x14ac:dyDescent="0.3">
      <c r="A132" t="s">
        <v>1392</v>
      </c>
      <c r="B132" t="s">
        <v>898</v>
      </c>
      <c r="C132" t="s">
        <v>1393</v>
      </c>
      <c r="D132" s="21">
        <v>3.98</v>
      </c>
    </row>
    <row r="133" spans="1:4" x14ac:dyDescent="0.3">
      <c r="A133" t="s">
        <v>1394</v>
      </c>
      <c r="B133" t="s">
        <v>898</v>
      </c>
      <c r="C133" t="s">
        <v>1395</v>
      </c>
      <c r="D133" s="21">
        <v>0.35</v>
      </c>
    </row>
    <row r="134" spans="1:4" x14ac:dyDescent="0.3">
      <c r="A134" t="s">
        <v>2279</v>
      </c>
      <c r="B134" t="s">
        <v>898</v>
      </c>
      <c r="C134" t="s">
        <v>2280</v>
      </c>
      <c r="D134" s="21">
        <v>6.71</v>
      </c>
    </row>
    <row r="135" spans="1:4" x14ac:dyDescent="0.3">
      <c r="A135" t="s">
        <v>2447</v>
      </c>
      <c r="B135" t="s">
        <v>898</v>
      </c>
      <c r="C135" t="s">
        <v>2448</v>
      </c>
      <c r="D135" s="21">
        <v>2.16</v>
      </c>
    </row>
    <row r="136" spans="1:4" x14ac:dyDescent="0.3">
      <c r="A136" t="s">
        <v>2283</v>
      </c>
      <c r="B136" t="s">
        <v>846</v>
      </c>
      <c r="C136" t="s">
        <v>2284</v>
      </c>
      <c r="D136" s="21">
        <v>2.09</v>
      </c>
    </row>
    <row r="137" spans="1:4" x14ac:dyDescent="0.3">
      <c r="A137" t="s">
        <v>1402</v>
      </c>
      <c r="B137" t="s">
        <v>898</v>
      </c>
      <c r="C137" t="s">
        <v>1403</v>
      </c>
      <c r="D137" s="21">
        <v>406.34</v>
      </c>
    </row>
    <row r="138" spans="1:4" x14ac:dyDescent="0.3">
      <c r="A138" t="s">
        <v>1406</v>
      </c>
      <c r="B138" t="s">
        <v>898</v>
      </c>
      <c r="C138" t="s">
        <v>1407</v>
      </c>
      <c r="D138" s="21">
        <v>439.65</v>
      </c>
    </row>
    <row r="139" spans="1:4" x14ac:dyDescent="0.3">
      <c r="A139" t="s">
        <v>1410</v>
      </c>
      <c r="B139" t="s">
        <v>898</v>
      </c>
      <c r="C139" t="s">
        <v>1411</v>
      </c>
      <c r="D139" s="21">
        <v>379.7</v>
      </c>
    </row>
    <row r="140" spans="1:4" x14ac:dyDescent="0.3">
      <c r="A140" t="s">
        <v>1414</v>
      </c>
      <c r="B140" t="s">
        <v>898</v>
      </c>
      <c r="C140" t="s">
        <v>1415</v>
      </c>
      <c r="D140" s="21">
        <v>472.96</v>
      </c>
    </row>
    <row r="141" spans="1:4" x14ac:dyDescent="0.3">
      <c r="A141" t="s">
        <v>1396</v>
      </c>
      <c r="B141" t="s">
        <v>898</v>
      </c>
      <c r="C141" t="s">
        <v>1397</v>
      </c>
      <c r="D141" s="21">
        <v>99.92</v>
      </c>
    </row>
    <row r="142" spans="1:4" x14ac:dyDescent="0.3">
      <c r="A142" t="s">
        <v>1422</v>
      </c>
      <c r="B142" t="s">
        <v>15</v>
      </c>
      <c r="C142" t="s">
        <v>1423</v>
      </c>
      <c r="D142" s="21">
        <v>160</v>
      </c>
    </row>
    <row r="143" spans="1:4" x14ac:dyDescent="0.3">
      <c r="A143" t="s">
        <v>1428</v>
      </c>
      <c r="B143" t="s">
        <v>898</v>
      </c>
      <c r="C143" t="s">
        <v>1429</v>
      </c>
      <c r="D143" s="21">
        <v>60.27</v>
      </c>
    </row>
    <row r="144" spans="1:4" x14ac:dyDescent="0.3">
      <c r="A144" t="s">
        <v>1434</v>
      </c>
      <c r="B144" t="s">
        <v>898</v>
      </c>
      <c r="C144" t="s">
        <v>1435</v>
      </c>
      <c r="D144" s="21">
        <v>572.82000000000005</v>
      </c>
    </row>
    <row r="145" spans="1:4" x14ac:dyDescent="0.3">
      <c r="A145" t="s">
        <v>1432</v>
      </c>
      <c r="B145" t="s">
        <v>898</v>
      </c>
      <c r="C145" t="s">
        <v>1433</v>
      </c>
      <c r="D145" s="21">
        <v>12.9</v>
      </c>
    </row>
    <row r="146" spans="1:4" x14ac:dyDescent="0.3">
      <c r="A146" t="s">
        <v>1440</v>
      </c>
      <c r="B146" t="s">
        <v>898</v>
      </c>
      <c r="C146" t="s">
        <v>1441</v>
      </c>
      <c r="D146" s="21">
        <v>3.6</v>
      </c>
    </row>
    <row r="147" spans="1:4" x14ac:dyDescent="0.3">
      <c r="A147" t="s">
        <v>1444</v>
      </c>
      <c r="B147" t="s">
        <v>898</v>
      </c>
      <c r="C147" t="s">
        <v>1445</v>
      </c>
      <c r="D147" s="21">
        <v>35.700000000000003</v>
      </c>
    </row>
    <row r="148" spans="1:4" x14ac:dyDescent="0.3">
      <c r="A148" t="s">
        <v>1446</v>
      </c>
      <c r="B148" t="s">
        <v>898</v>
      </c>
      <c r="C148" t="s">
        <v>1447</v>
      </c>
      <c r="D148" s="21">
        <v>24.6</v>
      </c>
    </row>
    <row r="149" spans="1:4" x14ac:dyDescent="0.3">
      <c r="A149" t="s">
        <v>1442</v>
      </c>
      <c r="B149" t="s">
        <v>891</v>
      </c>
      <c r="C149" t="s">
        <v>1443</v>
      </c>
      <c r="D149" s="21">
        <v>1</v>
      </c>
    </row>
    <row r="150" spans="1:4" x14ac:dyDescent="0.3">
      <c r="A150" t="s">
        <v>1448</v>
      </c>
      <c r="B150" t="s">
        <v>898</v>
      </c>
      <c r="C150" t="s">
        <v>1449</v>
      </c>
      <c r="D150" s="21">
        <v>16.5</v>
      </c>
    </row>
    <row r="151" spans="1:4" x14ac:dyDescent="0.3">
      <c r="A151" t="s">
        <v>1303</v>
      </c>
      <c r="B151" t="s">
        <v>891</v>
      </c>
      <c r="C151" t="s">
        <v>1304</v>
      </c>
      <c r="D151" s="21">
        <v>1</v>
      </c>
    </row>
    <row r="152" spans="1:4" x14ac:dyDescent="0.3">
      <c r="A152" t="s">
        <v>1388</v>
      </c>
      <c r="B152" t="s">
        <v>891</v>
      </c>
      <c r="C152" t="s">
        <v>1389</v>
      </c>
      <c r="D152" s="21">
        <v>1</v>
      </c>
    </row>
    <row r="153" spans="1:4" x14ac:dyDescent="0.3">
      <c r="A153" t="s">
        <v>1398</v>
      </c>
      <c r="B153" t="s">
        <v>891</v>
      </c>
      <c r="C153" t="s">
        <v>1399</v>
      </c>
      <c r="D153" s="21">
        <v>1</v>
      </c>
    </row>
    <row r="154" spans="1:4" x14ac:dyDescent="0.3">
      <c r="A154" t="s">
        <v>1400</v>
      </c>
      <c r="B154" t="s">
        <v>891</v>
      </c>
      <c r="C154" t="s">
        <v>1401</v>
      </c>
      <c r="D154" s="21">
        <v>1</v>
      </c>
    </row>
    <row r="155" spans="1:4" x14ac:dyDescent="0.3">
      <c r="A155" t="s">
        <v>2285</v>
      </c>
      <c r="B155" t="s">
        <v>891</v>
      </c>
      <c r="C155" t="s">
        <v>2286</v>
      </c>
      <c r="D155" s="21">
        <v>1</v>
      </c>
    </row>
    <row r="156" spans="1:4" x14ac:dyDescent="0.3">
      <c r="A156" t="s">
        <v>1462</v>
      </c>
      <c r="B156" t="s">
        <v>15</v>
      </c>
      <c r="C156" t="s">
        <v>1461</v>
      </c>
      <c r="D156" s="21">
        <v>795.5</v>
      </c>
    </row>
    <row r="157" spans="1:4" x14ac:dyDescent="0.3">
      <c r="A157" t="s">
        <v>1426</v>
      </c>
      <c r="B157" t="s">
        <v>891</v>
      </c>
      <c r="C157" t="s">
        <v>1427</v>
      </c>
      <c r="D157" s="21">
        <v>1</v>
      </c>
    </row>
    <row r="158" spans="1:4" x14ac:dyDescent="0.3">
      <c r="A158" t="s">
        <v>1519</v>
      </c>
      <c r="B158" t="s">
        <v>15</v>
      </c>
      <c r="C158" t="s">
        <v>1518</v>
      </c>
      <c r="D158" s="21">
        <v>413</v>
      </c>
    </row>
    <row r="159" spans="1:4" x14ac:dyDescent="0.3">
      <c r="A159" t="s">
        <v>1503</v>
      </c>
      <c r="B159" t="s">
        <v>15</v>
      </c>
      <c r="C159" t="s">
        <v>1504</v>
      </c>
      <c r="D159" s="21">
        <v>690</v>
      </c>
    </row>
    <row r="160" spans="1:4" x14ac:dyDescent="0.3">
      <c r="A160" t="s">
        <v>1507</v>
      </c>
      <c r="B160" t="s">
        <v>15</v>
      </c>
      <c r="C160" t="s">
        <v>1508</v>
      </c>
      <c r="D160" s="21">
        <v>768</v>
      </c>
    </row>
    <row r="161" spans="1:4" x14ac:dyDescent="0.3">
      <c r="A161" t="s">
        <v>1499</v>
      </c>
      <c r="B161" t="s">
        <v>15</v>
      </c>
      <c r="C161" t="s">
        <v>1500</v>
      </c>
      <c r="D161" s="21">
        <v>770</v>
      </c>
    </row>
    <row r="162" spans="1:4" x14ac:dyDescent="0.3">
      <c r="A162" t="s">
        <v>1511</v>
      </c>
      <c r="B162" t="s">
        <v>15</v>
      </c>
      <c r="C162" t="s">
        <v>1510</v>
      </c>
      <c r="D162" s="21">
        <v>530</v>
      </c>
    </row>
    <row r="163" spans="1:4" x14ac:dyDescent="0.3">
      <c r="A163" t="s">
        <v>1514</v>
      </c>
      <c r="B163" t="s">
        <v>15</v>
      </c>
      <c r="C163" t="s">
        <v>1513</v>
      </c>
      <c r="D163" s="21">
        <v>600</v>
      </c>
    </row>
    <row r="164" spans="1:4" x14ac:dyDescent="0.3">
      <c r="A164" t="s">
        <v>1534</v>
      </c>
      <c r="B164" t="s">
        <v>15</v>
      </c>
      <c r="C164" t="s">
        <v>1533</v>
      </c>
      <c r="D164" s="21">
        <v>710</v>
      </c>
    </row>
    <row r="165" spans="1:4" x14ac:dyDescent="0.3">
      <c r="A165" t="s">
        <v>1537</v>
      </c>
      <c r="B165" t="s">
        <v>15</v>
      </c>
      <c r="C165" t="s">
        <v>1536</v>
      </c>
      <c r="D165" s="21">
        <v>380</v>
      </c>
    </row>
    <row r="166" spans="1:4" ht="409.6" x14ac:dyDescent="0.3">
      <c r="A166" t="s">
        <v>1542</v>
      </c>
      <c r="B166" t="s">
        <v>15</v>
      </c>
      <c r="C166" s="70" t="s">
        <v>1543</v>
      </c>
      <c r="D166" s="21">
        <v>580</v>
      </c>
    </row>
    <row r="167" spans="1:4" x14ac:dyDescent="0.3">
      <c r="A167" t="s">
        <v>1546</v>
      </c>
      <c r="B167" t="s">
        <v>15</v>
      </c>
      <c r="C167" t="s">
        <v>1547</v>
      </c>
      <c r="D167" s="21">
        <v>28.02</v>
      </c>
    </row>
    <row r="168" spans="1:4" x14ac:dyDescent="0.3">
      <c r="A168" t="s">
        <v>1552</v>
      </c>
      <c r="B168" t="s">
        <v>15</v>
      </c>
      <c r="C168" t="s">
        <v>1551</v>
      </c>
      <c r="D168" s="21">
        <v>150</v>
      </c>
    </row>
    <row r="169" spans="1:4" x14ac:dyDescent="0.3">
      <c r="A169" t="s">
        <v>2338</v>
      </c>
      <c r="B169" t="s">
        <v>16</v>
      </c>
      <c r="C169" t="s">
        <v>2339</v>
      </c>
      <c r="D169" s="21">
        <v>2.1</v>
      </c>
    </row>
    <row r="170" spans="1:4" x14ac:dyDescent="0.3">
      <c r="A170" t="s">
        <v>1557</v>
      </c>
      <c r="B170" t="s">
        <v>13</v>
      </c>
      <c r="C170" t="s">
        <v>1558</v>
      </c>
      <c r="D170" s="21">
        <v>55.08</v>
      </c>
    </row>
    <row r="171" spans="1:4" x14ac:dyDescent="0.3">
      <c r="A171" t="s">
        <v>1564</v>
      </c>
      <c r="B171" t="s">
        <v>13</v>
      </c>
      <c r="C171" t="s">
        <v>1565</v>
      </c>
      <c r="D171" s="21">
        <v>49.19</v>
      </c>
    </row>
    <row r="172" spans="1:4" x14ac:dyDescent="0.3">
      <c r="A172" t="s">
        <v>851</v>
      </c>
      <c r="B172" t="s">
        <v>846</v>
      </c>
      <c r="C172" t="s">
        <v>852</v>
      </c>
      <c r="D172" s="21">
        <v>0.15</v>
      </c>
    </row>
    <row r="173" spans="1:4" x14ac:dyDescent="0.3">
      <c r="A173" t="s">
        <v>855</v>
      </c>
      <c r="B173" t="s">
        <v>846</v>
      </c>
      <c r="C173" t="s">
        <v>856</v>
      </c>
      <c r="D173" s="21">
        <v>0.24</v>
      </c>
    </row>
    <row r="174" spans="1:4" x14ac:dyDescent="0.3">
      <c r="A174" t="s">
        <v>1646</v>
      </c>
      <c r="B174" t="s">
        <v>846</v>
      </c>
      <c r="C174" t="s">
        <v>1647</v>
      </c>
      <c r="D174" s="21">
        <v>0.76</v>
      </c>
    </row>
    <row r="175" spans="1:4" x14ac:dyDescent="0.3">
      <c r="A175" t="s">
        <v>859</v>
      </c>
      <c r="B175" t="s">
        <v>846</v>
      </c>
      <c r="C175" t="s">
        <v>860</v>
      </c>
      <c r="D175" s="21">
        <v>0.66</v>
      </c>
    </row>
    <row r="176" spans="1:4" x14ac:dyDescent="0.3">
      <c r="A176" t="s">
        <v>863</v>
      </c>
      <c r="B176" t="s">
        <v>846</v>
      </c>
      <c r="C176" t="s">
        <v>860</v>
      </c>
      <c r="D176" s="21">
        <v>0.97</v>
      </c>
    </row>
    <row r="177" spans="1:4" x14ac:dyDescent="0.3">
      <c r="A177" t="s">
        <v>866</v>
      </c>
      <c r="B177" t="s">
        <v>846</v>
      </c>
      <c r="C177" t="s">
        <v>860</v>
      </c>
      <c r="D177" s="21">
        <v>1.41</v>
      </c>
    </row>
    <row r="178" spans="1:4" x14ac:dyDescent="0.3">
      <c r="A178" t="s">
        <v>869</v>
      </c>
      <c r="B178" t="s">
        <v>846</v>
      </c>
      <c r="C178" t="s">
        <v>860</v>
      </c>
      <c r="D178" s="21">
        <v>1.53</v>
      </c>
    </row>
    <row r="179" spans="1:4" x14ac:dyDescent="0.3">
      <c r="A179" t="s">
        <v>1568</v>
      </c>
      <c r="B179" t="s">
        <v>846</v>
      </c>
      <c r="C179" t="s">
        <v>860</v>
      </c>
      <c r="D179" s="21">
        <v>5.14</v>
      </c>
    </row>
    <row r="180" spans="1:4" x14ac:dyDescent="0.3">
      <c r="A180" t="s">
        <v>1572</v>
      </c>
      <c r="B180" t="s">
        <v>846</v>
      </c>
      <c r="C180" t="s">
        <v>860</v>
      </c>
      <c r="D180" s="21">
        <v>18.2</v>
      </c>
    </row>
    <row r="181" spans="1:4" x14ac:dyDescent="0.3">
      <c r="A181" t="s">
        <v>1577</v>
      </c>
      <c r="B181" t="s">
        <v>898</v>
      </c>
      <c r="C181" t="s">
        <v>1578</v>
      </c>
      <c r="D181" s="21">
        <v>65.23</v>
      </c>
    </row>
    <row r="182" spans="1:4" x14ac:dyDescent="0.3">
      <c r="A182" t="s">
        <v>872</v>
      </c>
      <c r="B182" t="s">
        <v>846</v>
      </c>
      <c r="C182" t="s">
        <v>873</v>
      </c>
      <c r="D182" s="21">
        <v>0.14000000000000001</v>
      </c>
    </row>
    <row r="183" spans="1:4" x14ac:dyDescent="0.3">
      <c r="A183" t="s">
        <v>876</v>
      </c>
      <c r="B183" t="s">
        <v>846</v>
      </c>
      <c r="C183" t="s">
        <v>877</v>
      </c>
      <c r="D183" s="21">
        <v>0.17</v>
      </c>
    </row>
    <row r="184" spans="1:4" x14ac:dyDescent="0.3">
      <c r="A184" t="s">
        <v>880</v>
      </c>
      <c r="B184" t="s">
        <v>846</v>
      </c>
      <c r="C184" t="s">
        <v>881</v>
      </c>
      <c r="D184" s="21">
        <v>0.25</v>
      </c>
    </row>
    <row r="185" spans="1:4" x14ac:dyDescent="0.3">
      <c r="A185" t="s">
        <v>884</v>
      </c>
      <c r="B185" t="s">
        <v>846</v>
      </c>
      <c r="C185" t="s">
        <v>885</v>
      </c>
      <c r="D185" s="21">
        <v>0.38</v>
      </c>
    </row>
    <row r="186" spans="1:4" x14ac:dyDescent="0.3">
      <c r="A186" t="s">
        <v>1585</v>
      </c>
      <c r="B186" t="s">
        <v>846</v>
      </c>
      <c r="C186" t="s">
        <v>1586</v>
      </c>
      <c r="D186" s="21">
        <v>0.26</v>
      </c>
    </row>
    <row r="187" spans="1:4" x14ac:dyDescent="0.3">
      <c r="A187" t="s">
        <v>888</v>
      </c>
      <c r="B187" t="s">
        <v>846</v>
      </c>
      <c r="C187" t="s">
        <v>889</v>
      </c>
      <c r="D187" s="21">
        <v>0.45</v>
      </c>
    </row>
    <row r="188" spans="1:4" x14ac:dyDescent="0.3">
      <c r="A188" t="s">
        <v>895</v>
      </c>
      <c r="B188" t="s">
        <v>846</v>
      </c>
      <c r="C188" t="s">
        <v>896</v>
      </c>
      <c r="D188" s="21">
        <v>0.69</v>
      </c>
    </row>
    <row r="189" spans="1:4" x14ac:dyDescent="0.3">
      <c r="A189" t="s">
        <v>1592</v>
      </c>
      <c r="B189" t="s">
        <v>846</v>
      </c>
      <c r="C189" t="s">
        <v>1593</v>
      </c>
      <c r="D189" s="21">
        <v>0.51</v>
      </c>
    </row>
    <row r="190" spans="1:4" x14ac:dyDescent="0.3">
      <c r="A190" t="s">
        <v>1599</v>
      </c>
      <c r="B190" t="s">
        <v>898</v>
      </c>
      <c r="C190" t="s">
        <v>1600</v>
      </c>
      <c r="D190" s="21">
        <v>5.59</v>
      </c>
    </row>
    <row r="191" spans="1:4" x14ac:dyDescent="0.3">
      <c r="A191" t="s">
        <v>900</v>
      </c>
      <c r="B191" t="s">
        <v>898</v>
      </c>
      <c r="C191" t="s">
        <v>901</v>
      </c>
      <c r="D191" s="21">
        <v>26.72</v>
      </c>
    </row>
    <row r="192" spans="1:4" x14ac:dyDescent="0.3">
      <c r="A192" t="s">
        <v>1601</v>
      </c>
      <c r="B192" t="s">
        <v>898</v>
      </c>
      <c r="C192" t="s">
        <v>1602</v>
      </c>
      <c r="D192" s="21">
        <v>0.67</v>
      </c>
    </row>
    <row r="193" spans="1:4" x14ac:dyDescent="0.3">
      <c r="A193" t="s">
        <v>1610</v>
      </c>
      <c r="B193" t="s">
        <v>898</v>
      </c>
      <c r="C193" t="s">
        <v>1611</v>
      </c>
      <c r="D193" s="21">
        <v>0.21</v>
      </c>
    </row>
    <row r="194" spans="1:4" x14ac:dyDescent="0.3">
      <c r="A194" t="s">
        <v>1606</v>
      </c>
      <c r="B194" t="s">
        <v>898</v>
      </c>
      <c r="C194" t="s">
        <v>1607</v>
      </c>
      <c r="D194" s="21">
        <v>3.25</v>
      </c>
    </row>
    <row r="195" spans="1:4" x14ac:dyDescent="0.3">
      <c r="A195" t="s">
        <v>1617</v>
      </c>
      <c r="B195" t="s">
        <v>898</v>
      </c>
      <c r="C195" t="s">
        <v>1618</v>
      </c>
      <c r="D195" s="21">
        <v>4.63</v>
      </c>
    </row>
    <row r="196" spans="1:4" x14ac:dyDescent="0.3">
      <c r="A196" t="s">
        <v>1624</v>
      </c>
      <c r="B196" t="s">
        <v>898</v>
      </c>
      <c r="C196" t="s">
        <v>1625</v>
      </c>
      <c r="D196" s="21">
        <v>2.97</v>
      </c>
    </row>
    <row r="197" spans="1:4" x14ac:dyDescent="0.3">
      <c r="A197" t="s">
        <v>1635</v>
      </c>
      <c r="B197" t="s">
        <v>898</v>
      </c>
      <c r="C197" t="s">
        <v>1636</v>
      </c>
      <c r="D197" s="21">
        <v>42.8</v>
      </c>
    </row>
    <row r="198" spans="1:4" x14ac:dyDescent="0.3">
      <c r="A198" t="s">
        <v>1633</v>
      </c>
      <c r="B198" t="s">
        <v>898</v>
      </c>
      <c r="C198" t="s">
        <v>1634</v>
      </c>
      <c r="D198" s="21">
        <v>0.92</v>
      </c>
    </row>
    <row r="199" spans="1:4" x14ac:dyDescent="0.3">
      <c r="A199" t="s">
        <v>1629</v>
      </c>
      <c r="B199" t="s">
        <v>898</v>
      </c>
      <c r="C199" t="s">
        <v>1630</v>
      </c>
      <c r="D199" s="21">
        <v>1.6</v>
      </c>
    </row>
    <row r="200" spans="1:4" x14ac:dyDescent="0.3">
      <c r="A200" t="s">
        <v>1608</v>
      </c>
      <c r="B200" t="s">
        <v>898</v>
      </c>
      <c r="C200" t="s">
        <v>1609</v>
      </c>
      <c r="D200" s="21">
        <v>1.83</v>
      </c>
    </row>
    <row r="201" spans="1:4" x14ac:dyDescent="0.3">
      <c r="A201" t="s">
        <v>1622</v>
      </c>
      <c r="B201" t="s">
        <v>898</v>
      </c>
      <c r="C201" t="s">
        <v>1623</v>
      </c>
      <c r="D201" s="21">
        <v>2.36</v>
      </c>
    </row>
    <row r="202" spans="1:4" x14ac:dyDescent="0.3">
      <c r="A202" t="s">
        <v>1612</v>
      </c>
      <c r="B202" t="s">
        <v>898</v>
      </c>
      <c r="C202" t="s">
        <v>1613</v>
      </c>
      <c r="D202" s="21">
        <v>1.51</v>
      </c>
    </row>
    <row r="203" spans="1:4" x14ac:dyDescent="0.3">
      <c r="A203" t="s">
        <v>1631</v>
      </c>
      <c r="B203" t="s">
        <v>898</v>
      </c>
      <c r="C203" t="s">
        <v>1632</v>
      </c>
      <c r="D203" s="21">
        <v>3.62</v>
      </c>
    </row>
    <row r="204" spans="1:4" x14ac:dyDescent="0.3">
      <c r="A204" t="s">
        <v>1684</v>
      </c>
      <c r="B204" t="s">
        <v>898</v>
      </c>
      <c r="C204" t="s">
        <v>1685</v>
      </c>
      <c r="D204" s="21">
        <v>5.45</v>
      </c>
    </row>
    <row r="205" spans="1:4" x14ac:dyDescent="0.3">
      <c r="A205" t="s">
        <v>1644</v>
      </c>
      <c r="B205" t="s">
        <v>846</v>
      </c>
      <c r="C205" t="s">
        <v>1645</v>
      </c>
      <c r="D205" s="21">
        <v>7.25</v>
      </c>
    </row>
    <row r="206" spans="1:4" x14ac:dyDescent="0.3">
      <c r="A206" t="s">
        <v>1642</v>
      </c>
      <c r="B206" t="s">
        <v>846</v>
      </c>
      <c r="C206" t="s">
        <v>1643</v>
      </c>
      <c r="D206" s="21">
        <v>9.2200000000000006</v>
      </c>
    </row>
    <row r="207" spans="1:4" x14ac:dyDescent="0.3">
      <c r="A207" t="s">
        <v>1677</v>
      </c>
      <c r="B207" t="s">
        <v>898</v>
      </c>
      <c r="C207" t="s">
        <v>1678</v>
      </c>
      <c r="D207" s="21">
        <v>6</v>
      </c>
    </row>
    <row r="208" spans="1:4" x14ac:dyDescent="0.3">
      <c r="A208" t="s">
        <v>1675</v>
      </c>
      <c r="B208" t="s">
        <v>898</v>
      </c>
      <c r="C208" t="s">
        <v>1676</v>
      </c>
      <c r="D208" s="21">
        <v>28</v>
      </c>
    </row>
    <row r="209" spans="1:4" x14ac:dyDescent="0.3">
      <c r="A209" t="s">
        <v>1673</v>
      </c>
      <c r="B209" t="s">
        <v>898</v>
      </c>
      <c r="C209" t="s">
        <v>1674</v>
      </c>
      <c r="D209" s="21">
        <v>7.6</v>
      </c>
    </row>
    <row r="210" spans="1:4" x14ac:dyDescent="0.3">
      <c r="A210" t="s">
        <v>1655</v>
      </c>
      <c r="B210" t="s">
        <v>898</v>
      </c>
      <c r="C210" t="s">
        <v>1656</v>
      </c>
      <c r="D210" s="21">
        <v>112</v>
      </c>
    </row>
    <row r="211" spans="1:4" x14ac:dyDescent="0.3">
      <c r="A211" t="s">
        <v>1664</v>
      </c>
      <c r="B211" t="s">
        <v>898</v>
      </c>
      <c r="C211" t="s">
        <v>1665</v>
      </c>
      <c r="D211" s="21">
        <v>218</v>
      </c>
    </row>
    <row r="212" spans="1:4" x14ac:dyDescent="0.3">
      <c r="A212" t="s">
        <v>1657</v>
      </c>
      <c r="B212" t="s">
        <v>898</v>
      </c>
      <c r="C212" t="s">
        <v>1658</v>
      </c>
      <c r="D212" s="21">
        <v>8</v>
      </c>
    </row>
    <row r="213" spans="1:4" x14ac:dyDescent="0.3">
      <c r="A213" t="s">
        <v>1671</v>
      </c>
      <c r="B213" t="s">
        <v>898</v>
      </c>
      <c r="C213" t="s">
        <v>1672</v>
      </c>
      <c r="D213" s="21">
        <v>265.8</v>
      </c>
    </row>
    <row r="214" spans="1:4" x14ac:dyDescent="0.3">
      <c r="A214" t="s">
        <v>1682</v>
      </c>
      <c r="B214" t="s">
        <v>898</v>
      </c>
      <c r="C214" t="s">
        <v>1683</v>
      </c>
      <c r="D214" s="21">
        <v>357.2</v>
      </c>
    </row>
    <row r="215" spans="1:4" x14ac:dyDescent="0.3">
      <c r="A215" t="s">
        <v>1691</v>
      </c>
      <c r="B215" t="s">
        <v>898</v>
      </c>
      <c r="C215" t="s">
        <v>1692</v>
      </c>
      <c r="D215" s="21">
        <v>4800</v>
      </c>
    </row>
    <row r="216" spans="1:4" x14ac:dyDescent="0.3">
      <c r="A216" t="s">
        <v>1700</v>
      </c>
      <c r="B216" t="s">
        <v>846</v>
      </c>
      <c r="C216" t="s">
        <v>1701</v>
      </c>
      <c r="D216" s="21">
        <v>7.73</v>
      </c>
    </row>
    <row r="217" spans="1:4" x14ac:dyDescent="0.3">
      <c r="A217" t="s">
        <v>1698</v>
      </c>
      <c r="B217" t="s">
        <v>846</v>
      </c>
      <c r="C217" t="s">
        <v>1699</v>
      </c>
      <c r="D217" s="21">
        <v>4.93</v>
      </c>
    </row>
    <row r="218" spans="1:4" x14ac:dyDescent="0.3">
      <c r="A218" t="s">
        <v>1707</v>
      </c>
      <c r="B218" t="s">
        <v>846</v>
      </c>
      <c r="C218" t="s">
        <v>1708</v>
      </c>
      <c r="D218" s="21">
        <v>12.43</v>
      </c>
    </row>
    <row r="219" spans="1:4" x14ac:dyDescent="0.3">
      <c r="A219" t="s">
        <v>1705</v>
      </c>
      <c r="B219" t="s">
        <v>846</v>
      </c>
      <c r="C219" t="s">
        <v>1706</v>
      </c>
      <c r="D219" s="21">
        <v>1.61</v>
      </c>
    </row>
    <row r="220" spans="1:4" x14ac:dyDescent="0.3">
      <c r="A220" t="s">
        <v>1713</v>
      </c>
      <c r="B220" t="s">
        <v>898</v>
      </c>
      <c r="C220" t="s">
        <v>1611</v>
      </c>
      <c r="D220" s="21">
        <v>208.6</v>
      </c>
    </row>
    <row r="221" spans="1:4" x14ac:dyDescent="0.3">
      <c r="A221" t="s">
        <v>1716</v>
      </c>
      <c r="B221" t="s">
        <v>898</v>
      </c>
      <c r="C221" t="s">
        <v>1611</v>
      </c>
      <c r="D221" s="21">
        <v>89.18</v>
      </c>
    </row>
    <row r="222" spans="1:4" x14ac:dyDescent="0.3">
      <c r="A222" t="s">
        <v>1594</v>
      </c>
      <c r="B222" t="s">
        <v>891</v>
      </c>
      <c r="C222" t="s">
        <v>1595</v>
      </c>
      <c r="D222" s="21">
        <v>1</v>
      </c>
    </row>
    <row r="223" spans="1:4" x14ac:dyDescent="0.3">
      <c r="A223" t="s">
        <v>890</v>
      </c>
      <c r="B223" t="s">
        <v>891</v>
      </c>
      <c r="C223" t="s">
        <v>892</v>
      </c>
      <c r="D223" s="21">
        <v>0.06</v>
      </c>
    </row>
    <row r="224" spans="1:4" x14ac:dyDescent="0.3">
      <c r="A224" t="s">
        <v>1576</v>
      </c>
      <c r="B224" t="s">
        <v>891</v>
      </c>
      <c r="C224" t="s">
        <v>1066</v>
      </c>
      <c r="D224" s="21">
        <v>1</v>
      </c>
    </row>
    <row r="225" spans="1:4" x14ac:dyDescent="0.3">
      <c r="A225" t="s">
        <v>1720</v>
      </c>
      <c r="B225" t="s">
        <v>891</v>
      </c>
      <c r="C225" t="s">
        <v>1066</v>
      </c>
      <c r="D225" s="21">
        <v>1</v>
      </c>
    </row>
    <row r="226" spans="1:4" x14ac:dyDescent="0.3">
      <c r="A226" t="s">
        <v>1653</v>
      </c>
      <c r="B226" t="s">
        <v>898</v>
      </c>
      <c r="C226" t="s">
        <v>1654</v>
      </c>
      <c r="D226" s="21">
        <v>0.3</v>
      </c>
    </row>
    <row r="227" spans="1:4" x14ac:dyDescent="0.3">
      <c r="A227" t="s">
        <v>1686</v>
      </c>
      <c r="B227" t="s">
        <v>898</v>
      </c>
      <c r="C227" t="s">
        <v>1687</v>
      </c>
      <c r="D227" s="21">
        <v>0.2</v>
      </c>
    </row>
    <row r="228" spans="1:4" x14ac:dyDescent="0.3">
      <c r="A228" t="s">
        <v>1669</v>
      </c>
      <c r="B228" t="s">
        <v>898</v>
      </c>
      <c r="C228" t="s">
        <v>1670</v>
      </c>
      <c r="D228" s="21">
        <v>0.65</v>
      </c>
    </row>
    <row r="229" spans="1:4" x14ac:dyDescent="0.3">
      <c r="A229" t="s">
        <v>1659</v>
      </c>
      <c r="B229" t="s">
        <v>898</v>
      </c>
      <c r="C229" t="s">
        <v>1660</v>
      </c>
      <c r="D229" s="21">
        <v>0.5</v>
      </c>
    </row>
    <row r="230" spans="1:4" x14ac:dyDescent="0.3">
      <c r="A230" t="s">
        <v>1065</v>
      </c>
      <c r="B230" t="s">
        <v>898</v>
      </c>
      <c r="C230" t="s">
        <v>1066</v>
      </c>
      <c r="D230" s="21">
        <v>1</v>
      </c>
    </row>
    <row r="231" spans="1:4" x14ac:dyDescent="0.3">
      <c r="A231" t="s">
        <v>930</v>
      </c>
      <c r="B231" t="s">
        <v>846</v>
      </c>
      <c r="C231" t="s">
        <v>931</v>
      </c>
      <c r="D231" s="21">
        <v>0.97</v>
      </c>
    </row>
    <row r="232" spans="1:4" x14ac:dyDescent="0.3">
      <c r="A232" t="s">
        <v>1803</v>
      </c>
      <c r="B232" t="s">
        <v>846</v>
      </c>
      <c r="C232" t="s">
        <v>1804</v>
      </c>
      <c r="D232" s="21">
        <v>16.2</v>
      </c>
    </row>
    <row r="233" spans="1:4" x14ac:dyDescent="0.3">
      <c r="A233" t="s">
        <v>1808</v>
      </c>
      <c r="B233" t="s">
        <v>846</v>
      </c>
      <c r="C233" t="s">
        <v>1809</v>
      </c>
      <c r="D233" s="21">
        <v>12.83</v>
      </c>
    </row>
    <row r="234" spans="1:4" x14ac:dyDescent="0.3">
      <c r="A234" t="s">
        <v>1813</v>
      </c>
      <c r="B234" t="s">
        <v>846</v>
      </c>
      <c r="C234" t="s">
        <v>1809</v>
      </c>
      <c r="D234" s="21">
        <v>20.059999999999999</v>
      </c>
    </row>
    <row r="235" spans="1:4" x14ac:dyDescent="0.3">
      <c r="A235" t="s">
        <v>1817</v>
      </c>
      <c r="B235" t="s">
        <v>846</v>
      </c>
      <c r="C235" t="s">
        <v>1809</v>
      </c>
      <c r="D235" s="21">
        <v>18.829999999999998</v>
      </c>
    </row>
    <row r="236" spans="1:4" x14ac:dyDescent="0.3">
      <c r="A236" t="s">
        <v>1063</v>
      </c>
      <c r="B236" t="s">
        <v>846</v>
      </c>
      <c r="C236" t="s">
        <v>1064</v>
      </c>
      <c r="D236" s="21">
        <v>3.34</v>
      </c>
    </row>
    <row r="237" spans="1:4" x14ac:dyDescent="0.3">
      <c r="A237" t="s">
        <v>1071</v>
      </c>
      <c r="B237" t="s">
        <v>846</v>
      </c>
      <c r="C237" t="s">
        <v>1072</v>
      </c>
      <c r="D237" s="21">
        <v>2.71</v>
      </c>
    </row>
    <row r="238" spans="1:4" x14ac:dyDescent="0.3">
      <c r="A238" t="s">
        <v>1832</v>
      </c>
      <c r="B238" t="s">
        <v>846</v>
      </c>
      <c r="C238" t="s">
        <v>1833</v>
      </c>
      <c r="D238" s="21">
        <v>3.4</v>
      </c>
    </row>
    <row r="239" spans="1:4" x14ac:dyDescent="0.3">
      <c r="A239" t="s">
        <v>1838</v>
      </c>
      <c r="B239" t="s">
        <v>846</v>
      </c>
      <c r="C239" t="s">
        <v>1839</v>
      </c>
      <c r="D239" s="21">
        <v>4.3499999999999996</v>
      </c>
    </row>
    <row r="240" spans="1:4" x14ac:dyDescent="0.3">
      <c r="A240" t="s">
        <v>1844</v>
      </c>
      <c r="B240" t="s">
        <v>846</v>
      </c>
      <c r="C240" t="s">
        <v>1845</v>
      </c>
      <c r="D240" s="21">
        <v>5</v>
      </c>
    </row>
    <row r="241" spans="1:4" x14ac:dyDescent="0.3">
      <c r="A241" t="s">
        <v>1850</v>
      </c>
      <c r="B241" t="s">
        <v>846</v>
      </c>
      <c r="C241" t="s">
        <v>1851</v>
      </c>
      <c r="D241" s="21">
        <v>6.93</v>
      </c>
    </row>
    <row r="242" spans="1:4" x14ac:dyDescent="0.3">
      <c r="A242" t="s">
        <v>1856</v>
      </c>
      <c r="B242" t="s">
        <v>846</v>
      </c>
      <c r="C242" t="s">
        <v>1857</v>
      </c>
      <c r="D242" s="21">
        <v>8.82</v>
      </c>
    </row>
    <row r="243" spans="1:4" x14ac:dyDescent="0.3">
      <c r="A243" t="s">
        <v>1862</v>
      </c>
      <c r="B243" t="s">
        <v>846</v>
      </c>
      <c r="C243" t="s">
        <v>1863</v>
      </c>
      <c r="D243" s="21">
        <v>5.41</v>
      </c>
    </row>
    <row r="244" spans="1:4" x14ac:dyDescent="0.3">
      <c r="A244" t="s">
        <v>1868</v>
      </c>
      <c r="B244" t="s">
        <v>846</v>
      </c>
      <c r="C244" t="s">
        <v>1869</v>
      </c>
      <c r="D244" s="21">
        <v>12.28</v>
      </c>
    </row>
    <row r="245" spans="1:4" x14ac:dyDescent="0.3">
      <c r="A245" t="s">
        <v>939</v>
      </c>
      <c r="B245" t="s">
        <v>846</v>
      </c>
      <c r="C245" t="s">
        <v>940</v>
      </c>
      <c r="D245" s="21">
        <v>10.130000000000001</v>
      </c>
    </row>
    <row r="246" spans="1:4" x14ac:dyDescent="0.3">
      <c r="A246" t="s">
        <v>943</v>
      </c>
      <c r="B246" t="s">
        <v>846</v>
      </c>
      <c r="C246" t="s">
        <v>944</v>
      </c>
      <c r="D246" s="21">
        <v>12.29</v>
      </c>
    </row>
    <row r="247" spans="1:4" x14ac:dyDescent="0.3">
      <c r="A247" t="s">
        <v>936</v>
      </c>
      <c r="B247" t="s">
        <v>937</v>
      </c>
      <c r="C247" t="s">
        <v>938</v>
      </c>
      <c r="D247" s="21">
        <v>12.43</v>
      </c>
    </row>
    <row r="248" spans="1:4" x14ac:dyDescent="0.3">
      <c r="A248" t="s">
        <v>947</v>
      </c>
      <c r="B248" t="s">
        <v>846</v>
      </c>
      <c r="C248" t="s">
        <v>948</v>
      </c>
      <c r="D248" s="21">
        <v>1.1200000000000001</v>
      </c>
    </row>
    <row r="249" spans="1:4" x14ac:dyDescent="0.3">
      <c r="A249" t="s">
        <v>951</v>
      </c>
      <c r="B249" t="s">
        <v>846</v>
      </c>
      <c r="C249" t="s">
        <v>952</v>
      </c>
      <c r="D249" s="21">
        <v>1.51</v>
      </c>
    </row>
    <row r="250" spans="1:4" x14ac:dyDescent="0.3">
      <c r="A250" t="s">
        <v>1874</v>
      </c>
      <c r="B250" t="s">
        <v>846</v>
      </c>
      <c r="C250" t="s">
        <v>1875</v>
      </c>
      <c r="D250" s="21">
        <v>4.2</v>
      </c>
    </row>
    <row r="251" spans="1:4" x14ac:dyDescent="0.3">
      <c r="A251" t="s">
        <v>1879</v>
      </c>
      <c r="B251" t="s">
        <v>846</v>
      </c>
      <c r="C251" t="s">
        <v>1880</v>
      </c>
      <c r="D251" s="21">
        <v>5.03</v>
      </c>
    </row>
    <row r="252" spans="1:4" x14ac:dyDescent="0.3">
      <c r="A252" t="s">
        <v>1884</v>
      </c>
      <c r="B252" t="s">
        <v>846</v>
      </c>
      <c r="C252" t="s">
        <v>1885</v>
      </c>
      <c r="D252" s="21">
        <v>7.1</v>
      </c>
    </row>
    <row r="253" spans="1:4" x14ac:dyDescent="0.3">
      <c r="A253" t="s">
        <v>1889</v>
      </c>
      <c r="B253" t="s">
        <v>846</v>
      </c>
      <c r="C253" t="s">
        <v>1890</v>
      </c>
      <c r="D253" s="21">
        <v>8.42</v>
      </c>
    </row>
    <row r="254" spans="1:4" x14ac:dyDescent="0.3">
      <c r="A254" t="s">
        <v>1894</v>
      </c>
      <c r="B254" t="s">
        <v>846</v>
      </c>
      <c r="C254" t="s">
        <v>1895</v>
      </c>
      <c r="D254" s="21">
        <v>9.11</v>
      </c>
    </row>
    <row r="255" spans="1:4" x14ac:dyDescent="0.3">
      <c r="A255" t="s">
        <v>1899</v>
      </c>
      <c r="B255" t="s">
        <v>846</v>
      </c>
      <c r="C255" t="s">
        <v>1900</v>
      </c>
      <c r="D255" s="21">
        <v>10.7</v>
      </c>
    </row>
    <row r="256" spans="1:4" x14ac:dyDescent="0.3">
      <c r="A256" t="s">
        <v>1904</v>
      </c>
      <c r="B256" t="s">
        <v>846</v>
      </c>
      <c r="C256" t="s">
        <v>1905</v>
      </c>
      <c r="D256" s="21">
        <v>12.16</v>
      </c>
    </row>
    <row r="257" spans="1:4" x14ac:dyDescent="0.3">
      <c r="A257" t="s">
        <v>957</v>
      </c>
      <c r="B257" t="s">
        <v>898</v>
      </c>
      <c r="C257" t="s">
        <v>958</v>
      </c>
      <c r="D257" s="21">
        <v>6.25</v>
      </c>
    </row>
    <row r="258" spans="1:4" x14ac:dyDescent="0.3">
      <c r="A258" t="s">
        <v>961</v>
      </c>
      <c r="B258" t="s">
        <v>898</v>
      </c>
      <c r="C258" t="s">
        <v>962</v>
      </c>
      <c r="D258" s="21">
        <v>7.79</v>
      </c>
    </row>
    <row r="259" spans="1:4" x14ac:dyDescent="0.3">
      <c r="A259" t="s">
        <v>965</v>
      </c>
      <c r="B259" t="s">
        <v>898</v>
      </c>
      <c r="C259" t="s">
        <v>966</v>
      </c>
      <c r="D259" s="21">
        <v>23.41</v>
      </c>
    </row>
    <row r="260" spans="1:4" x14ac:dyDescent="0.3">
      <c r="A260" t="s">
        <v>969</v>
      </c>
      <c r="B260" t="s">
        <v>898</v>
      </c>
      <c r="C260" t="s">
        <v>970</v>
      </c>
      <c r="D260" s="21">
        <v>31.73</v>
      </c>
    </row>
    <row r="261" spans="1:4" x14ac:dyDescent="0.3">
      <c r="A261" t="s">
        <v>973</v>
      </c>
      <c r="B261" t="s">
        <v>898</v>
      </c>
      <c r="C261" t="s">
        <v>974</v>
      </c>
      <c r="D261" s="21">
        <v>50.71</v>
      </c>
    </row>
    <row r="262" spans="1:4" x14ac:dyDescent="0.3">
      <c r="A262" t="s">
        <v>977</v>
      </c>
      <c r="B262" t="s">
        <v>898</v>
      </c>
      <c r="C262" t="s">
        <v>978</v>
      </c>
      <c r="D262" s="21">
        <v>181.09</v>
      </c>
    </row>
    <row r="263" spans="1:4" x14ac:dyDescent="0.3">
      <c r="A263" t="s">
        <v>981</v>
      </c>
      <c r="B263" t="s">
        <v>898</v>
      </c>
      <c r="C263" t="s">
        <v>982</v>
      </c>
      <c r="D263" s="21">
        <v>8.33</v>
      </c>
    </row>
    <row r="264" spans="1:4" x14ac:dyDescent="0.3">
      <c r="A264" t="s">
        <v>1029</v>
      </c>
      <c r="B264" t="s">
        <v>898</v>
      </c>
      <c r="C264" t="s">
        <v>1030</v>
      </c>
      <c r="D264" s="21">
        <v>10.59</v>
      </c>
    </row>
    <row r="265" spans="1:4" x14ac:dyDescent="0.3">
      <c r="A265" t="s">
        <v>985</v>
      </c>
      <c r="B265" t="s">
        <v>898</v>
      </c>
      <c r="C265" t="s">
        <v>986</v>
      </c>
      <c r="D265" s="21">
        <v>2.4500000000000002</v>
      </c>
    </row>
    <row r="266" spans="1:4" x14ac:dyDescent="0.3">
      <c r="A266" t="s">
        <v>989</v>
      </c>
      <c r="B266" t="s">
        <v>898</v>
      </c>
      <c r="C266" t="s">
        <v>990</v>
      </c>
      <c r="D266" s="21">
        <v>3.55</v>
      </c>
    </row>
    <row r="267" spans="1:4" x14ac:dyDescent="0.3">
      <c r="A267" t="s">
        <v>993</v>
      </c>
      <c r="B267" t="s">
        <v>898</v>
      </c>
      <c r="C267" t="s">
        <v>994</v>
      </c>
      <c r="D267" s="21">
        <v>9.52</v>
      </c>
    </row>
    <row r="268" spans="1:4" x14ac:dyDescent="0.3">
      <c r="A268" t="s">
        <v>997</v>
      </c>
      <c r="B268" t="s">
        <v>898</v>
      </c>
      <c r="C268" t="s">
        <v>998</v>
      </c>
      <c r="D268" s="21">
        <v>13.12</v>
      </c>
    </row>
    <row r="269" spans="1:4" x14ac:dyDescent="0.3">
      <c r="A269" t="s">
        <v>1001</v>
      </c>
      <c r="B269" t="s">
        <v>898</v>
      </c>
      <c r="C269" t="s">
        <v>1002</v>
      </c>
      <c r="D269" s="21">
        <v>22.86</v>
      </c>
    </row>
    <row r="270" spans="1:4" x14ac:dyDescent="0.3">
      <c r="A270" t="s">
        <v>1005</v>
      </c>
      <c r="B270" t="s">
        <v>898</v>
      </c>
      <c r="C270" t="s">
        <v>1006</v>
      </c>
      <c r="D270" s="21">
        <v>2.2400000000000002</v>
      </c>
    </row>
    <row r="271" spans="1:4" x14ac:dyDescent="0.3">
      <c r="A271" t="s">
        <v>1009</v>
      </c>
      <c r="B271" t="s">
        <v>898</v>
      </c>
      <c r="C271" t="s">
        <v>1010</v>
      </c>
      <c r="D271" s="21">
        <v>3.31</v>
      </c>
    </row>
    <row r="272" spans="1:4" x14ac:dyDescent="0.3">
      <c r="A272" t="s">
        <v>1013</v>
      </c>
      <c r="B272" t="s">
        <v>898</v>
      </c>
      <c r="C272" t="s">
        <v>1014</v>
      </c>
      <c r="D272" s="21">
        <v>9.85</v>
      </c>
    </row>
    <row r="273" spans="1:4" x14ac:dyDescent="0.3">
      <c r="A273" t="s">
        <v>1017</v>
      </c>
      <c r="B273" t="s">
        <v>898</v>
      </c>
      <c r="C273" t="s">
        <v>1018</v>
      </c>
      <c r="D273" s="21">
        <v>13.59</v>
      </c>
    </row>
    <row r="274" spans="1:4" x14ac:dyDescent="0.3">
      <c r="A274" t="s">
        <v>1021</v>
      </c>
      <c r="B274" t="s">
        <v>898</v>
      </c>
      <c r="C274" t="s">
        <v>1022</v>
      </c>
      <c r="D274" s="21">
        <v>22.93</v>
      </c>
    </row>
    <row r="275" spans="1:4" x14ac:dyDescent="0.3">
      <c r="A275" t="s">
        <v>1025</v>
      </c>
      <c r="B275" t="s">
        <v>898</v>
      </c>
      <c r="C275" t="s">
        <v>1026</v>
      </c>
      <c r="D275" s="21">
        <v>33.130000000000003</v>
      </c>
    </row>
    <row r="276" spans="1:4" x14ac:dyDescent="0.3">
      <c r="A276" t="s">
        <v>1031</v>
      </c>
      <c r="B276" t="s">
        <v>898</v>
      </c>
      <c r="C276" t="s">
        <v>1032</v>
      </c>
      <c r="D276" s="21">
        <v>0.67</v>
      </c>
    </row>
    <row r="277" spans="1:4" x14ac:dyDescent="0.3">
      <c r="A277" t="s">
        <v>1105</v>
      </c>
      <c r="B277" t="s">
        <v>898</v>
      </c>
      <c r="C277" t="s">
        <v>1106</v>
      </c>
      <c r="D277" s="21">
        <v>1.1599999999999999</v>
      </c>
    </row>
    <row r="278" spans="1:4" x14ac:dyDescent="0.3">
      <c r="A278" t="s">
        <v>1033</v>
      </c>
      <c r="B278" t="s">
        <v>898</v>
      </c>
      <c r="C278" t="s">
        <v>1034</v>
      </c>
      <c r="D278" s="21">
        <v>0.69</v>
      </c>
    </row>
    <row r="279" spans="1:4" x14ac:dyDescent="0.3">
      <c r="A279" t="s">
        <v>1037</v>
      </c>
      <c r="B279" t="s">
        <v>898</v>
      </c>
      <c r="C279" t="s">
        <v>1038</v>
      </c>
      <c r="D279" s="21">
        <v>27.94</v>
      </c>
    </row>
    <row r="280" spans="1:4" x14ac:dyDescent="0.3">
      <c r="A280" t="s">
        <v>1041</v>
      </c>
      <c r="B280" t="s">
        <v>898</v>
      </c>
      <c r="C280" t="s">
        <v>1042</v>
      </c>
      <c r="D280" s="21">
        <v>24.77</v>
      </c>
    </row>
    <row r="281" spans="1:4" x14ac:dyDescent="0.3">
      <c r="A281" t="s">
        <v>1045</v>
      </c>
      <c r="B281" t="s">
        <v>898</v>
      </c>
      <c r="C281" t="s">
        <v>1046</v>
      </c>
      <c r="D281" s="21">
        <v>6.75</v>
      </c>
    </row>
    <row r="282" spans="1:4" x14ac:dyDescent="0.3">
      <c r="A282" t="s">
        <v>1049</v>
      </c>
      <c r="B282" t="s">
        <v>898</v>
      </c>
      <c r="C282" t="s">
        <v>1050</v>
      </c>
      <c r="D282" s="21">
        <v>12.56</v>
      </c>
    </row>
    <row r="283" spans="1:4" x14ac:dyDescent="0.3">
      <c r="A283" t="s">
        <v>1053</v>
      </c>
      <c r="B283" t="s">
        <v>898</v>
      </c>
      <c r="C283" t="s">
        <v>1054</v>
      </c>
      <c r="D283" s="21">
        <v>16.21</v>
      </c>
    </row>
    <row r="284" spans="1:4" x14ac:dyDescent="0.3">
      <c r="A284" t="s">
        <v>1057</v>
      </c>
      <c r="B284" t="s">
        <v>898</v>
      </c>
      <c r="C284" t="s">
        <v>1058</v>
      </c>
      <c r="D284" s="21">
        <v>20.170000000000002</v>
      </c>
    </row>
    <row r="285" spans="1:4" x14ac:dyDescent="0.3">
      <c r="A285" t="s">
        <v>1061</v>
      </c>
      <c r="B285" t="s">
        <v>898</v>
      </c>
      <c r="C285" t="s">
        <v>1062</v>
      </c>
      <c r="D285" s="21">
        <v>2.4700000000000002</v>
      </c>
    </row>
    <row r="286" spans="1:4" x14ac:dyDescent="0.3">
      <c r="A286" t="s">
        <v>1069</v>
      </c>
      <c r="B286" t="s">
        <v>898</v>
      </c>
      <c r="C286" t="s">
        <v>1070</v>
      </c>
      <c r="D286" s="21">
        <v>3.53</v>
      </c>
    </row>
    <row r="287" spans="1:4" x14ac:dyDescent="0.3">
      <c r="A287" t="s">
        <v>1075</v>
      </c>
      <c r="B287" t="s">
        <v>898</v>
      </c>
      <c r="C287" t="s">
        <v>1076</v>
      </c>
      <c r="D287" s="21">
        <v>0.88</v>
      </c>
    </row>
    <row r="288" spans="1:4" x14ac:dyDescent="0.3">
      <c r="A288" t="s">
        <v>1936</v>
      </c>
      <c r="B288" t="s">
        <v>898</v>
      </c>
      <c r="C288" t="s">
        <v>1937</v>
      </c>
      <c r="D288" s="21">
        <v>4.2699999999999996</v>
      </c>
    </row>
    <row r="289" spans="1:4" x14ac:dyDescent="0.3">
      <c r="A289" t="s">
        <v>1909</v>
      </c>
      <c r="B289" t="s">
        <v>898</v>
      </c>
      <c r="C289" t="s">
        <v>1910</v>
      </c>
      <c r="D289" s="21">
        <v>21.2</v>
      </c>
    </row>
    <row r="290" spans="1:4" x14ac:dyDescent="0.3">
      <c r="A290" t="s">
        <v>1914</v>
      </c>
      <c r="B290" t="s">
        <v>898</v>
      </c>
      <c r="C290" t="s">
        <v>1915</v>
      </c>
      <c r="D290" s="21">
        <v>168.8</v>
      </c>
    </row>
    <row r="291" spans="1:4" x14ac:dyDescent="0.3">
      <c r="A291" t="s">
        <v>1919</v>
      </c>
      <c r="B291" t="s">
        <v>898</v>
      </c>
      <c r="C291" t="s">
        <v>1920</v>
      </c>
      <c r="D291" s="21">
        <v>45.36</v>
      </c>
    </row>
    <row r="292" spans="1:4" x14ac:dyDescent="0.3">
      <c r="A292" t="s">
        <v>1924</v>
      </c>
      <c r="B292" t="s">
        <v>898</v>
      </c>
      <c r="C292" t="s">
        <v>1925</v>
      </c>
      <c r="D292" s="21">
        <v>52.24</v>
      </c>
    </row>
    <row r="293" spans="1:4" x14ac:dyDescent="0.3">
      <c r="A293" t="s">
        <v>1929</v>
      </c>
      <c r="B293" t="s">
        <v>898</v>
      </c>
      <c r="C293" t="s">
        <v>1930</v>
      </c>
      <c r="D293" s="21">
        <v>106.4</v>
      </c>
    </row>
    <row r="294" spans="1:4" x14ac:dyDescent="0.3">
      <c r="A294" t="s">
        <v>1931</v>
      </c>
      <c r="B294" t="s">
        <v>898</v>
      </c>
      <c r="C294" t="s">
        <v>1932</v>
      </c>
      <c r="D294" s="21">
        <v>54.4</v>
      </c>
    </row>
    <row r="295" spans="1:4" x14ac:dyDescent="0.3">
      <c r="A295" t="s">
        <v>1938</v>
      </c>
      <c r="B295" t="s">
        <v>898</v>
      </c>
      <c r="C295" t="s">
        <v>1939</v>
      </c>
      <c r="D295" s="21">
        <v>70.16</v>
      </c>
    </row>
    <row r="296" spans="1:4" x14ac:dyDescent="0.3">
      <c r="A296" t="s">
        <v>1940</v>
      </c>
      <c r="B296" t="s">
        <v>898</v>
      </c>
      <c r="C296" t="s">
        <v>1941</v>
      </c>
      <c r="D296" s="21">
        <v>8.7200000000000006</v>
      </c>
    </row>
    <row r="297" spans="1:4" x14ac:dyDescent="0.3">
      <c r="A297" t="s">
        <v>1960</v>
      </c>
      <c r="B297" t="s">
        <v>898</v>
      </c>
      <c r="C297" t="s">
        <v>1961</v>
      </c>
      <c r="D297" s="21">
        <v>23.68</v>
      </c>
    </row>
    <row r="298" spans="1:4" x14ac:dyDescent="0.3">
      <c r="A298" t="s">
        <v>1958</v>
      </c>
      <c r="B298" t="s">
        <v>898</v>
      </c>
      <c r="C298" t="s">
        <v>1959</v>
      </c>
      <c r="D298" s="21">
        <v>19.36</v>
      </c>
    </row>
    <row r="299" spans="1:4" x14ac:dyDescent="0.3">
      <c r="A299" t="s">
        <v>1951</v>
      </c>
      <c r="B299" t="s">
        <v>898</v>
      </c>
      <c r="C299" t="s">
        <v>1952</v>
      </c>
      <c r="D299" s="21">
        <v>60.4</v>
      </c>
    </row>
    <row r="300" spans="1:4" x14ac:dyDescent="0.3">
      <c r="A300" t="s">
        <v>1947</v>
      </c>
      <c r="B300" t="s">
        <v>898</v>
      </c>
      <c r="C300" t="s">
        <v>1948</v>
      </c>
      <c r="D300" s="21">
        <v>26.96</v>
      </c>
    </row>
    <row r="301" spans="1:4" x14ac:dyDescent="0.3">
      <c r="A301" t="s">
        <v>1953</v>
      </c>
      <c r="B301" t="s">
        <v>898</v>
      </c>
      <c r="C301" t="s">
        <v>1954</v>
      </c>
      <c r="D301" s="21">
        <v>35.520000000000003</v>
      </c>
    </row>
    <row r="302" spans="1:4" x14ac:dyDescent="0.3">
      <c r="A302" t="s">
        <v>1942</v>
      </c>
      <c r="B302" t="s">
        <v>898</v>
      </c>
      <c r="C302" t="s">
        <v>1943</v>
      </c>
      <c r="D302" s="21">
        <v>3.38</v>
      </c>
    </row>
    <row r="303" spans="1:4" x14ac:dyDescent="0.3">
      <c r="A303" t="s">
        <v>1962</v>
      </c>
      <c r="B303" t="s">
        <v>898</v>
      </c>
      <c r="C303" t="s">
        <v>1963</v>
      </c>
      <c r="D303" s="21">
        <v>4.04</v>
      </c>
    </row>
    <row r="304" spans="1:4" x14ac:dyDescent="0.3">
      <c r="A304" t="s">
        <v>1949</v>
      </c>
      <c r="B304" t="s">
        <v>898</v>
      </c>
      <c r="C304" t="s">
        <v>1950</v>
      </c>
      <c r="D304" s="21">
        <v>10.24</v>
      </c>
    </row>
    <row r="305" spans="1:4" x14ac:dyDescent="0.3">
      <c r="A305" t="s">
        <v>1079</v>
      </c>
      <c r="B305" t="s">
        <v>898</v>
      </c>
      <c r="C305" t="s">
        <v>1080</v>
      </c>
      <c r="D305" s="21">
        <v>8.1999999999999993</v>
      </c>
    </row>
    <row r="306" spans="1:4" x14ac:dyDescent="0.3">
      <c r="A306" t="s">
        <v>1083</v>
      </c>
      <c r="B306" t="s">
        <v>898</v>
      </c>
      <c r="C306" t="s">
        <v>1084</v>
      </c>
      <c r="D306" s="21">
        <v>55.31</v>
      </c>
    </row>
    <row r="307" spans="1:4" x14ac:dyDescent="0.3">
      <c r="A307" t="s">
        <v>1087</v>
      </c>
      <c r="B307" t="s">
        <v>898</v>
      </c>
      <c r="C307" t="s">
        <v>1088</v>
      </c>
      <c r="D307" s="21">
        <v>61.46</v>
      </c>
    </row>
    <row r="308" spans="1:4" x14ac:dyDescent="0.3">
      <c r="A308" t="s">
        <v>1091</v>
      </c>
      <c r="B308" t="s">
        <v>898</v>
      </c>
      <c r="C308" t="s">
        <v>1092</v>
      </c>
      <c r="D308" s="21">
        <v>101.22</v>
      </c>
    </row>
    <row r="309" spans="1:4" x14ac:dyDescent="0.3">
      <c r="A309" t="s">
        <v>1095</v>
      </c>
      <c r="B309" t="s">
        <v>898</v>
      </c>
      <c r="C309" t="s">
        <v>1096</v>
      </c>
      <c r="D309" s="21">
        <v>115.75</v>
      </c>
    </row>
    <row r="310" spans="1:4" x14ac:dyDescent="0.3">
      <c r="A310" t="s">
        <v>1099</v>
      </c>
      <c r="B310" t="s">
        <v>898</v>
      </c>
      <c r="C310" t="s">
        <v>1100</v>
      </c>
      <c r="D310" s="21">
        <v>153.44999999999999</v>
      </c>
    </row>
    <row r="311" spans="1:4" x14ac:dyDescent="0.3">
      <c r="A311" t="s">
        <v>1103</v>
      </c>
      <c r="B311" t="s">
        <v>898</v>
      </c>
      <c r="C311" t="s">
        <v>1104</v>
      </c>
      <c r="D311" s="21">
        <v>314.13</v>
      </c>
    </row>
    <row r="312" spans="1:4" x14ac:dyDescent="0.3">
      <c r="A312" t="s">
        <v>1109</v>
      </c>
      <c r="B312" t="s">
        <v>846</v>
      </c>
      <c r="C312" t="s">
        <v>1110</v>
      </c>
      <c r="D312" s="21">
        <v>1.2</v>
      </c>
    </row>
    <row r="313" spans="1:4" x14ac:dyDescent="0.3">
      <c r="A313" t="s">
        <v>1113</v>
      </c>
      <c r="B313" t="s">
        <v>846</v>
      </c>
      <c r="C313" t="s">
        <v>1114</v>
      </c>
      <c r="D313" s="21">
        <v>1.89</v>
      </c>
    </row>
    <row r="314" spans="1:4" x14ac:dyDescent="0.3">
      <c r="A314" t="s">
        <v>1117</v>
      </c>
      <c r="B314" t="s">
        <v>846</v>
      </c>
      <c r="C314" t="s">
        <v>1118</v>
      </c>
      <c r="D314" s="21">
        <v>1.23</v>
      </c>
    </row>
    <row r="315" spans="1:4" x14ac:dyDescent="0.3">
      <c r="A315" t="s">
        <v>1121</v>
      </c>
      <c r="B315" t="s">
        <v>846</v>
      </c>
      <c r="C315" t="s">
        <v>1122</v>
      </c>
      <c r="D315" s="21">
        <v>1.74</v>
      </c>
    </row>
    <row r="316" spans="1:4" x14ac:dyDescent="0.3">
      <c r="A316" t="s">
        <v>1035</v>
      </c>
      <c r="B316" t="s">
        <v>891</v>
      </c>
      <c r="C316" t="s">
        <v>1036</v>
      </c>
      <c r="D316" s="21">
        <v>1</v>
      </c>
    </row>
    <row r="317" spans="1:4" x14ac:dyDescent="0.3">
      <c r="A317" t="s">
        <v>955</v>
      </c>
      <c r="B317" t="s">
        <v>891</v>
      </c>
      <c r="C317" t="s">
        <v>956</v>
      </c>
      <c r="D317" s="21">
        <v>1</v>
      </c>
    </row>
    <row r="318" spans="1:4" x14ac:dyDescent="0.3">
      <c r="A318" t="s">
        <v>1979</v>
      </c>
      <c r="B318" t="s">
        <v>898</v>
      </c>
      <c r="C318" t="s">
        <v>1980</v>
      </c>
      <c r="D318" s="21">
        <v>33.799999999999997</v>
      </c>
    </row>
    <row r="319" spans="1:4" x14ac:dyDescent="0.3">
      <c r="A319" t="s">
        <v>1984</v>
      </c>
      <c r="B319" t="s">
        <v>898</v>
      </c>
      <c r="C319" t="s">
        <v>1985</v>
      </c>
      <c r="D319" s="21">
        <v>42.75</v>
      </c>
    </row>
    <row r="320" spans="1:4" x14ac:dyDescent="0.3">
      <c r="A320" t="s">
        <v>1989</v>
      </c>
      <c r="B320" t="s">
        <v>898</v>
      </c>
      <c r="C320" t="s">
        <v>1990</v>
      </c>
      <c r="D320" s="21">
        <v>810.47</v>
      </c>
    </row>
    <row r="321" spans="1:4" x14ac:dyDescent="0.3">
      <c r="A321" t="s">
        <v>1994</v>
      </c>
      <c r="B321" t="s">
        <v>898</v>
      </c>
      <c r="C321" t="s">
        <v>1995</v>
      </c>
      <c r="D321" s="21">
        <v>52.91</v>
      </c>
    </row>
    <row r="322" spans="1:4" x14ac:dyDescent="0.3">
      <c r="A322" t="s">
        <v>1999</v>
      </c>
      <c r="B322" t="s">
        <v>898</v>
      </c>
      <c r="C322" t="s">
        <v>2000</v>
      </c>
      <c r="D322" s="21">
        <v>52.91</v>
      </c>
    </row>
    <row r="323" spans="1:4" x14ac:dyDescent="0.3">
      <c r="A323" t="s">
        <v>2004</v>
      </c>
      <c r="B323" t="s">
        <v>898</v>
      </c>
      <c r="C323" t="s">
        <v>2005</v>
      </c>
      <c r="D323" s="21">
        <v>52.91</v>
      </c>
    </row>
    <row r="324" spans="1:4" x14ac:dyDescent="0.3">
      <c r="A324" t="s">
        <v>2029</v>
      </c>
      <c r="B324" t="s">
        <v>898</v>
      </c>
      <c r="C324" t="s">
        <v>2030</v>
      </c>
      <c r="D324" s="21">
        <v>1</v>
      </c>
    </row>
    <row r="325" spans="1:4" x14ac:dyDescent="0.3">
      <c r="A325" t="s">
        <v>2024</v>
      </c>
      <c r="B325" t="s">
        <v>846</v>
      </c>
      <c r="C325" t="s">
        <v>2025</v>
      </c>
      <c r="D325" s="21">
        <v>1.93</v>
      </c>
    </row>
    <row r="326" spans="1:4" x14ac:dyDescent="0.3">
      <c r="A326" t="s">
        <v>2031</v>
      </c>
      <c r="B326" t="s">
        <v>898</v>
      </c>
      <c r="C326" t="s">
        <v>2032</v>
      </c>
      <c r="D326" s="21">
        <v>60.8</v>
      </c>
    </row>
    <row r="327" spans="1:4" x14ac:dyDescent="0.3">
      <c r="A327" t="s">
        <v>2033</v>
      </c>
      <c r="B327" t="s">
        <v>898</v>
      </c>
      <c r="C327" t="s">
        <v>2034</v>
      </c>
      <c r="D327" s="21">
        <v>3.78</v>
      </c>
    </row>
    <row r="328" spans="1:4" x14ac:dyDescent="0.3">
      <c r="A328" t="s">
        <v>2038</v>
      </c>
      <c r="B328" t="s">
        <v>898</v>
      </c>
      <c r="C328" t="s">
        <v>2039</v>
      </c>
      <c r="D328" s="21">
        <v>51.7</v>
      </c>
    </row>
    <row r="329" spans="1:4" x14ac:dyDescent="0.3">
      <c r="A329" t="s">
        <v>2045</v>
      </c>
      <c r="B329" t="s">
        <v>898</v>
      </c>
      <c r="C329" t="s">
        <v>2046</v>
      </c>
      <c r="D329" s="21">
        <v>92.06</v>
      </c>
    </row>
    <row r="330" spans="1:4" x14ac:dyDescent="0.3">
      <c r="A330" t="s">
        <v>2050</v>
      </c>
      <c r="B330" t="s">
        <v>898</v>
      </c>
      <c r="C330" t="s">
        <v>2051</v>
      </c>
      <c r="D330" s="21">
        <v>57.26</v>
      </c>
    </row>
    <row r="331" spans="1:4" x14ac:dyDescent="0.3">
      <c r="A331" t="s">
        <v>2052</v>
      </c>
      <c r="B331" t="s">
        <v>898</v>
      </c>
      <c r="C331" t="s">
        <v>2053</v>
      </c>
      <c r="D331" s="21">
        <v>3.43</v>
      </c>
    </row>
    <row r="332" spans="1:4" x14ac:dyDescent="0.3">
      <c r="A332" t="s">
        <v>2059</v>
      </c>
      <c r="B332" t="s">
        <v>898</v>
      </c>
      <c r="C332" t="s">
        <v>2060</v>
      </c>
      <c r="D332" s="21">
        <v>57.82</v>
      </c>
    </row>
    <row r="333" spans="1:4" x14ac:dyDescent="0.3">
      <c r="A333" t="s">
        <v>2064</v>
      </c>
      <c r="B333" t="s">
        <v>898</v>
      </c>
      <c r="C333" t="s">
        <v>2065</v>
      </c>
      <c r="D333" s="21">
        <v>19.25</v>
      </c>
    </row>
    <row r="334" spans="1:4" x14ac:dyDescent="0.3">
      <c r="A334" t="s">
        <v>2057</v>
      </c>
      <c r="B334" t="s">
        <v>898</v>
      </c>
      <c r="C334" t="s">
        <v>2058</v>
      </c>
      <c r="D334" s="21">
        <v>4.3099999999999996</v>
      </c>
    </row>
    <row r="335" spans="1:4" x14ac:dyDescent="0.3">
      <c r="A335" t="s">
        <v>2040</v>
      </c>
      <c r="B335" t="s">
        <v>898</v>
      </c>
      <c r="C335" t="s">
        <v>2041</v>
      </c>
      <c r="D335" s="21">
        <v>4.03</v>
      </c>
    </row>
    <row r="336" spans="1:4" x14ac:dyDescent="0.3">
      <c r="A336" t="s">
        <v>2069</v>
      </c>
      <c r="B336" t="s">
        <v>898</v>
      </c>
      <c r="C336" t="s">
        <v>2070</v>
      </c>
      <c r="D336" s="21">
        <v>5.75</v>
      </c>
    </row>
    <row r="337" spans="1:4" x14ac:dyDescent="0.3">
      <c r="A337" t="s">
        <v>2071</v>
      </c>
      <c r="B337" t="s">
        <v>898</v>
      </c>
      <c r="C337" t="s">
        <v>2072</v>
      </c>
      <c r="D337" s="21">
        <v>51.22</v>
      </c>
    </row>
    <row r="338" spans="1:4" x14ac:dyDescent="0.3">
      <c r="A338" t="s">
        <v>2076</v>
      </c>
      <c r="B338" t="s">
        <v>898</v>
      </c>
      <c r="C338" t="s">
        <v>2077</v>
      </c>
      <c r="D338" s="21">
        <v>40.46</v>
      </c>
    </row>
    <row r="339" spans="1:4" x14ac:dyDescent="0.3">
      <c r="A339" t="s">
        <v>2081</v>
      </c>
      <c r="B339" t="s">
        <v>898</v>
      </c>
      <c r="C339" t="s">
        <v>2082</v>
      </c>
      <c r="D339" s="21">
        <v>6.5</v>
      </c>
    </row>
    <row r="340" spans="1:4" x14ac:dyDescent="0.3">
      <c r="A340" t="s">
        <v>2086</v>
      </c>
      <c r="B340" t="s">
        <v>898</v>
      </c>
      <c r="C340" t="s">
        <v>2087</v>
      </c>
      <c r="D340" s="21">
        <v>165.55</v>
      </c>
    </row>
    <row r="341" spans="1:4" x14ac:dyDescent="0.3">
      <c r="A341" t="s">
        <v>2088</v>
      </c>
      <c r="B341" t="s">
        <v>898</v>
      </c>
      <c r="C341" t="s">
        <v>2089</v>
      </c>
      <c r="D341" s="21">
        <v>12.41</v>
      </c>
    </row>
    <row r="342" spans="1:4" x14ac:dyDescent="0.3">
      <c r="A342" t="s">
        <v>2093</v>
      </c>
      <c r="B342" t="s">
        <v>898</v>
      </c>
      <c r="C342" t="s">
        <v>2094</v>
      </c>
      <c r="D342" s="21">
        <v>72.25</v>
      </c>
    </row>
    <row r="343" spans="1:4" x14ac:dyDescent="0.3">
      <c r="A343" t="s">
        <v>2098</v>
      </c>
      <c r="B343" t="s">
        <v>15</v>
      </c>
      <c r="C343" t="s">
        <v>2097</v>
      </c>
      <c r="D343" s="21">
        <v>3070</v>
      </c>
    </row>
    <row r="344" spans="1:4" x14ac:dyDescent="0.3">
      <c r="A344" t="s">
        <v>2102</v>
      </c>
      <c r="B344" t="s">
        <v>15</v>
      </c>
      <c r="C344" t="s">
        <v>2103</v>
      </c>
      <c r="D344" s="21">
        <v>1905</v>
      </c>
    </row>
    <row r="345" spans="1:4" x14ac:dyDescent="0.3">
      <c r="A345" t="s">
        <v>2107</v>
      </c>
      <c r="B345" t="s">
        <v>15</v>
      </c>
      <c r="C345" t="s">
        <v>2106</v>
      </c>
      <c r="D345" s="21">
        <v>595</v>
      </c>
    </row>
    <row r="346" spans="1:4" x14ac:dyDescent="0.3">
      <c r="A346" t="s">
        <v>2111</v>
      </c>
      <c r="B346" t="s">
        <v>15</v>
      </c>
      <c r="C346" t="s">
        <v>2110</v>
      </c>
      <c r="D346" s="21">
        <v>525</v>
      </c>
    </row>
    <row r="347" spans="1:4" x14ac:dyDescent="0.3">
      <c r="A347" t="s">
        <v>2135</v>
      </c>
      <c r="B347" t="s">
        <v>898</v>
      </c>
      <c r="C347" t="s">
        <v>2136</v>
      </c>
      <c r="D347" s="21">
        <v>63.34</v>
      </c>
    </row>
    <row r="348" spans="1:4" x14ac:dyDescent="0.3">
      <c r="A348" t="s">
        <v>2130</v>
      </c>
      <c r="B348" t="s">
        <v>898</v>
      </c>
      <c r="C348" t="s">
        <v>2131</v>
      </c>
      <c r="D348" s="21">
        <v>863.53</v>
      </c>
    </row>
    <row r="349" spans="1:4" x14ac:dyDescent="0.3">
      <c r="A349" t="s">
        <v>2128</v>
      </c>
      <c r="B349" t="s">
        <v>898</v>
      </c>
      <c r="C349" t="s">
        <v>2129</v>
      </c>
      <c r="D349" s="21">
        <v>163.71</v>
      </c>
    </row>
    <row r="350" spans="1:4" x14ac:dyDescent="0.3">
      <c r="A350" t="s">
        <v>2119</v>
      </c>
      <c r="B350" t="s">
        <v>898</v>
      </c>
      <c r="C350" t="s">
        <v>2120</v>
      </c>
      <c r="D350" s="21">
        <v>18.23</v>
      </c>
    </row>
    <row r="351" spans="1:4" x14ac:dyDescent="0.3">
      <c r="A351" t="s">
        <v>2121</v>
      </c>
      <c r="B351" t="s">
        <v>898</v>
      </c>
      <c r="C351" t="s">
        <v>2122</v>
      </c>
      <c r="D351" s="21">
        <v>493.64</v>
      </c>
    </row>
    <row r="352" spans="1:4" x14ac:dyDescent="0.3">
      <c r="A352" t="s">
        <v>2123</v>
      </c>
      <c r="B352" t="s">
        <v>898</v>
      </c>
      <c r="C352" t="s">
        <v>2124</v>
      </c>
      <c r="D352" s="21">
        <v>94.58</v>
      </c>
    </row>
    <row r="353" spans="1:4" x14ac:dyDescent="0.3">
      <c r="A353" t="s">
        <v>2115</v>
      </c>
      <c r="B353" t="s">
        <v>898</v>
      </c>
      <c r="C353" t="s">
        <v>2116</v>
      </c>
      <c r="D353" s="21">
        <v>493.64</v>
      </c>
    </row>
    <row r="354" spans="1:4" x14ac:dyDescent="0.3">
      <c r="A354" t="s">
        <v>2132</v>
      </c>
      <c r="B354" t="s">
        <v>898</v>
      </c>
      <c r="C354" t="s">
        <v>2116</v>
      </c>
      <c r="D354" s="21">
        <v>493.64</v>
      </c>
    </row>
    <row r="355" spans="1:4" x14ac:dyDescent="0.3">
      <c r="A355" t="s">
        <v>2133</v>
      </c>
      <c r="B355" t="s">
        <v>898</v>
      </c>
      <c r="C355" t="s">
        <v>2134</v>
      </c>
      <c r="D355" s="21">
        <v>7.52</v>
      </c>
    </row>
    <row r="356" spans="1:4" x14ac:dyDescent="0.3">
      <c r="A356" t="s">
        <v>2117</v>
      </c>
      <c r="B356" t="s">
        <v>898</v>
      </c>
      <c r="C356" t="s">
        <v>2118</v>
      </c>
      <c r="D356" s="21">
        <v>7.52</v>
      </c>
    </row>
    <row r="357" spans="1:4" x14ac:dyDescent="0.3">
      <c r="A357" t="s">
        <v>2191</v>
      </c>
      <c r="B357" t="s">
        <v>898</v>
      </c>
      <c r="C357" t="s">
        <v>2192</v>
      </c>
      <c r="D357" s="21">
        <v>1.02</v>
      </c>
    </row>
    <row r="358" spans="1:4" x14ac:dyDescent="0.3">
      <c r="A358" t="s">
        <v>2174</v>
      </c>
      <c r="B358" t="s">
        <v>898</v>
      </c>
      <c r="C358" t="s">
        <v>2175</v>
      </c>
      <c r="D358" s="21">
        <v>3.82</v>
      </c>
    </row>
    <row r="359" spans="1:4" x14ac:dyDescent="0.3">
      <c r="A359" t="s">
        <v>2189</v>
      </c>
      <c r="B359" t="s">
        <v>898</v>
      </c>
      <c r="C359" t="s">
        <v>2190</v>
      </c>
      <c r="D359" s="21">
        <v>2.83</v>
      </c>
    </row>
    <row r="360" spans="1:4" x14ac:dyDescent="0.3">
      <c r="A360" t="s">
        <v>2187</v>
      </c>
      <c r="B360" t="s">
        <v>898</v>
      </c>
      <c r="C360" t="s">
        <v>2188</v>
      </c>
      <c r="D360" s="21">
        <v>1.07</v>
      </c>
    </row>
    <row r="361" spans="1:4" x14ac:dyDescent="0.3">
      <c r="A361" t="s">
        <v>2181</v>
      </c>
      <c r="B361" t="s">
        <v>898</v>
      </c>
      <c r="C361" t="s">
        <v>2182</v>
      </c>
      <c r="D361" s="21">
        <v>2.09</v>
      </c>
    </row>
    <row r="362" spans="1:4" x14ac:dyDescent="0.3">
      <c r="A362" t="s">
        <v>2146</v>
      </c>
      <c r="B362" t="s">
        <v>898</v>
      </c>
      <c r="C362" t="s">
        <v>2147</v>
      </c>
      <c r="D362" s="21">
        <v>8.89</v>
      </c>
    </row>
    <row r="363" spans="1:4" x14ac:dyDescent="0.3">
      <c r="A363" t="s">
        <v>2151</v>
      </c>
      <c r="B363" t="s">
        <v>846</v>
      </c>
      <c r="C363" t="s">
        <v>2152</v>
      </c>
      <c r="D363" s="21">
        <v>7.93</v>
      </c>
    </row>
    <row r="364" spans="1:4" x14ac:dyDescent="0.3">
      <c r="A364" t="s">
        <v>1125</v>
      </c>
      <c r="B364" t="s">
        <v>846</v>
      </c>
      <c r="C364" t="s">
        <v>1126</v>
      </c>
      <c r="D364" s="21">
        <v>0.74</v>
      </c>
    </row>
    <row r="365" spans="1:4" x14ac:dyDescent="0.3">
      <c r="A365" t="s">
        <v>2156</v>
      </c>
      <c r="B365" t="s">
        <v>898</v>
      </c>
      <c r="C365" t="s">
        <v>2157</v>
      </c>
      <c r="D365" s="21">
        <v>5.14</v>
      </c>
    </row>
    <row r="366" spans="1:4" x14ac:dyDescent="0.3">
      <c r="A366" t="s">
        <v>2167</v>
      </c>
      <c r="B366" t="s">
        <v>898</v>
      </c>
      <c r="C366" t="s">
        <v>2168</v>
      </c>
      <c r="D366" s="21">
        <v>9.91</v>
      </c>
    </row>
    <row r="367" spans="1:4" x14ac:dyDescent="0.3">
      <c r="A367" t="s">
        <v>2169</v>
      </c>
      <c r="B367" t="s">
        <v>898</v>
      </c>
      <c r="C367" t="s">
        <v>2170</v>
      </c>
      <c r="D367" s="21">
        <v>10.74</v>
      </c>
    </row>
    <row r="368" spans="1:4" x14ac:dyDescent="0.3">
      <c r="A368" t="s">
        <v>2176</v>
      </c>
      <c r="B368" t="s">
        <v>898</v>
      </c>
      <c r="C368" t="s">
        <v>2177</v>
      </c>
      <c r="D368" s="21">
        <v>11.52</v>
      </c>
    </row>
    <row r="369" spans="1:4" x14ac:dyDescent="0.3">
      <c r="A369" t="s">
        <v>2185</v>
      </c>
      <c r="B369" t="s">
        <v>898</v>
      </c>
      <c r="C369" t="s">
        <v>2186</v>
      </c>
      <c r="D369" s="21">
        <v>15.3</v>
      </c>
    </row>
    <row r="370" spans="1:4" x14ac:dyDescent="0.3">
      <c r="A370" t="s">
        <v>2183</v>
      </c>
      <c r="B370" t="s">
        <v>898</v>
      </c>
      <c r="C370" t="s">
        <v>2184</v>
      </c>
      <c r="D370" s="21">
        <v>8.59</v>
      </c>
    </row>
    <row r="371" spans="1:4" x14ac:dyDescent="0.3">
      <c r="A371" t="s">
        <v>2165</v>
      </c>
      <c r="B371" t="s">
        <v>898</v>
      </c>
      <c r="C371" t="s">
        <v>2166</v>
      </c>
      <c r="D371" s="21">
        <v>8.59</v>
      </c>
    </row>
    <row r="372" spans="1:4" x14ac:dyDescent="0.3">
      <c r="A372" t="s">
        <v>2126</v>
      </c>
      <c r="B372" t="s">
        <v>898</v>
      </c>
      <c r="C372" t="s">
        <v>2127</v>
      </c>
      <c r="D372" s="21">
        <v>89.92</v>
      </c>
    </row>
    <row r="373" spans="1:4" x14ac:dyDescent="0.3">
      <c r="A373" t="s">
        <v>2125</v>
      </c>
      <c r="B373" t="s">
        <v>891</v>
      </c>
      <c r="C373" t="s">
        <v>1066</v>
      </c>
      <c r="D373" s="21">
        <v>1</v>
      </c>
    </row>
    <row r="374" spans="1:4" x14ac:dyDescent="0.3">
      <c r="A374" t="s">
        <v>2161</v>
      </c>
      <c r="B374" t="s">
        <v>898</v>
      </c>
      <c r="C374" t="s">
        <v>2160</v>
      </c>
      <c r="D374" s="21">
        <v>7.21</v>
      </c>
    </row>
    <row r="375" spans="1:4" x14ac:dyDescent="0.3">
      <c r="A375" t="s">
        <v>2245</v>
      </c>
      <c r="B375" t="s">
        <v>898</v>
      </c>
      <c r="C375" t="s">
        <v>2246</v>
      </c>
      <c r="D375" s="21">
        <v>659.22</v>
      </c>
    </row>
    <row r="376" spans="1:4" x14ac:dyDescent="0.3">
      <c r="A376" t="s">
        <v>2250</v>
      </c>
      <c r="B376" t="s">
        <v>898</v>
      </c>
      <c r="C376" t="s">
        <v>2251</v>
      </c>
      <c r="D376" s="21">
        <v>514.33000000000004</v>
      </c>
    </row>
    <row r="377" spans="1:4" x14ac:dyDescent="0.3">
      <c r="A377" t="s">
        <v>2244</v>
      </c>
      <c r="B377" t="s">
        <v>891</v>
      </c>
      <c r="C377" t="s">
        <v>2030</v>
      </c>
      <c r="D377" s="21">
        <v>1</v>
      </c>
    </row>
    <row r="378" spans="1:4" x14ac:dyDescent="0.3">
      <c r="A378" t="s">
        <v>2374</v>
      </c>
      <c r="B378" t="s">
        <v>637</v>
      </c>
      <c r="C378" t="s">
        <v>2375</v>
      </c>
      <c r="D378" s="21">
        <v>52</v>
      </c>
    </row>
    <row r="379" spans="1:4" x14ac:dyDescent="0.3">
      <c r="A379" t="s">
        <v>2379</v>
      </c>
      <c r="B379" t="s">
        <v>637</v>
      </c>
      <c r="C379" t="s">
        <v>2380</v>
      </c>
      <c r="D379" s="21">
        <v>40</v>
      </c>
    </row>
    <row r="380" spans="1:4" x14ac:dyDescent="0.3">
      <c r="A380" t="s">
        <v>2419</v>
      </c>
      <c r="B380" t="s">
        <v>15</v>
      </c>
      <c r="C380" t="s">
        <v>2418</v>
      </c>
      <c r="D380" s="21">
        <v>1390</v>
      </c>
    </row>
    <row r="381" spans="1:4" x14ac:dyDescent="0.3">
      <c r="A381" t="s">
        <v>2423</v>
      </c>
      <c r="B381" t="s">
        <v>15</v>
      </c>
      <c r="C381" t="s">
        <v>2422</v>
      </c>
      <c r="D381" s="21">
        <v>555</v>
      </c>
    </row>
    <row r="382" spans="1:4" x14ac:dyDescent="0.3">
      <c r="A382" t="s">
        <v>2427</v>
      </c>
      <c r="B382" t="s">
        <v>15</v>
      </c>
      <c r="C382" t="s">
        <v>2426</v>
      </c>
      <c r="D382" s="21">
        <v>1620</v>
      </c>
    </row>
    <row r="383" spans="1:4" x14ac:dyDescent="0.3">
      <c r="A383" t="s">
        <v>2431</v>
      </c>
      <c r="B383" t="s">
        <v>15</v>
      </c>
      <c r="C383" t="s">
        <v>2430</v>
      </c>
      <c r="D383" s="21">
        <v>1000</v>
      </c>
    </row>
    <row r="384" spans="1:4" x14ac:dyDescent="0.3">
      <c r="A384" t="s">
        <v>2435</v>
      </c>
      <c r="B384" t="s">
        <v>15</v>
      </c>
      <c r="C384" t="s">
        <v>2434</v>
      </c>
      <c r="D384" s="21">
        <v>275</v>
      </c>
    </row>
    <row r="385" spans="1:4" x14ac:dyDescent="0.3">
      <c r="A385" t="s">
        <v>2439</v>
      </c>
      <c r="B385" t="s">
        <v>15</v>
      </c>
      <c r="C385" t="s">
        <v>2438</v>
      </c>
      <c r="D385" s="21">
        <v>140</v>
      </c>
    </row>
    <row r="386" spans="1:4" x14ac:dyDescent="0.3">
      <c r="A386" t="s">
        <v>2443</v>
      </c>
      <c r="B386" t="s">
        <v>15</v>
      </c>
      <c r="C386" t="s">
        <v>2442</v>
      </c>
      <c r="D386" s="21">
        <v>1890</v>
      </c>
    </row>
    <row r="387" spans="1:4" x14ac:dyDescent="0.3">
      <c r="A387" t="s">
        <v>2269</v>
      </c>
      <c r="B387" t="s">
        <v>891</v>
      </c>
      <c r="C387" t="s">
        <v>2030</v>
      </c>
      <c r="D387" s="21">
        <v>1</v>
      </c>
    </row>
    <row r="388" spans="1:4" x14ac:dyDescent="0.3">
      <c r="A388" t="s">
        <v>2267</v>
      </c>
      <c r="B388" t="s">
        <v>898</v>
      </c>
      <c r="C388" t="s">
        <v>2268</v>
      </c>
      <c r="D388" s="21">
        <v>28.04</v>
      </c>
    </row>
    <row r="389" spans="1:4" x14ac:dyDescent="0.3">
      <c r="A389" t="s">
        <v>2265</v>
      </c>
      <c r="B389" t="s">
        <v>898</v>
      </c>
      <c r="C389" t="s">
        <v>2266</v>
      </c>
      <c r="D389" s="21">
        <v>27.43</v>
      </c>
    </row>
    <row r="390" spans="1:4" x14ac:dyDescent="0.3">
      <c r="A390" t="s">
        <v>2263</v>
      </c>
      <c r="B390" t="s">
        <v>898</v>
      </c>
      <c r="C390" t="s">
        <v>2264</v>
      </c>
      <c r="D390" s="21">
        <v>408.04</v>
      </c>
    </row>
    <row r="391" spans="1:4" x14ac:dyDescent="0.3">
      <c r="A391" t="s">
        <v>2261</v>
      </c>
      <c r="B391" t="s">
        <v>898</v>
      </c>
      <c r="C391" t="s">
        <v>2262</v>
      </c>
      <c r="D391" s="21">
        <v>63.8</v>
      </c>
    </row>
    <row r="392" spans="1:4" x14ac:dyDescent="0.3">
      <c r="A392" t="s">
        <v>2273</v>
      </c>
      <c r="B392" t="s">
        <v>898</v>
      </c>
      <c r="C392" t="s">
        <v>2274</v>
      </c>
      <c r="D392" s="21">
        <v>52.91</v>
      </c>
    </row>
    <row r="393" spans="1:4" x14ac:dyDescent="0.3">
      <c r="A393" t="s">
        <v>2449</v>
      </c>
      <c r="B393" t="s">
        <v>898</v>
      </c>
      <c r="C393" t="s">
        <v>2450</v>
      </c>
      <c r="D393" s="21">
        <v>501.22</v>
      </c>
    </row>
    <row r="394" spans="1:4" x14ac:dyDescent="0.3">
      <c r="A394" t="s">
        <v>2281</v>
      </c>
      <c r="B394" t="s">
        <v>898</v>
      </c>
      <c r="C394" t="s">
        <v>2282</v>
      </c>
      <c r="D394" s="21">
        <v>2532.58</v>
      </c>
    </row>
    <row r="395" spans="1:4" x14ac:dyDescent="0.3">
      <c r="A395" t="s">
        <v>2290</v>
      </c>
      <c r="B395" t="s">
        <v>898</v>
      </c>
      <c r="C395" t="s">
        <v>2291</v>
      </c>
      <c r="D395" s="21">
        <v>12526.1</v>
      </c>
    </row>
    <row r="396" spans="1:4" x14ac:dyDescent="0.3">
      <c r="A396" t="s">
        <v>2295</v>
      </c>
      <c r="B396" t="s">
        <v>898</v>
      </c>
      <c r="C396" t="s">
        <v>2291</v>
      </c>
      <c r="D396" s="21">
        <v>10759.36</v>
      </c>
    </row>
    <row r="397" spans="1:4" ht="216" x14ac:dyDescent="0.3">
      <c r="A397" t="s">
        <v>1241</v>
      </c>
      <c r="B397" t="s">
        <v>13</v>
      </c>
      <c r="C397" s="70" t="s">
        <v>1242</v>
      </c>
      <c r="D397" s="21">
        <v>3.05</v>
      </c>
    </row>
    <row r="398" spans="1:4" x14ac:dyDescent="0.3">
      <c r="A398" s="15" t="s">
        <v>246</v>
      </c>
    </row>
    <row r="399" spans="1:4" x14ac:dyDescent="0.3">
      <c r="A399" t="s">
        <v>1483</v>
      </c>
      <c r="B399" t="s">
        <v>898</v>
      </c>
      <c r="C399" t="s">
        <v>1484</v>
      </c>
      <c r="D399" s="21">
        <v>223.5</v>
      </c>
    </row>
    <row r="400" spans="1:4" x14ac:dyDescent="0.3">
      <c r="A400" t="s">
        <v>1730</v>
      </c>
      <c r="B400" t="s">
        <v>72</v>
      </c>
      <c r="C400" t="s">
        <v>1731</v>
      </c>
      <c r="D400" s="21">
        <v>131.24</v>
      </c>
    </row>
    <row r="401" spans="1:4" x14ac:dyDescent="0.3">
      <c r="A401" t="s">
        <v>1735</v>
      </c>
      <c r="B401" t="s">
        <v>72</v>
      </c>
      <c r="C401" t="s">
        <v>1736</v>
      </c>
      <c r="D401" s="21">
        <v>25.78</v>
      </c>
    </row>
    <row r="402" spans="1:4" x14ac:dyDescent="0.3">
      <c r="A402" t="s">
        <v>1740</v>
      </c>
      <c r="B402" t="s">
        <v>72</v>
      </c>
      <c r="C402" t="s">
        <v>1741</v>
      </c>
      <c r="D402" s="21">
        <v>24.27</v>
      </c>
    </row>
    <row r="403" spans="1:4" x14ac:dyDescent="0.3">
      <c r="A403" t="s">
        <v>1745</v>
      </c>
      <c r="B403" t="s">
        <v>72</v>
      </c>
      <c r="C403" t="s">
        <v>1746</v>
      </c>
      <c r="D403" s="21">
        <v>371.32</v>
      </c>
    </row>
    <row r="404" spans="1:4" x14ac:dyDescent="0.3">
      <c r="A404" t="s">
        <v>1750</v>
      </c>
      <c r="B404" t="s">
        <v>72</v>
      </c>
      <c r="C404" t="s">
        <v>1751</v>
      </c>
      <c r="D404" s="21">
        <v>348.61</v>
      </c>
    </row>
    <row r="405" spans="1:4" x14ac:dyDescent="0.3">
      <c r="A405" t="s">
        <v>1755</v>
      </c>
      <c r="B405" t="s">
        <v>72</v>
      </c>
      <c r="C405" t="s">
        <v>1756</v>
      </c>
      <c r="D405" s="21">
        <v>30.98</v>
      </c>
    </row>
    <row r="406" spans="1:4" x14ac:dyDescent="0.3">
      <c r="A406" t="s">
        <v>1769</v>
      </c>
      <c r="B406" t="s">
        <v>72</v>
      </c>
      <c r="C406" t="s">
        <v>1770</v>
      </c>
      <c r="D406" s="21">
        <v>178.06</v>
      </c>
    </row>
    <row r="407" spans="1:4" x14ac:dyDescent="0.3">
      <c r="A407" t="s">
        <v>906</v>
      </c>
      <c r="B407" t="s">
        <v>72</v>
      </c>
      <c r="C407" t="s">
        <v>907</v>
      </c>
      <c r="D407" s="21">
        <v>1068.6600000000001</v>
      </c>
    </row>
    <row r="408" spans="1:4" x14ac:dyDescent="0.3">
      <c r="A408" t="s">
        <v>915</v>
      </c>
      <c r="B408" t="s">
        <v>72</v>
      </c>
      <c r="C408" t="s">
        <v>916</v>
      </c>
      <c r="D408" s="21">
        <v>1068.6600000000001</v>
      </c>
    </row>
    <row r="409" spans="1:4" x14ac:dyDescent="0.3">
      <c r="A409" t="s">
        <v>918</v>
      </c>
      <c r="B409" t="s">
        <v>72</v>
      </c>
      <c r="C409" t="s">
        <v>919</v>
      </c>
      <c r="D409" s="21">
        <v>457.68</v>
      </c>
    </row>
    <row r="410" spans="1:4" x14ac:dyDescent="0.3">
      <c r="A410" t="s">
        <v>1776</v>
      </c>
      <c r="B410" t="s">
        <v>891</v>
      </c>
      <c r="C410" t="s">
        <v>1777</v>
      </c>
      <c r="D410" s="21">
        <v>68.489999999999995</v>
      </c>
    </row>
    <row r="411" spans="1:4" x14ac:dyDescent="0.3">
      <c r="A411" t="s">
        <v>1774</v>
      </c>
      <c r="B411" t="s">
        <v>846</v>
      </c>
      <c r="C411" t="s">
        <v>1775</v>
      </c>
      <c r="D411" s="21">
        <v>1.86</v>
      </c>
    </row>
    <row r="412" spans="1:4" x14ac:dyDescent="0.3">
      <c r="A412" t="s">
        <v>1781</v>
      </c>
      <c r="B412" t="s">
        <v>1782</v>
      </c>
      <c r="C412" t="s">
        <v>1783</v>
      </c>
      <c r="D412" s="21">
        <v>1.86</v>
      </c>
    </row>
    <row r="413" spans="1:4" x14ac:dyDescent="0.3">
      <c r="A413" t="s">
        <v>1762</v>
      </c>
      <c r="B413" t="s">
        <v>72</v>
      </c>
      <c r="C413" t="s">
        <v>1763</v>
      </c>
      <c r="D413" s="21">
        <v>775.13</v>
      </c>
    </row>
    <row r="414" spans="1:4" x14ac:dyDescent="0.3">
      <c r="A414" t="s">
        <v>1795</v>
      </c>
      <c r="B414" t="s">
        <v>72</v>
      </c>
      <c r="C414" t="s">
        <v>1796</v>
      </c>
      <c r="D414" s="21">
        <v>256.18</v>
      </c>
    </row>
    <row r="415" spans="1:4" x14ac:dyDescent="0.3">
      <c r="A415" t="s">
        <v>922</v>
      </c>
      <c r="B415" t="s">
        <v>72</v>
      </c>
      <c r="C415" t="s">
        <v>923</v>
      </c>
      <c r="D415" s="21">
        <v>1.1200000000000001</v>
      </c>
    </row>
    <row r="416" spans="1:4" x14ac:dyDescent="0.3">
      <c r="A416" t="s">
        <v>926</v>
      </c>
      <c r="B416" t="s">
        <v>72</v>
      </c>
      <c r="C416" t="s">
        <v>927</v>
      </c>
      <c r="D416" s="21">
        <v>8.0500000000000007</v>
      </c>
    </row>
    <row r="417" spans="1:4" x14ac:dyDescent="0.3">
      <c r="A417" t="s">
        <v>908</v>
      </c>
      <c r="B417" t="s">
        <v>72</v>
      </c>
      <c r="C417" t="s">
        <v>909</v>
      </c>
      <c r="D417" s="21">
        <v>450.91</v>
      </c>
    </row>
    <row r="418" spans="1:4" x14ac:dyDescent="0.3">
      <c r="A418" t="s">
        <v>910</v>
      </c>
      <c r="B418" t="s">
        <v>911</v>
      </c>
      <c r="C418" t="s">
        <v>912</v>
      </c>
      <c r="D418" s="21">
        <v>87.1</v>
      </c>
    </row>
    <row r="419" spans="1:4" x14ac:dyDescent="0.3">
      <c r="A419" t="s">
        <v>1787</v>
      </c>
      <c r="B419" t="s">
        <v>911</v>
      </c>
      <c r="C419" t="s">
        <v>912</v>
      </c>
      <c r="D419" s="21">
        <v>56.32</v>
      </c>
    </row>
    <row r="420" spans="1:4" x14ac:dyDescent="0.3">
      <c r="A420" t="s">
        <v>1790</v>
      </c>
      <c r="B420" t="s">
        <v>911</v>
      </c>
      <c r="C420" t="s">
        <v>1791</v>
      </c>
      <c r="D420" s="21">
        <v>56.32</v>
      </c>
    </row>
    <row r="421" spans="1:4" x14ac:dyDescent="0.3">
      <c r="A421" t="s">
        <v>1788</v>
      </c>
      <c r="B421" t="s">
        <v>911</v>
      </c>
      <c r="C421" t="s">
        <v>1789</v>
      </c>
      <c r="D421" s="21">
        <v>65.489999999999995</v>
      </c>
    </row>
    <row r="422" spans="1:4" x14ac:dyDescent="0.3">
      <c r="A422" t="s">
        <v>1760</v>
      </c>
      <c r="B422" t="s">
        <v>72</v>
      </c>
      <c r="C422" t="s">
        <v>1761</v>
      </c>
      <c r="D422" s="21">
        <v>427.69</v>
      </c>
    </row>
    <row r="423" spans="1:4" x14ac:dyDescent="0.3">
      <c r="A423" t="s">
        <v>1767</v>
      </c>
      <c r="B423" t="s">
        <v>72</v>
      </c>
      <c r="C423" t="s">
        <v>1768</v>
      </c>
      <c r="D423" s="21">
        <v>115.04</v>
      </c>
    </row>
    <row r="424" spans="1:4" ht="201.6" x14ac:dyDescent="0.3">
      <c r="A424" t="s">
        <v>2214</v>
      </c>
      <c r="B424" t="s">
        <v>15</v>
      </c>
      <c r="C424" s="70" t="s">
        <v>2215</v>
      </c>
      <c r="D424" s="21">
        <v>1580.82</v>
      </c>
    </row>
    <row r="425" spans="1:4" ht="86.4" x14ac:dyDescent="0.3">
      <c r="A425" t="s">
        <v>2209</v>
      </c>
      <c r="B425" t="s">
        <v>15</v>
      </c>
      <c r="C425" s="70" t="s">
        <v>2210</v>
      </c>
      <c r="D425" s="21">
        <v>988.52</v>
      </c>
    </row>
    <row r="426" spans="1:4" x14ac:dyDescent="0.3">
      <c r="A426" t="s">
        <v>2204</v>
      </c>
      <c r="B426" t="s">
        <v>16</v>
      </c>
      <c r="C426" t="s">
        <v>2205</v>
      </c>
      <c r="D426" s="21">
        <v>36.33</v>
      </c>
    </row>
    <row r="427" spans="1:4" ht="57.6" x14ac:dyDescent="0.3">
      <c r="A427" t="s">
        <v>2199</v>
      </c>
      <c r="B427" t="s">
        <v>15</v>
      </c>
      <c r="C427" s="70" t="s">
        <v>2200</v>
      </c>
      <c r="D427" s="21">
        <v>476.82</v>
      </c>
    </row>
    <row r="428" spans="1:4" x14ac:dyDescent="0.3">
      <c r="A428" t="s">
        <v>2219</v>
      </c>
      <c r="B428" t="s">
        <v>15</v>
      </c>
      <c r="C428" t="s">
        <v>2220</v>
      </c>
      <c r="D428" s="21">
        <v>636.25</v>
      </c>
    </row>
    <row r="429" spans="1:4" x14ac:dyDescent="0.3">
      <c r="A429" t="s">
        <v>2224</v>
      </c>
      <c r="B429" t="s">
        <v>72</v>
      </c>
      <c r="C429" t="s">
        <v>2225</v>
      </c>
      <c r="D429" s="21">
        <v>194.04</v>
      </c>
    </row>
    <row r="430" spans="1:4" x14ac:dyDescent="0.3">
      <c r="A430" t="s">
        <v>2229</v>
      </c>
      <c r="B430" t="s">
        <v>72</v>
      </c>
      <c r="C430" t="s">
        <v>2230</v>
      </c>
      <c r="D430" s="21">
        <v>207.39</v>
      </c>
    </row>
    <row r="431" spans="1:4" x14ac:dyDescent="0.3">
      <c r="A431" t="s">
        <v>2234</v>
      </c>
      <c r="B431" t="s">
        <v>72</v>
      </c>
      <c r="C431" t="s">
        <v>2235</v>
      </c>
      <c r="D431" s="21">
        <v>365.93</v>
      </c>
    </row>
    <row r="432" spans="1:4" x14ac:dyDescent="0.3">
      <c r="A432" t="s">
        <v>2239</v>
      </c>
      <c r="B432" t="s">
        <v>72</v>
      </c>
      <c r="C432" t="s">
        <v>2240</v>
      </c>
      <c r="D432" s="21">
        <v>407.08</v>
      </c>
    </row>
  </sheetData>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3"/>
  <sheetViews>
    <sheetView zoomScale="85" zoomScaleNormal="85" workbookViewId="0">
      <selection activeCell="M52" sqref="M52"/>
    </sheetView>
  </sheetViews>
  <sheetFormatPr baseColWidth="10" defaultColWidth="8.88671875" defaultRowHeight="14.4" x14ac:dyDescent="0.3"/>
  <cols>
    <col min="1" max="1" width="25.6640625" customWidth="1"/>
    <col min="2" max="2" width="3.44140625" customWidth="1"/>
    <col min="3" max="7" width="13.6640625" customWidth="1"/>
    <col min="8" max="8" width="25.6640625" customWidth="1"/>
  </cols>
  <sheetData>
    <row r="1" spans="1:8" x14ac:dyDescent="0.3">
      <c r="E1" s="124" t="s">
        <v>0</v>
      </c>
      <c r="F1" s="124" t="s">
        <v>0</v>
      </c>
      <c r="G1" s="124" t="s">
        <v>0</v>
      </c>
      <c r="H1" s="124" t="s">
        <v>0</v>
      </c>
    </row>
    <row r="2" spans="1:8" x14ac:dyDescent="0.3">
      <c r="E2" s="124"/>
      <c r="F2" s="124"/>
      <c r="G2" s="124"/>
      <c r="H2" s="124"/>
    </row>
    <row r="3" spans="1:8" x14ac:dyDescent="0.3">
      <c r="E3" s="124"/>
      <c r="F3" s="124"/>
      <c r="G3" s="124"/>
      <c r="H3" s="124"/>
    </row>
    <row r="4" spans="1:8" x14ac:dyDescent="0.3">
      <c r="E4" s="124"/>
      <c r="F4" s="124"/>
      <c r="G4" s="124"/>
      <c r="H4" s="124"/>
    </row>
    <row r="6" spans="1:8" ht="18" x14ac:dyDescent="0.35">
      <c r="C6" s="125" t="s">
        <v>350</v>
      </c>
      <c r="D6" s="125" t="s">
        <v>350</v>
      </c>
      <c r="E6" s="125" t="s">
        <v>350</v>
      </c>
      <c r="F6" s="125" t="s">
        <v>350</v>
      </c>
      <c r="G6" s="125" t="s">
        <v>350</v>
      </c>
    </row>
    <row r="12" spans="1:8" x14ac:dyDescent="0.3">
      <c r="A12" s="71" t="s">
        <v>2478</v>
      </c>
      <c r="B12" s="17" t="s">
        <v>352</v>
      </c>
      <c r="C12" s="71" t="s">
        <v>2321</v>
      </c>
      <c r="D12" s="71" t="s">
        <v>15</v>
      </c>
      <c r="E12" s="123" t="s">
        <v>2479</v>
      </c>
      <c r="F12" s="123" t="s">
        <v>2322</v>
      </c>
      <c r="G12" s="72">
        <f>SUM(G13:G17)</f>
        <v>27</v>
      </c>
    </row>
    <row r="13" spans="1:8" x14ac:dyDescent="0.3">
      <c r="A13" s="73" t="s">
        <v>2480</v>
      </c>
      <c r="B13" s="74"/>
      <c r="C13" s="75">
        <v>7</v>
      </c>
      <c r="D13" s="75"/>
      <c r="E13" s="75"/>
      <c r="F13" s="75"/>
      <c r="G13" s="75">
        <f>PRODUCT(C13:F13)</f>
        <v>7</v>
      </c>
    </row>
    <row r="14" spans="1:8" ht="45" customHeight="1" x14ac:dyDescent="0.3">
      <c r="A14" s="73" t="s">
        <v>2481</v>
      </c>
      <c r="B14" s="74"/>
      <c r="C14" s="75">
        <v>12</v>
      </c>
      <c r="D14" s="75"/>
      <c r="E14" s="75"/>
      <c r="F14" s="75"/>
      <c r="G14" s="75">
        <f>PRODUCT(C14:F14)</f>
        <v>12</v>
      </c>
    </row>
    <row r="15" spans="1:8" x14ac:dyDescent="0.3">
      <c r="A15" s="73" t="s">
        <v>2482</v>
      </c>
      <c r="B15" s="74"/>
      <c r="C15" s="75">
        <v>3</v>
      </c>
      <c r="D15" s="75"/>
      <c r="E15" s="75"/>
      <c r="F15" s="75"/>
      <c r="G15" s="75">
        <f>PRODUCT(C15:F15)</f>
        <v>3</v>
      </c>
    </row>
    <row r="16" spans="1:8" x14ac:dyDescent="0.3">
      <c r="A16" s="73" t="s">
        <v>2483</v>
      </c>
      <c r="B16" s="74"/>
      <c r="C16" s="75">
        <v>2</v>
      </c>
      <c r="D16" s="75"/>
      <c r="E16" s="75"/>
      <c r="F16" s="75"/>
      <c r="G16" s="75">
        <f>PRODUCT(C16:F16)</f>
        <v>2</v>
      </c>
    </row>
    <row r="17" spans="1:7" ht="45" customHeight="1" x14ac:dyDescent="0.3">
      <c r="A17" s="73" t="s">
        <v>2484</v>
      </c>
      <c r="B17" s="74"/>
      <c r="C17" s="75">
        <v>3</v>
      </c>
      <c r="D17" s="75"/>
      <c r="E17" s="75"/>
      <c r="F17" s="75"/>
      <c r="G17" s="75">
        <f>PRODUCT(C17:F17)</f>
        <v>3</v>
      </c>
    </row>
    <row r="20" spans="1:7" x14ac:dyDescent="0.3">
      <c r="A20" s="71" t="s">
        <v>2485</v>
      </c>
      <c r="B20" s="17" t="s">
        <v>352</v>
      </c>
      <c r="C20" s="71" t="s">
        <v>2318</v>
      </c>
      <c r="D20" s="71" t="s">
        <v>13</v>
      </c>
      <c r="E20" s="123" t="s">
        <v>2486</v>
      </c>
      <c r="F20" s="123" t="s">
        <v>2319</v>
      </c>
      <c r="G20" s="72">
        <f>SUM(G21:G22)</f>
        <v>91.199999999999989</v>
      </c>
    </row>
    <row r="21" spans="1:7" x14ac:dyDescent="0.3">
      <c r="A21" s="73" t="s">
        <v>2487</v>
      </c>
      <c r="B21" s="74"/>
      <c r="C21" s="75">
        <v>12</v>
      </c>
      <c r="D21" s="75">
        <v>4.5999999999999996</v>
      </c>
      <c r="E21" s="75"/>
      <c r="F21" s="75"/>
      <c r="G21" s="75">
        <f>PRODUCT(C21:F21)</f>
        <v>55.199999999999996</v>
      </c>
    </row>
    <row r="22" spans="1:7" x14ac:dyDescent="0.3">
      <c r="A22" s="73" t="s">
        <v>2488</v>
      </c>
      <c r="B22" s="74"/>
      <c r="C22" s="75">
        <v>1</v>
      </c>
      <c r="D22" s="75">
        <v>36</v>
      </c>
      <c r="E22" s="75"/>
      <c r="F22" s="75"/>
      <c r="G22" s="75">
        <f>PRODUCT(C22:F22)</f>
        <v>36</v>
      </c>
    </row>
    <row r="24" spans="1:7" ht="45" customHeight="1" x14ac:dyDescent="0.3">
      <c r="A24" s="71" t="s">
        <v>2489</v>
      </c>
      <c r="B24" s="17" t="s">
        <v>352</v>
      </c>
      <c r="C24" s="71" t="s">
        <v>2309</v>
      </c>
      <c r="D24" s="71" t="s">
        <v>13</v>
      </c>
      <c r="E24" s="123" t="s">
        <v>618</v>
      </c>
      <c r="F24" s="123" t="s">
        <v>2310</v>
      </c>
      <c r="G24" s="72">
        <f>SUM(G25:G29)</f>
        <v>318</v>
      </c>
    </row>
    <row r="25" spans="1:7" x14ac:dyDescent="0.3">
      <c r="A25" s="73" t="s">
        <v>2490</v>
      </c>
      <c r="B25" s="74"/>
      <c r="C25" s="75">
        <v>1</v>
      </c>
      <c r="D25" s="75">
        <v>101</v>
      </c>
      <c r="E25" s="75"/>
      <c r="F25" s="75"/>
      <c r="G25" s="75">
        <f>PRODUCT(C25:F25)</f>
        <v>101</v>
      </c>
    </row>
    <row r="26" spans="1:7" x14ac:dyDescent="0.3">
      <c r="A26" s="73" t="s">
        <v>2491</v>
      </c>
      <c r="B26" s="74"/>
      <c r="C26" s="75">
        <v>1</v>
      </c>
      <c r="D26" s="75">
        <v>64</v>
      </c>
      <c r="E26" s="75"/>
      <c r="F26" s="75"/>
      <c r="G26" s="75">
        <f>PRODUCT(C26:F26)</f>
        <v>64</v>
      </c>
    </row>
    <row r="27" spans="1:7" x14ac:dyDescent="0.3">
      <c r="A27" s="73" t="s">
        <v>2492</v>
      </c>
      <c r="B27" s="74"/>
      <c r="C27" s="75">
        <v>1</v>
      </c>
      <c r="D27" s="75">
        <v>95</v>
      </c>
      <c r="E27" s="75"/>
      <c r="F27" s="75"/>
      <c r="G27" s="75">
        <f>PRODUCT(C27:F27)</f>
        <v>95</v>
      </c>
    </row>
    <row r="28" spans="1:7" ht="45" customHeight="1" x14ac:dyDescent="0.3">
      <c r="A28" s="73" t="s">
        <v>2493</v>
      </c>
      <c r="B28" s="74"/>
      <c r="C28" s="75">
        <v>1</v>
      </c>
      <c r="D28" s="75">
        <v>33</v>
      </c>
      <c r="E28" s="75"/>
      <c r="F28" s="75"/>
      <c r="G28" s="75">
        <f>PRODUCT(C28:F28)</f>
        <v>33</v>
      </c>
    </row>
    <row r="29" spans="1:7" x14ac:dyDescent="0.3">
      <c r="A29" s="73" t="s">
        <v>2494</v>
      </c>
      <c r="B29" s="74"/>
      <c r="C29" s="75">
        <v>1</v>
      </c>
      <c r="D29" s="75">
        <v>25</v>
      </c>
      <c r="E29" s="75"/>
      <c r="F29" s="75"/>
      <c r="G29" s="75">
        <f>PRODUCT(C29:F29)</f>
        <v>25</v>
      </c>
    </row>
    <row r="31" spans="1:7" ht="45" customHeight="1" x14ac:dyDescent="0.3">
      <c r="A31" s="71" t="s">
        <v>2489</v>
      </c>
      <c r="B31" s="17" t="s">
        <v>352</v>
      </c>
      <c r="C31" s="71" t="s">
        <v>2309</v>
      </c>
      <c r="D31" s="71" t="s">
        <v>13</v>
      </c>
      <c r="E31" s="123" t="s">
        <v>616</v>
      </c>
      <c r="F31" s="123" t="s">
        <v>2310</v>
      </c>
      <c r="G31" s="72">
        <f>SUM(G32:G36)</f>
        <v>302</v>
      </c>
    </row>
    <row r="32" spans="1:7" x14ac:dyDescent="0.3">
      <c r="A32" s="73" t="s">
        <v>2495</v>
      </c>
      <c r="B32" s="74"/>
      <c r="C32" s="75">
        <v>1</v>
      </c>
      <c r="D32" s="75">
        <v>139</v>
      </c>
      <c r="E32" s="75"/>
      <c r="F32" s="75"/>
      <c r="G32" s="75">
        <f>PRODUCT(C32:F32)</f>
        <v>139</v>
      </c>
    </row>
    <row r="33" spans="1:7" x14ac:dyDescent="0.3">
      <c r="A33" s="73" t="s">
        <v>2496</v>
      </c>
      <c r="B33" s="74"/>
      <c r="C33" s="75">
        <v>1</v>
      </c>
      <c r="D33" s="75">
        <v>38</v>
      </c>
      <c r="E33" s="75"/>
      <c r="F33" s="75"/>
      <c r="G33" s="75">
        <f>PRODUCT(C33:F33)</f>
        <v>38</v>
      </c>
    </row>
    <row r="34" spans="1:7" x14ac:dyDescent="0.3">
      <c r="A34" s="73" t="s">
        <v>2497</v>
      </c>
      <c r="B34" s="74"/>
      <c r="C34" s="75">
        <v>1</v>
      </c>
      <c r="D34" s="75">
        <v>84</v>
      </c>
      <c r="E34" s="75"/>
      <c r="F34" s="75"/>
      <c r="G34" s="75">
        <f>PRODUCT(C34:F34)</f>
        <v>84</v>
      </c>
    </row>
    <row r="35" spans="1:7" x14ac:dyDescent="0.3">
      <c r="A35" s="73" t="s">
        <v>2498</v>
      </c>
      <c r="B35" s="74"/>
      <c r="C35" s="75">
        <v>1</v>
      </c>
      <c r="D35" s="75">
        <v>29</v>
      </c>
      <c r="E35" s="75"/>
      <c r="F35" s="75"/>
      <c r="G35" s="75">
        <f>PRODUCT(C35:F35)</f>
        <v>29</v>
      </c>
    </row>
    <row r="36" spans="1:7" x14ac:dyDescent="0.3">
      <c r="A36" s="73" t="s">
        <v>2499</v>
      </c>
      <c r="B36" s="74"/>
      <c r="C36" s="75">
        <v>1</v>
      </c>
      <c r="D36" s="75">
        <v>12</v>
      </c>
      <c r="E36" s="75"/>
      <c r="F36" s="75"/>
      <c r="G36" s="75">
        <f>PRODUCT(C36:F36)</f>
        <v>12</v>
      </c>
    </row>
    <row r="37" spans="1:7" ht="45" customHeight="1" x14ac:dyDescent="0.3"/>
    <row r="38" spans="1:7" x14ac:dyDescent="0.3">
      <c r="A38" s="71" t="s">
        <v>2500</v>
      </c>
      <c r="B38" s="17" t="s">
        <v>352</v>
      </c>
      <c r="C38" s="71" t="s">
        <v>2297</v>
      </c>
      <c r="D38" s="71" t="s">
        <v>13</v>
      </c>
      <c r="E38" s="123" t="s">
        <v>2298</v>
      </c>
      <c r="F38" s="123" t="s">
        <v>2298</v>
      </c>
      <c r="G38" s="72">
        <f>SUM(G39:G45)</f>
        <v>268.39999999999998</v>
      </c>
    </row>
    <row r="39" spans="1:7" x14ac:dyDescent="0.3">
      <c r="A39" s="73" t="s">
        <v>2501</v>
      </c>
      <c r="B39" s="74"/>
      <c r="C39" s="75">
        <v>1</v>
      </c>
      <c r="D39" s="75">
        <v>7.5</v>
      </c>
      <c r="E39" s="75">
        <v>3.05</v>
      </c>
      <c r="F39" s="75"/>
      <c r="G39" s="75">
        <f t="shared" ref="G39:G45" si="0">PRODUCT(C39:F39)</f>
        <v>22.875</v>
      </c>
    </row>
    <row r="40" spans="1:7" x14ac:dyDescent="0.3">
      <c r="A40" s="73" t="s">
        <v>2502</v>
      </c>
      <c r="B40" s="74"/>
      <c r="C40" s="75">
        <v>1</v>
      </c>
      <c r="D40" s="75">
        <v>15.8</v>
      </c>
      <c r="E40" s="75">
        <v>3.05</v>
      </c>
      <c r="F40" s="75"/>
      <c r="G40" s="75">
        <f t="shared" si="0"/>
        <v>48.19</v>
      </c>
    </row>
    <row r="41" spans="1:7" ht="45" customHeight="1" x14ac:dyDescent="0.3">
      <c r="A41" s="73" t="s">
        <v>2503</v>
      </c>
      <c r="B41" s="74"/>
      <c r="C41" s="75">
        <v>1</v>
      </c>
      <c r="D41" s="75">
        <v>20.3</v>
      </c>
      <c r="E41" s="75">
        <v>3.05</v>
      </c>
      <c r="F41" s="75"/>
      <c r="G41" s="75">
        <f t="shared" si="0"/>
        <v>61.914999999999999</v>
      </c>
    </row>
    <row r="42" spans="1:7" x14ac:dyDescent="0.3">
      <c r="A42" s="73" t="s">
        <v>2504</v>
      </c>
      <c r="B42" s="74"/>
      <c r="C42" s="75">
        <v>1</v>
      </c>
      <c r="D42" s="75">
        <v>7</v>
      </c>
      <c r="E42" s="75">
        <v>3.05</v>
      </c>
      <c r="F42" s="75"/>
      <c r="G42" s="75">
        <f t="shared" si="0"/>
        <v>21.349999999999998</v>
      </c>
    </row>
    <row r="43" spans="1:7" x14ac:dyDescent="0.3">
      <c r="A43" s="73" t="s">
        <v>2505</v>
      </c>
      <c r="B43" s="74"/>
      <c r="C43" s="75">
        <v>1</v>
      </c>
      <c r="D43" s="75">
        <v>24.6</v>
      </c>
      <c r="E43" s="75">
        <v>3.05</v>
      </c>
      <c r="F43" s="75"/>
      <c r="G43" s="75">
        <f t="shared" si="0"/>
        <v>75.03</v>
      </c>
    </row>
    <row r="44" spans="1:7" x14ac:dyDescent="0.3">
      <c r="A44" s="73" t="s">
        <v>2506</v>
      </c>
      <c r="B44" s="74"/>
      <c r="C44" s="75">
        <v>1</v>
      </c>
      <c r="D44" s="75">
        <v>7.8</v>
      </c>
      <c r="E44" s="75">
        <v>3.05</v>
      </c>
      <c r="F44" s="75"/>
      <c r="G44" s="75">
        <f t="shared" si="0"/>
        <v>23.79</v>
      </c>
    </row>
    <row r="45" spans="1:7" x14ac:dyDescent="0.3">
      <c r="A45" s="73" t="s">
        <v>2507</v>
      </c>
      <c r="B45" s="74"/>
      <c r="C45" s="75">
        <v>1</v>
      </c>
      <c r="D45" s="75">
        <v>5</v>
      </c>
      <c r="E45" s="75">
        <v>3.05</v>
      </c>
      <c r="F45" s="75"/>
      <c r="G45" s="75">
        <f t="shared" si="0"/>
        <v>15.25</v>
      </c>
    </row>
    <row r="47" spans="1:7" x14ac:dyDescent="0.3">
      <c r="A47" s="71" t="s">
        <v>2508</v>
      </c>
      <c r="B47" s="17" t="s">
        <v>352</v>
      </c>
      <c r="C47" s="71" t="s">
        <v>2300</v>
      </c>
      <c r="D47" s="71" t="s">
        <v>13</v>
      </c>
      <c r="E47" s="123" t="s">
        <v>2509</v>
      </c>
      <c r="F47" s="123" t="s">
        <v>2301</v>
      </c>
      <c r="G47" s="72">
        <f>SUM(G48:G48)</f>
        <v>45.75</v>
      </c>
    </row>
    <row r="48" spans="1:7" ht="45" customHeight="1" x14ac:dyDescent="0.3">
      <c r="A48" s="73" t="s">
        <v>2510</v>
      </c>
      <c r="B48" s="74"/>
      <c r="C48" s="75">
        <v>1</v>
      </c>
      <c r="D48" s="75">
        <v>15</v>
      </c>
      <c r="E48" s="76">
        <v>3.05</v>
      </c>
      <c r="F48" s="75"/>
      <c r="G48" s="75">
        <f>PRODUCT(C48:F48)</f>
        <v>45.75</v>
      </c>
    </row>
    <row r="51" spans="1:7" ht="45" customHeight="1" x14ac:dyDescent="0.3">
      <c r="A51" s="71" t="s">
        <v>2511</v>
      </c>
      <c r="B51" s="17" t="s">
        <v>352</v>
      </c>
      <c r="C51" s="71" t="s">
        <v>2312</v>
      </c>
      <c r="D51" s="71" t="s">
        <v>13</v>
      </c>
      <c r="E51" s="126" t="s">
        <v>2512</v>
      </c>
      <c r="F51" s="126" t="s">
        <v>2313</v>
      </c>
      <c r="G51" s="72">
        <f>SUM(G52:G52)</f>
        <v>138</v>
      </c>
    </row>
    <row r="52" spans="1:7" x14ac:dyDescent="0.3">
      <c r="A52" s="73" t="s">
        <v>2513</v>
      </c>
      <c r="B52" s="74"/>
      <c r="C52" s="75">
        <v>1</v>
      </c>
      <c r="D52" s="75">
        <v>138</v>
      </c>
      <c r="E52" s="75">
        <v>1</v>
      </c>
      <c r="F52" s="75"/>
      <c r="G52" s="75">
        <f>PRODUCT(C52:F52)</f>
        <v>138</v>
      </c>
    </row>
    <row r="53" spans="1:7" x14ac:dyDescent="0.3">
      <c r="A53" s="73"/>
      <c r="B53" s="74"/>
      <c r="C53" s="77"/>
      <c r="D53" s="77"/>
      <c r="E53" s="78"/>
      <c r="F53" s="78"/>
      <c r="G53" s="77"/>
    </row>
    <row r="54" spans="1:7" ht="45" customHeight="1" x14ac:dyDescent="0.3">
      <c r="A54" s="71" t="s">
        <v>2511</v>
      </c>
      <c r="B54" s="17" t="s">
        <v>352</v>
      </c>
      <c r="C54" s="71" t="s">
        <v>2312</v>
      </c>
      <c r="D54" s="71" t="s">
        <v>13</v>
      </c>
      <c r="E54" s="126" t="s">
        <v>2514</v>
      </c>
      <c r="F54" s="126" t="s">
        <v>2313</v>
      </c>
      <c r="G54" s="72">
        <f>SUM(G55:G57)</f>
        <v>216</v>
      </c>
    </row>
    <row r="55" spans="1:7" x14ac:dyDescent="0.3">
      <c r="A55" s="73" t="s">
        <v>2515</v>
      </c>
      <c r="B55" s="74"/>
      <c r="C55" s="75">
        <v>1</v>
      </c>
      <c r="D55" s="75">
        <v>138</v>
      </c>
      <c r="E55" s="75">
        <v>1</v>
      </c>
      <c r="F55" s="75"/>
      <c r="G55" s="75">
        <f>PRODUCT(C55:F55)</f>
        <v>138</v>
      </c>
    </row>
    <row r="56" spans="1:7" x14ac:dyDescent="0.3">
      <c r="A56" s="73" t="s">
        <v>2516</v>
      </c>
      <c r="B56" s="74"/>
      <c r="C56" s="75">
        <v>1</v>
      </c>
      <c r="D56" s="75">
        <v>38</v>
      </c>
      <c r="E56" s="75">
        <v>1</v>
      </c>
      <c r="F56" s="75"/>
      <c r="G56" s="75">
        <f>PRODUCT(C56:F56)</f>
        <v>38</v>
      </c>
    </row>
    <row r="57" spans="1:7" ht="45" customHeight="1" x14ac:dyDescent="0.3">
      <c r="A57" s="73" t="s">
        <v>2517</v>
      </c>
      <c r="B57" s="74"/>
      <c r="C57" s="75">
        <v>1</v>
      </c>
      <c r="D57" s="75">
        <v>40</v>
      </c>
      <c r="E57" s="75">
        <v>1</v>
      </c>
      <c r="F57" s="75"/>
      <c r="G57" s="75">
        <f>PRODUCT(C57:F57)</f>
        <v>40</v>
      </c>
    </row>
    <row r="60" spans="1:7" ht="45" customHeight="1" x14ac:dyDescent="0.3">
      <c r="A60" s="71" t="s">
        <v>2518</v>
      </c>
      <c r="B60" s="17" t="s">
        <v>352</v>
      </c>
      <c r="C60" s="71" t="s">
        <v>1174</v>
      </c>
      <c r="D60" s="71" t="s">
        <v>13</v>
      </c>
      <c r="E60" s="123" t="s">
        <v>2519</v>
      </c>
      <c r="F60" s="123" t="s">
        <v>1175</v>
      </c>
      <c r="G60" s="72">
        <f>SUM(G61:G65)</f>
        <v>192.32</v>
      </c>
    </row>
    <row r="61" spans="1:7" x14ac:dyDescent="0.3">
      <c r="A61" s="73" t="s">
        <v>2520</v>
      </c>
      <c r="B61" s="74"/>
      <c r="C61" s="75">
        <v>1</v>
      </c>
      <c r="D61" s="75">
        <v>39</v>
      </c>
      <c r="E61" s="75">
        <v>3.1</v>
      </c>
      <c r="F61" s="75"/>
      <c r="G61" s="75">
        <f t="shared" ref="G61:G65" si="1">PRODUCT(C61:F61)</f>
        <v>120.9</v>
      </c>
    </row>
    <row r="62" spans="1:7" x14ac:dyDescent="0.3">
      <c r="A62" s="73" t="s">
        <v>2521</v>
      </c>
      <c r="B62" s="74"/>
      <c r="C62" s="75">
        <v>1</v>
      </c>
      <c r="D62" s="75">
        <v>4.5</v>
      </c>
      <c r="E62" s="75">
        <v>3.1</v>
      </c>
      <c r="F62" s="75"/>
      <c r="G62" s="75">
        <f t="shared" si="1"/>
        <v>13.950000000000001</v>
      </c>
    </row>
    <row r="63" spans="1:7" ht="45" customHeight="1" x14ac:dyDescent="0.3">
      <c r="A63" s="73" t="s">
        <v>2522</v>
      </c>
      <c r="B63" s="74"/>
      <c r="C63" s="75">
        <v>1</v>
      </c>
      <c r="D63" s="75">
        <v>6.2</v>
      </c>
      <c r="E63" s="75">
        <v>3.1</v>
      </c>
      <c r="F63" s="75"/>
      <c r="G63" s="75">
        <f t="shared" si="1"/>
        <v>19.220000000000002</v>
      </c>
    </row>
    <row r="64" spans="1:7" x14ac:dyDescent="0.3">
      <c r="A64" s="73" t="s">
        <v>2523</v>
      </c>
      <c r="B64" s="74"/>
      <c r="C64" s="75">
        <v>1</v>
      </c>
      <c r="D64" s="75">
        <v>7.5</v>
      </c>
      <c r="E64" s="75">
        <v>3.1</v>
      </c>
      <c r="F64" s="75"/>
      <c r="G64" s="75">
        <f t="shared" si="1"/>
        <v>23.25</v>
      </c>
    </row>
    <row r="65" spans="1:7" x14ac:dyDescent="0.3">
      <c r="A65" s="73" t="s">
        <v>2517</v>
      </c>
      <c r="B65" s="74"/>
      <c r="C65" s="75">
        <v>1</v>
      </c>
      <c r="D65" s="75">
        <v>15</v>
      </c>
      <c r="E65" s="75">
        <v>1</v>
      </c>
      <c r="F65" s="75"/>
      <c r="G65" s="75">
        <f t="shared" si="1"/>
        <v>15</v>
      </c>
    </row>
    <row r="67" spans="1:7" x14ac:dyDescent="0.3">
      <c r="A67" s="71" t="s">
        <v>2524</v>
      </c>
      <c r="B67" s="17" t="s">
        <v>352</v>
      </c>
      <c r="C67" s="71" t="s">
        <v>1161</v>
      </c>
      <c r="D67" s="71" t="s">
        <v>13</v>
      </c>
      <c r="E67" s="123" t="s">
        <v>2525</v>
      </c>
      <c r="F67" s="123" t="s">
        <v>1162</v>
      </c>
      <c r="G67" s="72">
        <f>SUM(G68:G73)</f>
        <v>140.12</v>
      </c>
    </row>
    <row r="68" spans="1:7" x14ac:dyDescent="0.3">
      <c r="A68" s="73" t="s">
        <v>2526</v>
      </c>
      <c r="B68" s="74"/>
      <c r="C68" s="75">
        <v>1</v>
      </c>
      <c r="D68" s="75">
        <v>19.2</v>
      </c>
      <c r="E68" s="75">
        <v>3.1</v>
      </c>
      <c r="F68" s="75"/>
      <c r="G68" s="75">
        <f t="shared" ref="G68:G73" si="2">PRODUCT(C68:F68)</f>
        <v>59.519999999999996</v>
      </c>
    </row>
    <row r="69" spans="1:7" x14ac:dyDescent="0.3">
      <c r="A69" s="73" t="s">
        <v>2522</v>
      </c>
      <c r="B69" s="74"/>
      <c r="C69" s="75">
        <v>1</v>
      </c>
      <c r="D69" s="75">
        <v>4</v>
      </c>
      <c r="E69" s="75">
        <v>3.1</v>
      </c>
      <c r="F69" s="75"/>
      <c r="G69" s="75">
        <f t="shared" si="2"/>
        <v>12.4</v>
      </c>
    </row>
    <row r="70" spans="1:7" x14ac:dyDescent="0.3">
      <c r="A70" s="73" t="s">
        <v>2527</v>
      </c>
      <c r="B70" s="74"/>
      <c r="C70" s="75">
        <v>1</v>
      </c>
      <c r="D70" s="75">
        <v>4</v>
      </c>
      <c r="E70" s="75">
        <v>3.1</v>
      </c>
      <c r="F70" s="75"/>
      <c r="G70" s="75">
        <f t="shared" si="2"/>
        <v>12.4</v>
      </c>
    </row>
    <row r="71" spans="1:7" x14ac:dyDescent="0.3">
      <c r="A71" s="73" t="s">
        <v>2527</v>
      </c>
      <c r="B71" s="74"/>
      <c r="C71" s="75">
        <v>1</v>
      </c>
      <c r="D71" s="75">
        <v>4</v>
      </c>
      <c r="E71" s="75">
        <v>3.1</v>
      </c>
      <c r="F71" s="75"/>
      <c r="G71" s="75">
        <f t="shared" si="2"/>
        <v>12.4</v>
      </c>
    </row>
    <row r="72" spans="1:7" x14ac:dyDescent="0.3">
      <c r="A72" s="73" t="s">
        <v>2521</v>
      </c>
      <c r="B72" s="74"/>
      <c r="C72" s="75">
        <v>1</v>
      </c>
      <c r="D72" s="75">
        <v>4</v>
      </c>
      <c r="E72" s="75">
        <v>3.1</v>
      </c>
      <c r="F72" s="75"/>
      <c r="G72" s="75">
        <f t="shared" si="2"/>
        <v>12.4</v>
      </c>
    </row>
    <row r="73" spans="1:7" x14ac:dyDescent="0.3">
      <c r="A73" s="73" t="s">
        <v>2528</v>
      </c>
      <c r="B73" s="74"/>
      <c r="C73" s="75">
        <v>1</v>
      </c>
      <c r="D73" s="75">
        <v>10</v>
      </c>
      <c r="E73" s="75">
        <v>3.1</v>
      </c>
      <c r="F73" s="75"/>
      <c r="G73" s="75">
        <f t="shared" si="2"/>
        <v>31</v>
      </c>
    </row>
    <row r="75" spans="1:7" x14ac:dyDescent="0.3">
      <c r="A75" s="71" t="s">
        <v>2529</v>
      </c>
      <c r="B75" s="17" t="s">
        <v>352</v>
      </c>
      <c r="C75" s="71" t="s">
        <v>1202</v>
      </c>
      <c r="D75" s="71" t="s">
        <v>13</v>
      </c>
      <c r="E75" s="123" t="s">
        <v>2530</v>
      </c>
      <c r="F75" s="123" t="s">
        <v>1203</v>
      </c>
      <c r="G75" s="72">
        <f>SUM(G76:G87)</f>
        <v>276.52</v>
      </c>
    </row>
    <row r="76" spans="1:7" x14ac:dyDescent="0.3">
      <c r="A76" s="73" t="s">
        <v>2501</v>
      </c>
      <c r="B76" s="74"/>
      <c r="C76" s="75">
        <v>1</v>
      </c>
      <c r="D76" s="75">
        <v>12.4</v>
      </c>
      <c r="E76" s="75">
        <v>3.1</v>
      </c>
      <c r="F76" s="75"/>
      <c r="G76" s="75">
        <f t="shared" ref="G76:G87" si="3">PRODUCT(C76:F76)</f>
        <v>38.440000000000005</v>
      </c>
    </row>
    <row r="77" spans="1:7" x14ac:dyDescent="0.3">
      <c r="A77" s="73" t="s">
        <v>2531</v>
      </c>
      <c r="B77" s="74"/>
      <c r="C77" s="75">
        <v>1</v>
      </c>
      <c r="D77" s="75">
        <v>6.2</v>
      </c>
      <c r="E77" s="75">
        <v>3.1</v>
      </c>
      <c r="F77" s="75"/>
      <c r="G77" s="75">
        <f t="shared" si="3"/>
        <v>19.220000000000002</v>
      </c>
    </row>
    <row r="78" spans="1:7" x14ac:dyDescent="0.3">
      <c r="A78" s="73" t="s">
        <v>2532</v>
      </c>
      <c r="B78" s="74"/>
      <c r="C78" s="75">
        <v>1</v>
      </c>
      <c r="D78" s="75">
        <v>7.3</v>
      </c>
      <c r="E78" s="75">
        <v>3.1</v>
      </c>
      <c r="F78" s="75"/>
      <c r="G78" s="75">
        <f t="shared" si="3"/>
        <v>22.63</v>
      </c>
    </row>
    <row r="79" spans="1:7" x14ac:dyDescent="0.3">
      <c r="A79" s="73" t="s">
        <v>2533</v>
      </c>
      <c r="B79" s="74"/>
      <c r="C79" s="75">
        <v>1</v>
      </c>
      <c r="D79" s="75">
        <v>11</v>
      </c>
      <c r="E79" s="75">
        <v>3.1</v>
      </c>
      <c r="F79" s="75"/>
      <c r="G79" s="75">
        <f t="shared" si="3"/>
        <v>34.1</v>
      </c>
    </row>
    <row r="80" spans="1:7" x14ac:dyDescent="0.3">
      <c r="A80" s="73" t="s">
        <v>2534</v>
      </c>
      <c r="B80" s="74"/>
      <c r="C80" s="75">
        <v>1</v>
      </c>
      <c r="D80" s="75">
        <v>4.8</v>
      </c>
      <c r="E80" s="75">
        <v>3.1</v>
      </c>
      <c r="F80" s="75"/>
      <c r="G80" s="75">
        <f t="shared" si="3"/>
        <v>14.879999999999999</v>
      </c>
    </row>
    <row r="81" spans="1:7" x14ac:dyDescent="0.3">
      <c r="A81" s="73" t="s">
        <v>2535</v>
      </c>
      <c r="B81" s="74"/>
      <c r="C81" s="75">
        <v>1</v>
      </c>
      <c r="D81" s="75">
        <v>4.5</v>
      </c>
      <c r="E81" s="75">
        <v>3.1</v>
      </c>
      <c r="F81" s="75"/>
      <c r="G81" s="75">
        <f t="shared" si="3"/>
        <v>13.950000000000001</v>
      </c>
    </row>
    <row r="82" spans="1:7" x14ac:dyDescent="0.3">
      <c r="A82" s="73" t="s">
        <v>2522</v>
      </c>
      <c r="B82" s="74"/>
      <c r="C82" s="75">
        <v>1</v>
      </c>
      <c r="D82" s="75">
        <v>6.3</v>
      </c>
      <c r="E82" s="75">
        <v>3.1</v>
      </c>
      <c r="F82" s="75"/>
      <c r="G82" s="75">
        <f t="shared" si="3"/>
        <v>19.53</v>
      </c>
    </row>
    <row r="83" spans="1:7" x14ac:dyDescent="0.3">
      <c r="A83" s="73" t="s">
        <v>2536</v>
      </c>
      <c r="B83" s="74"/>
      <c r="C83" s="75">
        <v>1</v>
      </c>
      <c r="D83" s="75">
        <v>10.3</v>
      </c>
      <c r="E83" s="75">
        <v>3.1</v>
      </c>
      <c r="F83" s="75"/>
      <c r="G83" s="75">
        <f t="shared" si="3"/>
        <v>31.930000000000003</v>
      </c>
    </row>
    <row r="84" spans="1:7" x14ac:dyDescent="0.3">
      <c r="A84" s="73" t="s">
        <v>2521</v>
      </c>
      <c r="B84" s="74"/>
      <c r="C84" s="75">
        <v>1</v>
      </c>
      <c r="D84" s="75">
        <v>10.4</v>
      </c>
      <c r="E84" s="75">
        <v>3.1</v>
      </c>
      <c r="F84" s="75"/>
      <c r="G84" s="75">
        <f>PRODUCT(C84:F84)</f>
        <v>32.24</v>
      </c>
    </row>
    <row r="85" spans="1:7" x14ac:dyDescent="0.3">
      <c r="A85" s="73" t="s">
        <v>2496</v>
      </c>
      <c r="B85" s="74"/>
      <c r="C85" s="75">
        <v>1</v>
      </c>
      <c r="D85" s="75">
        <v>9</v>
      </c>
      <c r="E85" s="75">
        <v>3.1</v>
      </c>
      <c r="F85" s="75"/>
      <c r="G85" s="75">
        <f t="shared" si="3"/>
        <v>27.900000000000002</v>
      </c>
    </row>
    <row r="86" spans="1:7" x14ac:dyDescent="0.3">
      <c r="A86" s="73" t="s">
        <v>2537</v>
      </c>
      <c r="B86" s="74"/>
      <c r="C86" s="75">
        <v>1</v>
      </c>
      <c r="D86" s="75">
        <v>3</v>
      </c>
      <c r="E86" s="75">
        <v>3.1</v>
      </c>
      <c r="F86" s="75"/>
      <c r="G86" s="75">
        <f t="shared" si="3"/>
        <v>9.3000000000000007</v>
      </c>
    </row>
    <row r="87" spans="1:7" x14ac:dyDescent="0.3">
      <c r="A87" s="73" t="s">
        <v>2538</v>
      </c>
      <c r="B87" s="74"/>
      <c r="C87" s="75">
        <v>2</v>
      </c>
      <c r="D87" s="75">
        <v>2</v>
      </c>
      <c r="E87" s="75">
        <v>3.1</v>
      </c>
      <c r="F87" s="75"/>
      <c r="G87" s="75">
        <f t="shared" si="3"/>
        <v>12.4</v>
      </c>
    </row>
    <row r="88" spans="1:7" x14ac:dyDescent="0.3">
      <c r="A88" s="73"/>
      <c r="B88" s="74"/>
      <c r="C88" s="77"/>
      <c r="D88" s="77"/>
      <c r="E88" s="77"/>
      <c r="F88" s="77"/>
      <c r="G88" s="77"/>
    </row>
    <row r="89" spans="1:7" x14ac:dyDescent="0.3">
      <c r="A89" s="73"/>
      <c r="B89" s="17" t="s">
        <v>352</v>
      </c>
      <c r="C89" s="71" t="s">
        <v>1202</v>
      </c>
      <c r="D89" s="71" t="s">
        <v>13</v>
      </c>
      <c r="E89" s="123" t="s">
        <v>2539</v>
      </c>
      <c r="F89" s="123" t="s">
        <v>1203</v>
      </c>
      <c r="G89" s="72">
        <f>SUM(G90:G93)</f>
        <v>49.6</v>
      </c>
    </row>
    <row r="90" spans="1:7" x14ac:dyDescent="0.3">
      <c r="A90" s="71" t="s">
        <v>2529</v>
      </c>
      <c r="B90" s="74"/>
      <c r="C90" s="75">
        <v>1</v>
      </c>
      <c r="D90" s="75">
        <v>4</v>
      </c>
      <c r="E90" s="75">
        <v>3.1</v>
      </c>
      <c r="F90" s="75"/>
      <c r="G90" s="72">
        <f>PRODUCT(C90:E90)</f>
        <v>12.4</v>
      </c>
    </row>
    <row r="91" spans="1:7" x14ac:dyDescent="0.3">
      <c r="A91" s="73" t="s">
        <v>2540</v>
      </c>
      <c r="B91" s="74"/>
      <c r="C91" s="75">
        <v>1</v>
      </c>
      <c r="D91" s="75">
        <v>4</v>
      </c>
      <c r="E91" s="75">
        <v>3.1</v>
      </c>
      <c r="F91" s="75"/>
      <c r="G91" s="72">
        <f>PRODUCT(C91:F91)</f>
        <v>12.4</v>
      </c>
    </row>
    <row r="92" spans="1:7" ht="45" customHeight="1" x14ac:dyDescent="0.3">
      <c r="A92" s="73" t="s">
        <v>2541</v>
      </c>
      <c r="B92" s="74"/>
      <c r="C92" s="75">
        <v>1</v>
      </c>
      <c r="D92" s="75">
        <v>4</v>
      </c>
      <c r="E92" s="75">
        <v>3.1</v>
      </c>
      <c r="F92" s="75"/>
      <c r="G92" s="72">
        <f>PRODUCT(C92:F92)</f>
        <v>12.4</v>
      </c>
    </row>
    <row r="93" spans="1:7" x14ac:dyDescent="0.3">
      <c r="A93" s="73" t="s">
        <v>2542</v>
      </c>
      <c r="B93" s="74"/>
      <c r="C93" s="75">
        <v>1</v>
      </c>
      <c r="D93" s="75">
        <v>4</v>
      </c>
      <c r="E93" s="75">
        <v>3.1</v>
      </c>
      <c r="F93" s="75"/>
      <c r="G93" s="72">
        <f>PRODUCT(C93:F93)</f>
        <v>12.4</v>
      </c>
    </row>
    <row r="94" spans="1:7" x14ac:dyDescent="0.3">
      <c r="A94" s="73" t="s">
        <v>2543</v>
      </c>
      <c r="B94" s="74"/>
      <c r="C94" s="77"/>
      <c r="D94" s="77"/>
      <c r="E94" s="77"/>
      <c r="F94" s="77"/>
      <c r="G94" s="77"/>
    </row>
    <row r="95" spans="1:7" x14ac:dyDescent="0.3">
      <c r="A95" s="73"/>
      <c r="B95" s="74"/>
      <c r="C95" s="77"/>
      <c r="D95" s="77"/>
      <c r="E95" s="77"/>
      <c r="F95" s="77"/>
      <c r="G95" s="77"/>
    </row>
    <row r="96" spans="1:7" x14ac:dyDescent="0.3">
      <c r="A96" s="73"/>
    </row>
    <row r="97" spans="1:7" x14ac:dyDescent="0.3">
      <c r="B97" s="17" t="s">
        <v>352</v>
      </c>
      <c r="C97" s="71" t="s">
        <v>1212</v>
      </c>
      <c r="D97" s="71" t="s">
        <v>13</v>
      </c>
      <c r="E97" s="123" t="s">
        <v>659</v>
      </c>
      <c r="F97" s="123" t="s">
        <v>1213</v>
      </c>
      <c r="G97" s="72">
        <f>SUM(G98:G99)</f>
        <v>277.8</v>
      </c>
    </row>
    <row r="98" spans="1:7" x14ac:dyDescent="0.3">
      <c r="A98" s="71" t="s">
        <v>2544</v>
      </c>
      <c r="B98" s="74"/>
      <c r="C98" s="75">
        <v>1</v>
      </c>
      <c r="D98" s="75">
        <v>72</v>
      </c>
      <c r="E98" s="75">
        <v>3.1</v>
      </c>
      <c r="F98" s="75"/>
      <c r="G98" s="75">
        <f>PRODUCT(C98:F98)</f>
        <v>223.20000000000002</v>
      </c>
    </row>
    <row r="99" spans="1:7" x14ac:dyDescent="0.3">
      <c r="A99" s="73" t="s">
        <v>2545</v>
      </c>
      <c r="B99" s="74"/>
      <c r="C99" s="75">
        <v>13</v>
      </c>
      <c r="D99" s="75">
        <v>4.2</v>
      </c>
      <c r="E99" s="75"/>
      <c r="F99" s="75"/>
      <c r="G99" s="75">
        <f>PRODUCT(C99:F99)</f>
        <v>54.6</v>
      </c>
    </row>
    <row r="100" spans="1:7" ht="45" customHeight="1" x14ac:dyDescent="0.3">
      <c r="A100" s="73" t="s">
        <v>2546</v>
      </c>
      <c r="B100" s="74"/>
      <c r="C100" s="77"/>
      <c r="D100" s="77"/>
      <c r="E100" s="77"/>
      <c r="F100" s="77"/>
      <c r="G100" s="77"/>
    </row>
    <row r="101" spans="1:7" x14ac:dyDescent="0.3">
      <c r="A101" s="73"/>
      <c r="B101" s="17" t="s">
        <v>352</v>
      </c>
      <c r="C101" s="71" t="s">
        <v>1212</v>
      </c>
      <c r="D101" s="71" t="s">
        <v>13</v>
      </c>
      <c r="E101" s="123" t="s">
        <v>2547</v>
      </c>
      <c r="F101" s="123" t="s">
        <v>1213</v>
      </c>
      <c r="G101" s="72">
        <f>SUM(G102:G102)</f>
        <v>8</v>
      </c>
    </row>
    <row r="102" spans="1:7" x14ac:dyDescent="0.3">
      <c r="A102" s="71" t="s">
        <v>2544</v>
      </c>
      <c r="B102" s="74"/>
      <c r="C102" s="75">
        <v>1</v>
      </c>
      <c r="D102" s="75">
        <v>8</v>
      </c>
      <c r="E102" s="75"/>
      <c r="F102" s="75"/>
      <c r="G102" s="75">
        <f>PRODUCT(C102:F102)</f>
        <v>8</v>
      </c>
    </row>
    <row r="103" spans="1:7" ht="45" customHeight="1" x14ac:dyDescent="0.3">
      <c r="A103" s="73" t="s">
        <v>2548</v>
      </c>
    </row>
    <row r="105" spans="1:7" x14ac:dyDescent="0.3">
      <c r="B105" s="17" t="s">
        <v>352</v>
      </c>
      <c r="C105" s="71" t="s">
        <v>1182</v>
      </c>
      <c r="D105" s="71" t="s">
        <v>16</v>
      </c>
      <c r="E105" s="123" t="s">
        <v>663</v>
      </c>
      <c r="F105" s="123" t="s">
        <v>663</v>
      </c>
      <c r="G105" s="72">
        <f>SUM(G106:G106)</f>
        <v>45</v>
      </c>
    </row>
    <row r="106" spans="1:7" ht="45" customHeight="1" x14ac:dyDescent="0.3">
      <c r="A106" s="71" t="s">
        <v>2549</v>
      </c>
      <c r="B106" s="74"/>
      <c r="C106" s="75">
        <v>45</v>
      </c>
      <c r="D106" s="75"/>
      <c r="E106" s="75"/>
      <c r="F106" s="75"/>
      <c r="G106" s="75">
        <f>PRODUCT(C106:F106)</f>
        <v>45</v>
      </c>
    </row>
    <row r="107" spans="1:7" x14ac:dyDescent="0.3">
      <c r="A107" s="73" t="s">
        <v>2550</v>
      </c>
    </row>
    <row r="108" spans="1:7" x14ac:dyDescent="0.3">
      <c r="B108" s="17" t="s">
        <v>352</v>
      </c>
      <c r="C108" s="71" t="s">
        <v>1157</v>
      </c>
      <c r="D108" s="71" t="s">
        <v>13</v>
      </c>
      <c r="E108" s="123" t="s">
        <v>2551</v>
      </c>
      <c r="F108" s="123" t="s">
        <v>1158</v>
      </c>
      <c r="G108" s="72">
        <f>SUM(G109:G109)</f>
        <v>14</v>
      </c>
    </row>
    <row r="109" spans="1:7" x14ac:dyDescent="0.3">
      <c r="A109" s="71" t="s">
        <v>2552</v>
      </c>
      <c r="B109" s="74"/>
      <c r="C109" s="75">
        <v>14</v>
      </c>
      <c r="D109" s="75">
        <v>1</v>
      </c>
      <c r="E109" s="75">
        <v>1</v>
      </c>
      <c r="F109" s="75"/>
      <c r="G109" s="75">
        <f>PRODUCT(C109:F109)</f>
        <v>14</v>
      </c>
    </row>
    <row r="110" spans="1:7" x14ac:dyDescent="0.3">
      <c r="A110" s="73" t="s">
        <v>2553</v>
      </c>
    </row>
    <row r="111" spans="1:7" x14ac:dyDescent="0.3">
      <c r="B111" s="17" t="s">
        <v>352</v>
      </c>
      <c r="C111" s="71" t="s">
        <v>2327</v>
      </c>
      <c r="D111" s="71" t="s">
        <v>13</v>
      </c>
      <c r="E111" s="123" t="s">
        <v>2328</v>
      </c>
      <c r="F111" s="123" t="s">
        <v>2328</v>
      </c>
      <c r="G111" s="72">
        <f>SUM(G112:G112)</f>
        <v>36</v>
      </c>
    </row>
    <row r="112" spans="1:7" x14ac:dyDescent="0.3">
      <c r="A112" s="71" t="s">
        <v>2554</v>
      </c>
      <c r="B112" s="74"/>
      <c r="C112" s="75">
        <v>10</v>
      </c>
      <c r="D112" s="75">
        <v>2.4</v>
      </c>
      <c r="E112" s="75">
        <v>1.5</v>
      </c>
      <c r="F112" s="75"/>
      <c r="G112" s="75">
        <f>PRODUCT(C112:F112)</f>
        <v>36</v>
      </c>
    </row>
    <row r="113" spans="1:7" ht="45" customHeight="1" x14ac:dyDescent="0.3">
      <c r="A113" s="73" t="s">
        <v>2555</v>
      </c>
    </row>
    <row r="115" spans="1:7" x14ac:dyDescent="0.3">
      <c r="B115" s="17" t="s">
        <v>352</v>
      </c>
      <c r="C115" s="71" t="s">
        <v>1131</v>
      </c>
      <c r="D115" s="71" t="s">
        <v>808</v>
      </c>
      <c r="E115" s="123" t="s">
        <v>2556</v>
      </c>
      <c r="F115" s="123" t="s">
        <v>1132</v>
      </c>
      <c r="G115" s="72">
        <f>SUM(G116:G118)</f>
        <v>639</v>
      </c>
    </row>
    <row r="116" spans="1:7" ht="45" customHeight="1" x14ac:dyDescent="0.3">
      <c r="A116" s="71" t="s">
        <v>2557</v>
      </c>
      <c r="B116" s="74"/>
      <c r="C116" s="75">
        <v>9</v>
      </c>
      <c r="D116" s="75">
        <v>35</v>
      </c>
      <c r="E116" s="75">
        <v>1</v>
      </c>
      <c r="F116" s="75"/>
      <c r="G116" s="75">
        <f>PRODUCT(C116:F116)</f>
        <v>315</v>
      </c>
    </row>
    <row r="117" spans="1:7" x14ac:dyDescent="0.3">
      <c r="A117" s="73" t="s">
        <v>2558</v>
      </c>
      <c r="B117" s="74"/>
      <c r="C117" s="75">
        <v>6</v>
      </c>
      <c r="D117" s="75">
        <v>18</v>
      </c>
      <c r="E117" s="75">
        <v>1</v>
      </c>
      <c r="F117" s="75"/>
      <c r="G117" s="75">
        <f>PRODUCT(C117:F117)</f>
        <v>108</v>
      </c>
    </row>
    <row r="118" spans="1:7" x14ac:dyDescent="0.3">
      <c r="A118" s="73" t="s">
        <v>2559</v>
      </c>
      <c r="B118" s="74"/>
      <c r="C118" s="75">
        <v>12</v>
      </c>
      <c r="D118" s="75">
        <v>18</v>
      </c>
      <c r="E118" s="75">
        <v>1</v>
      </c>
      <c r="F118" s="75"/>
      <c r="G118" s="75">
        <f>PRODUCT(C118:F118)</f>
        <v>216</v>
      </c>
    </row>
    <row r="119" spans="1:7" ht="45" customHeight="1" x14ac:dyDescent="0.3">
      <c r="A119" s="73" t="s">
        <v>2560</v>
      </c>
      <c r="B119" s="74"/>
      <c r="C119" s="77"/>
      <c r="D119" s="77"/>
      <c r="E119" s="77"/>
      <c r="F119" s="77"/>
      <c r="G119" s="77"/>
    </row>
    <row r="120" spans="1:7" x14ac:dyDescent="0.3">
      <c r="A120" s="73"/>
    </row>
    <row r="121" spans="1:7" x14ac:dyDescent="0.3">
      <c r="B121" s="17" t="s">
        <v>352</v>
      </c>
      <c r="C121" s="71" t="s">
        <v>1226</v>
      </c>
      <c r="D121" s="71" t="s">
        <v>13</v>
      </c>
      <c r="E121" s="123" t="s">
        <v>1227</v>
      </c>
      <c r="F121" s="123" t="s">
        <v>1227</v>
      </c>
      <c r="G121" s="72">
        <f>SUM(G122:G128)</f>
        <v>254.7</v>
      </c>
    </row>
    <row r="122" spans="1:7" x14ac:dyDescent="0.3">
      <c r="A122" s="71" t="s">
        <v>2561</v>
      </c>
      <c r="B122" s="74"/>
      <c r="C122" s="75">
        <v>1</v>
      </c>
      <c r="D122" s="75">
        <v>28.6</v>
      </c>
      <c r="E122" s="75"/>
      <c r="F122" s="75"/>
      <c r="G122" s="75">
        <f t="shared" ref="G122:G127" si="4">PRODUCT(C122:F122)</f>
        <v>28.6</v>
      </c>
    </row>
    <row r="123" spans="1:7" x14ac:dyDescent="0.3">
      <c r="A123" s="73" t="s">
        <v>2562</v>
      </c>
      <c r="B123" s="74"/>
      <c r="C123" s="75">
        <v>1</v>
      </c>
      <c r="D123" s="75">
        <v>19.3</v>
      </c>
      <c r="E123" s="75"/>
      <c r="F123" s="75"/>
      <c r="G123" s="75">
        <f t="shared" si="4"/>
        <v>19.3</v>
      </c>
    </row>
    <row r="124" spans="1:7" x14ac:dyDescent="0.3">
      <c r="A124" s="73" t="s">
        <v>2563</v>
      </c>
      <c r="B124" s="74"/>
      <c r="C124" s="75">
        <v>3</v>
      </c>
      <c r="D124" s="75">
        <v>22</v>
      </c>
      <c r="E124" s="75"/>
      <c r="F124" s="75"/>
      <c r="G124" s="75">
        <f t="shared" si="4"/>
        <v>66</v>
      </c>
    </row>
    <row r="125" spans="1:7" x14ac:dyDescent="0.3">
      <c r="A125" s="73" t="s">
        <v>2564</v>
      </c>
      <c r="B125" s="74"/>
      <c r="C125" s="75">
        <v>4</v>
      </c>
      <c r="D125" s="75">
        <v>23.2</v>
      </c>
      <c r="E125" s="75"/>
      <c r="F125" s="75"/>
      <c r="G125" s="75">
        <f t="shared" si="4"/>
        <v>92.8</v>
      </c>
    </row>
    <row r="126" spans="1:7" x14ac:dyDescent="0.3">
      <c r="A126" s="73" t="s">
        <v>2565</v>
      </c>
      <c r="B126" s="74"/>
      <c r="C126" s="75">
        <v>1</v>
      </c>
      <c r="D126" s="75">
        <v>39.6</v>
      </c>
      <c r="E126" s="75"/>
      <c r="F126" s="75"/>
      <c r="G126" s="75">
        <f t="shared" si="4"/>
        <v>39.6</v>
      </c>
    </row>
    <row r="127" spans="1:7" x14ac:dyDescent="0.3">
      <c r="A127" s="73" t="s">
        <v>395</v>
      </c>
      <c r="B127" s="74"/>
      <c r="C127" s="75">
        <v>2</v>
      </c>
      <c r="D127" s="75">
        <v>4.2</v>
      </c>
      <c r="E127" s="75"/>
      <c r="F127" s="75"/>
      <c r="G127" s="75">
        <f t="shared" si="4"/>
        <v>8.4</v>
      </c>
    </row>
    <row r="128" spans="1:7" x14ac:dyDescent="0.3">
      <c r="A128" s="73" t="s">
        <v>2566</v>
      </c>
    </row>
    <row r="129" spans="1:7" x14ac:dyDescent="0.3">
      <c r="B129" s="17" t="s">
        <v>352</v>
      </c>
      <c r="C129" s="71" t="s">
        <v>1220</v>
      </c>
      <c r="D129" s="71" t="s">
        <v>13</v>
      </c>
      <c r="E129" s="123" t="s">
        <v>2567</v>
      </c>
      <c r="F129" s="123" t="s">
        <v>1221</v>
      </c>
      <c r="G129" s="72">
        <f>SUM(G130:G136)</f>
        <v>254.5</v>
      </c>
    </row>
    <row r="130" spans="1:7" x14ac:dyDescent="0.3">
      <c r="A130" s="71" t="s">
        <v>2568</v>
      </c>
      <c r="B130" s="74"/>
      <c r="C130" s="75">
        <v>5</v>
      </c>
      <c r="D130" s="75">
        <v>2.2000000000000002</v>
      </c>
      <c r="E130" s="75"/>
      <c r="F130" s="75"/>
      <c r="G130" s="75">
        <f t="shared" ref="G130:G136" si="5">PRODUCT(C130:F130)</f>
        <v>11</v>
      </c>
    </row>
    <row r="131" spans="1:7" x14ac:dyDescent="0.3">
      <c r="A131" s="73" t="s">
        <v>2569</v>
      </c>
      <c r="B131" s="74"/>
      <c r="C131" s="75">
        <v>25</v>
      </c>
      <c r="D131" s="75">
        <v>0.6</v>
      </c>
      <c r="E131" s="75"/>
      <c r="F131" s="75"/>
      <c r="G131" s="75">
        <f t="shared" si="5"/>
        <v>15</v>
      </c>
    </row>
    <row r="132" spans="1:7" x14ac:dyDescent="0.3">
      <c r="A132" s="73" t="s">
        <v>2570</v>
      </c>
      <c r="B132" s="74"/>
      <c r="C132" s="75">
        <v>24</v>
      </c>
      <c r="D132" s="75"/>
      <c r="E132" s="75"/>
      <c r="F132" s="75"/>
      <c r="G132" s="75">
        <f t="shared" si="5"/>
        <v>24</v>
      </c>
    </row>
    <row r="133" spans="1:7" x14ac:dyDescent="0.3">
      <c r="A133" s="74" t="s">
        <v>2571</v>
      </c>
      <c r="B133" s="74"/>
      <c r="C133" s="75">
        <v>24.5</v>
      </c>
      <c r="D133" s="75"/>
      <c r="E133" s="75"/>
      <c r="F133" s="75"/>
      <c r="G133" s="75">
        <f t="shared" si="5"/>
        <v>24.5</v>
      </c>
    </row>
    <row r="134" spans="1:7" x14ac:dyDescent="0.3">
      <c r="A134" s="73" t="s">
        <v>2572</v>
      </c>
      <c r="B134" s="74"/>
      <c r="C134" s="75">
        <v>63</v>
      </c>
      <c r="D134" s="75"/>
      <c r="E134" s="75"/>
      <c r="F134" s="75"/>
      <c r="G134" s="75">
        <f t="shared" si="5"/>
        <v>63</v>
      </c>
    </row>
    <row r="135" spans="1:7" ht="45" customHeight="1" x14ac:dyDescent="0.3">
      <c r="A135" s="73" t="s">
        <v>2573</v>
      </c>
      <c r="B135" s="74"/>
      <c r="C135" s="75">
        <v>95</v>
      </c>
      <c r="D135" s="75"/>
      <c r="E135" s="75"/>
      <c r="F135" s="75"/>
      <c r="G135" s="75">
        <f t="shared" si="5"/>
        <v>95</v>
      </c>
    </row>
    <row r="136" spans="1:7" x14ac:dyDescent="0.3">
      <c r="A136" s="73" t="s">
        <v>358</v>
      </c>
      <c r="B136" s="74"/>
      <c r="C136" s="75">
        <v>22</v>
      </c>
      <c r="D136" s="75"/>
      <c r="E136" s="75"/>
      <c r="F136" s="75"/>
      <c r="G136" s="75">
        <f t="shared" si="5"/>
        <v>22</v>
      </c>
    </row>
    <row r="137" spans="1:7" x14ac:dyDescent="0.3">
      <c r="A137" s="73"/>
      <c r="B137" s="74"/>
      <c r="C137" s="77"/>
      <c r="D137" s="77"/>
      <c r="E137" s="77"/>
      <c r="F137" s="77"/>
      <c r="G137" s="77"/>
    </row>
    <row r="138" spans="1:7" x14ac:dyDescent="0.3">
      <c r="A138" s="74"/>
      <c r="B138" s="17" t="s">
        <v>352</v>
      </c>
      <c r="C138" s="71" t="s">
        <v>2365</v>
      </c>
      <c r="D138" s="71" t="s">
        <v>13</v>
      </c>
      <c r="E138" s="123" t="s">
        <v>2366</v>
      </c>
      <c r="F138" s="123" t="s">
        <v>2366</v>
      </c>
      <c r="G138" s="72">
        <f>SUM(G139:G139)</f>
        <v>12</v>
      </c>
    </row>
    <row r="139" spans="1:7" ht="45" customHeight="1" x14ac:dyDescent="0.3">
      <c r="A139" s="71" t="s">
        <v>2574</v>
      </c>
      <c r="B139" s="74"/>
      <c r="C139" s="75">
        <v>12</v>
      </c>
      <c r="D139" s="75"/>
      <c r="E139" s="75"/>
      <c r="F139" s="75"/>
      <c r="G139" s="75">
        <f>PRODUCT(C139:F139)</f>
        <v>12</v>
      </c>
    </row>
    <row r="140" spans="1:7" x14ac:dyDescent="0.3">
      <c r="A140" s="73" t="s">
        <v>2575</v>
      </c>
    </row>
    <row r="141" spans="1:7" x14ac:dyDescent="0.3">
      <c r="B141" s="17" t="s">
        <v>352</v>
      </c>
      <c r="C141" s="71" t="s">
        <v>1237</v>
      </c>
      <c r="D141" s="71" t="s">
        <v>13</v>
      </c>
      <c r="E141" s="123" t="s">
        <v>2576</v>
      </c>
      <c r="F141" s="123" t="s">
        <v>1238</v>
      </c>
      <c r="G141" s="72">
        <f>SUM(G142:G144)</f>
        <v>55</v>
      </c>
    </row>
    <row r="142" spans="1:7" ht="45" customHeight="1" x14ac:dyDescent="0.3">
      <c r="A142" s="71" t="s">
        <v>2577</v>
      </c>
      <c r="B142" s="74"/>
      <c r="C142" s="75">
        <v>5</v>
      </c>
      <c r="D142" s="75">
        <v>6</v>
      </c>
      <c r="E142" s="75"/>
      <c r="F142" s="75"/>
      <c r="G142" s="75">
        <f>PRODUCT(C142:F142)</f>
        <v>30</v>
      </c>
    </row>
    <row r="143" spans="1:7" x14ac:dyDescent="0.3">
      <c r="A143" s="73" t="s">
        <v>2578</v>
      </c>
      <c r="B143" s="74"/>
      <c r="C143" s="75">
        <v>1</v>
      </c>
      <c r="D143" s="75"/>
      <c r="E143" s="75">
        <v>22</v>
      </c>
      <c r="F143" s="75"/>
      <c r="G143" s="75">
        <f>PRODUCT(C143:F143)</f>
        <v>22</v>
      </c>
    </row>
    <row r="144" spans="1:7" x14ac:dyDescent="0.3">
      <c r="A144" s="73" t="s">
        <v>2579</v>
      </c>
      <c r="B144" s="74"/>
      <c r="C144" s="75">
        <v>1</v>
      </c>
      <c r="D144" s="75"/>
      <c r="E144" s="75">
        <v>3</v>
      </c>
      <c r="F144" s="75"/>
      <c r="G144" s="75">
        <f>PRODUCT(C144:F144)</f>
        <v>3</v>
      </c>
    </row>
    <row r="145" spans="1:7" ht="45" customHeight="1" x14ac:dyDescent="0.3">
      <c r="A145" s="73" t="s">
        <v>2580</v>
      </c>
    </row>
    <row r="146" spans="1:7" x14ac:dyDescent="0.3">
      <c r="A146" s="71" t="s">
        <v>2581</v>
      </c>
      <c r="B146" s="17" t="s">
        <v>352</v>
      </c>
      <c r="C146" s="71" t="s">
        <v>1232</v>
      </c>
      <c r="D146" s="71" t="s">
        <v>13</v>
      </c>
      <c r="E146" s="123" t="s">
        <v>2582</v>
      </c>
      <c r="F146" s="123" t="s">
        <v>1233</v>
      </c>
      <c r="G146" s="72">
        <f>SUM(G147:G147)</f>
        <v>101</v>
      </c>
    </row>
    <row r="147" spans="1:7" x14ac:dyDescent="0.3">
      <c r="A147" t="s">
        <v>2583</v>
      </c>
      <c r="B147" s="74"/>
      <c r="C147" s="75">
        <v>1</v>
      </c>
      <c r="D147" s="75">
        <v>101</v>
      </c>
      <c r="E147" s="75"/>
      <c r="F147" s="75"/>
      <c r="G147" s="75">
        <f>PRODUCT(C147:F147)</f>
        <v>101</v>
      </c>
    </row>
    <row r="148" spans="1:7" ht="45" customHeight="1" x14ac:dyDescent="0.3">
      <c r="A148" s="73"/>
    </row>
    <row r="149" spans="1:7" x14ac:dyDescent="0.3">
      <c r="B149" s="17" t="s">
        <v>352</v>
      </c>
      <c r="C149" s="71" t="s">
        <v>1501</v>
      </c>
      <c r="D149" s="71" t="s">
        <v>15</v>
      </c>
      <c r="E149" s="123" t="s">
        <v>689</v>
      </c>
      <c r="F149" s="123" t="s">
        <v>1502</v>
      </c>
      <c r="G149" s="72">
        <f>SUM(G150:G150)</f>
        <v>1</v>
      </c>
    </row>
    <row r="150" spans="1:7" x14ac:dyDescent="0.3">
      <c r="A150" s="71" t="s">
        <v>2584</v>
      </c>
      <c r="B150" s="74"/>
      <c r="C150" s="75">
        <v>1</v>
      </c>
      <c r="D150" s="75"/>
      <c r="E150" s="75"/>
      <c r="F150" s="75"/>
      <c r="G150" s="75">
        <f>PRODUCT(C150:F150)</f>
        <v>1</v>
      </c>
    </row>
    <row r="151" spans="1:7" x14ac:dyDescent="0.3">
      <c r="A151" s="73" t="s">
        <v>2585</v>
      </c>
    </row>
    <row r="152" spans="1:7" x14ac:dyDescent="0.3">
      <c r="B152" s="17" t="s">
        <v>352</v>
      </c>
      <c r="C152" s="71" t="s">
        <v>1505</v>
      </c>
      <c r="D152" s="71" t="s">
        <v>15</v>
      </c>
      <c r="E152" s="123" t="s">
        <v>691</v>
      </c>
      <c r="F152" s="123" t="s">
        <v>1506</v>
      </c>
      <c r="G152" s="72">
        <f>SUM(G153:G153)</f>
        <v>9</v>
      </c>
    </row>
    <row r="153" spans="1:7" x14ac:dyDescent="0.3">
      <c r="A153" s="71" t="s">
        <v>2586</v>
      </c>
      <c r="B153" s="74"/>
      <c r="C153" s="75">
        <v>9</v>
      </c>
      <c r="D153" s="75"/>
      <c r="E153" s="75"/>
      <c r="F153" s="75"/>
      <c r="G153" s="75">
        <f>PRODUCT(C153:F153)</f>
        <v>9</v>
      </c>
    </row>
    <row r="154" spans="1:7" x14ac:dyDescent="0.3">
      <c r="A154" s="73" t="s">
        <v>2587</v>
      </c>
    </row>
    <row r="155" spans="1:7" ht="45" customHeight="1" x14ac:dyDescent="0.3">
      <c r="B155" s="17" t="s">
        <v>352</v>
      </c>
      <c r="C155" s="71" t="s">
        <v>1509</v>
      </c>
      <c r="D155" s="71" t="s">
        <v>15</v>
      </c>
      <c r="E155" s="123" t="s">
        <v>693</v>
      </c>
      <c r="F155" s="123" t="s">
        <v>1510</v>
      </c>
      <c r="G155" s="72">
        <f>SUM(G156:G156)</f>
        <v>12</v>
      </c>
    </row>
    <row r="156" spans="1:7" x14ac:dyDescent="0.3">
      <c r="A156" s="71" t="s">
        <v>2588</v>
      </c>
      <c r="B156" s="74"/>
      <c r="C156" s="75">
        <v>12</v>
      </c>
      <c r="D156" s="75"/>
      <c r="E156" s="75"/>
      <c r="F156" s="75"/>
      <c r="G156" s="75">
        <f>PRODUCT(C156:F156)</f>
        <v>12</v>
      </c>
    </row>
    <row r="157" spans="1:7" x14ac:dyDescent="0.3">
      <c r="A157" s="73" t="s">
        <v>2589</v>
      </c>
    </row>
    <row r="158" spans="1:7" x14ac:dyDescent="0.3">
      <c r="B158" s="17" t="s">
        <v>352</v>
      </c>
      <c r="C158" s="71" t="s">
        <v>1512</v>
      </c>
      <c r="D158" s="71" t="s">
        <v>15</v>
      </c>
      <c r="E158" s="123" t="s">
        <v>695</v>
      </c>
      <c r="F158" s="123" t="s">
        <v>1513</v>
      </c>
      <c r="G158" s="72">
        <f>SUM(G159:G160)</f>
        <v>3</v>
      </c>
    </row>
    <row r="159" spans="1:7" ht="45" customHeight="1" x14ac:dyDescent="0.3">
      <c r="A159" s="71" t="s">
        <v>2590</v>
      </c>
      <c r="B159" s="74"/>
      <c r="C159" s="75">
        <v>2</v>
      </c>
      <c r="D159" s="75"/>
      <c r="E159" s="75"/>
      <c r="F159" s="75"/>
      <c r="G159" s="75">
        <f>PRODUCT(C159:F159)</f>
        <v>2</v>
      </c>
    </row>
    <row r="160" spans="1:7" x14ac:dyDescent="0.3">
      <c r="A160" s="73" t="s">
        <v>2591</v>
      </c>
      <c r="B160" s="74"/>
      <c r="C160" s="75">
        <v>1</v>
      </c>
      <c r="D160" s="75"/>
      <c r="E160" s="75"/>
      <c r="F160" s="75"/>
      <c r="G160" s="75">
        <f>PRODUCT(C160:F160)</f>
        <v>1</v>
      </c>
    </row>
    <row r="161" spans="1:7" x14ac:dyDescent="0.3">
      <c r="A161" s="73" t="s">
        <v>395</v>
      </c>
    </row>
    <row r="162" spans="1:7" x14ac:dyDescent="0.3">
      <c r="B162" s="17" t="s">
        <v>352</v>
      </c>
      <c r="C162" s="71" t="s">
        <v>1517</v>
      </c>
      <c r="D162" s="71" t="s">
        <v>15</v>
      </c>
      <c r="E162" s="123" t="s">
        <v>697</v>
      </c>
      <c r="F162" s="123" t="s">
        <v>1518</v>
      </c>
      <c r="G162" s="72">
        <f>SUM(G163:G163)</f>
        <v>1</v>
      </c>
    </row>
    <row r="163" spans="1:7" x14ac:dyDescent="0.3">
      <c r="A163" s="71" t="s">
        <v>2592</v>
      </c>
      <c r="B163" s="74"/>
      <c r="C163" s="75">
        <v>1</v>
      </c>
      <c r="D163" s="75"/>
      <c r="E163" s="75"/>
      <c r="F163" s="75"/>
      <c r="G163" s="75">
        <f>PRODUCT(C163:F163)</f>
        <v>1</v>
      </c>
    </row>
    <row r="164" spans="1:7" x14ac:dyDescent="0.3">
      <c r="A164" s="73" t="s">
        <v>2593</v>
      </c>
    </row>
    <row r="165" spans="1:7" x14ac:dyDescent="0.3">
      <c r="B165" s="17" t="s">
        <v>352</v>
      </c>
      <c r="C165" s="71" t="s">
        <v>1515</v>
      </c>
      <c r="D165" s="71" t="s">
        <v>15</v>
      </c>
      <c r="E165" s="123" t="s">
        <v>2594</v>
      </c>
      <c r="F165" s="123" t="s">
        <v>1516</v>
      </c>
      <c r="G165" s="72">
        <f>SUM(G166:G167)</f>
        <v>2</v>
      </c>
    </row>
    <row r="166" spans="1:7" x14ac:dyDescent="0.3">
      <c r="A166" s="71" t="s">
        <v>2595</v>
      </c>
      <c r="B166" s="74"/>
      <c r="C166" s="75">
        <v>1</v>
      </c>
      <c r="D166" s="75"/>
      <c r="E166" s="75"/>
      <c r="F166" s="75"/>
      <c r="G166" s="75">
        <f>PRODUCT(C166:F166)</f>
        <v>1</v>
      </c>
    </row>
    <row r="167" spans="1:7" x14ac:dyDescent="0.3">
      <c r="A167" s="73" t="s">
        <v>2596</v>
      </c>
      <c r="B167" s="74"/>
      <c r="C167" s="75">
        <v>1</v>
      </c>
      <c r="D167" s="75"/>
      <c r="E167" s="75"/>
      <c r="F167" s="75"/>
      <c r="G167" s="75">
        <f>PRODUCT(C167:F167)</f>
        <v>1</v>
      </c>
    </row>
    <row r="168" spans="1:7" x14ac:dyDescent="0.3">
      <c r="A168" s="73" t="s">
        <v>2597</v>
      </c>
    </row>
    <row r="169" spans="1:7" x14ac:dyDescent="0.3">
      <c r="B169" s="17" t="s">
        <v>352</v>
      </c>
      <c r="C169" s="71" t="s">
        <v>1497</v>
      </c>
      <c r="D169" s="71" t="s">
        <v>15</v>
      </c>
      <c r="E169" s="123" t="s">
        <v>701</v>
      </c>
      <c r="F169" s="123" t="s">
        <v>1498</v>
      </c>
      <c r="G169" s="72">
        <f>SUM(G170:G170)</f>
        <v>2</v>
      </c>
    </row>
    <row r="170" spans="1:7" x14ac:dyDescent="0.3">
      <c r="A170" s="71" t="s">
        <v>2598</v>
      </c>
      <c r="B170" s="74"/>
      <c r="C170" s="75">
        <v>2</v>
      </c>
      <c r="D170" s="75"/>
      <c r="E170" s="75"/>
      <c r="F170" s="75"/>
      <c r="G170" s="75">
        <f>PRODUCT(C170:F170)</f>
        <v>2</v>
      </c>
    </row>
    <row r="171" spans="1:7" x14ac:dyDescent="0.3">
      <c r="A171" s="73" t="s">
        <v>2599</v>
      </c>
      <c r="B171" s="74"/>
      <c r="C171" s="77"/>
      <c r="D171" s="77"/>
      <c r="E171" s="77"/>
      <c r="F171" s="77"/>
      <c r="G171" s="77"/>
    </row>
    <row r="172" spans="1:7" x14ac:dyDescent="0.3">
      <c r="A172" s="74"/>
      <c r="B172" s="17" t="s">
        <v>352</v>
      </c>
      <c r="C172" s="71" t="s">
        <v>1253</v>
      </c>
      <c r="D172" s="71" t="s">
        <v>13</v>
      </c>
      <c r="E172" s="123" t="s">
        <v>1254</v>
      </c>
      <c r="F172" s="123" t="s">
        <v>1254</v>
      </c>
      <c r="G172" s="72">
        <f>SUM(G173:G178)</f>
        <v>78.641999999999996</v>
      </c>
    </row>
    <row r="173" spans="1:7" x14ac:dyDescent="0.3">
      <c r="A173" s="71" t="s">
        <v>2600</v>
      </c>
      <c r="B173" s="74"/>
      <c r="C173" s="75">
        <v>1</v>
      </c>
      <c r="D173" s="75">
        <v>9.3000000000000007</v>
      </c>
      <c r="E173" s="75">
        <v>2.5</v>
      </c>
      <c r="F173" s="75"/>
      <c r="G173" s="75">
        <f t="shared" ref="G173:G178" si="6">PRODUCT(C173:F173)</f>
        <v>23.25</v>
      </c>
    </row>
    <row r="174" spans="1:7" x14ac:dyDescent="0.3">
      <c r="A174" s="73" t="s">
        <v>358</v>
      </c>
      <c r="B174" s="74"/>
      <c r="C174" s="75">
        <v>1</v>
      </c>
      <c r="D174" s="75">
        <v>3</v>
      </c>
      <c r="E174" s="75">
        <v>2.5</v>
      </c>
      <c r="F174" s="75"/>
      <c r="G174" s="75">
        <f t="shared" si="6"/>
        <v>7.5</v>
      </c>
    </row>
    <row r="175" spans="1:7" x14ac:dyDescent="0.3">
      <c r="A175" s="73" t="s">
        <v>2601</v>
      </c>
      <c r="B175" s="74"/>
      <c r="C175" s="75">
        <v>1</v>
      </c>
      <c r="D175" s="75">
        <v>5.5</v>
      </c>
      <c r="E175" s="75">
        <v>1.3</v>
      </c>
      <c r="F175" s="75"/>
      <c r="G175" s="75">
        <f t="shared" si="6"/>
        <v>7.15</v>
      </c>
    </row>
    <row r="176" spans="1:7" x14ac:dyDescent="0.3">
      <c r="A176" s="73" t="s">
        <v>2602</v>
      </c>
      <c r="B176" s="74"/>
      <c r="C176" s="75">
        <v>1</v>
      </c>
      <c r="D176" s="75">
        <v>3.3</v>
      </c>
      <c r="E176" s="75">
        <v>1.3</v>
      </c>
      <c r="F176" s="75"/>
      <c r="G176" s="75">
        <f t="shared" si="6"/>
        <v>4.29</v>
      </c>
    </row>
    <row r="177" spans="1:7" x14ac:dyDescent="0.3">
      <c r="A177" s="73" t="s">
        <v>2603</v>
      </c>
      <c r="B177" s="74"/>
      <c r="C177" s="75">
        <v>3</v>
      </c>
      <c r="D177" s="75">
        <v>3.8</v>
      </c>
      <c r="E177" s="75">
        <v>1.3</v>
      </c>
      <c r="F177" s="75"/>
      <c r="G177" s="75">
        <f t="shared" si="6"/>
        <v>14.819999999999999</v>
      </c>
    </row>
    <row r="178" spans="1:7" x14ac:dyDescent="0.3">
      <c r="A178" s="73" t="s">
        <v>2604</v>
      </c>
      <c r="B178" s="74"/>
      <c r="C178" s="75">
        <v>4</v>
      </c>
      <c r="D178" s="75">
        <v>4.16</v>
      </c>
      <c r="E178" s="75">
        <v>1.3</v>
      </c>
      <c r="F178" s="75"/>
      <c r="G178" s="75">
        <f t="shared" si="6"/>
        <v>21.632000000000001</v>
      </c>
    </row>
    <row r="179" spans="1:7" x14ac:dyDescent="0.3">
      <c r="A179" s="73" t="s">
        <v>2605</v>
      </c>
    </row>
    <row r="180" spans="1:7" x14ac:dyDescent="0.3">
      <c r="B180" s="17" t="s">
        <v>352</v>
      </c>
      <c r="C180" s="71" t="s">
        <v>1216</v>
      </c>
      <c r="D180" s="71" t="s">
        <v>13</v>
      </c>
      <c r="E180" s="123" t="s">
        <v>2606</v>
      </c>
      <c r="F180" s="123" t="s">
        <v>1217</v>
      </c>
      <c r="G180" s="72">
        <f>SUM(G181:G187)</f>
        <v>255.41000000000003</v>
      </c>
    </row>
    <row r="181" spans="1:7" x14ac:dyDescent="0.3">
      <c r="A181" s="71" t="s">
        <v>2607</v>
      </c>
      <c r="B181" s="74"/>
      <c r="C181" s="76">
        <v>1</v>
      </c>
      <c r="D181" s="75">
        <v>20.7</v>
      </c>
      <c r="E181" s="75">
        <v>1.2</v>
      </c>
      <c r="F181" s="75"/>
      <c r="G181" s="75">
        <f t="shared" ref="G181:G187" si="7">PRODUCT(C181:F181)</f>
        <v>24.84</v>
      </c>
    </row>
    <row r="182" spans="1:7" x14ac:dyDescent="0.3">
      <c r="A182" s="73" t="s">
        <v>2562</v>
      </c>
      <c r="B182" s="74"/>
      <c r="C182" s="75">
        <v>1</v>
      </c>
      <c r="D182" s="75">
        <v>17.2</v>
      </c>
      <c r="E182" s="75">
        <v>1.2</v>
      </c>
      <c r="F182" s="75"/>
      <c r="G182" s="75">
        <f t="shared" si="7"/>
        <v>20.639999999999997</v>
      </c>
    </row>
    <row r="183" spans="1:7" x14ac:dyDescent="0.3">
      <c r="A183" s="73" t="s">
        <v>2563</v>
      </c>
      <c r="B183" s="74"/>
      <c r="C183" s="75">
        <v>3</v>
      </c>
      <c r="D183" s="75">
        <v>16.8</v>
      </c>
      <c r="E183" s="75">
        <v>1.2</v>
      </c>
      <c r="F183" s="75"/>
      <c r="G183" s="75">
        <f t="shared" si="7"/>
        <v>60.480000000000004</v>
      </c>
    </row>
    <row r="184" spans="1:7" x14ac:dyDescent="0.3">
      <c r="A184" s="73" t="s">
        <v>2608</v>
      </c>
      <c r="B184" s="74"/>
      <c r="C184" s="75">
        <v>4</v>
      </c>
      <c r="D184" s="75">
        <v>13.6</v>
      </c>
      <c r="E184" s="75">
        <v>1.2</v>
      </c>
      <c r="F184" s="75"/>
      <c r="G184" s="75">
        <f t="shared" si="7"/>
        <v>65.28</v>
      </c>
    </row>
    <row r="185" spans="1:7" x14ac:dyDescent="0.3">
      <c r="A185" s="73" t="s">
        <v>2609</v>
      </c>
      <c r="B185" s="74"/>
      <c r="C185" s="75">
        <v>1</v>
      </c>
      <c r="D185" s="75">
        <v>11.5</v>
      </c>
      <c r="E185" s="75">
        <v>2.5</v>
      </c>
      <c r="F185" s="75"/>
      <c r="G185" s="75">
        <f t="shared" si="7"/>
        <v>28.75</v>
      </c>
    </row>
    <row r="186" spans="1:7" x14ac:dyDescent="0.3">
      <c r="A186" s="73" t="s">
        <v>358</v>
      </c>
      <c r="B186" s="74"/>
      <c r="C186" s="75">
        <v>1</v>
      </c>
      <c r="D186" s="75">
        <v>31.6</v>
      </c>
      <c r="E186" s="75">
        <v>1.2</v>
      </c>
      <c r="F186" s="75"/>
      <c r="G186" s="75">
        <f t="shared" si="7"/>
        <v>37.92</v>
      </c>
    </row>
    <row r="187" spans="1:7" x14ac:dyDescent="0.3">
      <c r="A187" s="73" t="s">
        <v>2496</v>
      </c>
      <c r="B187" s="74"/>
      <c r="C187" s="75">
        <v>1</v>
      </c>
      <c r="D187" s="75">
        <v>7</v>
      </c>
      <c r="E187" s="75">
        <v>2.5</v>
      </c>
      <c r="F187" s="75"/>
      <c r="G187" s="75">
        <f t="shared" si="7"/>
        <v>17.5</v>
      </c>
    </row>
    <row r="188" spans="1:7" ht="45" customHeight="1" x14ac:dyDescent="0.3">
      <c r="A188" s="73" t="s">
        <v>429</v>
      </c>
    </row>
    <row r="190" spans="1:7" x14ac:dyDescent="0.3">
      <c r="B190" s="17" t="s">
        <v>352</v>
      </c>
      <c r="C190" s="71" t="s">
        <v>2341</v>
      </c>
      <c r="D190" s="71" t="s">
        <v>13</v>
      </c>
      <c r="E190" s="123" t="s">
        <v>2342</v>
      </c>
      <c r="F190" s="123" t="s">
        <v>2342</v>
      </c>
      <c r="G190" s="72">
        <f>SUM(G191:G191)</f>
        <v>20</v>
      </c>
    </row>
    <row r="191" spans="1:7" x14ac:dyDescent="0.3">
      <c r="A191" s="71" t="s">
        <v>2610</v>
      </c>
      <c r="B191" s="74"/>
      <c r="C191" s="75">
        <v>20</v>
      </c>
      <c r="D191" s="75"/>
      <c r="E191" s="75"/>
      <c r="F191" s="75"/>
      <c r="G191" s="75">
        <f>PRODUCT(C191:F191)</f>
        <v>20</v>
      </c>
    </row>
    <row r="192" spans="1:7" x14ac:dyDescent="0.3">
      <c r="A192" s="74" t="s">
        <v>2611</v>
      </c>
    </row>
    <row r="193" spans="1:7" x14ac:dyDescent="0.3">
      <c r="B193" s="17" t="s">
        <v>352</v>
      </c>
      <c r="C193" s="71" t="s">
        <v>2349</v>
      </c>
      <c r="D193" s="71" t="s">
        <v>13</v>
      </c>
      <c r="E193" s="123" t="s">
        <v>2612</v>
      </c>
      <c r="F193" s="123" t="s">
        <v>2350</v>
      </c>
      <c r="G193" s="72">
        <f>SUM(G194:G194)</f>
        <v>227.99999999999997</v>
      </c>
    </row>
    <row r="194" spans="1:7" x14ac:dyDescent="0.3">
      <c r="A194" s="71" t="s">
        <v>2613</v>
      </c>
      <c r="B194" s="74"/>
      <c r="C194" s="75">
        <v>12</v>
      </c>
      <c r="D194" s="75">
        <v>7.6</v>
      </c>
      <c r="E194" s="75">
        <v>2.5</v>
      </c>
      <c r="F194" s="75"/>
      <c r="G194" s="75">
        <f>PRODUCT(C194:F194)</f>
        <v>227.99999999999997</v>
      </c>
    </row>
    <row r="195" spans="1:7" x14ac:dyDescent="0.3">
      <c r="A195" s="73" t="s">
        <v>2614</v>
      </c>
    </row>
    <row r="196" spans="1:7" x14ac:dyDescent="0.3">
      <c r="B196" s="17" t="s">
        <v>352</v>
      </c>
      <c r="C196" s="71" t="s">
        <v>1198</v>
      </c>
      <c r="D196" s="71" t="s">
        <v>13</v>
      </c>
      <c r="E196" s="123" t="s">
        <v>2615</v>
      </c>
      <c r="F196" s="123" t="s">
        <v>1199</v>
      </c>
      <c r="G196" s="72">
        <f>SUM(G197:G198)</f>
        <v>50.319999999999993</v>
      </c>
    </row>
    <row r="197" spans="1:7" x14ac:dyDescent="0.3">
      <c r="A197" s="71" t="s">
        <v>2616</v>
      </c>
      <c r="B197" s="74"/>
      <c r="C197" s="75">
        <v>12</v>
      </c>
      <c r="D197" s="75">
        <v>2.4</v>
      </c>
      <c r="E197" s="75">
        <v>1.4</v>
      </c>
      <c r="F197" s="75"/>
      <c r="G197" s="75">
        <f>PRODUCT(C197:F197)</f>
        <v>40.319999999999993</v>
      </c>
    </row>
    <row r="198" spans="1:7" x14ac:dyDescent="0.3">
      <c r="A198" s="73" t="s">
        <v>2617</v>
      </c>
      <c r="B198" s="74"/>
      <c r="C198" s="75">
        <v>10</v>
      </c>
      <c r="D198" s="75"/>
      <c r="E198" s="75"/>
      <c r="F198" s="75"/>
      <c r="G198" s="75">
        <f>PRODUCT(C198:F198)</f>
        <v>10</v>
      </c>
    </row>
    <row r="199" spans="1:7" x14ac:dyDescent="0.3">
      <c r="A199" s="73" t="s">
        <v>2550</v>
      </c>
      <c r="B199" s="74"/>
      <c r="C199" s="77"/>
      <c r="D199" s="77"/>
      <c r="E199" s="77"/>
      <c r="F199" s="77"/>
      <c r="G199" s="77"/>
    </row>
    <row r="200" spans="1:7" x14ac:dyDescent="0.3">
      <c r="A200" s="73"/>
      <c r="B200" s="17" t="s">
        <v>352</v>
      </c>
      <c r="C200" s="71" t="s">
        <v>1268</v>
      </c>
      <c r="D200" s="71" t="s">
        <v>13</v>
      </c>
      <c r="E200" s="123" t="s">
        <v>2618</v>
      </c>
      <c r="F200" s="123" t="s">
        <v>1269</v>
      </c>
      <c r="G200" s="72">
        <f>SUM(G201:G209)</f>
        <v>588.09999999999991</v>
      </c>
    </row>
    <row r="201" spans="1:7" x14ac:dyDescent="0.3">
      <c r="A201" s="71" t="s">
        <v>2619</v>
      </c>
      <c r="B201" s="74"/>
      <c r="C201" s="75">
        <v>1</v>
      </c>
      <c r="D201" s="75">
        <f>G121</f>
        <v>254.7</v>
      </c>
      <c r="E201" s="75"/>
      <c r="F201" s="75"/>
      <c r="G201" s="75">
        <f t="shared" ref="G201:G209" si="8">PRODUCT(C201:F201)</f>
        <v>254.7</v>
      </c>
    </row>
    <row r="202" spans="1:7" x14ac:dyDescent="0.3">
      <c r="A202" s="73" t="s">
        <v>2620</v>
      </c>
      <c r="B202" s="74"/>
      <c r="C202" s="75">
        <v>1</v>
      </c>
      <c r="D202" s="75">
        <f>G141</f>
        <v>55</v>
      </c>
      <c r="E202" s="75"/>
      <c r="F202" s="75"/>
      <c r="G202" s="75">
        <f t="shared" si="8"/>
        <v>55</v>
      </c>
    </row>
    <row r="203" spans="1:7" x14ac:dyDescent="0.3">
      <c r="A203" s="73" t="s">
        <v>2621</v>
      </c>
      <c r="B203" s="74"/>
      <c r="C203" s="75">
        <v>1</v>
      </c>
      <c r="D203" s="75">
        <v>29.5</v>
      </c>
      <c r="E203" s="75"/>
      <c r="F203" s="75"/>
      <c r="G203" s="75">
        <f t="shared" si="8"/>
        <v>29.5</v>
      </c>
    </row>
    <row r="204" spans="1:7" ht="45" customHeight="1" x14ac:dyDescent="0.3">
      <c r="A204" s="73" t="s">
        <v>2622</v>
      </c>
      <c r="B204" s="74"/>
      <c r="C204" s="75">
        <v>1</v>
      </c>
      <c r="D204" s="75">
        <v>22.4</v>
      </c>
      <c r="E204" s="75"/>
      <c r="F204" s="75"/>
      <c r="G204" s="75">
        <f t="shared" si="8"/>
        <v>22.4</v>
      </c>
    </row>
    <row r="205" spans="1:7" x14ac:dyDescent="0.3">
      <c r="A205" s="73" t="s">
        <v>2623</v>
      </c>
      <c r="B205" s="74"/>
      <c r="C205" s="75">
        <v>1</v>
      </c>
      <c r="D205" s="75">
        <v>22.5</v>
      </c>
      <c r="E205" s="75"/>
      <c r="F205" s="75"/>
      <c r="G205" s="75">
        <f t="shared" si="8"/>
        <v>22.5</v>
      </c>
    </row>
    <row r="206" spans="1:7" x14ac:dyDescent="0.3">
      <c r="A206" s="73" t="s">
        <v>2624</v>
      </c>
      <c r="B206" s="74"/>
      <c r="C206" s="75">
        <v>1</v>
      </c>
      <c r="D206" s="75">
        <v>45</v>
      </c>
      <c r="E206" s="75"/>
      <c r="F206" s="75"/>
      <c r="G206" s="75">
        <f t="shared" si="8"/>
        <v>45</v>
      </c>
    </row>
    <row r="207" spans="1:7" x14ac:dyDescent="0.3">
      <c r="A207" s="73" t="s">
        <v>2625</v>
      </c>
      <c r="B207" s="74"/>
      <c r="C207" s="75">
        <v>4</v>
      </c>
      <c r="D207" s="75">
        <v>19.5</v>
      </c>
      <c r="E207" s="75"/>
      <c r="F207" s="75"/>
      <c r="G207" s="75">
        <f t="shared" si="8"/>
        <v>78</v>
      </c>
    </row>
    <row r="208" spans="1:7" x14ac:dyDescent="0.3">
      <c r="A208" s="73" t="s">
        <v>2626</v>
      </c>
      <c r="B208" s="74"/>
      <c r="C208" s="75">
        <v>1</v>
      </c>
      <c r="D208" s="75">
        <v>34</v>
      </c>
      <c r="E208" s="75"/>
      <c r="F208" s="75"/>
      <c r="G208" s="75">
        <f t="shared" si="8"/>
        <v>34</v>
      </c>
    </row>
    <row r="209" spans="1:7" x14ac:dyDescent="0.3">
      <c r="A209" s="73" t="s">
        <v>395</v>
      </c>
      <c r="B209" s="74"/>
      <c r="C209" s="75">
        <v>1</v>
      </c>
      <c r="D209" s="75">
        <v>47</v>
      </c>
      <c r="E209" s="75"/>
      <c r="F209" s="75"/>
      <c r="G209" s="75">
        <f t="shared" si="8"/>
        <v>47</v>
      </c>
    </row>
    <row r="210" spans="1:7" x14ac:dyDescent="0.3">
      <c r="A210" s="73" t="s">
        <v>2504</v>
      </c>
      <c r="B210" s="74"/>
      <c r="C210" s="77"/>
      <c r="D210" s="77"/>
      <c r="E210" s="77"/>
      <c r="F210" s="77"/>
      <c r="G210" s="77"/>
    </row>
    <row r="211" spans="1:7" x14ac:dyDescent="0.3">
      <c r="A211" s="74"/>
      <c r="B211" s="17" t="s">
        <v>352</v>
      </c>
      <c r="C211" s="71" t="s">
        <v>1291</v>
      </c>
      <c r="D211" s="71" t="s">
        <v>13</v>
      </c>
      <c r="E211" s="123" t="s">
        <v>2627</v>
      </c>
      <c r="F211" s="123" t="s">
        <v>1292</v>
      </c>
      <c r="G211" s="72">
        <f>SUM(G212)</f>
        <v>43.8</v>
      </c>
    </row>
    <row r="212" spans="1:7" x14ac:dyDescent="0.3">
      <c r="A212" s="71" t="s">
        <v>2628</v>
      </c>
      <c r="B212" s="74"/>
      <c r="C212" s="75">
        <v>1</v>
      </c>
      <c r="D212" s="75">
        <v>43.8</v>
      </c>
      <c r="E212" s="75"/>
      <c r="F212" s="75"/>
      <c r="G212" s="75">
        <f>PRODUCT(C212:F212)</f>
        <v>43.8</v>
      </c>
    </row>
    <row r="213" spans="1:7" x14ac:dyDescent="0.3">
      <c r="A213" s="73" t="s">
        <v>2629</v>
      </c>
      <c r="B213" s="74"/>
      <c r="C213" s="75">
        <v>1</v>
      </c>
      <c r="D213" s="75">
        <v>43.8</v>
      </c>
      <c r="E213" s="75">
        <v>0.08</v>
      </c>
      <c r="F213" s="75"/>
      <c r="G213" s="75">
        <f>PRODUCT(C213:F213)</f>
        <v>3.504</v>
      </c>
    </row>
    <row r="214" spans="1:7" x14ac:dyDescent="0.3">
      <c r="A214" s="73" t="s">
        <v>2630</v>
      </c>
      <c r="B214" s="74"/>
      <c r="C214" s="77"/>
      <c r="D214" s="77"/>
      <c r="E214" s="77"/>
      <c r="F214" s="77"/>
      <c r="G214" s="77"/>
    </row>
    <row r="215" spans="1:7" x14ac:dyDescent="0.3">
      <c r="A215" s="74"/>
      <c r="B215" s="17" t="s">
        <v>352</v>
      </c>
      <c r="C215" s="71" t="s">
        <v>1291</v>
      </c>
      <c r="D215" s="71" t="s">
        <v>13</v>
      </c>
      <c r="E215" s="123" t="s">
        <v>2631</v>
      </c>
      <c r="F215" s="123" t="s">
        <v>1292</v>
      </c>
      <c r="G215" s="72">
        <f>SUM(G216:G221)</f>
        <v>214.38</v>
      </c>
    </row>
    <row r="216" spans="1:7" x14ac:dyDescent="0.3">
      <c r="A216" s="71" t="s">
        <v>2628</v>
      </c>
      <c r="B216" s="74"/>
      <c r="C216" s="75">
        <v>1</v>
      </c>
      <c r="D216" s="75">
        <v>28.1</v>
      </c>
      <c r="E216" s="75"/>
      <c r="F216" s="75"/>
      <c r="G216" s="75">
        <f t="shared" ref="G216:G221" si="9">PRODUCT(C216:F216)</f>
        <v>28.1</v>
      </c>
    </row>
    <row r="217" spans="1:7" x14ac:dyDescent="0.3">
      <c r="A217" s="73" t="s">
        <v>2562</v>
      </c>
      <c r="B217" s="74"/>
      <c r="C217" s="75">
        <v>1</v>
      </c>
      <c r="D217" s="75">
        <v>17.7</v>
      </c>
      <c r="E217" s="75"/>
      <c r="F217" s="75"/>
      <c r="G217" s="75">
        <f t="shared" si="9"/>
        <v>17.7</v>
      </c>
    </row>
    <row r="218" spans="1:7" x14ac:dyDescent="0.3">
      <c r="A218" s="73" t="s">
        <v>2563</v>
      </c>
      <c r="B218" s="74"/>
      <c r="C218" s="75">
        <v>3</v>
      </c>
      <c r="D218" s="75">
        <v>19.3</v>
      </c>
      <c r="E218" s="75"/>
      <c r="F218" s="75"/>
      <c r="G218" s="75">
        <f t="shared" si="9"/>
        <v>57.900000000000006</v>
      </c>
    </row>
    <row r="219" spans="1:7" x14ac:dyDescent="0.3">
      <c r="A219" s="73" t="s">
        <v>2632</v>
      </c>
      <c r="B219" s="74"/>
      <c r="C219" s="75">
        <v>4</v>
      </c>
      <c r="D219" s="75">
        <v>17.7</v>
      </c>
      <c r="E219" s="75"/>
      <c r="F219" s="75"/>
      <c r="G219" s="75">
        <f t="shared" si="9"/>
        <v>70.8</v>
      </c>
    </row>
    <row r="220" spans="1:7" x14ac:dyDescent="0.3">
      <c r="A220" s="73" t="s">
        <v>2565</v>
      </c>
      <c r="B220" s="74"/>
      <c r="C220" s="75">
        <v>1</v>
      </c>
      <c r="D220" s="75">
        <v>24</v>
      </c>
      <c r="E220" s="75"/>
      <c r="F220" s="75"/>
      <c r="G220" s="75">
        <f t="shared" si="9"/>
        <v>24</v>
      </c>
    </row>
    <row r="221" spans="1:7" x14ac:dyDescent="0.3">
      <c r="A221" s="73" t="s">
        <v>2504</v>
      </c>
      <c r="B221" s="74"/>
      <c r="C221" s="75">
        <v>1</v>
      </c>
      <c r="D221" s="75">
        <v>198.5</v>
      </c>
      <c r="E221" s="75">
        <v>0.08</v>
      </c>
      <c r="F221" s="75"/>
      <c r="G221" s="75">
        <f t="shared" si="9"/>
        <v>15.88</v>
      </c>
    </row>
    <row r="222" spans="1:7" x14ac:dyDescent="0.3">
      <c r="A222" s="73" t="s">
        <v>2633</v>
      </c>
      <c r="B222" s="74"/>
      <c r="C222" s="77"/>
      <c r="D222" s="77"/>
      <c r="E222" s="77"/>
      <c r="F222" s="77"/>
      <c r="G222" s="77"/>
    </row>
    <row r="223" spans="1:7" x14ac:dyDescent="0.3">
      <c r="A223" s="73"/>
    </row>
    <row r="224" spans="1:7" x14ac:dyDescent="0.3">
      <c r="B224" s="17" t="s">
        <v>352</v>
      </c>
      <c r="C224" s="71" t="s">
        <v>1291</v>
      </c>
      <c r="D224" s="71" t="s">
        <v>13</v>
      </c>
      <c r="E224" s="123" t="s">
        <v>2634</v>
      </c>
      <c r="F224" s="123" t="s">
        <v>1292</v>
      </c>
      <c r="G224" s="72">
        <f>SUM(G225:G227)</f>
        <v>56.1</v>
      </c>
    </row>
    <row r="225" spans="1:7" x14ac:dyDescent="0.3">
      <c r="A225" s="71" t="s">
        <v>2628</v>
      </c>
      <c r="B225" s="74"/>
      <c r="C225" s="75">
        <v>10</v>
      </c>
      <c r="D225" s="75">
        <v>4.2</v>
      </c>
      <c r="E225" s="75"/>
      <c r="F225" s="75"/>
      <c r="G225" s="75">
        <f>PRODUCT(C225:F225)</f>
        <v>42</v>
      </c>
    </row>
    <row r="226" spans="1:7" x14ac:dyDescent="0.3">
      <c r="A226" s="73" t="s">
        <v>2635</v>
      </c>
      <c r="B226" s="74"/>
      <c r="C226" s="75">
        <v>2</v>
      </c>
      <c r="D226" s="75">
        <v>4.5</v>
      </c>
      <c r="E226" s="75"/>
      <c r="F226" s="75"/>
      <c r="G226" s="75">
        <f>PRODUCT(C226:F226)</f>
        <v>9</v>
      </c>
    </row>
    <row r="227" spans="1:7" x14ac:dyDescent="0.3">
      <c r="A227" s="73" t="s">
        <v>2636</v>
      </c>
      <c r="B227" s="74"/>
      <c r="C227" s="75">
        <v>1</v>
      </c>
      <c r="D227" s="75">
        <v>51</v>
      </c>
      <c r="E227" s="75">
        <v>0.1</v>
      </c>
      <c r="F227" s="75"/>
      <c r="G227" s="75">
        <f>PRODUCT(C227:F227)</f>
        <v>5.1000000000000005</v>
      </c>
    </row>
    <row r="228" spans="1:7" x14ac:dyDescent="0.3">
      <c r="A228" s="73" t="s">
        <v>2637</v>
      </c>
    </row>
    <row r="229" spans="1:7" x14ac:dyDescent="0.3">
      <c r="B229" s="17" t="s">
        <v>352</v>
      </c>
      <c r="C229" s="71" t="s">
        <v>1280</v>
      </c>
      <c r="D229" s="71" t="s">
        <v>13</v>
      </c>
      <c r="E229" s="123" t="s">
        <v>2638</v>
      </c>
      <c r="F229" s="123" t="s">
        <v>1281</v>
      </c>
      <c r="G229" s="72">
        <f>SUM(G230:G231)</f>
        <v>242.3</v>
      </c>
    </row>
    <row r="230" spans="1:7" x14ac:dyDescent="0.3">
      <c r="A230" s="71" t="s">
        <v>2639</v>
      </c>
      <c r="B230" s="74"/>
      <c r="C230" s="75">
        <v>43.8</v>
      </c>
      <c r="D230" s="75">
        <v>1</v>
      </c>
      <c r="E230" s="75">
        <v>1</v>
      </c>
      <c r="F230" s="75"/>
      <c r="G230" s="75">
        <f>PRODUCT(C230:F230)</f>
        <v>43.8</v>
      </c>
    </row>
    <row r="231" spans="1:7" x14ac:dyDescent="0.3">
      <c r="A231" s="73" t="s">
        <v>2640</v>
      </c>
      <c r="B231" s="74"/>
      <c r="C231" s="75">
        <v>198.5</v>
      </c>
      <c r="D231" s="75">
        <v>1</v>
      </c>
      <c r="E231" s="75">
        <v>1</v>
      </c>
      <c r="F231" s="75"/>
      <c r="G231" s="75">
        <f>PRODUCT(C231:F231)</f>
        <v>198.5</v>
      </c>
    </row>
    <row r="232" spans="1:7" x14ac:dyDescent="0.3">
      <c r="A232" s="73" t="s">
        <v>2641</v>
      </c>
      <c r="B232" s="74"/>
      <c r="C232" s="75">
        <v>51</v>
      </c>
      <c r="D232" s="75">
        <v>1</v>
      </c>
      <c r="E232" s="75">
        <v>1</v>
      </c>
      <c r="F232" s="75"/>
      <c r="G232" s="75">
        <f>PRODUCT(C232:F232)</f>
        <v>51</v>
      </c>
    </row>
    <row r="233" spans="1:7" ht="45" customHeight="1" x14ac:dyDescent="0.3">
      <c r="A233" s="73" t="s">
        <v>2642</v>
      </c>
    </row>
    <row r="235" spans="1:7" x14ac:dyDescent="0.3">
      <c r="B235" s="17" t="s">
        <v>352</v>
      </c>
      <c r="C235" s="71" t="s">
        <v>2372</v>
      </c>
      <c r="D235" s="71" t="s">
        <v>637</v>
      </c>
      <c r="E235" s="123" t="s">
        <v>2373</v>
      </c>
      <c r="F235" s="123" t="s">
        <v>2373</v>
      </c>
      <c r="G235" s="72">
        <f>SUM(G236:G237)</f>
        <v>30</v>
      </c>
    </row>
    <row r="236" spans="1:7" x14ac:dyDescent="0.3">
      <c r="A236" s="71" t="s">
        <v>2643</v>
      </c>
      <c r="B236" s="74"/>
      <c r="C236" s="75">
        <v>7</v>
      </c>
      <c r="D236" s="75">
        <v>2.5</v>
      </c>
      <c r="E236" s="75"/>
      <c r="F236" s="75"/>
      <c r="G236" s="75">
        <f>PRODUCT(C236:F236)</f>
        <v>17.5</v>
      </c>
    </row>
    <row r="237" spans="1:7" x14ac:dyDescent="0.3">
      <c r="A237" s="73" t="s">
        <v>2503</v>
      </c>
      <c r="B237" s="74"/>
      <c r="C237" s="75">
        <v>5</v>
      </c>
      <c r="D237" s="75">
        <v>2.5</v>
      </c>
      <c r="E237" s="75"/>
      <c r="F237" s="75"/>
      <c r="G237" s="75">
        <f>PRODUCT(C237:F237)</f>
        <v>12.5</v>
      </c>
    </row>
    <row r="238" spans="1:7" x14ac:dyDescent="0.3">
      <c r="A238" s="73" t="s">
        <v>2517</v>
      </c>
    </row>
    <row r="239" spans="1:7" x14ac:dyDescent="0.3">
      <c r="B239" s="17" t="s">
        <v>352</v>
      </c>
      <c r="C239" s="71" t="s">
        <v>2377</v>
      </c>
      <c r="D239" s="71" t="s">
        <v>637</v>
      </c>
      <c r="E239" s="123" t="s">
        <v>2644</v>
      </c>
      <c r="F239" s="123" t="s">
        <v>2378</v>
      </c>
      <c r="G239" s="72">
        <f>SUM(G240:G240)</f>
        <v>10</v>
      </c>
    </row>
    <row r="240" spans="1:7" x14ac:dyDescent="0.3">
      <c r="A240" s="71" t="s">
        <v>2645</v>
      </c>
      <c r="B240" s="74"/>
      <c r="C240" s="75">
        <v>4</v>
      </c>
      <c r="D240" s="75">
        <v>2.5</v>
      </c>
      <c r="E240" s="75"/>
      <c r="F240" s="75"/>
      <c r="G240" s="75">
        <f>PRODUCT(C240:F240)</f>
        <v>10</v>
      </c>
    </row>
    <row r="241" spans="1:7" x14ac:dyDescent="0.3">
      <c r="A241" s="73" t="s">
        <v>2646</v>
      </c>
    </row>
    <row r="244" spans="1:7" x14ac:dyDescent="0.3">
      <c r="B244" s="17" t="s">
        <v>352</v>
      </c>
      <c r="C244" s="71" t="s">
        <v>1299</v>
      </c>
      <c r="D244" s="71" t="s">
        <v>16</v>
      </c>
      <c r="E244" s="123" t="s">
        <v>1300</v>
      </c>
      <c r="F244" s="123" t="s">
        <v>1300</v>
      </c>
      <c r="G244" s="72">
        <f>SUM(G245:G245)</f>
        <v>14</v>
      </c>
    </row>
    <row r="245" spans="1:7" x14ac:dyDescent="0.3">
      <c r="A245" s="71" t="s">
        <v>2647</v>
      </c>
      <c r="B245" s="74"/>
      <c r="C245" s="75">
        <v>14</v>
      </c>
      <c r="D245" s="75"/>
      <c r="E245" s="75"/>
      <c r="F245" s="75"/>
      <c r="G245" s="75">
        <f>PRODUCT(C245:F245)</f>
        <v>14</v>
      </c>
    </row>
    <row r="246" spans="1:7" x14ac:dyDescent="0.3">
      <c r="A246" s="30" t="s">
        <v>394</v>
      </c>
      <c r="B246" s="30"/>
      <c r="C246" s="31">
        <v>3</v>
      </c>
      <c r="D246" s="31">
        <v>7</v>
      </c>
      <c r="E246" s="31"/>
      <c r="F246" s="31">
        <v>3</v>
      </c>
      <c r="G246" s="31">
        <f t="shared" ref="G246:G251" si="10">PRODUCT(C246:F246)</f>
        <v>63</v>
      </c>
    </row>
    <row r="247" spans="1:7" x14ac:dyDescent="0.3">
      <c r="A247" s="30" t="s">
        <v>357</v>
      </c>
      <c r="B247" s="30"/>
      <c r="C247" s="31">
        <v>3</v>
      </c>
      <c r="D247" s="31">
        <v>45</v>
      </c>
      <c r="E247" s="31"/>
      <c r="F247" s="31">
        <v>3</v>
      </c>
      <c r="G247" s="31">
        <f t="shared" si="10"/>
        <v>405</v>
      </c>
    </row>
    <row r="248" spans="1:7" x14ac:dyDescent="0.3">
      <c r="A248" s="30" t="s">
        <v>355</v>
      </c>
      <c r="B248" s="30"/>
      <c r="C248" s="31">
        <v>5</v>
      </c>
      <c r="D248" s="31">
        <v>45</v>
      </c>
      <c r="E248" s="31"/>
      <c r="F248" s="31">
        <v>3</v>
      </c>
      <c r="G248" s="31">
        <f t="shared" si="10"/>
        <v>675</v>
      </c>
    </row>
    <row r="249" spans="1:7" x14ac:dyDescent="0.3">
      <c r="A249" s="30" t="s">
        <v>411</v>
      </c>
      <c r="B249" s="30"/>
      <c r="C249" s="31">
        <v>3</v>
      </c>
      <c r="D249" s="31">
        <v>45</v>
      </c>
      <c r="E249" s="31"/>
      <c r="F249" s="31">
        <v>3</v>
      </c>
      <c r="G249" s="31">
        <f t="shared" si="10"/>
        <v>405</v>
      </c>
    </row>
    <row r="250" spans="1:7" x14ac:dyDescent="0.3">
      <c r="A250" s="30" t="s">
        <v>412</v>
      </c>
      <c r="B250" s="30"/>
      <c r="C250" s="31">
        <v>1</v>
      </c>
      <c r="D250" s="31">
        <v>45</v>
      </c>
      <c r="E250" s="31"/>
      <c r="F250" s="31">
        <v>3</v>
      </c>
      <c r="G250" s="31">
        <f t="shared" si="10"/>
        <v>135</v>
      </c>
    </row>
    <row r="251" spans="1:7" x14ac:dyDescent="0.3">
      <c r="A251" s="30" t="s">
        <v>413</v>
      </c>
      <c r="B251" s="30"/>
      <c r="C251" s="31">
        <v>1</v>
      </c>
      <c r="D251" s="31">
        <v>45</v>
      </c>
      <c r="E251" s="31"/>
      <c r="F251" s="31">
        <v>3</v>
      </c>
      <c r="G251" s="31">
        <f t="shared" si="10"/>
        <v>135</v>
      </c>
    </row>
    <row r="253" spans="1:7" ht="45" customHeight="1" x14ac:dyDescent="0.3">
      <c r="A253" s="27" t="s">
        <v>414</v>
      </c>
      <c r="B253" s="27" t="s">
        <v>352</v>
      </c>
      <c r="C253" s="27" t="s">
        <v>18</v>
      </c>
      <c r="D253" s="28" t="s">
        <v>15</v>
      </c>
      <c r="E253" s="122" t="s">
        <v>19</v>
      </c>
      <c r="F253" s="122" t="s">
        <v>19</v>
      </c>
      <c r="G253" s="29">
        <f>SUM(G254:G254)</f>
        <v>56</v>
      </c>
    </row>
    <row r="254" spans="1:7" x14ac:dyDescent="0.3">
      <c r="A254" s="30"/>
      <c r="B254" s="30"/>
      <c r="C254" s="31">
        <v>56</v>
      </c>
      <c r="D254" s="31"/>
      <c r="E254" s="31"/>
      <c r="F254" s="31"/>
      <c r="G254" s="31">
        <f>PRODUCT(C254:F254)</f>
        <v>56</v>
      </c>
    </row>
    <row r="256" spans="1:7" ht="45" customHeight="1" x14ac:dyDescent="0.3">
      <c r="A256" s="27" t="s">
        <v>415</v>
      </c>
      <c r="B256" s="27" t="s">
        <v>352</v>
      </c>
      <c r="C256" s="27" t="s">
        <v>20</v>
      </c>
      <c r="D256" s="28" t="s">
        <v>15</v>
      </c>
      <c r="E256" s="122" t="s">
        <v>21</v>
      </c>
      <c r="F256" s="122" t="s">
        <v>21</v>
      </c>
      <c r="G256" s="29">
        <f>SUM(G257:G257)</f>
        <v>1</v>
      </c>
    </row>
    <row r="257" spans="1:7" x14ac:dyDescent="0.3">
      <c r="A257" s="30"/>
      <c r="B257" s="30"/>
      <c r="C257" s="31">
        <v>1</v>
      </c>
      <c r="D257" s="31"/>
      <c r="E257" s="31"/>
      <c r="F257" s="31"/>
      <c r="G257" s="31">
        <f>PRODUCT(C257:F257)</f>
        <v>1</v>
      </c>
    </row>
    <row r="259" spans="1:7" ht="45" customHeight="1" x14ac:dyDescent="0.3">
      <c r="A259" s="27" t="s">
        <v>416</v>
      </c>
      <c r="B259" s="27" t="s">
        <v>352</v>
      </c>
      <c r="C259" s="27" t="s">
        <v>22</v>
      </c>
      <c r="D259" s="28" t="s">
        <v>15</v>
      </c>
      <c r="E259" s="122" t="s">
        <v>23</v>
      </c>
      <c r="F259" s="122" t="s">
        <v>23</v>
      </c>
      <c r="G259" s="29">
        <f>SUM(G260:G260)</f>
        <v>4</v>
      </c>
    </row>
    <row r="260" spans="1:7" x14ac:dyDescent="0.3">
      <c r="A260" s="30"/>
      <c r="B260" s="30"/>
      <c r="C260" s="31">
        <v>4</v>
      </c>
      <c r="D260" s="31"/>
      <c r="E260" s="31"/>
      <c r="F260" s="31"/>
      <c r="G260" s="31">
        <f>PRODUCT(C260:F260)</f>
        <v>4</v>
      </c>
    </row>
    <row r="262" spans="1:7" ht="45" customHeight="1" x14ac:dyDescent="0.3">
      <c r="A262" s="27" t="s">
        <v>417</v>
      </c>
      <c r="B262" s="27" t="s">
        <v>352</v>
      </c>
      <c r="C262" s="27" t="s">
        <v>24</v>
      </c>
      <c r="D262" s="28" t="s">
        <v>15</v>
      </c>
      <c r="E262" s="122" t="s">
        <v>25</v>
      </c>
      <c r="F262" s="122" t="s">
        <v>25</v>
      </c>
      <c r="G262" s="29">
        <f>SUM(G263:G263)</f>
        <v>30</v>
      </c>
    </row>
    <row r="263" spans="1:7" x14ac:dyDescent="0.3">
      <c r="A263" s="30"/>
      <c r="B263" s="30"/>
      <c r="C263" s="31">
        <v>30</v>
      </c>
      <c r="D263" s="31"/>
      <c r="E263" s="31"/>
      <c r="F263" s="31"/>
      <c r="G263" s="31">
        <f>PRODUCT(C263:F263)</f>
        <v>30</v>
      </c>
    </row>
    <row r="265" spans="1:7" ht="45" customHeight="1" x14ac:dyDescent="0.3">
      <c r="A265" s="27" t="s">
        <v>418</v>
      </c>
      <c r="B265" s="27" t="s">
        <v>352</v>
      </c>
      <c r="C265" s="27" t="s">
        <v>26</v>
      </c>
      <c r="D265" s="28" t="s">
        <v>16</v>
      </c>
      <c r="E265" s="122" t="s">
        <v>27</v>
      </c>
      <c r="F265" s="122" t="s">
        <v>27</v>
      </c>
      <c r="G265" s="29">
        <f>SUM(G266:G279)</f>
        <v>695</v>
      </c>
    </row>
    <row r="266" spans="1:7" x14ac:dyDescent="0.3">
      <c r="A266" s="30" t="s">
        <v>383</v>
      </c>
      <c r="B266" s="30"/>
      <c r="C266" s="31">
        <v>30</v>
      </c>
      <c r="D266" s="31"/>
      <c r="E266" s="31"/>
      <c r="F266" s="31"/>
      <c r="G266" s="31">
        <f t="shared" ref="G266:G279" si="11">PRODUCT(C266:F266)</f>
        <v>30</v>
      </c>
    </row>
    <row r="267" spans="1:7" x14ac:dyDescent="0.3">
      <c r="A267" s="30" t="s">
        <v>384</v>
      </c>
      <c r="B267" s="30"/>
      <c r="C267" s="31">
        <v>35</v>
      </c>
      <c r="D267" s="31"/>
      <c r="E267" s="31"/>
      <c r="F267" s="31"/>
      <c r="G267" s="31">
        <f t="shared" si="11"/>
        <v>35</v>
      </c>
    </row>
    <row r="268" spans="1:7" x14ac:dyDescent="0.3">
      <c r="A268" s="30" t="s">
        <v>385</v>
      </c>
      <c r="B268" s="30"/>
      <c r="C268" s="31">
        <v>40</v>
      </c>
      <c r="D268" s="31"/>
      <c r="E268" s="31"/>
      <c r="F268" s="31"/>
      <c r="G268" s="31">
        <f t="shared" si="11"/>
        <v>40</v>
      </c>
    </row>
    <row r="269" spans="1:7" x14ac:dyDescent="0.3">
      <c r="A269" s="30" t="s">
        <v>386</v>
      </c>
      <c r="B269" s="30"/>
      <c r="C269" s="31">
        <v>45</v>
      </c>
      <c r="D269" s="31"/>
      <c r="E269" s="31"/>
      <c r="F269" s="31"/>
      <c r="G269" s="31">
        <f t="shared" si="11"/>
        <v>45</v>
      </c>
    </row>
    <row r="270" spans="1:7" x14ac:dyDescent="0.3">
      <c r="A270" s="30" t="s">
        <v>387</v>
      </c>
      <c r="B270" s="30"/>
      <c r="C270" s="31">
        <v>50</v>
      </c>
      <c r="D270" s="31"/>
      <c r="E270" s="31"/>
      <c r="F270" s="31"/>
      <c r="G270" s="31">
        <f t="shared" si="11"/>
        <v>50</v>
      </c>
    </row>
    <row r="271" spans="1:7" x14ac:dyDescent="0.3">
      <c r="A271" s="30" t="s">
        <v>388</v>
      </c>
      <c r="B271" s="30"/>
      <c r="C271" s="31">
        <v>55</v>
      </c>
      <c r="D271" s="31"/>
      <c r="E271" s="31"/>
      <c r="F271" s="31"/>
      <c r="G271" s="31">
        <f t="shared" si="11"/>
        <v>55</v>
      </c>
    </row>
    <row r="272" spans="1:7" x14ac:dyDescent="0.3">
      <c r="A272" s="30" t="s">
        <v>389</v>
      </c>
      <c r="B272" s="30"/>
      <c r="C272" s="31">
        <v>60</v>
      </c>
      <c r="D272" s="31"/>
      <c r="E272" s="31"/>
      <c r="F272" s="31"/>
      <c r="G272" s="31">
        <f t="shared" si="11"/>
        <v>60</v>
      </c>
    </row>
    <row r="273" spans="1:7" x14ac:dyDescent="0.3">
      <c r="A273" s="30" t="s">
        <v>390</v>
      </c>
      <c r="B273" s="30"/>
      <c r="C273" s="31">
        <v>70</v>
      </c>
      <c r="D273" s="31"/>
      <c r="E273" s="31"/>
      <c r="F273" s="31"/>
      <c r="G273" s="31">
        <f t="shared" si="11"/>
        <v>70</v>
      </c>
    </row>
    <row r="274" spans="1:7" x14ac:dyDescent="0.3">
      <c r="A274" s="30" t="s">
        <v>391</v>
      </c>
      <c r="B274" s="30"/>
      <c r="C274" s="31">
        <v>70</v>
      </c>
      <c r="D274" s="31"/>
      <c r="E274" s="31"/>
      <c r="F274" s="31"/>
      <c r="G274" s="31">
        <f t="shared" si="11"/>
        <v>70</v>
      </c>
    </row>
    <row r="275" spans="1:7" x14ac:dyDescent="0.3">
      <c r="A275" s="30" t="s">
        <v>392</v>
      </c>
      <c r="B275" s="30"/>
      <c r="C275" s="31">
        <v>50</v>
      </c>
      <c r="D275" s="31"/>
      <c r="E275" s="31"/>
      <c r="F275" s="31"/>
      <c r="G275" s="31">
        <f t="shared" si="11"/>
        <v>50</v>
      </c>
    </row>
    <row r="276" spans="1:7" x14ac:dyDescent="0.3">
      <c r="A276" s="30" t="s">
        <v>393</v>
      </c>
      <c r="B276" s="30"/>
      <c r="C276" s="31">
        <v>45</v>
      </c>
      <c r="D276" s="31"/>
      <c r="E276" s="31"/>
      <c r="F276" s="31"/>
      <c r="G276" s="31">
        <f t="shared" si="11"/>
        <v>45</v>
      </c>
    </row>
    <row r="277" spans="1:7" x14ac:dyDescent="0.3">
      <c r="A277" s="30" t="s">
        <v>394</v>
      </c>
      <c r="B277" s="30"/>
      <c r="C277" s="31">
        <v>65</v>
      </c>
      <c r="D277" s="31"/>
      <c r="E277" s="31"/>
      <c r="F277" s="31"/>
      <c r="G277" s="31">
        <f t="shared" si="11"/>
        <v>65</v>
      </c>
    </row>
    <row r="278" spans="1:7" x14ac:dyDescent="0.3">
      <c r="A278" s="30" t="s">
        <v>419</v>
      </c>
      <c r="B278" s="30"/>
      <c r="C278" s="31">
        <v>40</v>
      </c>
      <c r="D278" s="31"/>
      <c r="E278" s="31"/>
      <c r="F278" s="31"/>
      <c r="G278" s="31">
        <f t="shared" si="11"/>
        <v>40</v>
      </c>
    </row>
    <row r="279" spans="1:7" x14ac:dyDescent="0.3">
      <c r="A279" s="30" t="s">
        <v>420</v>
      </c>
      <c r="B279" s="30"/>
      <c r="C279" s="31">
        <v>40</v>
      </c>
      <c r="D279" s="31"/>
      <c r="E279" s="31"/>
      <c r="F279" s="31"/>
      <c r="G279" s="31">
        <f t="shared" si="11"/>
        <v>40</v>
      </c>
    </row>
    <row r="281" spans="1:7" x14ac:dyDescent="0.3">
      <c r="B281" t="s">
        <v>351</v>
      </c>
      <c r="C281" s="25" t="s">
        <v>5</v>
      </c>
      <c r="D281" s="26" t="s">
        <v>6</v>
      </c>
      <c r="E281" s="25" t="s">
        <v>7</v>
      </c>
    </row>
    <row r="282" spans="1:7" x14ac:dyDescent="0.3">
      <c r="B282" t="s">
        <v>351</v>
      </c>
      <c r="C282" s="25" t="s">
        <v>8</v>
      </c>
      <c r="D282" s="26" t="s">
        <v>28</v>
      </c>
      <c r="E282" s="25" t="s">
        <v>29</v>
      </c>
    </row>
    <row r="283" spans="1:7" x14ac:dyDescent="0.3">
      <c r="B283" t="s">
        <v>351</v>
      </c>
      <c r="C283" s="25" t="s">
        <v>11</v>
      </c>
      <c r="D283" s="26" t="s">
        <v>30</v>
      </c>
      <c r="E283" s="25" t="s">
        <v>31</v>
      </c>
    </row>
    <row r="285" spans="1:7" ht="45" customHeight="1" x14ac:dyDescent="0.3">
      <c r="A285" s="27" t="s">
        <v>421</v>
      </c>
      <c r="B285" s="27" t="s">
        <v>352</v>
      </c>
      <c r="C285" s="27" t="s">
        <v>32</v>
      </c>
      <c r="D285" s="28" t="s">
        <v>15</v>
      </c>
      <c r="E285" s="122" t="s">
        <v>33</v>
      </c>
      <c r="F285" s="122" t="s">
        <v>33</v>
      </c>
      <c r="G285" s="29">
        <f>SUM(G286:G304)</f>
        <v>27</v>
      </c>
    </row>
    <row r="286" spans="1:7" x14ac:dyDescent="0.3">
      <c r="A286" s="30" t="s">
        <v>360</v>
      </c>
      <c r="B286" s="30"/>
      <c r="C286" s="31">
        <v>3</v>
      </c>
      <c r="D286" s="31"/>
      <c r="E286" s="31"/>
      <c r="F286" s="31"/>
      <c r="G286" s="31">
        <f t="shared" ref="G286:G304" si="12">PRODUCT(C286:F286)</f>
        <v>3</v>
      </c>
    </row>
    <row r="287" spans="1:7" x14ac:dyDescent="0.3">
      <c r="A287" s="30" t="s">
        <v>361</v>
      </c>
      <c r="B287" s="30"/>
      <c r="C287" s="31">
        <v>1</v>
      </c>
      <c r="D287" s="31"/>
      <c r="E287" s="31"/>
      <c r="F287" s="31"/>
      <c r="G287" s="31">
        <f t="shared" si="12"/>
        <v>1</v>
      </c>
    </row>
    <row r="288" spans="1:7" x14ac:dyDescent="0.3">
      <c r="A288" s="30" t="s">
        <v>362</v>
      </c>
      <c r="B288" s="30"/>
      <c r="C288" s="31">
        <v>1</v>
      </c>
      <c r="D288" s="31"/>
      <c r="E288" s="31"/>
      <c r="F288" s="31"/>
      <c r="G288" s="31">
        <f t="shared" si="12"/>
        <v>1</v>
      </c>
    </row>
    <row r="289" spans="1:7" x14ac:dyDescent="0.3">
      <c r="A289" s="30" t="s">
        <v>363</v>
      </c>
      <c r="B289" s="30"/>
      <c r="C289" s="31">
        <v>1</v>
      </c>
      <c r="D289" s="31"/>
      <c r="E289" s="31"/>
      <c r="F289" s="31"/>
      <c r="G289" s="31">
        <f t="shared" si="12"/>
        <v>1</v>
      </c>
    </row>
    <row r="290" spans="1:7" x14ac:dyDescent="0.3">
      <c r="A290" s="30" t="s">
        <v>364</v>
      </c>
      <c r="B290" s="30"/>
      <c r="C290" s="31">
        <v>1</v>
      </c>
      <c r="D290" s="31"/>
      <c r="E290" s="31"/>
      <c r="F290" s="31"/>
      <c r="G290" s="31">
        <f t="shared" si="12"/>
        <v>1</v>
      </c>
    </row>
    <row r="291" spans="1:7" x14ac:dyDescent="0.3">
      <c r="A291" s="30" t="s">
        <v>365</v>
      </c>
      <c r="B291" s="30"/>
      <c r="C291" s="31">
        <v>1</v>
      </c>
      <c r="D291" s="31"/>
      <c r="E291" s="31"/>
      <c r="F291" s="31"/>
      <c r="G291" s="31">
        <f t="shared" si="12"/>
        <v>1</v>
      </c>
    </row>
    <row r="292" spans="1:7" x14ac:dyDescent="0.3">
      <c r="A292" s="30" t="s">
        <v>366</v>
      </c>
      <c r="B292" s="30"/>
      <c r="C292" s="31">
        <v>1</v>
      </c>
      <c r="D292" s="31"/>
      <c r="E292" s="31"/>
      <c r="F292" s="31"/>
      <c r="G292" s="31">
        <f t="shared" si="12"/>
        <v>1</v>
      </c>
    </row>
    <row r="293" spans="1:7" x14ac:dyDescent="0.3">
      <c r="A293" s="30" t="s">
        <v>367</v>
      </c>
      <c r="B293" s="30"/>
      <c r="C293" s="31">
        <v>1</v>
      </c>
      <c r="D293" s="31"/>
      <c r="E293" s="31"/>
      <c r="F293" s="31"/>
      <c r="G293" s="31">
        <f t="shared" si="12"/>
        <v>1</v>
      </c>
    </row>
    <row r="294" spans="1:7" x14ac:dyDescent="0.3">
      <c r="A294" s="30" t="s">
        <v>368</v>
      </c>
      <c r="B294" s="30"/>
      <c r="C294" s="31">
        <v>1</v>
      </c>
      <c r="D294" s="31"/>
      <c r="E294" s="31"/>
      <c r="F294" s="31"/>
      <c r="G294" s="31">
        <f t="shared" si="12"/>
        <v>1</v>
      </c>
    </row>
    <row r="295" spans="1:7" x14ac:dyDescent="0.3">
      <c r="A295" s="30" t="s">
        <v>369</v>
      </c>
      <c r="B295" s="30"/>
      <c r="C295" s="31">
        <v>1</v>
      </c>
      <c r="D295" s="31"/>
      <c r="E295" s="31"/>
      <c r="F295" s="31"/>
      <c r="G295" s="31">
        <f t="shared" si="12"/>
        <v>1</v>
      </c>
    </row>
    <row r="296" spans="1:7" x14ac:dyDescent="0.3">
      <c r="A296" s="30" t="s">
        <v>371</v>
      </c>
      <c r="B296" s="30"/>
      <c r="C296" s="31">
        <v>1</v>
      </c>
      <c r="D296" s="31"/>
      <c r="E296" s="31"/>
      <c r="F296" s="31"/>
      <c r="G296" s="31">
        <f t="shared" si="12"/>
        <v>1</v>
      </c>
    </row>
    <row r="297" spans="1:7" x14ac:dyDescent="0.3">
      <c r="A297" s="30" t="s">
        <v>373</v>
      </c>
      <c r="B297" s="30"/>
      <c r="C297" s="31">
        <v>1</v>
      </c>
      <c r="D297" s="31"/>
      <c r="E297" s="31"/>
      <c r="F297" s="31"/>
      <c r="G297" s="31">
        <f t="shared" si="12"/>
        <v>1</v>
      </c>
    </row>
    <row r="298" spans="1:7" x14ac:dyDescent="0.3">
      <c r="A298" s="30" t="s">
        <v>375</v>
      </c>
      <c r="B298" s="30"/>
      <c r="C298" s="31">
        <v>1</v>
      </c>
      <c r="D298" s="31"/>
      <c r="E298" s="31"/>
      <c r="F298" s="31"/>
      <c r="G298" s="31">
        <f t="shared" si="12"/>
        <v>1</v>
      </c>
    </row>
    <row r="299" spans="1:7" x14ac:dyDescent="0.3">
      <c r="A299" s="30" t="s">
        <v>377</v>
      </c>
      <c r="B299" s="30"/>
      <c r="C299" s="31">
        <v>1</v>
      </c>
      <c r="D299" s="31"/>
      <c r="E299" s="31"/>
      <c r="F299" s="31"/>
      <c r="G299" s="31">
        <f t="shared" si="12"/>
        <v>1</v>
      </c>
    </row>
    <row r="300" spans="1:7" x14ac:dyDescent="0.3">
      <c r="A300" s="30" t="s">
        <v>378</v>
      </c>
      <c r="B300" s="30"/>
      <c r="C300" s="31">
        <v>2</v>
      </c>
      <c r="D300" s="31"/>
      <c r="E300" s="31"/>
      <c r="F300" s="31"/>
      <c r="G300" s="31">
        <f t="shared" si="12"/>
        <v>2</v>
      </c>
    </row>
    <row r="301" spans="1:7" x14ac:dyDescent="0.3">
      <c r="A301" s="30" t="s">
        <v>379</v>
      </c>
      <c r="B301" s="30"/>
      <c r="C301" s="31">
        <v>6</v>
      </c>
      <c r="D301" s="31"/>
      <c r="E301" s="31"/>
      <c r="F301" s="31"/>
      <c r="G301" s="31">
        <f t="shared" si="12"/>
        <v>6</v>
      </c>
    </row>
    <row r="302" spans="1:7" x14ac:dyDescent="0.3">
      <c r="A302" s="30" t="s">
        <v>381</v>
      </c>
      <c r="B302" s="30"/>
      <c r="C302" s="31">
        <v>1</v>
      </c>
      <c r="D302" s="31"/>
      <c r="E302" s="31"/>
      <c r="F302" s="31"/>
      <c r="G302" s="31">
        <f t="shared" si="12"/>
        <v>1</v>
      </c>
    </row>
    <row r="303" spans="1:7" x14ac:dyDescent="0.3">
      <c r="A303" s="30" t="s">
        <v>382</v>
      </c>
      <c r="B303" s="30"/>
      <c r="C303" s="31">
        <v>1</v>
      </c>
      <c r="D303" s="31"/>
      <c r="E303" s="31"/>
      <c r="F303" s="31"/>
      <c r="G303" s="31">
        <f t="shared" si="12"/>
        <v>1</v>
      </c>
    </row>
    <row r="304" spans="1:7" x14ac:dyDescent="0.3">
      <c r="A304" s="30" t="s">
        <v>422</v>
      </c>
      <c r="B304" s="30"/>
      <c r="C304" s="31">
        <v>1</v>
      </c>
      <c r="D304" s="31"/>
      <c r="E304" s="31"/>
      <c r="F304" s="31"/>
      <c r="G304" s="31">
        <f t="shared" si="12"/>
        <v>1</v>
      </c>
    </row>
    <row r="306" spans="1:7" ht="45" customHeight="1" x14ac:dyDescent="0.3">
      <c r="A306" s="27" t="s">
        <v>423</v>
      </c>
      <c r="B306" s="27" t="s">
        <v>352</v>
      </c>
      <c r="C306" s="27" t="s">
        <v>34</v>
      </c>
      <c r="D306" s="28" t="s">
        <v>15</v>
      </c>
      <c r="E306" s="122" t="s">
        <v>35</v>
      </c>
      <c r="F306" s="122" t="s">
        <v>35</v>
      </c>
      <c r="G306" s="29">
        <f>SUM(G307:G320)</f>
        <v>80</v>
      </c>
    </row>
    <row r="307" spans="1:7" x14ac:dyDescent="0.3">
      <c r="A307" s="30" t="s">
        <v>396</v>
      </c>
      <c r="B307" s="30"/>
      <c r="C307" s="31">
        <v>4</v>
      </c>
      <c r="D307" s="31"/>
      <c r="E307" s="31"/>
      <c r="F307" s="31"/>
      <c r="G307" s="31">
        <f t="shared" ref="G307:G320" si="13">PRODUCT(C307:F307)</f>
        <v>4</v>
      </c>
    </row>
    <row r="308" spans="1:7" x14ac:dyDescent="0.3">
      <c r="A308" s="30" t="s">
        <v>398</v>
      </c>
      <c r="B308" s="30"/>
      <c r="C308" s="31">
        <v>4</v>
      </c>
      <c r="D308" s="31"/>
      <c r="E308" s="31"/>
      <c r="F308" s="31"/>
      <c r="G308" s="31">
        <f t="shared" si="13"/>
        <v>4</v>
      </c>
    </row>
    <row r="309" spans="1:7" x14ac:dyDescent="0.3">
      <c r="A309" s="30" t="s">
        <v>399</v>
      </c>
      <c r="B309" s="30"/>
      <c r="C309" s="31">
        <v>4</v>
      </c>
      <c r="D309" s="31"/>
      <c r="E309" s="31"/>
      <c r="F309" s="31"/>
      <c r="G309" s="31">
        <f t="shared" si="13"/>
        <v>4</v>
      </c>
    </row>
    <row r="310" spans="1:7" x14ac:dyDescent="0.3">
      <c r="A310" s="30" t="s">
        <v>400</v>
      </c>
      <c r="B310" s="30"/>
      <c r="C310" s="31">
        <v>4</v>
      </c>
      <c r="D310" s="31"/>
      <c r="E310" s="31"/>
      <c r="F310" s="31"/>
      <c r="G310" s="31">
        <f t="shared" si="13"/>
        <v>4</v>
      </c>
    </row>
    <row r="311" spans="1:7" x14ac:dyDescent="0.3">
      <c r="A311" s="30" t="s">
        <v>401</v>
      </c>
      <c r="B311" s="30"/>
      <c r="C311" s="31">
        <v>4</v>
      </c>
      <c r="D311" s="31"/>
      <c r="E311" s="31"/>
      <c r="F311" s="31"/>
      <c r="G311" s="31">
        <f t="shared" si="13"/>
        <v>4</v>
      </c>
    </row>
    <row r="312" spans="1:7" x14ac:dyDescent="0.3">
      <c r="A312" s="30" t="s">
        <v>402</v>
      </c>
      <c r="B312" s="30"/>
      <c r="C312" s="31">
        <v>4</v>
      </c>
      <c r="D312" s="31"/>
      <c r="E312" s="31"/>
      <c r="F312" s="31"/>
      <c r="G312" s="31">
        <f t="shared" si="13"/>
        <v>4</v>
      </c>
    </row>
    <row r="313" spans="1:7" x14ac:dyDescent="0.3">
      <c r="A313" s="30" t="s">
        <v>403</v>
      </c>
      <c r="B313" s="30"/>
      <c r="C313" s="31">
        <v>4</v>
      </c>
      <c r="D313" s="31"/>
      <c r="E313" s="31"/>
      <c r="F313" s="31"/>
      <c r="G313" s="31">
        <f t="shared" si="13"/>
        <v>4</v>
      </c>
    </row>
    <row r="314" spans="1:7" x14ac:dyDescent="0.3">
      <c r="A314" s="30" t="s">
        <v>404</v>
      </c>
      <c r="B314" s="30"/>
      <c r="C314" s="31">
        <v>4</v>
      </c>
      <c r="D314" s="31"/>
      <c r="E314" s="31"/>
      <c r="F314" s="31"/>
      <c r="G314" s="31">
        <f t="shared" si="13"/>
        <v>4</v>
      </c>
    </row>
    <row r="315" spans="1:7" x14ac:dyDescent="0.3">
      <c r="A315" s="30" t="s">
        <v>405</v>
      </c>
      <c r="B315" s="30"/>
      <c r="C315" s="31">
        <v>4</v>
      </c>
      <c r="D315" s="31"/>
      <c r="E315" s="31"/>
      <c r="F315" s="31"/>
      <c r="G315" s="31">
        <f t="shared" si="13"/>
        <v>4</v>
      </c>
    </row>
    <row r="316" spans="1:7" x14ac:dyDescent="0.3">
      <c r="A316" s="30" t="s">
        <v>358</v>
      </c>
      <c r="B316" s="30"/>
      <c r="C316" s="31">
        <v>4</v>
      </c>
      <c r="D316" s="31"/>
      <c r="E316" s="31"/>
      <c r="F316" s="31"/>
      <c r="G316" s="31">
        <f t="shared" si="13"/>
        <v>4</v>
      </c>
    </row>
    <row r="317" spans="1:7" x14ac:dyDescent="0.3">
      <c r="A317" s="30" t="s">
        <v>380</v>
      </c>
      <c r="B317" s="30"/>
      <c r="C317" s="31">
        <v>9</v>
      </c>
      <c r="D317" s="31"/>
      <c r="E317" s="31"/>
      <c r="F317" s="31"/>
      <c r="G317" s="31">
        <f t="shared" si="13"/>
        <v>9</v>
      </c>
    </row>
    <row r="318" spans="1:7" x14ac:dyDescent="0.3">
      <c r="A318" s="30" t="s">
        <v>356</v>
      </c>
      <c r="B318" s="30"/>
      <c r="C318" s="31">
        <v>9</v>
      </c>
      <c r="D318" s="31"/>
      <c r="E318" s="31"/>
      <c r="F318" s="31"/>
      <c r="G318" s="31">
        <f t="shared" si="13"/>
        <v>9</v>
      </c>
    </row>
    <row r="319" spans="1:7" x14ac:dyDescent="0.3">
      <c r="A319" s="30" t="s">
        <v>357</v>
      </c>
      <c r="B319" s="30"/>
      <c r="C319" s="31">
        <v>8</v>
      </c>
      <c r="D319" s="31"/>
      <c r="E319" s="31"/>
      <c r="F319" s="31"/>
      <c r="G319" s="31">
        <f t="shared" si="13"/>
        <v>8</v>
      </c>
    </row>
    <row r="320" spans="1:7" x14ac:dyDescent="0.3">
      <c r="A320" s="30" t="s">
        <v>355</v>
      </c>
      <c r="B320" s="30"/>
      <c r="C320" s="31">
        <v>14</v>
      </c>
      <c r="D320" s="31"/>
      <c r="E320" s="31"/>
      <c r="F320" s="31"/>
      <c r="G320" s="31">
        <f t="shared" si="13"/>
        <v>14</v>
      </c>
    </row>
    <row r="322" spans="1:7" ht="45" customHeight="1" x14ac:dyDescent="0.3">
      <c r="A322" s="27" t="s">
        <v>424</v>
      </c>
      <c r="B322" s="27" t="s">
        <v>352</v>
      </c>
      <c r="C322" s="27" t="s">
        <v>36</v>
      </c>
      <c r="D322" s="28" t="s">
        <v>16</v>
      </c>
      <c r="E322" s="122" t="s">
        <v>37</v>
      </c>
      <c r="F322" s="122" t="s">
        <v>37</v>
      </c>
      <c r="G322" s="29">
        <f>SUM(G323:G331)</f>
        <v>38</v>
      </c>
    </row>
    <row r="323" spans="1:7" x14ac:dyDescent="0.3">
      <c r="A323" s="30" t="s">
        <v>396</v>
      </c>
      <c r="B323" s="30"/>
      <c r="C323" s="31">
        <v>6</v>
      </c>
      <c r="D323" s="31"/>
      <c r="E323" s="31"/>
      <c r="F323" s="31"/>
      <c r="G323" s="31">
        <f t="shared" ref="G323:G331" si="14">PRODUCT(C323:F323)</f>
        <v>6</v>
      </c>
    </row>
    <row r="324" spans="1:7" x14ac:dyDescent="0.3">
      <c r="A324" s="30" t="s">
        <v>398</v>
      </c>
      <c r="B324" s="30"/>
      <c r="C324" s="31">
        <v>4</v>
      </c>
      <c r="D324" s="31"/>
      <c r="E324" s="31"/>
      <c r="F324" s="31"/>
      <c r="G324" s="31">
        <f t="shared" si="14"/>
        <v>4</v>
      </c>
    </row>
    <row r="325" spans="1:7" x14ac:dyDescent="0.3">
      <c r="A325" s="30" t="s">
        <v>399</v>
      </c>
      <c r="B325" s="30"/>
      <c r="C325" s="31">
        <v>4</v>
      </c>
      <c r="D325" s="31"/>
      <c r="E325" s="31"/>
      <c r="F325" s="31"/>
      <c r="G325" s="31">
        <f t="shared" si="14"/>
        <v>4</v>
      </c>
    </row>
    <row r="326" spans="1:7" x14ac:dyDescent="0.3">
      <c r="A326" s="30" t="s">
        <v>400</v>
      </c>
      <c r="B326" s="30"/>
      <c r="C326" s="31">
        <v>4</v>
      </c>
      <c r="D326" s="31"/>
      <c r="E326" s="31"/>
      <c r="F326" s="31"/>
      <c r="G326" s="31">
        <f t="shared" si="14"/>
        <v>4</v>
      </c>
    </row>
    <row r="327" spans="1:7" x14ac:dyDescent="0.3">
      <c r="A327" s="30" t="s">
        <v>401</v>
      </c>
      <c r="B327" s="30"/>
      <c r="C327" s="31">
        <v>4</v>
      </c>
      <c r="D327" s="31"/>
      <c r="E327" s="31"/>
      <c r="F327" s="31"/>
      <c r="G327" s="31">
        <f t="shared" si="14"/>
        <v>4</v>
      </c>
    </row>
    <row r="328" spans="1:7" x14ac:dyDescent="0.3">
      <c r="A328" s="30" t="s">
        <v>402</v>
      </c>
      <c r="B328" s="30"/>
      <c r="C328" s="31">
        <v>4</v>
      </c>
      <c r="D328" s="31"/>
      <c r="E328" s="31"/>
      <c r="F328" s="31"/>
      <c r="G328" s="31">
        <f t="shared" si="14"/>
        <v>4</v>
      </c>
    </row>
    <row r="329" spans="1:7" x14ac:dyDescent="0.3">
      <c r="A329" s="30" t="s">
        <v>403</v>
      </c>
      <c r="B329" s="30"/>
      <c r="C329" s="31">
        <v>4</v>
      </c>
      <c r="D329" s="31"/>
      <c r="E329" s="31"/>
      <c r="F329" s="31"/>
      <c r="G329" s="31">
        <f t="shared" si="14"/>
        <v>4</v>
      </c>
    </row>
    <row r="330" spans="1:7" x14ac:dyDescent="0.3">
      <c r="A330" s="30" t="s">
        <v>404</v>
      </c>
      <c r="B330" s="30"/>
      <c r="C330" s="31">
        <v>4</v>
      </c>
      <c r="D330" s="31"/>
      <c r="E330" s="31"/>
      <c r="F330" s="31"/>
      <c r="G330" s="31">
        <f t="shared" si="14"/>
        <v>4</v>
      </c>
    </row>
    <row r="331" spans="1:7" x14ac:dyDescent="0.3">
      <c r="A331" s="30" t="s">
        <v>405</v>
      </c>
      <c r="B331" s="30"/>
      <c r="C331" s="31">
        <v>4</v>
      </c>
      <c r="D331" s="31"/>
      <c r="E331" s="31"/>
      <c r="F331" s="31"/>
      <c r="G331" s="31">
        <f t="shared" si="14"/>
        <v>4</v>
      </c>
    </row>
    <row r="333" spans="1:7" ht="45" customHeight="1" x14ac:dyDescent="0.3">
      <c r="A333" s="27" t="s">
        <v>425</v>
      </c>
      <c r="B333" s="27" t="s">
        <v>352</v>
      </c>
      <c r="C333" s="27" t="s">
        <v>38</v>
      </c>
      <c r="D333" s="28" t="s">
        <v>15</v>
      </c>
      <c r="E333" s="122" t="s">
        <v>39</v>
      </c>
      <c r="F333" s="122" t="s">
        <v>39</v>
      </c>
      <c r="G333" s="29">
        <f>SUM(G334:G361)</f>
        <v>41</v>
      </c>
    </row>
    <row r="334" spans="1:7" x14ac:dyDescent="0.3">
      <c r="A334" s="30" t="s">
        <v>396</v>
      </c>
      <c r="B334" s="30"/>
      <c r="C334" s="31">
        <v>1</v>
      </c>
      <c r="D334" s="31"/>
      <c r="E334" s="31"/>
      <c r="F334" s="31"/>
      <c r="G334" s="31">
        <f t="shared" ref="G334:G361" si="15">PRODUCT(C334:F334)</f>
        <v>1</v>
      </c>
    </row>
    <row r="335" spans="1:7" x14ac:dyDescent="0.3">
      <c r="A335" s="30" t="s">
        <v>397</v>
      </c>
      <c r="B335" s="30"/>
      <c r="C335" s="31">
        <v>1</v>
      </c>
      <c r="D335" s="31"/>
      <c r="E335" s="31"/>
      <c r="F335" s="31"/>
      <c r="G335" s="31">
        <f t="shared" si="15"/>
        <v>1</v>
      </c>
    </row>
    <row r="336" spans="1:7" x14ac:dyDescent="0.3">
      <c r="A336" s="30" t="s">
        <v>398</v>
      </c>
      <c r="B336" s="30"/>
      <c r="C336" s="31">
        <v>1</v>
      </c>
      <c r="D336" s="31"/>
      <c r="E336" s="31"/>
      <c r="F336" s="31"/>
      <c r="G336" s="31">
        <f t="shared" si="15"/>
        <v>1</v>
      </c>
    </row>
    <row r="337" spans="1:7" x14ac:dyDescent="0.3">
      <c r="A337" s="30" t="s">
        <v>397</v>
      </c>
      <c r="B337" s="30"/>
      <c r="C337" s="31">
        <v>1</v>
      </c>
      <c r="D337" s="31"/>
      <c r="E337" s="31"/>
      <c r="F337" s="31"/>
      <c r="G337" s="31">
        <f t="shared" si="15"/>
        <v>1</v>
      </c>
    </row>
    <row r="338" spans="1:7" x14ac:dyDescent="0.3">
      <c r="A338" s="30" t="s">
        <v>399</v>
      </c>
      <c r="B338" s="30"/>
      <c r="C338" s="31">
        <v>1</v>
      </c>
      <c r="D338" s="31"/>
      <c r="E338" s="31"/>
      <c r="F338" s="31"/>
      <c r="G338" s="31">
        <f t="shared" si="15"/>
        <v>1</v>
      </c>
    </row>
    <row r="339" spans="1:7" x14ac:dyDescent="0.3">
      <c r="A339" s="30" t="s">
        <v>397</v>
      </c>
      <c r="B339" s="30"/>
      <c r="C339" s="31">
        <v>1</v>
      </c>
      <c r="D339" s="31"/>
      <c r="E339" s="31"/>
      <c r="F339" s="31"/>
      <c r="G339" s="31">
        <f t="shared" si="15"/>
        <v>1</v>
      </c>
    </row>
    <row r="340" spans="1:7" x14ac:dyDescent="0.3">
      <c r="A340" s="30" t="s">
        <v>400</v>
      </c>
      <c r="B340" s="30"/>
      <c r="C340" s="31">
        <v>1</v>
      </c>
      <c r="D340" s="31"/>
      <c r="E340" s="31"/>
      <c r="F340" s="31"/>
      <c r="G340" s="31">
        <f t="shared" si="15"/>
        <v>1</v>
      </c>
    </row>
    <row r="341" spans="1:7" x14ac:dyDescent="0.3">
      <c r="A341" s="30" t="s">
        <v>397</v>
      </c>
      <c r="B341" s="30"/>
      <c r="C341" s="31">
        <v>1</v>
      </c>
      <c r="D341" s="31"/>
      <c r="E341" s="31"/>
      <c r="F341" s="31"/>
      <c r="G341" s="31">
        <f t="shared" si="15"/>
        <v>1</v>
      </c>
    </row>
    <row r="342" spans="1:7" x14ac:dyDescent="0.3">
      <c r="A342" s="30" t="s">
        <v>401</v>
      </c>
      <c r="B342" s="30"/>
      <c r="C342" s="31">
        <v>1</v>
      </c>
      <c r="D342" s="31"/>
      <c r="E342" s="31"/>
      <c r="F342" s="31"/>
      <c r="G342" s="31">
        <f t="shared" si="15"/>
        <v>1</v>
      </c>
    </row>
    <row r="343" spans="1:7" x14ac:dyDescent="0.3">
      <c r="A343" s="30" t="s">
        <v>397</v>
      </c>
      <c r="B343" s="30"/>
      <c r="C343" s="31">
        <v>1</v>
      </c>
      <c r="D343" s="31"/>
      <c r="E343" s="31"/>
      <c r="F343" s="31"/>
      <c r="G343" s="31">
        <f t="shared" si="15"/>
        <v>1</v>
      </c>
    </row>
    <row r="344" spans="1:7" x14ac:dyDescent="0.3">
      <c r="A344" s="30" t="s">
        <v>402</v>
      </c>
      <c r="B344" s="30"/>
      <c r="C344" s="31">
        <v>1</v>
      </c>
      <c r="D344" s="31"/>
      <c r="E344" s="31"/>
      <c r="F344" s="31"/>
      <c r="G344" s="31">
        <f t="shared" si="15"/>
        <v>1</v>
      </c>
    </row>
    <row r="345" spans="1:7" x14ac:dyDescent="0.3">
      <c r="A345" s="30" t="s">
        <v>397</v>
      </c>
      <c r="B345" s="30"/>
      <c r="C345" s="31">
        <v>1</v>
      </c>
      <c r="D345" s="31"/>
      <c r="E345" s="31"/>
      <c r="F345" s="31"/>
      <c r="G345" s="31">
        <f t="shared" si="15"/>
        <v>1</v>
      </c>
    </row>
    <row r="346" spans="1:7" x14ac:dyDescent="0.3">
      <c r="A346" s="30" t="s">
        <v>403</v>
      </c>
      <c r="B346" s="30"/>
      <c r="C346" s="31">
        <v>1</v>
      </c>
      <c r="D346" s="31"/>
      <c r="E346" s="31"/>
      <c r="F346" s="31"/>
      <c r="G346" s="31">
        <f t="shared" si="15"/>
        <v>1</v>
      </c>
    </row>
    <row r="347" spans="1:7" x14ac:dyDescent="0.3">
      <c r="A347" s="30" t="s">
        <v>397</v>
      </c>
      <c r="B347" s="30"/>
      <c r="C347" s="31">
        <v>1</v>
      </c>
      <c r="D347" s="31"/>
      <c r="E347" s="31"/>
      <c r="F347" s="31"/>
      <c r="G347" s="31">
        <f t="shared" si="15"/>
        <v>1</v>
      </c>
    </row>
    <row r="348" spans="1:7" x14ac:dyDescent="0.3">
      <c r="A348" s="30" t="s">
        <v>404</v>
      </c>
      <c r="B348" s="30"/>
      <c r="C348" s="31">
        <v>1</v>
      </c>
      <c r="D348" s="31"/>
      <c r="E348" s="31"/>
      <c r="F348" s="31"/>
      <c r="G348" s="31">
        <f t="shared" si="15"/>
        <v>1</v>
      </c>
    </row>
    <row r="349" spans="1:7" x14ac:dyDescent="0.3">
      <c r="A349" s="30" t="s">
        <v>397</v>
      </c>
      <c r="B349" s="30"/>
      <c r="C349" s="31">
        <v>1</v>
      </c>
      <c r="D349" s="31"/>
      <c r="E349" s="31"/>
      <c r="F349" s="31"/>
      <c r="G349" s="31">
        <f t="shared" si="15"/>
        <v>1</v>
      </c>
    </row>
    <row r="350" spans="1:7" x14ac:dyDescent="0.3">
      <c r="A350" s="30" t="s">
        <v>405</v>
      </c>
      <c r="B350" s="30"/>
      <c r="C350" s="31">
        <v>1</v>
      </c>
      <c r="D350" s="31"/>
      <c r="E350" s="31"/>
      <c r="F350" s="31"/>
      <c r="G350" s="31">
        <f t="shared" si="15"/>
        <v>1</v>
      </c>
    </row>
    <row r="351" spans="1:7" x14ac:dyDescent="0.3">
      <c r="A351" s="30" t="s">
        <v>358</v>
      </c>
      <c r="B351" s="30"/>
      <c r="C351" s="31">
        <v>1</v>
      </c>
      <c r="D351" s="31"/>
      <c r="E351" s="31"/>
      <c r="F351" s="31"/>
      <c r="G351" s="31">
        <f t="shared" si="15"/>
        <v>1</v>
      </c>
    </row>
    <row r="352" spans="1:7" x14ac:dyDescent="0.3">
      <c r="A352" s="30" t="s">
        <v>406</v>
      </c>
      <c r="B352" s="30"/>
      <c r="C352" s="31">
        <v>1</v>
      </c>
      <c r="D352" s="31"/>
      <c r="E352" s="31"/>
      <c r="F352" s="31"/>
      <c r="G352" s="31">
        <f t="shared" si="15"/>
        <v>1</v>
      </c>
    </row>
    <row r="353" spans="1:7" x14ac:dyDescent="0.3">
      <c r="A353" s="30" t="s">
        <v>380</v>
      </c>
      <c r="B353" s="30"/>
      <c r="C353" s="31">
        <v>1</v>
      </c>
      <c r="D353" s="31"/>
      <c r="E353" s="31"/>
      <c r="F353" s="31"/>
      <c r="G353" s="31">
        <f t="shared" si="15"/>
        <v>1</v>
      </c>
    </row>
    <row r="354" spans="1:7" x14ac:dyDescent="0.3">
      <c r="A354" s="30" t="s">
        <v>409</v>
      </c>
      <c r="B354" s="30"/>
      <c r="C354" s="31">
        <v>1</v>
      </c>
      <c r="D354" s="31"/>
      <c r="E354" s="31"/>
      <c r="F354" s="31"/>
      <c r="G354" s="31">
        <f t="shared" si="15"/>
        <v>1</v>
      </c>
    </row>
    <row r="355" spans="1:7" x14ac:dyDescent="0.3">
      <c r="A355" s="30" t="s">
        <v>356</v>
      </c>
      <c r="B355" s="30"/>
      <c r="C355" s="31">
        <v>3</v>
      </c>
      <c r="D355" s="31"/>
      <c r="E355" s="31"/>
      <c r="F355" s="31"/>
      <c r="G355" s="31">
        <f t="shared" si="15"/>
        <v>3</v>
      </c>
    </row>
    <row r="356" spans="1:7" x14ac:dyDescent="0.3">
      <c r="A356" s="30" t="s">
        <v>410</v>
      </c>
      <c r="B356" s="30"/>
      <c r="C356" s="31">
        <v>1</v>
      </c>
      <c r="D356" s="31"/>
      <c r="E356" s="31"/>
      <c r="F356" s="31"/>
      <c r="G356" s="31">
        <f t="shared" si="15"/>
        <v>1</v>
      </c>
    </row>
    <row r="357" spans="1:7" x14ac:dyDescent="0.3">
      <c r="A357" s="30" t="s">
        <v>357</v>
      </c>
      <c r="B357" s="30"/>
      <c r="C357" s="31">
        <v>4</v>
      </c>
      <c r="D357" s="31"/>
      <c r="E357" s="31"/>
      <c r="F357" s="31"/>
      <c r="G357" s="31">
        <f t="shared" si="15"/>
        <v>4</v>
      </c>
    </row>
    <row r="358" spans="1:7" x14ac:dyDescent="0.3">
      <c r="A358" s="30" t="s">
        <v>359</v>
      </c>
      <c r="B358" s="30"/>
      <c r="C358" s="31">
        <v>9</v>
      </c>
      <c r="D358" s="31"/>
      <c r="E358" s="31"/>
      <c r="F358" s="31"/>
      <c r="G358" s="31">
        <f t="shared" si="15"/>
        <v>9</v>
      </c>
    </row>
    <row r="359" spans="1:7" x14ac:dyDescent="0.3">
      <c r="A359" s="30" t="s">
        <v>407</v>
      </c>
      <c r="B359" s="30"/>
      <c r="C359" s="31">
        <v>1</v>
      </c>
      <c r="D359" s="31"/>
      <c r="E359" s="31"/>
      <c r="F359" s="31"/>
      <c r="G359" s="31">
        <f t="shared" si="15"/>
        <v>1</v>
      </c>
    </row>
    <row r="360" spans="1:7" x14ac:dyDescent="0.3">
      <c r="A360" s="30" t="s">
        <v>408</v>
      </c>
      <c r="B360" s="30"/>
      <c r="C360" s="31">
        <v>1</v>
      </c>
      <c r="D360" s="31"/>
      <c r="E360" s="31"/>
      <c r="F360" s="31"/>
      <c r="G360" s="31">
        <f t="shared" si="15"/>
        <v>1</v>
      </c>
    </row>
    <row r="361" spans="1:7" x14ac:dyDescent="0.3">
      <c r="A361" s="30" t="s">
        <v>426</v>
      </c>
      <c r="B361" s="30"/>
      <c r="C361" s="31">
        <v>1</v>
      </c>
      <c r="D361" s="31"/>
      <c r="E361" s="31"/>
      <c r="F361" s="31"/>
      <c r="G361" s="31">
        <f t="shared" si="15"/>
        <v>1</v>
      </c>
    </row>
    <row r="363" spans="1:7" ht="45" customHeight="1" x14ac:dyDescent="0.3">
      <c r="A363" s="27" t="s">
        <v>427</v>
      </c>
      <c r="B363" s="27" t="s">
        <v>352</v>
      </c>
      <c r="C363" s="27" t="s">
        <v>40</v>
      </c>
      <c r="D363" s="28" t="s">
        <v>15</v>
      </c>
      <c r="E363" s="122" t="s">
        <v>41</v>
      </c>
      <c r="F363" s="122" t="s">
        <v>41</v>
      </c>
      <c r="G363" s="29">
        <f>SUM(G364:G375)</f>
        <v>23</v>
      </c>
    </row>
    <row r="364" spans="1:7" x14ac:dyDescent="0.3">
      <c r="A364" s="30" t="s">
        <v>360</v>
      </c>
      <c r="B364" s="30"/>
      <c r="C364" s="31">
        <v>2</v>
      </c>
      <c r="D364" s="31"/>
      <c r="E364" s="31"/>
      <c r="F364" s="31"/>
      <c r="G364" s="31">
        <f t="shared" ref="G364:G375" si="16">PRODUCT(C364:F364)</f>
        <v>2</v>
      </c>
    </row>
    <row r="365" spans="1:7" x14ac:dyDescent="0.3">
      <c r="A365" s="30" t="s">
        <v>362</v>
      </c>
      <c r="B365" s="30"/>
      <c r="C365" s="31">
        <v>2</v>
      </c>
      <c r="D365" s="31"/>
      <c r="E365" s="31"/>
      <c r="F365" s="31"/>
      <c r="G365" s="31">
        <f t="shared" si="16"/>
        <v>2</v>
      </c>
    </row>
    <row r="366" spans="1:7" x14ac:dyDescent="0.3">
      <c r="A366" s="30" t="s">
        <v>364</v>
      </c>
      <c r="B366" s="30"/>
      <c r="C366" s="31">
        <v>2</v>
      </c>
      <c r="D366" s="31"/>
      <c r="E366" s="31"/>
      <c r="F366" s="31"/>
      <c r="G366" s="31">
        <f t="shared" si="16"/>
        <v>2</v>
      </c>
    </row>
    <row r="367" spans="1:7" x14ac:dyDescent="0.3">
      <c r="A367" s="30" t="s">
        <v>366</v>
      </c>
      <c r="B367" s="30"/>
      <c r="C367" s="31">
        <v>2</v>
      </c>
      <c r="D367" s="31"/>
      <c r="E367" s="31"/>
      <c r="F367" s="31"/>
      <c r="G367" s="31">
        <f t="shared" si="16"/>
        <v>2</v>
      </c>
    </row>
    <row r="368" spans="1:7" x14ac:dyDescent="0.3">
      <c r="A368" s="30" t="s">
        <v>368</v>
      </c>
      <c r="B368" s="30"/>
      <c r="C368" s="31">
        <v>2</v>
      </c>
      <c r="D368" s="31"/>
      <c r="E368" s="31"/>
      <c r="F368" s="31"/>
      <c r="G368" s="31">
        <f t="shared" si="16"/>
        <v>2</v>
      </c>
    </row>
    <row r="369" spans="1:7" x14ac:dyDescent="0.3">
      <c r="A369" s="30" t="s">
        <v>370</v>
      </c>
      <c r="B369" s="30"/>
      <c r="C369" s="31">
        <v>2</v>
      </c>
      <c r="D369" s="31"/>
      <c r="E369" s="31"/>
      <c r="F369" s="31"/>
      <c r="G369" s="31">
        <f t="shared" si="16"/>
        <v>2</v>
      </c>
    </row>
    <row r="370" spans="1:7" x14ac:dyDescent="0.3">
      <c r="A370" s="30" t="s">
        <v>372</v>
      </c>
      <c r="B370" s="30"/>
      <c r="C370" s="31">
        <v>2</v>
      </c>
      <c r="D370" s="31"/>
      <c r="E370" s="31"/>
      <c r="F370" s="31"/>
      <c r="G370" s="31">
        <f t="shared" si="16"/>
        <v>2</v>
      </c>
    </row>
    <row r="371" spans="1:7" x14ac:dyDescent="0.3">
      <c r="A371" s="30" t="s">
        <v>374</v>
      </c>
      <c r="B371" s="30"/>
      <c r="C371" s="31">
        <v>2</v>
      </c>
      <c r="D371" s="31"/>
      <c r="E371" s="31"/>
      <c r="F371" s="31"/>
      <c r="G371" s="31">
        <f t="shared" si="16"/>
        <v>2</v>
      </c>
    </row>
    <row r="372" spans="1:7" x14ac:dyDescent="0.3">
      <c r="A372" s="30" t="s">
        <v>376</v>
      </c>
      <c r="B372" s="30"/>
      <c r="C372" s="31">
        <v>2</v>
      </c>
      <c r="D372" s="31"/>
      <c r="E372" s="31"/>
      <c r="F372" s="31"/>
      <c r="G372" s="31">
        <f t="shared" si="16"/>
        <v>2</v>
      </c>
    </row>
    <row r="373" spans="1:7" x14ac:dyDescent="0.3">
      <c r="A373" s="30" t="s">
        <v>378</v>
      </c>
      <c r="B373" s="30"/>
      <c r="C373" s="31">
        <v>1</v>
      </c>
      <c r="D373" s="31"/>
      <c r="E373" s="31"/>
      <c r="F373" s="31"/>
      <c r="G373" s="31">
        <f t="shared" si="16"/>
        <v>1</v>
      </c>
    </row>
    <row r="374" spans="1:7" x14ac:dyDescent="0.3">
      <c r="A374" s="30" t="s">
        <v>379</v>
      </c>
      <c r="B374" s="30"/>
      <c r="C374" s="31">
        <v>2</v>
      </c>
      <c r="D374" s="31"/>
      <c r="E374" s="31"/>
      <c r="F374" s="31"/>
      <c r="G374" s="31">
        <f t="shared" si="16"/>
        <v>2</v>
      </c>
    </row>
    <row r="375" spans="1:7" x14ac:dyDescent="0.3">
      <c r="A375" s="30" t="s">
        <v>380</v>
      </c>
      <c r="B375" s="30"/>
      <c r="C375" s="31">
        <v>2</v>
      </c>
      <c r="D375" s="31"/>
      <c r="E375" s="31"/>
      <c r="F375" s="31"/>
      <c r="G375" s="31">
        <f t="shared" si="16"/>
        <v>2</v>
      </c>
    </row>
    <row r="377" spans="1:7" ht="45" customHeight="1" x14ac:dyDescent="0.3">
      <c r="A377" s="27" t="s">
        <v>428</v>
      </c>
      <c r="B377" s="27" t="s">
        <v>352</v>
      </c>
      <c r="C377" s="27" t="s">
        <v>42</v>
      </c>
      <c r="D377" s="28" t="s">
        <v>15</v>
      </c>
      <c r="E377" s="122" t="s">
        <v>43</v>
      </c>
      <c r="F377" s="122" t="s">
        <v>43</v>
      </c>
      <c r="G377" s="29">
        <f>SUM(G378:G390)</f>
        <v>13</v>
      </c>
    </row>
    <row r="378" spans="1:7" x14ac:dyDescent="0.3">
      <c r="A378" s="30" t="s">
        <v>361</v>
      </c>
      <c r="B378" s="30"/>
      <c r="C378" s="31">
        <v>1</v>
      </c>
      <c r="D378" s="31"/>
      <c r="E378" s="31"/>
      <c r="F378" s="31"/>
      <c r="G378" s="31">
        <f t="shared" ref="G378:G390" si="17">PRODUCT(C378:F378)</f>
        <v>1</v>
      </c>
    </row>
    <row r="379" spans="1:7" x14ac:dyDescent="0.3">
      <c r="A379" s="30" t="s">
        <v>363</v>
      </c>
      <c r="B379" s="30"/>
      <c r="C379" s="31">
        <v>1</v>
      </c>
      <c r="D379" s="31"/>
      <c r="E379" s="31"/>
      <c r="F379" s="31"/>
      <c r="G379" s="31">
        <f t="shared" si="17"/>
        <v>1</v>
      </c>
    </row>
    <row r="380" spans="1:7" x14ac:dyDescent="0.3">
      <c r="A380" s="30" t="s">
        <v>365</v>
      </c>
      <c r="B380" s="30"/>
      <c r="C380" s="31">
        <v>1</v>
      </c>
      <c r="D380" s="31"/>
      <c r="E380" s="31"/>
      <c r="F380" s="31"/>
      <c r="G380" s="31">
        <f t="shared" si="17"/>
        <v>1</v>
      </c>
    </row>
    <row r="381" spans="1:7" x14ac:dyDescent="0.3">
      <c r="A381" s="30" t="s">
        <v>367</v>
      </c>
      <c r="B381" s="30"/>
      <c r="C381" s="31">
        <v>1</v>
      </c>
      <c r="D381" s="31"/>
      <c r="E381" s="31"/>
      <c r="F381" s="31"/>
      <c r="G381" s="31">
        <f t="shared" si="17"/>
        <v>1</v>
      </c>
    </row>
    <row r="382" spans="1:7" x14ac:dyDescent="0.3">
      <c r="A382" s="30" t="s">
        <v>369</v>
      </c>
      <c r="B382" s="30"/>
      <c r="C382" s="31">
        <v>1</v>
      </c>
      <c r="D382" s="31"/>
      <c r="E382" s="31"/>
      <c r="F382" s="31"/>
      <c r="G382" s="31">
        <f t="shared" si="17"/>
        <v>1</v>
      </c>
    </row>
    <row r="383" spans="1:7" x14ac:dyDescent="0.3">
      <c r="A383" s="30" t="s">
        <v>371</v>
      </c>
      <c r="B383" s="30"/>
      <c r="C383" s="31">
        <v>1</v>
      </c>
      <c r="D383" s="31"/>
      <c r="E383" s="31"/>
      <c r="F383" s="31"/>
      <c r="G383" s="31">
        <f t="shared" si="17"/>
        <v>1</v>
      </c>
    </row>
    <row r="384" spans="1:7" x14ac:dyDescent="0.3">
      <c r="A384" s="30" t="s">
        <v>373</v>
      </c>
      <c r="B384" s="30"/>
      <c r="C384" s="31">
        <v>1</v>
      </c>
      <c r="D384" s="31"/>
      <c r="E384" s="31"/>
      <c r="F384" s="31"/>
      <c r="G384" s="31">
        <f t="shared" si="17"/>
        <v>1</v>
      </c>
    </row>
    <row r="385" spans="1:7" x14ac:dyDescent="0.3">
      <c r="A385" s="30" t="s">
        <v>375</v>
      </c>
      <c r="B385" s="30"/>
      <c r="C385" s="31">
        <v>1</v>
      </c>
      <c r="D385" s="31"/>
      <c r="E385" s="31"/>
      <c r="F385" s="31"/>
      <c r="G385" s="31">
        <f t="shared" si="17"/>
        <v>1</v>
      </c>
    </row>
    <row r="386" spans="1:7" x14ac:dyDescent="0.3">
      <c r="A386" s="30" t="s">
        <v>377</v>
      </c>
      <c r="B386" s="30"/>
      <c r="C386" s="31">
        <v>1</v>
      </c>
      <c r="D386" s="31"/>
      <c r="E386" s="31"/>
      <c r="F386" s="31"/>
      <c r="G386" s="31">
        <f t="shared" si="17"/>
        <v>1</v>
      </c>
    </row>
    <row r="387" spans="1:7" x14ac:dyDescent="0.3">
      <c r="A387" s="30" t="s">
        <v>381</v>
      </c>
      <c r="B387" s="30"/>
      <c r="C387" s="31">
        <v>1</v>
      </c>
      <c r="D387" s="31"/>
      <c r="E387" s="31"/>
      <c r="F387" s="31"/>
      <c r="G387" s="31">
        <f t="shared" si="17"/>
        <v>1</v>
      </c>
    </row>
    <row r="388" spans="1:7" x14ac:dyDescent="0.3">
      <c r="A388" s="30" t="s">
        <v>382</v>
      </c>
      <c r="B388" s="30"/>
      <c r="C388" s="31">
        <v>1</v>
      </c>
      <c r="D388" s="31"/>
      <c r="E388" s="31"/>
      <c r="F388" s="31"/>
      <c r="G388" s="31">
        <f t="shared" si="17"/>
        <v>1</v>
      </c>
    </row>
    <row r="389" spans="1:7" x14ac:dyDescent="0.3">
      <c r="A389" s="30" t="s">
        <v>429</v>
      </c>
      <c r="B389" s="30"/>
      <c r="C389" s="31">
        <v>1</v>
      </c>
      <c r="D389" s="31"/>
      <c r="E389" s="31"/>
      <c r="F389" s="31"/>
      <c r="G389" s="31">
        <f t="shared" si="17"/>
        <v>1</v>
      </c>
    </row>
    <row r="390" spans="1:7" x14ac:dyDescent="0.3">
      <c r="A390" s="30" t="s">
        <v>407</v>
      </c>
      <c r="B390" s="30"/>
      <c r="C390" s="31">
        <v>1</v>
      </c>
      <c r="D390" s="31"/>
      <c r="E390" s="31"/>
      <c r="F390" s="31"/>
      <c r="G390" s="31">
        <f t="shared" si="17"/>
        <v>1</v>
      </c>
    </row>
    <row r="392" spans="1:7" x14ac:dyDescent="0.3">
      <c r="B392" t="s">
        <v>351</v>
      </c>
      <c r="C392" s="25" t="s">
        <v>5</v>
      </c>
      <c r="D392" s="26" t="s">
        <v>6</v>
      </c>
      <c r="E392" s="25" t="s">
        <v>7</v>
      </c>
    </row>
    <row r="393" spans="1:7" x14ac:dyDescent="0.3">
      <c r="B393" t="s">
        <v>351</v>
      </c>
      <c r="C393" s="25" t="s">
        <v>8</v>
      </c>
      <c r="D393" s="26" t="s">
        <v>44</v>
      </c>
      <c r="E393" s="25" t="s">
        <v>45</v>
      </c>
    </row>
    <row r="394" spans="1:7" x14ac:dyDescent="0.3">
      <c r="B394" t="s">
        <v>351</v>
      </c>
      <c r="C394" s="25" t="s">
        <v>11</v>
      </c>
      <c r="D394" s="26" t="s">
        <v>46</v>
      </c>
      <c r="E394" s="25" t="s">
        <v>47</v>
      </c>
    </row>
    <row r="396" spans="1:7" ht="45" customHeight="1" x14ac:dyDescent="0.3">
      <c r="A396" s="27" t="s">
        <v>430</v>
      </c>
      <c r="B396" s="27" t="s">
        <v>352</v>
      </c>
      <c r="C396" s="27" t="s">
        <v>48</v>
      </c>
      <c r="D396" s="28" t="s">
        <v>15</v>
      </c>
      <c r="E396" s="122" t="s">
        <v>431</v>
      </c>
      <c r="F396" s="122" t="s">
        <v>431</v>
      </c>
      <c r="G396" s="29">
        <f>SUM(G397:G398)</f>
        <v>262</v>
      </c>
    </row>
    <row r="397" spans="1:7" x14ac:dyDescent="0.3">
      <c r="A397" s="30" t="s">
        <v>432</v>
      </c>
      <c r="B397" s="30"/>
      <c r="C397" s="31">
        <v>1</v>
      </c>
      <c r="D397" s="31">
        <v>130</v>
      </c>
      <c r="E397" s="31"/>
      <c r="F397" s="31"/>
      <c r="G397" s="31">
        <f>PRODUCT(C397:F397)</f>
        <v>130</v>
      </c>
    </row>
    <row r="398" spans="1:7" x14ac:dyDescent="0.3">
      <c r="A398" s="30" t="s">
        <v>433</v>
      </c>
      <c r="B398" s="30"/>
      <c r="C398" s="31">
        <v>1</v>
      </c>
      <c r="D398" s="31">
        <v>132</v>
      </c>
      <c r="E398" s="31"/>
      <c r="F398" s="31"/>
      <c r="G398" s="31">
        <f>PRODUCT(C398:F398)</f>
        <v>132</v>
      </c>
    </row>
    <row r="400" spans="1:7" ht="45" customHeight="1" x14ac:dyDescent="0.3">
      <c r="A400" s="27" t="s">
        <v>434</v>
      </c>
      <c r="B400" s="27" t="s">
        <v>352</v>
      </c>
      <c r="C400" s="27" t="s">
        <v>49</v>
      </c>
      <c r="D400" s="28" t="s">
        <v>16</v>
      </c>
      <c r="E400" s="122" t="s">
        <v>50</v>
      </c>
      <c r="F400" s="122" t="s">
        <v>50</v>
      </c>
      <c r="G400" s="29">
        <f>SUM(G401:G401)</f>
        <v>106</v>
      </c>
    </row>
    <row r="401" spans="1:7" x14ac:dyDescent="0.3">
      <c r="A401" s="30"/>
      <c r="B401" s="30"/>
      <c r="C401" s="31">
        <v>106</v>
      </c>
      <c r="D401" s="31"/>
      <c r="E401" s="31"/>
      <c r="F401" s="31"/>
      <c r="G401" s="31">
        <f>PRODUCT(C401:F401)</f>
        <v>106</v>
      </c>
    </row>
    <row r="403" spans="1:7" ht="45" customHeight="1" x14ac:dyDescent="0.3">
      <c r="A403" s="27" t="s">
        <v>435</v>
      </c>
      <c r="B403" s="27" t="s">
        <v>352</v>
      </c>
      <c r="C403" s="27" t="s">
        <v>51</v>
      </c>
      <c r="D403" s="28" t="s">
        <v>15</v>
      </c>
      <c r="E403" s="122" t="s">
        <v>52</v>
      </c>
      <c r="F403" s="122" t="s">
        <v>52</v>
      </c>
      <c r="G403" s="29">
        <f>SUM(G404:G404)</f>
        <v>1</v>
      </c>
    </row>
    <row r="404" spans="1:7" x14ac:dyDescent="0.3">
      <c r="A404" s="30" t="s">
        <v>436</v>
      </c>
      <c r="B404" s="30"/>
      <c r="C404" s="31"/>
      <c r="D404" s="31"/>
      <c r="E404" s="31"/>
      <c r="F404" s="31">
        <v>1</v>
      </c>
      <c r="G404" s="31">
        <f>PRODUCT(C404:F404)</f>
        <v>1</v>
      </c>
    </row>
    <row r="406" spans="1:7" ht="45" customHeight="1" x14ac:dyDescent="0.3">
      <c r="A406" s="27" t="s">
        <v>437</v>
      </c>
      <c r="B406" s="27" t="s">
        <v>352</v>
      </c>
      <c r="C406" s="27" t="s">
        <v>53</v>
      </c>
      <c r="D406" s="28" t="s">
        <v>15</v>
      </c>
      <c r="E406" s="122" t="s">
        <v>54</v>
      </c>
      <c r="F406" s="122" t="s">
        <v>54</v>
      </c>
      <c r="G406" s="29">
        <f>SUM(G407:G407)</f>
        <v>6</v>
      </c>
    </row>
    <row r="407" spans="1:7" x14ac:dyDescent="0.3">
      <c r="A407" s="30" t="s">
        <v>438</v>
      </c>
      <c r="B407" s="30"/>
      <c r="C407" s="31">
        <v>6</v>
      </c>
      <c r="D407" s="31"/>
      <c r="E407" s="31"/>
      <c r="F407" s="31"/>
      <c r="G407" s="31">
        <f>PRODUCT(C407:F407)</f>
        <v>6</v>
      </c>
    </row>
    <row r="409" spans="1:7" ht="45" customHeight="1" x14ac:dyDescent="0.3">
      <c r="A409" s="27" t="s">
        <v>439</v>
      </c>
      <c r="B409" s="27" t="s">
        <v>352</v>
      </c>
      <c r="C409" s="27" t="s">
        <v>55</v>
      </c>
      <c r="D409" s="28" t="s">
        <v>16</v>
      </c>
      <c r="E409" s="122" t="s">
        <v>56</v>
      </c>
      <c r="F409" s="122" t="s">
        <v>56</v>
      </c>
      <c r="G409" s="29">
        <f>SUM(G410:G423)</f>
        <v>3884</v>
      </c>
    </row>
    <row r="410" spans="1:7" x14ac:dyDescent="0.3">
      <c r="A410" s="30" t="s">
        <v>396</v>
      </c>
      <c r="B410" s="30"/>
      <c r="C410" s="31">
        <v>6</v>
      </c>
      <c r="D410" s="31">
        <v>22</v>
      </c>
      <c r="E410" s="31"/>
      <c r="F410" s="31"/>
      <c r="G410" s="31">
        <f t="shared" ref="G410:G423" si="18">PRODUCT(C410:F410)</f>
        <v>132</v>
      </c>
    </row>
    <row r="411" spans="1:7" x14ac:dyDescent="0.3">
      <c r="A411" s="30" t="s">
        <v>398</v>
      </c>
      <c r="B411" s="30"/>
      <c r="C411" s="31">
        <v>6</v>
      </c>
      <c r="D411" s="31">
        <v>26</v>
      </c>
      <c r="E411" s="31"/>
      <c r="F411" s="31"/>
      <c r="G411" s="31">
        <f t="shared" si="18"/>
        <v>156</v>
      </c>
    </row>
    <row r="412" spans="1:7" x14ac:dyDescent="0.3">
      <c r="A412" s="30" t="s">
        <v>399</v>
      </c>
      <c r="B412" s="30"/>
      <c r="C412" s="31">
        <v>6</v>
      </c>
      <c r="D412" s="31">
        <v>30</v>
      </c>
      <c r="E412" s="31"/>
      <c r="F412" s="31"/>
      <c r="G412" s="31">
        <f t="shared" si="18"/>
        <v>180</v>
      </c>
    </row>
    <row r="413" spans="1:7" x14ac:dyDescent="0.3">
      <c r="A413" s="30" t="s">
        <v>400</v>
      </c>
      <c r="B413" s="30"/>
      <c r="C413" s="31">
        <v>6</v>
      </c>
      <c r="D413" s="31">
        <v>34</v>
      </c>
      <c r="E413" s="31"/>
      <c r="F413" s="31"/>
      <c r="G413" s="31">
        <f t="shared" si="18"/>
        <v>204</v>
      </c>
    </row>
    <row r="414" spans="1:7" x14ac:dyDescent="0.3">
      <c r="A414" s="30" t="s">
        <v>401</v>
      </c>
      <c r="B414" s="30"/>
      <c r="C414" s="31">
        <v>6</v>
      </c>
      <c r="D414" s="31">
        <v>38</v>
      </c>
      <c r="E414" s="31"/>
      <c r="F414" s="31"/>
      <c r="G414" s="31">
        <f t="shared" si="18"/>
        <v>228</v>
      </c>
    </row>
    <row r="415" spans="1:7" x14ac:dyDescent="0.3">
      <c r="A415" s="30" t="s">
        <v>402</v>
      </c>
      <c r="B415" s="30"/>
      <c r="C415" s="31">
        <v>6</v>
      </c>
      <c r="D415" s="31">
        <v>28</v>
      </c>
      <c r="E415" s="31"/>
      <c r="F415" s="31"/>
      <c r="G415" s="31">
        <f t="shared" si="18"/>
        <v>168</v>
      </c>
    </row>
    <row r="416" spans="1:7" x14ac:dyDescent="0.3">
      <c r="A416" s="30" t="s">
        <v>403</v>
      </c>
      <c r="B416" s="30"/>
      <c r="C416" s="31">
        <v>6</v>
      </c>
      <c r="D416" s="31">
        <v>36</v>
      </c>
      <c r="E416" s="31"/>
      <c r="F416" s="31"/>
      <c r="G416" s="31">
        <f t="shared" si="18"/>
        <v>216</v>
      </c>
    </row>
    <row r="417" spans="1:7" x14ac:dyDescent="0.3">
      <c r="A417" s="30" t="s">
        <v>404</v>
      </c>
      <c r="B417" s="30"/>
      <c r="C417" s="31">
        <v>6</v>
      </c>
      <c r="D417" s="31">
        <v>40</v>
      </c>
      <c r="E417" s="31"/>
      <c r="F417" s="31"/>
      <c r="G417" s="31">
        <f t="shared" si="18"/>
        <v>240</v>
      </c>
    </row>
    <row r="418" spans="1:7" x14ac:dyDescent="0.3">
      <c r="A418" s="30" t="s">
        <v>405</v>
      </c>
      <c r="B418" s="30"/>
      <c r="C418" s="31">
        <v>6</v>
      </c>
      <c r="D418" s="31">
        <v>60</v>
      </c>
      <c r="E418" s="31"/>
      <c r="F418" s="31"/>
      <c r="G418" s="31">
        <f t="shared" si="18"/>
        <v>360</v>
      </c>
    </row>
    <row r="419" spans="1:7" x14ac:dyDescent="0.3">
      <c r="A419" s="30" t="s">
        <v>358</v>
      </c>
      <c r="B419" s="30"/>
      <c r="C419" s="31">
        <v>11</v>
      </c>
      <c r="D419" s="31">
        <v>45</v>
      </c>
      <c r="E419" s="31"/>
      <c r="F419" s="31"/>
      <c r="G419" s="31">
        <f t="shared" si="18"/>
        <v>495</v>
      </c>
    </row>
    <row r="420" spans="1:7" x14ac:dyDescent="0.3">
      <c r="A420" s="30" t="s">
        <v>406</v>
      </c>
      <c r="B420" s="30"/>
      <c r="C420" s="31">
        <v>6</v>
      </c>
      <c r="D420" s="31">
        <v>32</v>
      </c>
      <c r="E420" s="31"/>
      <c r="F420" s="31"/>
      <c r="G420" s="31">
        <f t="shared" si="18"/>
        <v>192</v>
      </c>
    </row>
    <row r="421" spans="1:7" x14ac:dyDescent="0.3">
      <c r="A421" s="30" t="s">
        <v>380</v>
      </c>
      <c r="B421" s="30"/>
      <c r="C421" s="31">
        <v>19</v>
      </c>
      <c r="D421" s="31">
        <v>52</v>
      </c>
      <c r="E421" s="31"/>
      <c r="F421" s="31"/>
      <c r="G421" s="31">
        <f t="shared" si="18"/>
        <v>988</v>
      </c>
    </row>
    <row r="422" spans="1:7" x14ac:dyDescent="0.3">
      <c r="A422" s="30" t="s">
        <v>440</v>
      </c>
      <c r="B422" s="30"/>
      <c r="C422" s="31">
        <v>5</v>
      </c>
      <c r="D422" s="31">
        <v>5</v>
      </c>
      <c r="E422" s="31"/>
      <c r="F422" s="31"/>
      <c r="G422" s="31">
        <f t="shared" si="18"/>
        <v>25</v>
      </c>
    </row>
    <row r="423" spans="1:7" x14ac:dyDescent="0.3">
      <c r="A423" s="30" t="s">
        <v>441</v>
      </c>
      <c r="B423" s="30"/>
      <c r="C423" s="31">
        <v>10</v>
      </c>
      <c r="D423" s="31">
        <v>30</v>
      </c>
      <c r="E423" s="31"/>
      <c r="F423" s="31"/>
      <c r="G423" s="31">
        <f t="shared" si="18"/>
        <v>300</v>
      </c>
    </row>
    <row r="425" spans="1:7" ht="45" customHeight="1" x14ac:dyDescent="0.3">
      <c r="A425" s="27" t="s">
        <v>442</v>
      </c>
      <c r="B425" s="27" t="s">
        <v>352</v>
      </c>
      <c r="C425" s="27" t="s">
        <v>57</v>
      </c>
      <c r="D425" s="28" t="s">
        <v>15</v>
      </c>
      <c r="E425" s="122" t="s">
        <v>58</v>
      </c>
      <c r="F425" s="122" t="s">
        <v>58</v>
      </c>
      <c r="G425" s="29">
        <f>SUM(G426:G438)</f>
        <v>95</v>
      </c>
    </row>
    <row r="426" spans="1:7" x14ac:dyDescent="0.3">
      <c r="A426" s="30" t="s">
        <v>396</v>
      </c>
      <c r="B426" s="30"/>
      <c r="C426" s="31">
        <v>6</v>
      </c>
      <c r="D426" s="31"/>
      <c r="E426" s="31"/>
      <c r="F426" s="31"/>
      <c r="G426" s="31">
        <f t="shared" ref="G426:G438" si="19">PRODUCT(C426:F426)</f>
        <v>6</v>
      </c>
    </row>
    <row r="427" spans="1:7" x14ac:dyDescent="0.3">
      <c r="A427" s="30" t="s">
        <v>398</v>
      </c>
      <c r="B427" s="30"/>
      <c r="C427" s="31">
        <v>6</v>
      </c>
      <c r="D427" s="31"/>
      <c r="E427" s="31"/>
      <c r="F427" s="31"/>
      <c r="G427" s="31">
        <f t="shared" si="19"/>
        <v>6</v>
      </c>
    </row>
    <row r="428" spans="1:7" x14ac:dyDescent="0.3">
      <c r="A428" s="30" t="s">
        <v>399</v>
      </c>
      <c r="B428" s="30"/>
      <c r="C428" s="31">
        <v>6</v>
      </c>
      <c r="D428" s="31"/>
      <c r="E428" s="31"/>
      <c r="F428" s="31"/>
      <c r="G428" s="31">
        <f t="shared" si="19"/>
        <v>6</v>
      </c>
    </row>
    <row r="429" spans="1:7" x14ac:dyDescent="0.3">
      <c r="A429" s="30" t="s">
        <v>400</v>
      </c>
      <c r="B429" s="30"/>
      <c r="C429" s="31">
        <v>6</v>
      </c>
      <c r="D429" s="31"/>
      <c r="E429" s="31"/>
      <c r="F429" s="31"/>
      <c r="G429" s="31">
        <f t="shared" si="19"/>
        <v>6</v>
      </c>
    </row>
    <row r="430" spans="1:7" x14ac:dyDescent="0.3">
      <c r="A430" s="30" t="s">
        <v>401</v>
      </c>
      <c r="B430" s="30"/>
      <c r="C430" s="31">
        <v>6</v>
      </c>
      <c r="D430" s="31"/>
      <c r="E430" s="31"/>
      <c r="F430" s="31"/>
      <c r="G430" s="31">
        <f t="shared" si="19"/>
        <v>6</v>
      </c>
    </row>
    <row r="431" spans="1:7" x14ac:dyDescent="0.3">
      <c r="A431" s="30" t="s">
        <v>402</v>
      </c>
      <c r="B431" s="30"/>
      <c r="C431" s="31">
        <v>6</v>
      </c>
      <c r="D431" s="31"/>
      <c r="E431" s="31"/>
      <c r="F431" s="31"/>
      <c r="G431" s="31">
        <f t="shared" si="19"/>
        <v>6</v>
      </c>
    </row>
    <row r="432" spans="1:7" x14ac:dyDescent="0.3">
      <c r="A432" s="30" t="s">
        <v>403</v>
      </c>
      <c r="B432" s="30"/>
      <c r="C432" s="31">
        <v>6</v>
      </c>
      <c r="D432" s="31"/>
      <c r="E432" s="31"/>
      <c r="F432" s="31"/>
      <c r="G432" s="31">
        <f t="shared" si="19"/>
        <v>6</v>
      </c>
    </row>
    <row r="433" spans="1:7" x14ac:dyDescent="0.3">
      <c r="A433" s="30" t="s">
        <v>404</v>
      </c>
      <c r="B433" s="30"/>
      <c r="C433" s="31">
        <v>6</v>
      </c>
      <c r="D433" s="31"/>
      <c r="E433" s="31"/>
      <c r="F433" s="31"/>
      <c r="G433" s="31">
        <f t="shared" si="19"/>
        <v>6</v>
      </c>
    </row>
    <row r="434" spans="1:7" x14ac:dyDescent="0.3">
      <c r="A434" s="30" t="s">
        <v>405</v>
      </c>
      <c r="B434" s="30"/>
      <c r="C434" s="31">
        <v>6</v>
      </c>
      <c r="D434" s="31"/>
      <c r="E434" s="31"/>
      <c r="F434" s="31"/>
      <c r="G434" s="31">
        <f t="shared" si="19"/>
        <v>6</v>
      </c>
    </row>
    <row r="435" spans="1:7" x14ac:dyDescent="0.3">
      <c r="A435" s="30" t="s">
        <v>358</v>
      </c>
      <c r="B435" s="30"/>
      <c r="C435" s="31">
        <v>11</v>
      </c>
      <c r="D435" s="31"/>
      <c r="E435" s="31"/>
      <c r="F435" s="31"/>
      <c r="G435" s="31">
        <f t="shared" si="19"/>
        <v>11</v>
      </c>
    </row>
    <row r="436" spans="1:7" x14ac:dyDescent="0.3">
      <c r="A436" s="30" t="s">
        <v>406</v>
      </c>
      <c r="B436" s="30"/>
      <c r="C436" s="31">
        <v>6</v>
      </c>
      <c r="D436" s="31"/>
      <c r="E436" s="31"/>
      <c r="F436" s="31"/>
      <c r="G436" s="31">
        <f t="shared" si="19"/>
        <v>6</v>
      </c>
    </row>
    <row r="437" spans="1:7" x14ac:dyDescent="0.3">
      <c r="A437" s="30" t="s">
        <v>380</v>
      </c>
      <c r="B437" s="30"/>
      <c r="C437" s="31">
        <v>19</v>
      </c>
      <c r="D437" s="31"/>
      <c r="E437" s="31"/>
      <c r="F437" s="31"/>
      <c r="G437" s="31">
        <f t="shared" si="19"/>
        <v>19</v>
      </c>
    </row>
    <row r="438" spans="1:7" x14ac:dyDescent="0.3">
      <c r="A438" s="30" t="s">
        <v>440</v>
      </c>
      <c r="B438" s="30"/>
      <c r="C438" s="31">
        <v>5</v>
      </c>
      <c r="D438" s="31"/>
      <c r="E438" s="31"/>
      <c r="F438" s="31"/>
      <c r="G438" s="31">
        <f t="shared" si="19"/>
        <v>5</v>
      </c>
    </row>
    <row r="440" spans="1:7" ht="45" customHeight="1" x14ac:dyDescent="0.3">
      <c r="A440" s="27" t="s">
        <v>443</v>
      </c>
      <c r="B440" s="27" t="s">
        <v>352</v>
      </c>
      <c r="C440" s="27" t="s">
        <v>59</v>
      </c>
      <c r="D440" s="28" t="s">
        <v>16</v>
      </c>
      <c r="E440" s="122" t="s">
        <v>60</v>
      </c>
      <c r="F440" s="122" t="s">
        <v>60</v>
      </c>
      <c r="G440" s="29">
        <f>SUM(G441:G441)</f>
        <v>1000</v>
      </c>
    </row>
    <row r="441" spans="1:7" x14ac:dyDescent="0.3">
      <c r="A441" s="30"/>
      <c r="B441" s="30"/>
      <c r="C441" s="31">
        <v>1000</v>
      </c>
      <c r="D441" s="31"/>
      <c r="E441" s="31"/>
      <c r="F441" s="31"/>
      <c r="G441" s="31">
        <f>PRODUCT(C441:F441)</f>
        <v>1000</v>
      </c>
    </row>
    <row r="443" spans="1:7" ht="45" customHeight="1" x14ac:dyDescent="0.3">
      <c r="A443" s="27" t="s">
        <v>444</v>
      </c>
      <c r="B443" s="27" t="s">
        <v>352</v>
      </c>
      <c r="C443" s="27" t="s">
        <v>61</v>
      </c>
      <c r="D443" s="28" t="s">
        <v>15</v>
      </c>
      <c r="E443" s="122" t="s">
        <v>62</v>
      </c>
      <c r="F443" s="122" t="s">
        <v>62</v>
      </c>
      <c r="G443" s="29">
        <f>SUM(G444:G456)</f>
        <v>190</v>
      </c>
    </row>
    <row r="444" spans="1:7" x14ac:dyDescent="0.3">
      <c r="A444" s="30" t="s">
        <v>396</v>
      </c>
      <c r="B444" s="30"/>
      <c r="C444" s="31">
        <v>6</v>
      </c>
      <c r="D444" s="31">
        <v>2</v>
      </c>
      <c r="E444" s="31"/>
      <c r="F444" s="31"/>
      <c r="G444" s="31">
        <f t="shared" ref="G444:G456" si="20">PRODUCT(C444:F444)</f>
        <v>12</v>
      </c>
    </row>
    <row r="445" spans="1:7" x14ac:dyDescent="0.3">
      <c r="A445" s="30" t="s">
        <v>398</v>
      </c>
      <c r="B445" s="30"/>
      <c r="C445" s="31">
        <v>6</v>
      </c>
      <c r="D445" s="31">
        <v>2</v>
      </c>
      <c r="E445" s="31"/>
      <c r="F445" s="31"/>
      <c r="G445" s="31">
        <f t="shared" si="20"/>
        <v>12</v>
      </c>
    </row>
    <row r="446" spans="1:7" x14ac:dyDescent="0.3">
      <c r="A446" s="30" t="s">
        <v>399</v>
      </c>
      <c r="B446" s="30"/>
      <c r="C446" s="31">
        <v>6</v>
      </c>
      <c r="D446" s="31">
        <v>2</v>
      </c>
      <c r="E446" s="31"/>
      <c r="F446" s="31"/>
      <c r="G446" s="31">
        <f t="shared" si="20"/>
        <v>12</v>
      </c>
    </row>
    <row r="447" spans="1:7" x14ac:dyDescent="0.3">
      <c r="A447" s="30" t="s">
        <v>400</v>
      </c>
      <c r="B447" s="30"/>
      <c r="C447" s="31">
        <v>6</v>
      </c>
      <c r="D447" s="31">
        <v>2</v>
      </c>
      <c r="E447" s="31"/>
      <c r="F447" s="31"/>
      <c r="G447" s="31">
        <f t="shared" si="20"/>
        <v>12</v>
      </c>
    </row>
    <row r="448" spans="1:7" x14ac:dyDescent="0.3">
      <c r="A448" s="30" t="s">
        <v>401</v>
      </c>
      <c r="B448" s="30"/>
      <c r="C448" s="31">
        <v>6</v>
      </c>
      <c r="D448" s="31">
        <v>2</v>
      </c>
      <c r="E448" s="31"/>
      <c r="F448" s="31"/>
      <c r="G448" s="31">
        <f t="shared" si="20"/>
        <v>12</v>
      </c>
    </row>
    <row r="449" spans="1:7" x14ac:dyDescent="0.3">
      <c r="A449" s="30" t="s">
        <v>402</v>
      </c>
      <c r="B449" s="30"/>
      <c r="C449" s="31">
        <v>6</v>
      </c>
      <c r="D449" s="31">
        <v>2</v>
      </c>
      <c r="E449" s="31"/>
      <c r="F449" s="31"/>
      <c r="G449" s="31">
        <f t="shared" si="20"/>
        <v>12</v>
      </c>
    </row>
    <row r="450" spans="1:7" x14ac:dyDescent="0.3">
      <c r="A450" s="30" t="s">
        <v>403</v>
      </c>
      <c r="B450" s="30"/>
      <c r="C450" s="31">
        <v>6</v>
      </c>
      <c r="D450" s="31">
        <v>2</v>
      </c>
      <c r="E450" s="31"/>
      <c r="F450" s="31"/>
      <c r="G450" s="31">
        <f t="shared" si="20"/>
        <v>12</v>
      </c>
    </row>
    <row r="451" spans="1:7" x14ac:dyDescent="0.3">
      <c r="A451" s="30" t="s">
        <v>404</v>
      </c>
      <c r="B451" s="30"/>
      <c r="C451" s="31">
        <v>6</v>
      </c>
      <c r="D451" s="31">
        <v>2</v>
      </c>
      <c r="E451" s="31"/>
      <c r="F451" s="31"/>
      <c r="G451" s="31">
        <f t="shared" si="20"/>
        <v>12</v>
      </c>
    </row>
    <row r="452" spans="1:7" x14ac:dyDescent="0.3">
      <c r="A452" s="30" t="s">
        <v>405</v>
      </c>
      <c r="B452" s="30"/>
      <c r="C452" s="31">
        <v>6</v>
      </c>
      <c r="D452" s="31">
        <v>2</v>
      </c>
      <c r="E452" s="31"/>
      <c r="F452" s="31"/>
      <c r="G452" s="31">
        <f t="shared" si="20"/>
        <v>12</v>
      </c>
    </row>
    <row r="453" spans="1:7" x14ac:dyDescent="0.3">
      <c r="A453" s="30" t="s">
        <v>358</v>
      </c>
      <c r="B453" s="30"/>
      <c r="C453" s="31">
        <v>11</v>
      </c>
      <c r="D453" s="31">
        <v>2</v>
      </c>
      <c r="E453" s="31"/>
      <c r="F453" s="31"/>
      <c r="G453" s="31">
        <f t="shared" si="20"/>
        <v>22</v>
      </c>
    </row>
    <row r="454" spans="1:7" x14ac:dyDescent="0.3">
      <c r="A454" s="30" t="s">
        <v>406</v>
      </c>
      <c r="B454" s="30"/>
      <c r="C454" s="31">
        <v>6</v>
      </c>
      <c r="D454" s="31">
        <v>2</v>
      </c>
      <c r="E454" s="31"/>
      <c r="F454" s="31"/>
      <c r="G454" s="31">
        <f t="shared" si="20"/>
        <v>12</v>
      </c>
    </row>
    <row r="455" spans="1:7" x14ac:dyDescent="0.3">
      <c r="A455" s="30" t="s">
        <v>380</v>
      </c>
      <c r="B455" s="30"/>
      <c r="C455" s="31">
        <v>19</v>
      </c>
      <c r="D455" s="31">
        <v>2</v>
      </c>
      <c r="E455" s="31"/>
      <c r="F455" s="31"/>
      <c r="G455" s="31">
        <f t="shared" si="20"/>
        <v>38</v>
      </c>
    </row>
    <row r="456" spans="1:7" x14ac:dyDescent="0.3">
      <c r="A456" s="30" t="s">
        <v>440</v>
      </c>
      <c r="B456" s="30"/>
      <c r="C456" s="31">
        <v>5</v>
      </c>
      <c r="D456" s="31">
        <v>2</v>
      </c>
      <c r="E456" s="31"/>
      <c r="F456" s="31"/>
      <c r="G456" s="31">
        <f t="shared" si="20"/>
        <v>10</v>
      </c>
    </row>
    <row r="458" spans="1:7" ht="45" customHeight="1" x14ac:dyDescent="0.3">
      <c r="A458" s="27" t="s">
        <v>445</v>
      </c>
      <c r="B458" s="27" t="s">
        <v>352</v>
      </c>
      <c r="C458" s="27" t="s">
        <v>63</v>
      </c>
      <c r="D458" s="28" t="s">
        <v>15</v>
      </c>
      <c r="E458" s="122" t="s">
        <v>64</v>
      </c>
      <c r="F458" s="122" t="s">
        <v>64</v>
      </c>
      <c r="G458" s="29">
        <f>SUM(G459:G471)</f>
        <v>95</v>
      </c>
    </row>
    <row r="459" spans="1:7" x14ac:dyDescent="0.3">
      <c r="A459" s="30" t="s">
        <v>396</v>
      </c>
      <c r="B459" s="30"/>
      <c r="C459" s="31">
        <v>6</v>
      </c>
      <c r="D459" s="31"/>
      <c r="E459" s="31"/>
      <c r="F459" s="31"/>
      <c r="G459" s="31">
        <f t="shared" ref="G459:G471" si="21">PRODUCT(C459:F459)</f>
        <v>6</v>
      </c>
    </row>
    <row r="460" spans="1:7" x14ac:dyDescent="0.3">
      <c r="A460" s="30" t="s">
        <v>398</v>
      </c>
      <c r="B460" s="30"/>
      <c r="C460" s="31">
        <v>6</v>
      </c>
      <c r="D460" s="31"/>
      <c r="E460" s="31"/>
      <c r="F460" s="31"/>
      <c r="G460" s="31">
        <f t="shared" si="21"/>
        <v>6</v>
      </c>
    </row>
    <row r="461" spans="1:7" x14ac:dyDescent="0.3">
      <c r="A461" s="30" t="s">
        <v>399</v>
      </c>
      <c r="B461" s="30"/>
      <c r="C461" s="31">
        <v>6</v>
      </c>
      <c r="D461" s="31"/>
      <c r="E461" s="31"/>
      <c r="F461" s="31"/>
      <c r="G461" s="31">
        <f t="shared" si="21"/>
        <v>6</v>
      </c>
    </row>
    <row r="462" spans="1:7" x14ac:dyDescent="0.3">
      <c r="A462" s="30" t="s">
        <v>400</v>
      </c>
      <c r="B462" s="30"/>
      <c r="C462" s="31">
        <v>6</v>
      </c>
      <c r="D462" s="31"/>
      <c r="E462" s="31"/>
      <c r="F462" s="31"/>
      <c r="G462" s="31">
        <f t="shared" si="21"/>
        <v>6</v>
      </c>
    </row>
    <row r="463" spans="1:7" x14ac:dyDescent="0.3">
      <c r="A463" s="30" t="s">
        <v>401</v>
      </c>
      <c r="B463" s="30"/>
      <c r="C463" s="31">
        <v>6</v>
      </c>
      <c r="D463" s="31"/>
      <c r="E463" s="31"/>
      <c r="F463" s="31"/>
      <c r="G463" s="31">
        <f t="shared" si="21"/>
        <v>6</v>
      </c>
    </row>
    <row r="464" spans="1:7" x14ac:dyDescent="0.3">
      <c r="A464" s="30" t="s">
        <v>402</v>
      </c>
      <c r="B464" s="30"/>
      <c r="C464" s="31">
        <v>6</v>
      </c>
      <c r="D464" s="31"/>
      <c r="E464" s="31"/>
      <c r="F464" s="31"/>
      <c r="G464" s="31">
        <f t="shared" si="21"/>
        <v>6</v>
      </c>
    </row>
    <row r="465" spans="1:7" x14ac:dyDescent="0.3">
      <c r="A465" s="30" t="s">
        <v>403</v>
      </c>
      <c r="B465" s="30"/>
      <c r="C465" s="31">
        <v>6</v>
      </c>
      <c r="D465" s="31"/>
      <c r="E465" s="31"/>
      <c r="F465" s="31"/>
      <c r="G465" s="31">
        <f t="shared" si="21"/>
        <v>6</v>
      </c>
    </row>
    <row r="466" spans="1:7" x14ac:dyDescent="0.3">
      <c r="A466" s="30" t="s">
        <v>404</v>
      </c>
      <c r="B466" s="30"/>
      <c r="C466" s="31">
        <v>6</v>
      </c>
      <c r="D466" s="31"/>
      <c r="E466" s="31"/>
      <c r="F466" s="31"/>
      <c r="G466" s="31">
        <f t="shared" si="21"/>
        <v>6</v>
      </c>
    </row>
    <row r="467" spans="1:7" x14ac:dyDescent="0.3">
      <c r="A467" s="30" t="s">
        <v>405</v>
      </c>
      <c r="B467" s="30"/>
      <c r="C467" s="31">
        <v>6</v>
      </c>
      <c r="D467" s="31"/>
      <c r="E467" s="31"/>
      <c r="F467" s="31"/>
      <c r="G467" s="31">
        <f t="shared" si="21"/>
        <v>6</v>
      </c>
    </row>
    <row r="468" spans="1:7" x14ac:dyDescent="0.3">
      <c r="A468" s="30" t="s">
        <v>358</v>
      </c>
      <c r="B468" s="30"/>
      <c r="C468" s="31">
        <v>11</v>
      </c>
      <c r="D468" s="31"/>
      <c r="E468" s="31"/>
      <c r="F468" s="31"/>
      <c r="G468" s="31">
        <f t="shared" si="21"/>
        <v>11</v>
      </c>
    </row>
    <row r="469" spans="1:7" x14ac:dyDescent="0.3">
      <c r="A469" s="30" t="s">
        <v>406</v>
      </c>
      <c r="B469" s="30"/>
      <c r="C469" s="31">
        <v>6</v>
      </c>
      <c r="D469" s="31"/>
      <c r="E469" s="31"/>
      <c r="F469" s="31"/>
      <c r="G469" s="31">
        <f t="shared" si="21"/>
        <v>6</v>
      </c>
    </row>
    <row r="470" spans="1:7" x14ac:dyDescent="0.3">
      <c r="A470" s="30" t="s">
        <v>380</v>
      </c>
      <c r="B470" s="30"/>
      <c r="C470" s="31">
        <v>19</v>
      </c>
      <c r="D470" s="31"/>
      <c r="E470" s="31"/>
      <c r="F470" s="31"/>
      <c r="G470" s="31">
        <f t="shared" si="21"/>
        <v>19</v>
      </c>
    </row>
    <row r="471" spans="1:7" x14ac:dyDescent="0.3">
      <c r="A471" s="30" t="s">
        <v>440</v>
      </c>
      <c r="B471" s="30"/>
      <c r="C471" s="31">
        <v>5</v>
      </c>
      <c r="D471" s="31"/>
      <c r="E471" s="31"/>
      <c r="F471" s="31"/>
      <c r="G471" s="31">
        <f t="shared" si="21"/>
        <v>5</v>
      </c>
    </row>
    <row r="473" spans="1:7" ht="45" customHeight="1" x14ac:dyDescent="0.3">
      <c r="A473" s="27" t="s">
        <v>446</v>
      </c>
      <c r="B473" s="27" t="s">
        <v>352</v>
      </c>
      <c r="C473" s="27" t="s">
        <v>65</v>
      </c>
      <c r="D473" s="28" t="s">
        <v>15</v>
      </c>
      <c r="E473" s="122" t="s">
        <v>66</v>
      </c>
      <c r="F473" s="122" t="s">
        <v>66</v>
      </c>
      <c r="G473" s="29">
        <f>SUM(G474:G474)</f>
        <v>10</v>
      </c>
    </row>
    <row r="474" spans="1:7" x14ac:dyDescent="0.3">
      <c r="A474" s="30" t="s">
        <v>447</v>
      </c>
      <c r="B474" s="30"/>
      <c r="C474" s="31">
        <v>10</v>
      </c>
      <c r="D474" s="31"/>
      <c r="E474" s="31"/>
      <c r="F474" s="31"/>
      <c r="G474" s="31">
        <f>PRODUCT(C474:F474)</f>
        <v>10</v>
      </c>
    </row>
    <row r="476" spans="1:7" ht="45" customHeight="1" x14ac:dyDescent="0.3">
      <c r="A476" s="27" t="s">
        <v>448</v>
      </c>
      <c r="B476" s="27" t="s">
        <v>352</v>
      </c>
      <c r="C476" s="27" t="s">
        <v>67</v>
      </c>
      <c r="D476" s="28" t="s">
        <v>15</v>
      </c>
      <c r="E476" s="122" t="s">
        <v>68</v>
      </c>
      <c r="F476" s="122" t="s">
        <v>68</v>
      </c>
      <c r="G476" s="29">
        <f>SUM(G477:G477)</f>
        <v>1</v>
      </c>
    </row>
    <row r="477" spans="1:7" x14ac:dyDescent="0.3">
      <c r="A477" s="30" t="s">
        <v>449</v>
      </c>
      <c r="B477" s="30"/>
      <c r="C477" s="31">
        <v>1</v>
      </c>
      <c r="D477" s="31"/>
      <c r="E477" s="31"/>
      <c r="F477" s="31"/>
      <c r="G477" s="31">
        <f>PRODUCT(C477:F477)</f>
        <v>1</v>
      </c>
    </row>
    <row r="479" spans="1:7" x14ac:dyDescent="0.3">
      <c r="B479" t="s">
        <v>351</v>
      </c>
      <c r="C479" s="25" t="s">
        <v>5</v>
      </c>
      <c r="D479" s="26" t="s">
        <v>6</v>
      </c>
      <c r="E479" s="25" t="s">
        <v>7</v>
      </c>
    </row>
    <row r="480" spans="1:7" x14ac:dyDescent="0.3">
      <c r="B480" t="s">
        <v>351</v>
      </c>
      <c r="C480" s="25" t="s">
        <v>8</v>
      </c>
      <c r="D480" s="26" t="s">
        <v>44</v>
      </c>
      <c r="E480" s="25" t="s">
        <v>45</v>
      </c>
    </row>
    <row r="481" spans="1:7" x14ac:dyDescent="0.3">
      <c r="B481" t="s">
        <v>351</v>
      </c>
      <c r="C481" s="25" t="s">
        <v>11</v>
      </c>
      <c r="D481" s="26" t="s">
        <v>69</v>
      </c>
      <c r="E481" s="25" t="s">
        <v>70</v>
      </c>
    </row>
    <row r="483" spans="1:7" ht="45" customHeight="1" x14ac:dyDescent="0.3">
      <c r="A483" s="27" t="s">
        <v>450</v>
      </c>
      <c r="B483" s="27" t="s">
        <v>352</v>
      </c>
      <c r="C483" s="27" t="s">
        <v>71</v>
      </c>
      <c r="D483" s="28" t="s">
        <v>72</v>
      </c>
      <c r="E483" s="122" t="s">
        <v>73</v>
      </c>
      <c r="F483" s="122" t="s">
        <v>73</v>
      </c>
      <c r="G483" s="29">
        <f>SUM(G484:G484)</f>
        <v>1</v>
      </c>
    </row>
    <row r="484" spans="1:7" x14ac:dyDescent="0.3">
      <c r="A484" s="30"/>
      <c r="B484" s="30"/>
      <c r="C484" s="31">
        <v>1</v>
      </c>
      <c r="D484" s="31"/>
      <c r="E484" s="31"/>
      <c r="F484" s="31"/>
      <c r="G484" s="31">
        <f>PRODUCT(C484:F484)</f>
        <v>1</v>
      </c>
    </row>
    <row r="486" spans="1:7" ht="45" customHeight="1" x14ac:dyDescent="0.3">
      <c r="A486" s="27" t="s">
        <v>451</v>
      </c>
      <c r="B486" s="27" t="s">
        <v>352</v>
      </c>
      <c r="C486" s="27" t="s">
        <v>74</v>
      </c>
      <c r="D486" s="28" t="s">
        <v>72</v>
      </c>
      <c r="E486" s="122" t="s">
        <v>75</v>
      </c>
      <c r="F486" s="122" t="s">
        <v>75</v>
      </c>
      <c r="G486" s="29">
        <f>SUM(G487:G487)</f>
        <v>1</v>
      </c>
    </row>
    <row r="487" spans="1:7" x14ac:dyDescent="0.3">
      <c r="A487" s="30" t="s">
        <v>452</v>
      </c>
      <c r="B487" s="30"/>
      <c r="C487" s="31">
        <v>1</v>
      </c>
      <c r="D487" s="31"/>
      <c r="E487" s="31"/>
      <c r="F487" s="31"/>
      <c r="G487" s="31">
        <f>PRODUCT(C487:F487)</f>
        <v>1</v>
      </c>
    </row>
    <row r="489" spans="1:7" ht="45" customHeight="1" x14ac:dyDescent="0.3">
      <c r="A489" s="27" t="s">
        <v>453</v>
      </c>
      <c r="B489" s="27" t="s">
        <v>352</v>
      </c>
      <c r="C489" s="27" t="s">
        <v>76</v>
      </c>
      <c r="D489" s="28" t="s">
        <v>72</v>
      </c>
      <c r="E489" s="122" t="s">
        <v>77</v>
      </c>
      <c r="F489" s="122" t="s">
        <v>77</v>
      </c>
      <c r="G489" s="29">
        <f>SUM(G490:G490)</f>
        <v>1</v>
      </c>
    </row>
    <row r="490" spans="1:7" x14ac:dyDescent="0.3">
      <c r="A490" s="30" t="s">
        <v>454</v>
      </c>
      <c r="B490" s="30"/>
      <c r="C490" s="31">
        <v>1</v>
      </c>
      <c r="D490" s="31"/>
      <c r="E490" s="31"/>
      <c r="F490" s="31"/>
      <c r="G490" s="31">
        <f>PRODUCT(C490:F490)</f>
        <v>1</v>
      </c>
    </row>
    <row r="492" spans="1:7" ht="45" customHeight="1" x14ac:dyDescent="0.3">
      <c r="A492" s="27" t="s">
        <v>455</v>
      </c>
      <c r="B492" s="27" t="s">
        <v>352</v>
      </c>
      <c r="C492" s="27" t="s">
        <v>78</v>
      </c>
      <c r="D492" s="28" t="s">
        <v>72</v>
      </c>
      <c r="E492" s="122" t="s">
        <v>79</v>
      </c>
      <c r="F492" s="122" t="s">
        <v>79</v>
      </c>
      <c r="G492" s="29">
        <f>SUM(G493:G505)</f>
        <v>25</v>
      </c>
    </row>
    <row r="493" spans="1:7" x14ac:dyDescent="0.3">
      <c r="A493" s="30" t="s">
        <v>396</v>
      </c>
      <c r="B493" s="30"/>
      <c r="C493" s="31">
        <v>2</v>
      </c>
      <c r="D493" s="31"/>
      <c r="E493" s="31"/>
      <c r="F493" s="31"/>
      <c r="G493" s="31">
        <f t="shared" ref="G493:G505" si="22">PRODUCT(C493:F493)</f>
        <v>2</v>
      </c>
    </row>
    <row r="494" spans="1:7" x14ac:dyDescent="0.3">
      <c r="A494" s="30" t="s">
        <v>398</v>
      </c>
      <c r="B494" s="30"/>
      <c r="C494" s="31">
        <v>2</v>
      </c>
      <c r="D494" s="31"/>
      <c r="E494" s="31"/>
      <c r="F494" s="31"/>
      <c r="G494" s="31">
        <f t="shared" si="22"/>
        <v>2</v>
      </c>
    </row>
    <row r="495" spans="1:7" x14ac:dyDescent="0.3">
      <c r="A495" s="30" t="s">
        <v>399</v>
      </c>
      <c r="B495" s="30"/>
      <c r="C495" s="31">
        <v>2</v>
      </c>
      <c r="D495" s="31"/>
      <c r="E495" s="31"/>
      <c r="F495" s="31"/>
      <c r="G495" s="31">
        <f t="shared" si="22"/>
        <v>2</v>
      </c>
    </row>
    <row r="496" spans="1:7" x14ac:dyDescent="0.3">
      <c r="A496" s="30" t="s">
        <v>400</v>
      </c>
      <c r="B496" s="30"/>
      <c r="C496" s="31">
        <v>2</v>
      </c>
      <c r="D496" s="31"/>
      <c r="E496" s="31"/>
      <c r="F496" s="31"/>
      <c r="G496" s="31">
        <f t="shared" si="22"/>
        <v>2</v>
      </c>
    </row>
    <row r="497" spans="1:7" x14ac:dyDescent="0.3">
      <c r="A497" s="30" t="s">
        <v>401</v>
      </c>
      <c r="B497" s="30"/>
      <c r="C497" s="31">
        <v>2</v>
      </c>
      <c r="D497" s="31"/>
      <c r="E497" s="31"/>
      <c r="F497" s="31"/>
      <c r="G497" s="31">
        <f t="shared" si="22"/>
        <v>2</v>
      </c>
    </row>
    <row r="498" spans="1:7" x14ac:dyDescent="0.3">
      <c r="A498" s="30" t="s">
        <v>402</v>
      </c>
      <c r="B498" s="30"/>
      <c r="C498" s="31">
        <v>2</v>
      </c>
      <c r="D498" s="31"/>
      <c r="E498" s="31"/>
      <c r="F498" s="31"/>
      <c r="G498" s="31">
        <f t="shared" si="22"/>
        <v>2</v>
      </c>
    </row>
    <row r="499" spans="1:7" x14ac:dyDescent="0.3">
      <c r="A499" s="30" t="s">
        <v>403</v>
      </c>
      <c r="B499" s="30"/>
      <c r="C499" s="31">
        <v>2</v>
      </c>
      <c r="D499" s="31"/>
      <c r="E499" s="31"/>
      <c r="F499" s="31"/>
      <c r="G499" s="31">
        <f t="shared" si="22"/>
        <v>2</v>
      </c>
    </row>
    <row r="500" spans="1:7" x14ac:dyDescent="0.3">
      <c r="A500" s="30" t="s">
        <v>404</v>
      </c>
      <c r="B500" s="30"/>
      <c r="C500" s="31">
        <v>2</v>
      </c>
      <c r="D500" s="31"/>
      <c r="E500" s="31"/>
      <c r="F500" s="31"/>
      <c r="G500" s="31">
        <f t="shared" si="22"/>
        <v>2</v>
      </c>
    </row>
    <row r="501" spans="1:7" x14ac:dyDescent="0.3">
      <c r="A501" s="30" t="s">
        <v>405</v>
      </c>
      <c r="B501" s="30"/>
      <c r="C501" s="31">
        <v>2</v>
      </c>
      <c r="D501" s="31"/>
      <c r="E501" s="31"/>
      <c r="F501" s="31"/>
      <c r="G501" s="31">
        <f t="shared" si="22"/>
        <v>2</v>
      </c>
    </row>
    <row r="502" spans="1:7" x14ac:dyDescent="0.3">
      <c r="A502" s="30" t="s">
        <v>456</v>
      </c>
      <c r="B502" s="30"/>
      <c r="C502" s="31">
        <v>1</v>
      </c>
      <c r="D502" s="31"/>
      <c r="E502" s="31"/>
      <c r="F502" s="31"/>
      <c r="G502" s="31">
        <f t="shared" si="22"/>
        <v>1</v>
      </c>
    </row>
    <row r="503" spans="1:7" x14ac:dyDescent="0.3">
      <c r="A503" s="30" t="s">
        <v>395</v>
      </c>
      <c r="B503" s="30"/>
      <c r="C503" s="31">
        <v>4</v>
      </c>
      <c r="D503" s="31"/>
      <c r="E503" s="31"/>
      <c r="F503" s="31"/>
      <c r="G503" s="31">
        <f t="shared" si="22"/>
        <v>4</v>
      </c>
    </row>
    <row r="504" spans="1:7" x14ac:dyDescent="0.3">
      <c r="A504" s="30" t="s">
        <v>457</v>
      </c>
      <c r="B504" s="30"/>
      <c r="C504" s="31">
        <v>1</v>
      </c>
      <c r="D504" s="31"/>
      <c r="E504" s="31"/>
      <c r="F504" s="31"/>
      <c r="G504" s="31">
        <f t="shared" si="22"/>
        <v>1</v>
      </c>
    </row>
    <row r="505" spans="1:7" x14ac:dyDescent="0.3">
      <c r="A505" s="30" t="s">
        <v>458</v>
      </c>
      <c r="B505" s="30"/>
      <c r="C505" s="31">
        <v>1</v>
      </c>
      <c r="D505" s="31"/>
      <c r="E505" s="31"/>
      <c r="F505" s="31"/>
      <c r="G505" s="31">
        <f t="shared" si="22"/>
        <v>1</v>
      </c>
    </row>
    <row r="507" spans="1:7" ht="45" customHeight="1" x14ac:dyDescent="0.3">
      <c r="A507" s="27" t="s">
        <v>459</v>
      </c>
      <c r="B507" s="27" t="s">
        <v>352</v>
      </c>
      <c r="C507" s="27" t="s">
        <v>80</v>
      </c>
      <c r="D507" s="28" t="s">
        <v>72</v>
      </c>
      <c r="E507" s="122" t="s">
        <v>81</v>
      </c>
      <c r="F507" s="122" t="s">
        <v>81</v>
      </c>
      <c r="G507" s="29">
        <f>SUM(G508:G508)</f>
        <v>2</v>
      </c>
    </row>
    <row r="508" spans="1:7" x14ac:dyDescent="0.3">
      <c r="A508" s="30" t="s">
        <v>460</v>
      </c>
      <c r="B508" s="30"/>
      <c r="C508" s="31">
        <v>2</v>
      </c>
      <c r="D508" s="31"/>
      <c r="E508" s="31"/>
      <c r="F508" s="31"/>
      <c r="G508" s="31">
        <f>PRODUCT(C508:F508)</f>
        <v>2</v>
      </c>
    </row>
    <row r="510" spans="1:7" ht="45" customHeight="1" x14ac:dyDescent="0.3">
      <c r="A510" s="27" t="s">
        <v>461</v>
      </c>
      <c r="B510" s="27" t="s">
        <v>352</v>
      </c>
      <c r="C510" s="27" t="s">
        <v>82</v>
      </c>
      <c r="D510" s="28" t="s">
        <v>72</v>
      </c>
      <c r="E510" s="122" t="s">
        <v>83</v>
      </c>
      <c r="F510" s="122" t="s">
        <v>83</v>
      </c>
      <c r="G510" s="29">
        <f>SUM(G511:G511)</f>
        <v>1</v>
      </c>
    </row>
    <row r="511" spans="1:7" x14ac:dyDescent="0.3">
      <c r="A511" s="30" t="s">
        <v>462</v>
      </c>
      <c r="B511" s="30"/>
      <c r="C511" s="31">
        <v>1</v>
      </c>
      <c r="D511" s="31"/>
      <c r="E511" s="31"/>
      <c r="F511" s="31"/>
      <c r="G511" s="31">
        <f>PRODUCT(C511:F511)</f>
        <v>1</v>
      </c>
    </row>
    <row r="513" spans="1:7" ht="45" customHeight="1" x14ac:dyDescent="0.3">
      <c r="A513" s="27" t="s">
        <v>463</v>
      </c>
      <c r="B513" s="27" t="s">
        <v>352</v>
      </c>
      <c r="C513" s="27" t="s">
        <v>84</v>
      </c>
      <c r="D513" s="28" t="s">
        <v>72</v>
      </c>
      <c r="E513" s="122" t="s">
        <v>85</v>
      </c>
      <c r="F513" s="122" t="s">
        <v>85</v>
      </c>
      <c r="G513" s="29">
        <f>SUM(G514:G522)</f>
        <v>9</v>
      </c>
    </row>
    <row r="514" spans="1:7" x14ac:dyDescent="0.3">
      <c r="A514" s="30" t="s">
        <v>396</v>
      </c>
      <c r="B514" s="30"/>
      <c r="C514" s="31">
        <v>1</v>
      </c>
      <c r="D514" s="31"/>
      <c r="E514" s="31"/>
      <c r="F514" s="31"/>
      <c r="G514" s="31">
        <f t="shared" ref="G514:G522" si="23">PRODUCT(C514:F514)</f>
        <v>1</v>
      </c>
    </row>
    <row r="515" spans="1:7" x14ac:dyDescent="0.3">
      <c r="A515" s="30" t="s">
        <v>398</v>
      </c>
      <c r="B515" s="30"/>
      <c r="C515" s="31">
        <v>1</v>
      </c>
      <c r="D515" s="31"/>
      <c r="E515" s="31"/>
      <c r="F515" s="31"/>
      <c r="G515" s="31">
        <f t="shared" si="23"/>
        <v>1</v>
      </c>
    </row>
    <row r="516" spans="1:7" x14ac:dyDescent="0.3">
      <c r="A516" s="30" t="s">
        <v>399</v>
      </c>
      <c r="B516" s="30"/>
      <c r="C516" s="31">
        <v>1</v>
      </c>
      <c r="D516" s="31"/>
      <c r="E516" s="31"/>
      <c r="F516" s="31"/>
      <c r="G516" s="31">
        <f t="shared" si="23"/>
        <v>1</v>
      </c>
    </row>
    <row r="517" spans="1:7" x14ac:dyDescent="0.3">
      <c r="A517" s="30" t="s">
        <v>400</v>
      </c>
      <c r="B517" s="30"/>
      <c r="C517" s="31">
        <v>1</v>
      </c>
      <c r="D517" s="31"/>
      <c r="E517" s="31"/>
      <c r="F517" s="31"/>
      <c r="G517" s="31">
        <f t="shared" si="23"/>
        <v>1</v>
      </c>
    </row>
    <row r="518" spans="1:7" x14ac:dyDescent="0.3">
      <c r="A518" s="30" t="s">
        <v>401</v>
      </c>
      <c r="B518" s="30"/>
      <c r="C518" s="31">
        <v>1</v>
      </c>
      <c r="D518" s="31"/>
      <c r="E518" s="31"/>
      <c r="F518" s="31"/>
      <c r="G518" s="31">
        <f t="shared" si="23"/>
        <v>1</v>
      </c>
    </row>
    <row r="519" spans="1:7" x14ac:dyDescent="0.3">
      <c r="A519" s="30" t="s">
        <v>402</v>
      </c>
      <c r="B519" s="30"/>
      <c r="C519" s="31">
        <v>1</v>
      </c>
      <c r="D519" s="31"/>
      <c r="E519" s="31"/>
      <c r="F519" s="31"/>
      <c r="G519" s="31">
        <f t="shared" si="23"/>
        <v>1</v>
      </c>
    </row>
    <row r="520" spans="1:7" x14ac:dyDescent="0.3">
      <c r="A520" s="30" t="s">
        <v>403</v>
      </c>
      <c r="B520" s="30"/>
      <c r="C520" s="31">
        <v>1</v>
      </c>
      <c r="D520" s="31"/>
      <c r="E520" s="31"/>
      <c r="F520" s="31"/>
      <c r="G520" s="31">
        <f t="shared" si="23"/>
        <v>1</v>
      </c>
    </row>
    <row r="521" spans="1:7" x14ac:dyDescent="0.3">
      <c r="A521" s="30" t="s">
        <v>404</v>
      </c>
      <c r="B521" s="30"/>
      <c r="C521" s="31">
        <v>1</v>
      </c>
      <c r="D521" s="31"/>
      <c r="E521" s="31"/>
      <c r="F521" s="31"/>
      <c r="G521" s="31">
        <f t="shared" si="23"/>
        <v>1</v>
      </c>
    </row>
    <row r="522" spans="1:7" x14ac:dyDescent="0.3">
      <c r="A522" s="30" t="s">
        <v>405</v>
      </c>
      <c r="B522" s="30"/>
      <c r="C522" s="31">
        <v>1</v>
      </c>
      <c r="D522" s="31"/>
      <c r="E522" s="31"/>
      <c r="F522" s="31"/>
      <c r="G522" s="31">
        <f t="shared" si="23"/>
        <v>1</v>
      </c>
    </row>
    <row r="524" spans="1:7" x14ac:dyDescent="0.3">
      <c r="B524" t="s">
        <v>351</v>
      </c>
      <c r="C524" s="25" t="s">
        <v>5</v>
      </c>
      <c r="D524" s="26" t="s">
        <v>6</v>
      </c>
      <c r="E524" s="25" t="s">
        <v>7</v>
      </c>
    </row>
    <row r="525" spans="1:7" x14ac:dyDescent="0.3">
      <c r="B525" t="s">
        <v>351</v>
      </c>
      <c r="C525" s="25" t="s">
        <v>8</v>
      </c>
      <c r="D525" s="26" t="s">
        <v>86</v>
      </c>
      <c r="E525" s="25" t="s">
        <v>87</v>
      </c>
    </row>
    <row r="526" spans="1:7" x14ac:dyDescent="0.3">
      <c r="B526" t="s">
        <v>351</v>
      </c>
      <c r="C526" s="25" t="s">
        <v>11</v>
      </c>
      <c r="D526" s="26" t="s">
        <v>88</v>
      </c>
      <c r="E526" s="25" t="s">
        <v>89</v>
      </c>
    </row>
    <row r="528" spans="1:7" ht="45" customHeight="1" x14ac:dyDescent="0.3">
      <c r="A528" s="27" t="s">
        <v>464</v>
      </c>
      <c r="B528" s="27" t="s">
        <v>352</v>
      </c>
      <c r="C528" s="27" t="s">
        <v>12</v>
      </c>
      <c r="D528" s="28" t="s">
        <v>13</v>
      </c>
      <c r="E528" s="122" t="s">
        <v>14</v>
      </c>
      <c r="F528" s="122" t="s">
        <v>14</v>
      </c>
      <c r="G528" s="29">
        <f>SUM(G529:G529)</f>
        <v>8</v>
      </c>
    </row>
    <row r="529" spans="1:7" x14ac:dyDescent="0.3">
      <c r="A529" s="30" t="s">
        <v>353</v>
      </c>
      <c r="B529" s="30"/>
      <c r="C529" s="31">
        <v>8</v>
      </c>
      <c r="D529" s="31"/>
      <c r="E529" s="31"/>
      <c r="F529" s="31"/>
      <c r="G529" s="31">
        <f>PRODUCT(C529:F529)</f>
        <v>8</v>
      </c>
    </row>
    <row r="531" spans="1:7" ht="45" customHeight="1" x14ac:dyDescent="0.3">
      <c r="A531" s="27" t="s">
        <v>465</v>
      </c>
      <c r="B531" s="27" t="s">
        <v>352</v>
      </c>
      <c r="C531" s="27" t="s">
        <v>90</v>
      </c>
      <c r="D531" s="28" t="s">
        <v>15</v>
      </c>
      <c r="E531" s="122" t="s">
        <v>91</v>
      </c>
      <c r="F531" s="122" t="s">
        <v>91</v>
      </c>
      <c r="G531" s="29">
        <f>SUM(G532:G532)</f>
        <v>4</v>
      </c>
    </row>
    <row r="532" spans="1:7" x14ac:dyDescent="0.3">
      <c r="A532" s="30"/>
      <c r="B532" s="30"/>
      <c r="C532" s="31">
        <v>4</v>
      </c>
      <c r="D532" s="31"/>
      <c r="E532" s="31"/>
      <c r="F532" s="31"/>
      <c r="G532" s="31">
        <f>PRODUCT(C532:F532)</f>
        <v>4</v>
      </c>
    </row>
    <row r="534" spans="1:7" x14ac:dyDescent="0.3">
      <c r="B534" t="s">
        <v>351</v>
      </c>
      <c r="C534" s="25" t="s">
        <v>5</v>
      </c>
      <c r="D534" s="26" t="s">
        <v>6</v>
      </c>
      <c r="E534" s="25" t="s">
        <v>7</v>
      </c>
    </row>
    <row r="535" spans="1:7" x14ac:dyDescent="0.3">
      <c r="B535" t="s">
        <v>351</v>
      </c>
      <c r="C535" s="25" t="s">
        <v>8</v>
      </c>
      <c r="D535" s="26" t="s">
        <v>86</v>
      </c>
      <c r="E535" s="25" t="s">
        <v>87</v>
      </c>
    </row>
    <row r="536" spans="1:7" x14ac:dyDescent="0.3">
      <c r="B536" t="s">
        <v>351</v>
      </c>
      <c r="C536" s="25" t="s">
        <v>11</v>
      </c>
      <c r="D536" s="26" t="s">
        <v>92</v>
      </c>
      <c r="E536" s="25" t="s">
        <v>93</v>
      </c>
    </row>
    <row r="538" spans="1:7" ht="45" customHeight="1" x14ac:dyDescent="0.3">
      <c r="A538" s="27" t="s">
        <v>466</v>
      </c>
      <c r="B538" s="27" t="s">
        <v>352</v>
      </c>
      <c r="C538" s="27" t="s">
        <v>94</v>
      </c>
      <c r="D538" s="28" t="s">
        <v>9</v>
      </c>
      <c r="E538" s="122" t="s">
        <v>95</v>
      </c>
      <c r="F538" s="122" t="s">
        <v>95</v>
      </c>
      <c r="G538" s="29">
        <f>SUM(G539:G539)</f>
        <v>1</v>
      </c>
    </row>
    <row r="539" spans="1:7" x14ac:dyDescent="0.3">
      <c r="A539" s="30"/>
      <c r="B539" s="30"/>
      <c r="C539" s="31">
        <v>1</v>
      </c>
      <c r="D539" s="31"/>
      <c r="E539" s="31"/>
      <c r="F539" s="31"/>
      <c r="G539" s="31">
        <f>PRODUCT(C539:F539)</f>
        <v>1</v>
      </c>
    </row>
    <row r="541" spans="1:7" ht="45" customHeight="1" x14ac:dyDescent="0.3">
      <c r="A541" s="27" t="s">
        <v>467</v>
      </c>
      <c r="B541" s="27" t="s">
        <v>352</v>
      </c>
      <c r="C541" s="27" t="s">
        <v>96</v>
      </c>
      <c r="D541" s="28" t="s">
        <v>13</v>
      </c>
      <c r="E541" s="122" t="s">
        <v>97</v>
      </c>
      <c r="F541" s="122" t="s">
        <v>97</v>
      </c>
      <c r="G541" s="29">
        <f>SUM(G542:G546)</f>
        <v>198.95</v>
      </c>
    </row>
    <row r="542" spans="1:7" x14ac:dyDescent="0.3">
      <c r="A542" s="30" t="s">
        <v>468</v>
      </c>
      <c r="B542" s="30"/>
      <c r="C542" s="31">
        <v>52</v>
      </c>
      <c r="D542" s="31"/>
      <c r="E542" s="31"/>
      <c r="F542" s="31">
        <v>1.1499999999999999</v>
      </c>
      <c r="G542" s="31">
        <f>PRODUCT(C542:F542)</f>
        <v>59.8</v>
      </c>
    </row>
    <row r="543" spans="1:7" x14ac:dyDescent="0.3">
      <c r="A543" s="30" t="s">
        <v>469</v>
      </c>
      <c r="B543" s="30"/>
      <c r="C543" s="31">
        <v>2</v>
      </c>
      <c r="D543" s="31"/>
      <c r="E543" s="31"/>
      <c r="F543" s="31">
        <v>1.1499999999999999</v>
      </c>
      <c r="G543" s="31">
        <f>PRODUCT(C543:F543)</f>
        <v>2.2999999999999998</v>
      </c>
    </row>
    <row r="544" spans="1:7" x14ac:dyDescent="0.3">
      <c r="A544" s="30" t="s">
        <v>470</v>
      </c>
      <c r="B544" s="30"/>
      <c r="C544" s="31">
        <v>56</v>
      </c>
      <c r="D544" s="31"/>
      <c r="E544" s="31"/>
      <c r="F544" s="31">
        <v>1.1499999999999999</v>
      </c>
      <c r="G544" s="31">
        <f>PRODUCT(C544:F544)</f>
        <v>64.399999999999991</v>
      </c>
    </row>
    <row r="545" spans="1:7" x14ac:dyDescent="0.3">
      <c r="A545" s="30" t="s">
        <v>471</v>
      </c>
      <c r="B545" s="30"/>
      <c r="C545" s="31">
        <v>37</v>
      </c>
      <c r="D545" s="31"/>
      <c r="E545" s="31"/>
      <c r="F545" s="31">
        <v>1.1499999999999999</v>
      </c>
      <c r="G545" s="31">
        <f>PRODUCT(C545:F545)</f>
        <v>42.55</v>
      </c>
    </row>
    <row r="546" spans="1:7" x14ac:dyDescent="0.3">
      <c r="A546" s="30" t="s">
        <v>472</v>
      </c>
      <c r="B546" s="30"/>
      <c r="C546" s="31">
        <v>26</v>
      </c>
      <c r="D546" s="31"/>
      <c r="E546" s="31"/>
      <c r="F546" s="31">
        <v>1.1499999999999999</v>
      </c>
      <c r="G546" s="31">
        <f>PRODUCT(C546:F546)</f>
        <v>29.9</v>
      </c>
    </row>
    <row r="548" spans="1:7" ht="45" customHeight="1" x14ac:dyDescent="0.3">
      <c r="A548" s="27" t="s">
        <v>473</v>
      </c>
      <c r="B548" s="27" t="s">
        <v>352</v>
      </c>
      <c r="C548" s="27" t="s">
        <v>98</v>
      </c>
      <c r="D548" s="28" t="s">
        <v>13</v>
      </c>
      <c r="E548" s="122" t="s">
        <v>99</v>
      </c>
      <c r="F548" s="122" t="s">
        <v>99</v>
      </c>
      <c r="G548" s="29">
        <f>SUM(G549:G551)</f>
        <v>119</v>
      </c>
    </row>
    <row r="549" spans="1:7" x14ac:dyDescent="0.3">
      <c r="A549" s="30" t="s">
        <v>470</v>
      </c>
      <c r="B549" s="30"/>
      <c r="C549" s="31">
        <v>56</v>
      </c>
      <c r="D549" s="31"/>
      <c r="E549" s="31"/>
      <c r="F549" s="31"/>
      <c r="G549" s="31">
        <f>PRODUCT(C549:F549)</f>
        <v>56</v>
      </c>
    </row>
    <row r="550" spans="1:7" x14ac:dyDescent="0.3">
      <c r="A550" s="30" t="s">
        <v>471</v>
      </c>
      <c r="B550" s="30"/>
      <c r="C550" s="31">
        <v>37</v>
      </c>
      <c r="D550" s="31"/>
      <c r="E550" s="31"/>
      <c r="F550" s="31"/>
      <c r="G550" s="31">
        <f>PRODUCT(C550:F550)</f>
        <v>37</v>
      </c>
    </row>
    <row r="551" spans="1:7" x14ac:dyDescent="0.3">
      <c r="A551" s="30" t="s">
        <v>472</v>
      </c>
      <c r="B551" s="30"/>
      <c r="C551" s="31">
        <v>26</v>
      </c>
      <c r="D551" s="31"/>
      <c r="E551" s="31"/>
      <c r="F551" s="31"/>
      <c r="G551" s="31">
        <f>PRODUCT(C551:F551)</f>
        <v>26</v>
      </c>
    </row>
    <row r="553" spans="1:7" ht="45" customHeight="1" x14ac:dyDescent="0.3">
      <c r="A553" s="27" t="s">
        <v>474</v>
      </c>
      <c r="B553" s="27" t="s">
        <v>352</v>
      </c>
      <c r="C553" s="27" t="s">
        <v>100</v>
      </c>
      <c r="D553" s="28" t="s">
        <v>15</v>
      </c>
      <c r="E553" s="122" t="s">
        <v>101</v>
      </c>
      <c r="F553" s="122" t="s">
        <v>101</v>
      </c>
      <c r="G553" s="29">
        <f>SUM(G554:G555)</f>
        <v>18</v>
      </c>
    </row>
    <row r="554" spans="1:7" x14ac:dyDescent="0.3">
      <c r="A554" s="30" t="s">
        <v>475</v>
      </c>
      <c r="B554" s="30"/>
      <c r="C554" s="31">
        <v>6</v>
      </c>
      <c r="D554" s="31"/>
      <c r="E554" s="31"/>
      <c r="F554" s="31"/>
      <c r="G554" s="31">
        <f>PRODUCT(C554:F554)</f>
        <v>6</v>
      </c>
    </row>
    <row r="555" spans="1:7" x14ac:dyDescent="0.3">
      <c r="A555" s="30" t="s">
        <v>476</v>
      </c>
      <c r="B555" s="30"/>
      <c r="C555" s="31">
        <v>12</v>
      </c>
      <c r="D555" s="31"/>
      <c r="E555" s="31"/>
      <c r="F555" s="31"/>
      <c r="G555" s="31">
        <f>PRODUCT(C555:F555)</f>
        <v>12</v>
      </c>
    </row>
    <row r="557" spans="1:7" ht="45" customHeight="1" x14ac:dyDescent="0.3">
      <c r="A557" s="27" t="s">
        <v>477</v>
      </c>
      <c r="B557" s="27" t="s">
        <v>352</v>
      </c>
      <c r="C557" s="27" t="s">
        <v>102</v>
      </c>
      <c r="D557" s="28" t="s">
        <v>15</v>
      </c>
      <c r="E557" s="122" t="s">
        <v>103</v>
      </c>
      <c r="F557" s="122" t="s">
        <v>103</v>
      </c>
      <c r="G557" s="29">
        <f>SUM(G558:G572)</f>
        <v>25</v>
      </c>
    </row>
    <row r="558" spans="1:7" x14ac:dyDescent="0.3">
      <c r="A558" s="30" t="s">
        <v>360</v>
      </c>
      <c r="B558" s="30"/>
      <c r="C558" s="31">
        <v>2</v>
      </c>
      <c r="D558" s="31"/>
      <c r="E558" s="31"/>
      <c r="F558" s="31"/>
      <c r="G558" s="31">
        <f t="shared" ref="G558:G572" si="24">PRODUCT(C558:F558)</f>
        <v>2</v>
      </c>
    </row>
    <row r="559" spans="1:7" x14ac:dyDescent="0.3">
      <c r="A559" s="30" t="s">
        <v>362</v>
      </c>
      <c r="B559" s="30"/>
      <c r="C559" s="31">
        <v>1</v>
      </c>
      <c r="D559" s="31"/>
      <c r="E559" s="31"/>
      <c r="F559" s="31"/>
      <c r="G559" s="31">
        <f t="shared" si="24"/>
        <v>1</v>
      </c>
    </row>
    <row r="560" spans="1:7" x14ac:dyDescent="0.3">
      <c r="A560" s="30" t="s">
        <v>364</v>
      </c>
      <c r="B560" s="30"/>
      <c r="C560" s="31">
        <v>1</v>
      </c>
      <c r="D560" s="31"/>
      <c r="E560" s="31"/>
      <c r="F560" s="31"/>
      <c r="G560" s="31">
        <f t="shared" si="24"/>
        <v>1</v>
      </c>
    </row>
    <row r="561" spans="1:7" x14ac:dyDescent="0.3">
      <c r="A561" s="30" t="s">
        <v>366</v>
      </c>
      <c r="B561" s="30"/>
      <c r="C561" s="31">
        <v>1</v>
      </c>
      <c r="D561" s="31"/>
      <c r="E561" s="31"/>
      <c r="F561" s="31"/>
      <c r="G561" s="31">
        <f t="shared" si="24"/>
        <v>1</v>
      </c>
    </row>
    <row r="562" spans="1:7" x14ac:dyDescent="0.3">
      <c r="A562" s="30" t="s">
        <v>368</v>
      </c>
      <c r="B562" s="30"/>
      <c r="C562" s="31">
        <v>1</v>
      </c>
      <c r="D562" s="31"/>
      <c r="E562" s="31"/>
      <c r="F562" s="31"/>
      <c r="G562" s="31">
        <f t="shared" si="24"/>
        <v>1</v>
      </c>
    </row>
    <row r="563" spans="1:7" x14ac:dyDescent="0.3">
      <c r="A563" s="30" t="s">
        <v>370</v>
      </c>
      <c r="B563" s="30"/>
      <c r="C563" s="31">
        <v>1</v>
      </c>
      <c r="D563" s="31"/>
      <c r="E563" s="31"/>
      <c r="F563" s="31"/>
      <c r="G563" s="31">
        <f t="shared" si="24"/>
        <v>1</v>
      </c>
    </row>
    <row r="564" spans="1:7" x14ac:dyDescent="0.3">
      <c r="A564" s="30" t="s">
        <v>372</v>
      </c>
      <c r="B564" s="30"/>
      <c r="C564" s="31">
        <v>1</v>
      </c>
      <c r="D564" s="31"/>
      <c r="E564" s="31"/>
      <c r="F564" s="31"/>
      <c r="G564" s="31">
        <f t="shared" si="24"/>
        <v>1</v>
      </c>
    </row>
    <row r="565" spans="1:7" x14ac:dyDescent="0.3">
      <c r="A565" s="30" t="s">
        <v>374</v>
      </c>
      <c r="B565" s="30"/>
      <c r="C565" s="31">
        <v>1</v>
      </c>
      <c r="D565" s="31"/>
      <c r="E565" s="31"/>
      <c r="F565" s="31"/>
      <c r="G565" s="31">
        <f t="shared" si="24"/>
        <v>1</v>
      </c>
    </row>
    <row r="566" spans="1:7" x14ac:dyDescent="0.3">
      <c r="A566" s="30" t="s">
        <v>376</v>
      </c>
      <c r="B566" s="30"/>
      <c r="C566" s="31">
        <v>1</v>
      </c>
      <c r="D566" s="31"/>
      <c r="E566" s="31"/>
      <c r="F566" s="31"/>
      <c r="G566" s="31">
        <f t="shared" si="24"/>
        <v>1</v>
      </c>
    </row>
    <row r="567" spans="1:7" x14ac:dyDescent="0.3">
      <c r="A567" s="30" t="s">
        <v>356</v>
      </c>
      <c r="B567" s="30"/>
      <c r="C567" s="31">
        <v>3</v>
      </c>
      <c r="D567" s="31"/>
      <c r="E567" s="31"/>
      <c r="F567" s="31"/>
      <c r="G567" s="31">
        <f t="shared" si="24"/>
        <v>3</v>
      </c>
    </row>
    <row r="568" spans="1:7" x14ac:dyDescent="0.3">
      <c r="A568" s="30" t="s">
        <v>357</v>
      </c>
      <c r="B568" s="30"/>
      <c r="C568" s="31">
        <v>2</v>
      </c>
      <c r="D568" s="31"/>
      <c r="E568" s="31"/>
      <c r="F568" s="31"/>
      <c r="G568" s="31">
        <f t="shared" si="24"/>
        <v>2</v>
      </c>
    </row>
    <row r="569" spans="1:7" x14ac:dyDescent="0.3">
      <c r="A569" s="30" t="s">
        <v>355</v>
      </c>
      <c r="B569" s="30"/>
      <c r="C569" s="31">
        <v>5</v>
      </c>
      <c r="D569" s="31"/>
      <c r="E569" s="31"/>
      <c r="F569" s="31"/>
      <c r="G569" s="31">
        <f t="shared" si="24"/>
        <v>5</v>
      </c>
    </row>
    <row r="570" spans="1:7" x14ac:dyDescent="0.3">
      <c r="A570" s="30" t="s">
        <v>379</v>
      </c>
      <c r="B570" s="30"/>
      <c r="C570" s="31">
        <v>1</v>
      </c>
      <c r="D570" s="31"/>
      <c r="E570" s="31"/>
      <c r="F570" s="31"/>
      <c r="G570" s="31">
        <f t="shared" si="24"/>
        <v>1</v>
      </c>
    </row>
    <row r="571" spans="1:7" x14ac:dyDescent="0.3">
      <c r="A571" s="30" t="s">
        <v>358</v>
      </c>
      <c r="B571" s="30"/>
      <c r="C571" s="31">
        <v>2</v>
      </c>
      <c r="D571" s="31"/>
      <c r="E571" s="31"/>
      <c r="F571" s="31"/>
      <c r="G571" s="31">
        <f t="shared" si="24"/>
        <v>2</v>
      </c>
    </row>
    <row r="572" spans="1:7" x14ac:dyDescent="0.3">
      <c r="A572" s="30" t="s">
        <v>380</v>
      </c>
      <c r="B572" s="30"/>
      <c r="C572" s="31">
        <v>2</v>
      </c>
      <c r="D572" s="31"/>
      <c r="E572" s="31"/>
      <c r="F572" s="31"/>
      <c r="G572" s="31">
        <f t="shared" si="24"/>
        <v>2</v>
      </c>
    </row>
    <row r="574" spans="1:7" ht="45" customHeight="1" x14ac:dyDescent="0.3">
      <c r="A574" s="27" t="s">
        <v>478</v>
      </c>
      <c r="B574" s="27" t="s">
        <v>352</v>
      </c>
      <c r="C574" s="27" t="s">
        <v>104</v>
      </c>
      <c r="D574" s="28" t="s">
        <v>15</v>
      </c>
      <c r="E574" s="122" t="s">
        <v>105</v>
      </c>
      <c r="F574" s="122" t="s">
        <v>105</v>
      </c>
      <c r="G574" s="29">
        <f>SUM(G575:G586)</f>
        <v>12</v>
      </c>
    </row>
    <row r="575" spans="1:7" x14ac:dyDescent="0.3">
      <c r="A575" s="30" t="s">
        <v>361</v>
      </c>
      <c r="B575" s="30"/>
      <c r="C575" s="31">
        <v>1</v>
      </c>
      <c r="D575" s="31"/>
      <c r="E575" s="31"/>
      <c r="F575" s="31"/>
      <c r="G575" s="31">
        <f t="shared" ref="G575:G586" si="25">PRODUCT(C575:F575)</f>
        <v>1</v>
      </c>
    </row>
    <row r="576" spans="1:7" x14ac:dyDescent="0.3">
      <c r="A576" s="30" t="s">
        <v>363</v>
      </c>
      <c r="B576" s="30"/>
      <c r="C576" s="31">
        <v>1</v>
      </c>
      <c r="D576" s="31"/>
      <c r="E576" s="31"/>
      <c r="F576" s="31"/>
      <c r="G576" s="31">
        <f t="shared" si="25"/>
        <v>1</v>
      </c>
    </row>
    <row r="577" spans="1:7" x14ac:dyDescent="0.3">
      <c r="A577" s="30" t="s">
        <v>365</v>
      </c>
      <c r="B577" s="30"/>
      <c r="C577" s="31">
        <v>1</v>
      </c>
      <c r="D577" s="31"/>
      <c r="E577" s="31"/>
      <c r="F577" s="31"/>
      <c r="G577" s="31">
        <f t="shared" si="25"/>
        <v>1</v>
      </c>
    </row>
    <row r="578" spans="1:7" x14ac:dyDescent="0.3">
      <c r="A578" s="30" t="s">
        <v>367</v>
      </c>
      <c r="B578" s="30"/>
      <c r="C578" s="31">
        <v>1</v>
      </c>
      <c r="D578" s="31"/>
      <c r="E578" s="31"/>
      <c r="F578" s="31"/>
      <c r="G578" s="31">
        <f t="shared" si="25"/>
        <v>1</v>
      </c>
    </row>
    <row r="579" spans="1:7" x14ac:dyDescent="0.3">
      <c r="A579" s="30" t="s">
        <v>369</v>
      </c>
      <c r="B579" s="30"/>
      <c r="C579" s="31">
        <v>1</v>
      </c>
      <c r="D579" s="31"/>
      <c r="E579" s="31"/>
      <c r="F579" s="31"/>
      <c r="G579" s="31">
        <f t="shared" si="25"/>
        <v>1</v>
      </c>
    </row>
    <row r="580" spans="1:7" x14ac:dyDescent="0.3">
      <c r="A580" s="30" t="s">
        <v>371</v>
      </c>
      <c r="B580" s="30"/>
      <c r="C580" s="31">
        <v>1</v>
      </c>
      <c r="D580" s="31"/>
      <c r="E580" s="31"/>
      <c r="F580" s="31"/>
      <c r="G580" s="31">
        <f t="shared" si="25"/>
        <v>1</v>
      </c>
    </row>
    <row r="581" spans="1:7" x14ac:dyDescent="0.3">
      <c r="A581" s="30" t="s">
        <v>373</v>
      </c>
      <c r="B581" s="30"/>
      <c r="C581" s="31">
        <v>1</v>
      </c>
      <c r="D581" s="31"/>
      <c r="E581" s="31"/>
      <c r="F581" s="31"/>
      <c r="G581" s="31">
        <f t="shared" si="25"/>
        <v>1</v>
      </c>
    </row>
    <row r="582" spans="1:7" x14ac:dyDescent="0.3">
      <c r="A582" s="30" t="s">
        <v>375</v>
      </c>
      <c r="B582" s="30"/>
      <c r="C582" s="31">
        <v>1</v>
      </c>
      <c r="D582" s="31"/>
      <c r="E582" s="31"/>
      <c r="F582" s="31"/>
      <c r="G582" s="31">
        <f t="shared" si="25"/>
        <v>1</v>
      </c>
    </row>
    <row r="583" spans="1:7" x14ac:dyDescent="0.3">
      <c r="A583" s="30" t="s">
        <v>377</v>
      </c>
      <c r="B583" s="30"/>
      <c r="C583" s="31">
        <v>1</v>
      </c>
      <c r="D583" s="31"/>
      <c r="E583" s="31"/>
      <c r="F583" s="31"/>
      <c r="G583" s="31">
        <f t="shared" si="25"/>
        <v>1</v>
      </c>
    </row>
    <row r="584" spans="1:7" x14ac:dyDescent="0.3">
      <c r="A584" s="30" t="s">
        <v>381</v>
      </c>
      <c r="B584" s="30"/>
      <c r="C584" s="31">
        <v>1</v>
      </c>
      <c r="D584" s="31"/>
      <c r="E584" s="31"/>
      <c r="F584" s="31"/>
      <c r="G584" s="31">
        <f t="shared" si="25"/>
        <v>1</v>
      </c>
    </row>
    <row r="585" spans="1:7" x14ac:dyDescent="0.3">
      <c r="A585" s="30" t="s">
        <v>382</v>
      </c>
      <c r="B585" s="30"/>
      <c r="C585" s="31">
        <v>1</v>
      </c>
      <c r="D585" s="31"/>
      <c r="E585" s="31"/>
      <c r="F585" s="31"/>
      <c r="G585" s="31">
        <f t="shared" si="25"/>
        <v>1</v>
      </c>
    </row>
    <row r="586" spans="1:7" x14ac:dyDescent="0.3">
      <c r="A586" s="30" t="s">
        <v>407</v>
      </c>
      <c r="B586" s="30"/>
      <c r="C586" s="31">
        <v>1</v>
      </c>
      <c r="D586" s="31"/>
      <c r="E586" s="31"/>
      <c r="F586" s="31"/>
      <c r="G586" s="31">
        <f t="shared" si="25"/>
        <v>1</v>
      </c>
    </row>
    <row r="588" spans="1:7" ht="45" customHeight="1" x14ac:dyDescent="0.3">
      <c r="A588" s="27" t="s">
        <v>479</v>
      </c>
      <c r="B588" s="27" t="s">
        <v>352</v>
      </c>
      <c r="C588" s="27" t="s">
        <v>106</v>
      </c>
      <c r="D588" s="28" t="s">
        <v>15</v>
      </c>
      <c r="E588" s="122" t="s">
        <v>107</v>
      </c>
      <c r="F588" s="122" t="s">
        <v>107</v>
      </c>
      <c r="G588" s="29">
        <f>SUM(G589:G600)</f>
        <v>12</v>
      </c>
    </row>
    <row r="589" spans="1:7" x14ac:dyDescent="0.3">
      <c r="A589" s="30" t="s">
        <v>360</v>
      </c>
      <c r="B589" s="30"/>
      <c r="C589" s="31">
        <v>1</v>
      </c>
      <c r="D589" s="31"/>
      <c r="E589" s="31"/>
      <c r="F589" s="31"/>
      <c r="G589" s="31">
        <f t="shared" ref="G589:G600" si="26">PRODUCT(C589:F589)</f>
        <v>1</v>
      </c>
    </row>
    <row r="590" spans="1:7" x14ac:dyDescent="0.3">
      <c r="A590" s="30" t="s">
        <v>362</v>
      </c>
      <c r="B590" s="30"/>
      <c r="C590" s="31">
        <v>1</v>
      </c>
      <c r="D590" s="31"/>
      <c r="E590" s="31"/>
      <c r="F590" s="31"/>
      <c r="G590" s="31">
        <f t="shared" si="26"/>
        <v>1</v>
      </c>
    </row>
    <row r="591" spans="1:7" x14ac:dyDescent="0.3">
      <c r="A591" s="30" t="s">
        <v>399</v>
      </c>
      <c r="B591" s="30"/>
      <c r="C591" s="31">
        <v>1</v>
      </c>
      <c r="D591" s="31"/>
      <c r="E591" s="31"/>
      <c r="F591" s="31"/>
      <c r="G591" s="31">
        <f t="shared" si="26"/>
        <v>1</v>
      </c>
    </row>
    <row r="592" spans="1:7" x14ac:dyDescent="0.3">
      <c r="A592" s="30" t="s">
        <v>366</v>
      </c>
      <c r="B592" s="30"/>
      <c r="C592" s="31">
        <v>1</v>
      </c>
      <c r="D592" s="31"/>
      <c r="E592" s="31"/>
      <c r="F592" s="31"/>
      <c r="G592" s="31">
        <f t="shared" si="26"/>
        <v>1</v>
      </c>
    </row>
    <row r="593" spans="1:7" x14ac:dyDescent="0.3">
      <c r="A593" s="30" t="s">
        <v>368</v>
      </c>
      <c r="B593" s="30"/>
      <c r="C593" s="31">
        <v>1</v>
      </c>
      <c r="D593" s="31"/>
      <c r="E593" s="31"/>
      <c r="F593" s="31"/>
      <c r="G593" s="31">
        <f t="shared" si="26"/>
        <v>1</v>
      </c>
    </row>
    <row r="594" spans="1:7" x14ac:dyDescent="0.3">
      <c r="A594" s="30" t="s">
        <v>370</v>
      </c>
      <c r="B594" s="30"/>
      <c r="C594" s="31">
        <v>1</v>
      </c>
      <c r="D594" s="31"/>
      <c r="E594" s="31"/>
      <c r="F594" s="31"/>
      <c r="G594" s="31">
        <f t="shared" si="26"/>
        <v>1</v>
      </c>
    </row>
    <row r="595" spans="1:7" x14ac:dyDescent="0.3">
      <c r="A595" s="30" t="s">
        <v>372</v>
      </c>
      <c r="B595" s="30"/>
      <c r="C595" s="31">
        <v>1</v>
      </c>
      <c r="D595" s="31"/>
      <c r="E595" s="31"/>
      <c r="F595" s="31"/>
      <c r="G595" s="31">
        <f t="shared" si="26"/>
        <v>1</v>
      </c>
    </row>
    <row r="596" spans="1:7" x14ac:dyDescent="0.3">
      <c r="A596" s="30" t="s">
        <v>374</v>
      </c>
      <c r="B596" s="30"/>
      <c r="C596" s="31">
        <v>1</v>
      </c>
      <c r="D596" s="31"/>
      <c r="E596" s="31"/>
      <c r="F596" s="31"/>
      <c r="G596" s="31">
        <f t="shared" si="26"/>
        <v>1</v>
      </c>
    </row>
    <row r="597" spans="1:7" x14ac:dyDescent="0.3">
      <c r="A597" s="30" t="s">
        <v>376</v>
      </c>
      <c r="B597" s="30"/>
      <c r="C597" s="31">
        <v>1</v>
      </c>
      <c r="D597" s="31"/>
      <c r="E597" s="31"/>
      <c r="F597" s="31"/>
      <c r="G597" s="31">
        <f t="shared" si="26"/>
        <v>1</v>
      </c>
    </row>
    <row r="598" spans="1:7" x14ac:dyDescent="0.3">
      <c r="A598" s="30" t="s">
        <v>379</v>
      </c>
      <c r="B598" s="30"/>
      <c r="C598" s="31">
        <v>1</v>
      </c>
      <c r="D598" s="31"/>
      <c r="E598" s="31"/>
      <c r="F598" s="31"/>
      <c r="G598" s="31">
        <f t="shared" si="26"/>
        <v>1</v>
      </c>
    </row>
    <row r="599" spans="1:7" x14ac:dyDescent="0.3">
      <c r="A599" s="30" t="s">
        <v>358</v>
      </c>
      <c r="B599" s="30"/>
      <c r="C599" s="31">
        <v>1</v>
      </c>
      <c r="D599" s="31"/>
      <c r="E599" s="31"/>
      <c r="F599" s="31"/>
      <c r="G599" s="31">
        <f t="shared" si="26"/>
        <v>1</v>
      </c>
    </row>
    <row r="600" spans="1:7" x14ac:dyDescent="0.3">
      <c r="A600" s="30" t="s">
        <v>380</v>
      </c>
      <c r="B600" s="30"/>
      <c r="C600" s="31">
        <v>1</v>
      </c>
      <c r="D600" s="31"/>
      <c r="E600" s="31"/>
      <c r="F600" s="31"/>
      <c r="G600" s="31">
        <f t="shared" si="26"/>
        <v>1</v>
      </c>
    </row>
    <row r="602" spans="1:7" ht="45" customHeight="1" x14ac:dyDescent="0.3">
      <c r="A602" s="27" t="s">
        <v>480</v>
      </c>
      <c r="B602" s="27" t="s">
        <v>352</v>
      </c>
      <c r="C602" s="27" t="s">
        <v>108</v>
      </c>
      <c r="D602" s="28" t="s">
        <v>15</v>
      </c>
      <c r="E602" s="122" t="s">
        <v>109</v>
      </c>
      <c r="F602" s="122" t="s">
        <v>109</v>
      </c>
      <c r="G602" s="29">
        <f>SUM(G603:G603)</f>
        <v>1</v>
      </c>
    </row>
    <row r="603" spans="1:7" x14ac:dyDescent="0.3">
      <c r="A603" s="30" t="s">
        <v>481</v>
      </c>
      <c r="B603" s="30"/>
      <c r="C603" s="31">
        <v>1</v>
      </c>
      <c r="D603" s="31"/>
      <c r="E603" s="31"/>
      <c r="F603" s="31"/>
      <c r="G603" s="31">
        <f>PRODUCT(C603:F603)</f>
        <v>1</v>
      </c>
    </row>
    <row r="605" spans="1:7" ht="45" customHeight="1" x14ac:dyDescent="0.3">
      <c r="A605" s="27" t="s">
        <v>482</v>
      </c>
      <c r="B605" s="27" t="s">
        <v>352</v>
      </c>
      <c r="C605" s="27" t="s">
        <v>110</v>
      </c>
      <c r="D605" s="28" t="s">
        <v>16</v>
      </c>
      <c r="E605" s="122" t="s">
        <v>111</v>
      </c>
      <c r="F605" s="122" t="s">
        <v>111</v>
      </c>
      <c r="G605" s="29">
        <f>SUM(G606:G606)</f>
        <v>72</v>
      </c>
    </row>
    <row r="606" spans="1:7" x14ac:dyDescent="0.3">
      <c r="A606" s="30" t="s">
        <v>483</v>
      </c>
      <c r="B606" s="30"/>
      <c r="C606" s="31">
        <v>72</v>
      </c>
      <c r="D606" s="31"/>
      <c r="E606" s="31"/>
      <c r="F606" s="31"/>
      <c r="G606" s="31">
        <f>PRODUCT(C606:F606)</f>
        <v>72</v>
      </c>
    </row>
    <row r="608" spans="1:7" ht="45" customHeight="1" x14ac:dyDescent="0.3">
      <c r="A608" s="27" t="s">
        <v>484</v>
      </c>
      <c r="B608" s="27" t="s">
        <v>352</v>
      </c>
      <c r="C608" s="27" t="s">
        <v>112</v>
      </c>
      <c r="D608" s="28" t="s">
        <v>15</v>
      </c>
      <c r="E608" s="122" t="s">
        <v>113</v>
      </c>
      <c r="F608" s="122" t="s">
        <v>113</v>
      </c>
      <c r="G608" s="29">
        <f>SUM(G609:G623)</f>
        <v>25</v>
      </c>
    </row>
    <row r="609" spans="1:7" x14ac:dyDescent="0.3">
      <c r="A609" s="30" t="s">
        <v>360</v>
      </c>
      <c r="B609" s="30"/>
      <c r="C609" s="31">
        <v>2</v>
      </c>
      <c r="D609" s="31"/>
      <c r="E609" s="31"/>
      <c r="F609" s="31"/>
      <c r="G609" s="31">
        <f t="shared" ref="G609:G623" si="27">PRODUCT(C609:F609)</f>
        <v>2</v>
      </c>
    </row>
    <row r="610" spans="1:7" x14ac:dyDescent="0.3">
      <c r="A610" s="30" t="s">
        <v>362</v>
      </c>
      <c r="B610" s="30"/>
      <c r="C610" s="31">
        <v>1</v>
      </c>
      <c r="D610" s="31"/>
      <c r="E610" s="31"/>
      <c r="F610" s="31"/>
      <c r="G610" s="31">
        <f t="shared" si="27"/>
        <v>1</v>
      </c>
    </row>
    <row r="611" spans="1:7" x14ac:dyDescent="0.3">
      <c r="A611" s="30" t="s">
        <v>364</v>
      </c>
      <c r="B611" s="30"/>
      <c r="C611" s="31">
        <v>1</v>
      </c>
      <c r="D611" s="31"/>
      <c r="E611" s="31"/>
      <c r="F611" s="31"/>
      <c r="G611" s="31">
        <f t="shared" si="27"/>
        <v>1</v>
      </c>
    </row>
    <row r="612" spans="1:7" x14ac:dyDescent="0.3">
      <c r="A612" s="30" t="s">
        <v>366</v>
      </c>
      <c r="B612" s="30"/>
      <c r="C612" s="31">
        <v>1</v>
      </c>
      <c r="D612" s="31"/>
      <c r="E612" s="31"/>
      <c r="F612" s="31"/>
      <c r="G612" s="31">
        <f t="shared" si="27"/>
        <v>1</v>
      </c>
    </row>
    <row r="613" spans="1:7" x14ac:dyDescent="0.3">
      <c r="A613" s="30" t="s">
        <v>368</v>
      </c>
      <c r="B613" s="30"/>
      <c r="C613" s="31">
        <v>1</v>
      </c>
      <c r="D613" s="31"/>
      <c r="E613" s="31"/>
      <c r="F613" s="31"/>
      <c r="G613" s="31">
        <f t="shared" si="27"/>
        <v>1</v>
      </c>
    </row>
    <row r="614" spans="1:7" x14ac:dyDescent="0.3">
      <c r="A614" s="30" t="s">
        <v>370</v>
      </c>
      <c r="B614" s="30"/>
      <c r="C614" s="31">
        <v>1</v>
      </c>
      <c r="D614" s="31"/>
      <c r="E614" s="31"/>
      <c r="F614" s="31"/>
      <c r="G614" s="31">
        <f t="shared" si="27"/>
        <v>1</v>
      </c>
    </row>
    <row r="615" spans="1:7" x14ac:dyDescent="0.3">
      <c r="A615" s="30" t="s">
        <v>372</v>
      </c>
      <c r="B615" s="30"/>
      <c r="C615" s="31">
        <v>1</v>
      </c>
      <c r="D615" s="31"/>
      <c r="E615" s="31"/>
      <c r="F615" s="31"/>
      <c r="G615" s="31">
        <f t="shared" si="27"/>
        <v>1</v>
      </c>
    </row>
    <row r="616" spans="1:7" x14ac:dyDescent="0.3">
      <c r="A616" s="30" t="s">
        <v>374</v>
      </c>
      <c r="B616" s="30"/>
      <c r="C616" s="31">
        <v>1</v>
      </c>
      <c r="D616" s="31"/>
      <c r="E616" s="31"/>
      <c r="F616" s="31"/>
      <c r="G616" s="31">
        <f t="shared" si="27"/>
        <v>1</v>
      </c>
    </row>
    <row r="617" spans="1:7" x14ac:dyDescent="0.3">
      <c r="A617" s="30" t="s">
        <v>376</v>
      </c>
      <c r="B617" s="30"/>
      <c r="C617" s="31">
        <v>1</v>
      </c>
      <c r="D617" s="31"/>
      <c r="E617" s="31"/>
      <c r="F617" s="31"/>
      <c r="G617" s="31">
        <f t="shared" si="27"/>
        <v>1</v>
      </c>
    </row>
    <row r="618" spans="1:7" x14ac:dyDescent="0.3">
      <c r="A618" s="30" t="s">
        <v>356</v>
      </c>
      <c r="B618" s="30"/>
      <c r="C618" s="31">
        <v>3</v>
      </c>
      <c r="D618" s="31"/>
      <c r="E618" s="31"/>
      <c r="F618" s="31"/>
      <c r="G618" s="31">
        <f t="shared" si="27"/>
        <v>3</v>
      </c>
    </row>
    <row r="619" spans="1:7" x14ac:dyDescent="0.3">
      <c r="A619" s="30" t="s">
        <v>357</v>
      </c>
      <c r="B619" s="30"/>
      <c r="C619" s="31">
        <v>2</v>
      </c>
      <c r="D619" s="31"/>
      <c r="E619" s="31"/>
      <c r="F619" s="31"/>
      <c r="G619" s="31">
        <f t="shared" si="27"/>
        <v>2</v>
      </c>
    </row>
    <row r="620" spans="1:7" x14ac:dyDescent="0.3">
      <c r="A620" s="30" t="s">
        <v>355</v>
      </c>
      <c r="B620" s="30"/>
      <c r="C620" s="31">
        <v>5</v>
      </c>
      <c r="D620" s="31"/>
      <c r="E620" s="31"/>
      <c r="F620" s="31"/>
      <c r="G620" s="31">
        <f t="shared" si="27"/>
        <v>5</v>
      </c>
    </row>
    <row r="621" spans="1:7" x14ac:dyDescent="0.3">
      <c r="A621" s="30" t="s">
        <v>379</v>
      </c>
      <c r="B621" s="30"/>
      <c r="C621" s="31">
        <v>1</v>
      </c>
      <c r="D621" s="31"/>
      <c r="E621" s="31"/>
      <c r="F621" s="31"/>
      <c r="G621" s="31">
        <f t="shared" si="27"/>
        <v>1</v>
      </c>
    </row>
    <row r="622" spans="1:7" x14ac:dyDescent="0.3">
      <c r="A622" s="30" t="s">
        <v>358</v>
      </c>
      <c r="B622" s="30"/>
      <c r="C622" s="31">
        <v>2</v>
      </c>
      <c r="D622" s="31"/>
      <c r="E622" s="31"/>
      <c r="F622" s="31"/>
      <c r="G622" s="31">
        <f t="shared" si="27"/>
        <v>2</v>
      </c>
    </row>
    <row r="623" spans="1:7" x14ac:dyDescent="0.3">
      <c r="A623" s="30" t="s">
        <v>380</v>
      </c>
      <c r="B623" s="30"/>
      <c r="C623" s="31">
        <v>2</v>
      </c>
      <c r="D623" s="31"/>
      <c r="E623" s="31"/>
      <c r="F623" s="31"/>
      <c r="G623" s="31">
        <f t="shared" si="27"/>
        <v>2</v>
      </c>
    </row>
    <row r="625" spans="1:7" ht="45" customHeight="1" x14ac:dyDescent="0.3">
      <c r="A625" s="27" t="s">
        <v>485</v>
      </c>
      <c r="B625" s="27" t="s">
        <v>352</v>
      </c>
      <c r="C625" s="27" t="s">
        <v>114</v>
      </c>
      <c r="D625" s="28" t="s">
        <v>15</v>
      </c>
      <c r="E625" s="122" t="s">
        <v>115</v>
      </c>
      <c r="F625" s="122" t="s">
        <v>115</v>
      </c>
      <c r="G625" s="29">
        <f>SUM(G626:G637)</f>
        <v>12</v>
      </c>
    </row>
    <row r="626" spans="1:7" x14ac:dyDescent="0.3">
      <c r="A626" s="30" t="s">
        <v>361</v>
      </c>
      <c r="B626" s="30"/>
      <c r="C626" s="31">
        <v>1</v>
      </c>
      <c r="D626" s="31"/>
      <c r="E626" s="31"/>
      <c r="F626" s="31"/>
      <c r="G626" s="31">
        <f t="shared" ref="G626:G637" si="28">PRODUCT(C626:F626)</f>
        <v>1</v>
      </c>
    </row>
    <row r="627" spans="1:7" x14ac:dyDescent="0.3">
      <c r="A627" s="30" t="s">
        <v>363</v>
      </c>
      <c r="B627" s="30"/>
      <c r="C627" s="31">
        <v>1</v>
      </c>
      <c r="D627" s="31"/>
      <c r="E627" s="31"/>
      <c r="F627" s="31"/>
      <c r="G627" s="31">
        <f t="shared" si="28"/>
        <v>1</v>
      </c>
    </row>
    <row r="628" spans="1:7" x14ac:dyDescent="0.3">
      <c r="A628" s="30" t="s">
        <v>365</v>
      </c>
      <c r="B628" s="30"/>
      <c r="C628" s="31">
        <v>1</v>
      </c>
      <c r="D628" s="31"/>
      <c r="E628" s="31"/>
      <c r="F628" s="31"/>
      <c r="G628" s="31">
        <f t="shared" si="28"/>
        <v>1</v>
      </c>
    </row>
    <row r="629" spans="1:7" x14ac:dyDescent="0.3">
      <c r="A629" s="30" t="s">
        <v>367</v>
      </c>
      <c r="B629" s="30"/>
      <c r="C629" s="31">
        <v>1</v>
      </c>
      <c r="D629" s="31"/>
      <c r="E629" s="31"/>
      <c r="F629" s="31"/>
      <c r="G629" s="31">
        <f t="shared" si="28"/>
        <v>1</v>
      </c>
    </row>
    <row r="630" spans="1:7" x14ac:dyDescent="0.3">
      <c r="A630" s="30" t="s">
        <v>369</v>
      </c>
      <c r="B630" s="30"/>
      <c r="C630" s="31">
        <v>1</v>
      </c>
      <c r="D630" s="31"/>
      <c r="E630" s="31"/>
      <c r="F630" s="31"/>
      <c r="G630" s="31">
        <f t="shared" si="28"/>
        <v>1</v>
      </c>
    </row>
    <row r="631" spans="1:7" x14ac:dyDescent="0.3">
      <c r="A631" s="30" t="s">
        <v>371</v>
      </c>
      <c r="B631" s="30"/>
      <c r="C631" s="31">
        <v>1</v>
      </c>
      <c r="D631" s="31"/>
      <c r="E631" s="31"/>
      <c r="F631" s="31"/>
      <c r="G631" s="31">
        <f t="shared" si="28"/>
        <v>1</v>
      </c>
    </row>
    <row r="632" spans="1:7" x14ac:dyDescent="0.3">
      <c r="A632" s="30" t="s">
        <v>373</v>
      </c>
      <c r="B632" s="30"/>
      <c r="C632" s="31">
        <v>1</v>
      </c>
      <c r="D632" s="31"/>
      <c r="E632" s="31"/>
      <c r="F632" s="31"/>
      <c r="G632" s="31">
        <f t="shared" si="28"/>
        <v>1</v>
      </c>
    </row>
    <row r="633" spans="1:7" x14ac:dyDescent="0.3">
      <c r="A633" s="30" t="s">
        <v>375</v>
      </c>
      <c r="B633" s="30"/>
      <c r="C633" s="31">
        <v>1</v>
      </c>
      <c r="D633" s="31"/>
      <c r="E633" s="31"/>
      <c r="F633" s="31"/>
      <c r="G633" s="31">
        <f t="shared" si="28"/>
        <v>1</v>
      </c>
    </row>
    <row r="634" spans="1:7" x14ac:dyDescent="0.3">
      <c r="A634" s="30" t="s">
        <v>377</v>
      </c>
      <c r="B634" s="30"/>
      <c r="C634" s="31">
        <v>1</v>
      </c>
      <c r="D634" s="31"/>
      <c r="E634" s="31"/>
      <c r="F634" s="31"/>
      <c r="G634" s="31">
        <f t="shared" si="28"/>
        <v>1</v>
      </c>
    </row>
    <row r="635" spans="1:7" x14ac:dyDescent="0.3">
      <c r="A635" s="30" t="s">
        <v>381</v>
      </c>
      <c r="B635" s="30"/>
      <c r="C635" s="31">
        <v>1</v>
      </c>
      <c r="D635" s="31"/>
      <c r="E635" s="31"/>
      <c r="F635" s="31"/>
      <c r="G635" s="31">
        <f t="shared" si="28"/>
        <v>1</v>
      </c>
    </row>
    <row r="636" spans="1:7" x14ac:dyDescent="0.3">
      <c r="A636" s="30" t="s">
        <v>382</v>
      </c>
      <c r="B636" s="30"/>
      <c r="C636" s="31">
        <v>1</v>
      </c>
      <c r="D636" s="31"/>
      <c r="E636" s="31"/>
      <c r="F636" s="31"/>
      <c r="G636" s="31">
        <f t="shared" si="28"/>
        <v>1</v>
      </c>
    </row>
    <row r="637" spans="1:7" x14ac:dyDescent="0.3">
      <c r="A637" s="30" t="s">
        <v>407</v>
      </c>
      <c r="B637" s="30"/>
      <c r="C637" s="31">
        <v>1</v>
      </c>
      <c r="D637" s="31"/>
      <c r="E637" s="31"/>
      <c r="F637" s="31"/>
      <c r="G637" s="31">
        <f t="shared" si="28"/>
        <v>1</v>
      </c>
    </row>
    <row r="639" spans="1:7" ht="45" customHeight="1" x14ac:dyDescent="0.3">
      <c r="A639" s="27" t="s">
        <v>486</v>
      </c>
      <c r="B639" s="27" t="s">
        <v>352</v>
      </c>
      <c r="C639" s="27" t="s">
        <v>116</v>
      </c>
      <c r="D639" s="28" t="s">
        <v>15</v>
      </c>
      <c r="E639" s="122" t="s">
        <v>117</v>
      </c>
      <c r="F639" s="122" t="s">
        <v>117</v>
      </c>
      <c r="G639" s="29">
        <f>SUM(G640:G651)</f>
        <v>12</v>
      </c>
    </row>
    <row r="640" spans="1:7" x14ac:dyDescent="0.3">
      <c r="A640" s="30" t="s">
        <v>361</v>
      </c>
      <c r="B640" s="30"/>
      <c r="C640" s="31">
        <v>1</v>
      </c>
      <c r="D640" s="31"/>
      <c r="E640" s="31"/>
      <c r="F640" s="31"/>
      <c r="G640" s="31">
        <f t="shared" ref="G640:G651" si="29">PRODUCT(C640:F640)</f>
        <v>1</v>
      </c>
    </row>
    <row r="641" spans="1:7" x14ac:dyDescent="0.3">
      <c r="A641" s="30" t="s">
        <v>363</v>
      </c>
      <c r="B641" s="30"/>
      <c r="C641" s="31">
        <v>1</v>
      </c>
      <c r="D641" s="31"/>
      <c r="E641" s="31"/>
      <c r="F641" s="31"/>
      <c r="G641" s="31">
        <f t="shared" si="29"/>
        <v>1</v>
      </c>
    </row>
    <row r="642" spans="1:7" x14ac:dyDescent="0.3">
      <c r="A642" s="30" t="s">
        <v>365</v>
      </c>
      <c r="B642" s="30"/>
      <c r="C642" s="31">
        <v>1</v>
      </c>
      <c r="D642" s="31"/>
      <c r="E642" s="31"/>
      <c r="F642" s="31"/>
      <c r="G642" s="31">
        <f t="shared" si="29"/>
        <v>1</v>
      </c>
    </row>
    <row r="643" spans="1:7" x14ac:dyDescent="0.3">
      <c r="A643" s="30" t="s">
        <v>367</v>
      </c>
      <c r="B643" s="30"/>
      <c r="C643" s="31">
        <v>1</v>
      </c>
      <c r="D643" s="31"/>
      <c r="E643" s="31"/>
      <c r="F643" s="31"/>
      <c r="G643" s="31">
        <f t="shared" si="29"/>
        <v>1</v>
      </c>
    </row>
    <row r="644" spans="1:7" x14ac:dyDescent="0.3">
      <c r="A644" s="30" t="s">
        <v>369</v>
      </c>
      <c r="B644" s="30"/>
      <c r="C644" s="31">
        <v>1</v>
      </c>
      <c r="D644" s="31"/>
      <c r="E644" s="31"/>
      <c r="F644" s="31"/>
      <c r="G644" s="31">
        <f t="shared" si="29"/>
        <v>1</v>
      </c>
    </row>
    <row r="645" spans="1:7" x14ac:dyDescent="0.3">
      <c r="A645" s="30" t="s">
        <v>371</v>
      </c>
      <c r="B645" s="30"/>
      <c r="C645" s="31">
        <v>1</v>
      </c>
      <c r="D645" s="31"/>
      <c r="E645" s="31"/>
      <c r="F645" s="31"/>
      <c r="G645" s="31">
        <f t="shared" si="29"/>
        <v>1</v>
      </c>
    </row>
    <row r="646" spans="1:7" x14ac:dyDescent="0.3">
      <c r="A646" s="30" t="s">
        <v>373</v>
      </c>
      <c r="B646" s="30"/>
      <c r="C646" s="31">
        <v>1</v>
      </c>
      <c r="D646" s="31"/>
      <c r="E646" s="31"/>
      <c r="F646" s="31"/>
      <c r="G646" s="31">
        <f t="shared" si="29"/>
        <v>1</v>
      </c>
    </row>
    <row r="647" spans="1:7" x14ac:dyDescent="0.3">
      <c r="A647" s="30" t="s">
        <v>375</v>
      </c>
      <c r="B647" s="30"/>
      <c r="C647" s="31">
        <v>1</v>
      </c>
      <c r="D647" s="31"/>
      <c r="E647" s="31"/>
      <c r="F647" s="31"/>
      <c r="G647" s="31">
        <f t="shared" si="29"/>
        <v>1</v>
      </c>
    </row>
    <row r="648" spans="1:7" x14ac:dyDescent="0.3">
      <c r="A648" s="30" t="s">
        <v>377</v>
      </c>
      <c r="B648" s="30"/>
      <c r="C648" s="31">
        <v>1</v>
      </c>
      <c r="D648" s="31"/>
      <c r="E648" s="31"/>
      <c r="F648" s="31"/>
      <c r="G648" s="31">
        <f t="shared" si="29"/>
        <v>1</v>
      </c>
    </row>
    <row r="649" spans="1:7" x14ac:dyDescent="0.3">
      <c r="A649" s="30" t="s">
        <v>381</v>
      </c>
      <c r="B649" s="30"/>
      <c r="C649" s="31">
        <v>1</v>
      </c>
      <c r="D649" s="31"/>
      <c r="E649" s="31"/>
      <c r="F649" s="31"/>
      <c r="G649" s="31">
        <f t="shared" si="29"/>
        <v>1</v>
      </c>
    </row>
    <row r="650" spans="1:7" x14ac:dyDescent="0.3">
      <c r="A650" s="30" t="s">
        <v>382</v>
      </c>
      <c r="B650" s="30"/>
      <c r="C650" s="31">
        <v>1</v>
      </c>
      <c r="D650" s="31"/>
      <c r="E650" s="31"/>
      <c r="F650" s="31"/>
      <c r="G650" s="31">
        <f t="shared" si="29"/>
        <v>1</v>
      </c>
    </row>
    <row r="651" spans="1:7" x14ac:dyDescent="0.3">
      <c r="A651" s="30" t="s">
        <v>407</v>
      </c>
      <c r="B651" s="30"/>
      <c r="C651" s="31">
        <v>1</v>
      </c>
      <c r="D651" s="31"/>
      <c r="E651" s="31"/>
      <c r="F651" s="31"/>
      <c r="G651" s="31">
        <f t="shared" si="29"/>
        <v>1</v>
      </c>
    </row>
    <row r="653" spans="1:7" x14ac:dyDescent="0.3">
      <c r="B653" t="s">
        <v>351</v>
      </c>
      <c r="C653" s="25" t="s">
        <v>5</v>
      </c>
      <c r="D653" s="26" t="s">
        <v>6</v>
      </c>
      <c r="E653" s="25" t="s">
        <v>7</v>
      </c>
    </row>
    <row r="654" spans="1:7" x14ac:dyDescent="0.3">
      <c r="B654" t="s">
        <v>351</v>
      </c>
      <c r="C654" s="25" t="s">
        <v>8</v>
      </c>
      <c r="D654" s="26" t="s">
        <v>118</v>
      </c>
      <c r="E654" s="25" t="s">
        <v>119</v>
      </c>
    </row>
    <row r="655" spans="1:7" x14ac:dyDescent="0.3">
      <c r="B655" t="s">
        <v>351</v>
      </c>
      <c r="C655" s="25" t="s">
        <v>11</v>
      </c>
      <c r="D655" s="26" t="s">
        <v>120</v>
      </c>
      <c r="E655" s="25" t="s">
        <v>121</v>
      </c>
    </row>
    <row r="657" spans="1:7" ht="45" customHeight="1" x14ac:dyDescent="0.3">
      <c r="A657" s="27" t="s">
        <v>487</v>
      </c>
      <c r="B657" s="27" t="s">
        <v>352</v>
      </c>
      <c r="C657" s="27" t="s">
        <v>122</v>
      </c>
      <c r="D657" s="28" t="s">
        <v>15</v>
      </c>
      <c r="E657" s="122" t="s">
        <v>123</v>
      </c>
      <c r="F657" s="122" t="s">
        <v>123</v>
      </c>
      <c r="G657" s="29">
        <f>SUM(G658:G664)</f>
        <v>7</v>
      </c>
    </row>
    <row r="658" spans="1:7" x14ac:dyDescent="0.3">
      <c r="A658" s="30" t="s">
        <v>488</v>
      </c>
      <c r="B658" s="30"/>
      <c r="C658" s="31">
        <v>1</v>
      </c>
      <c r="D658" s="31"/>
      <c r="E658" s="31"/>
      <c r="F658" s="31"/>
      <c r="G658" s="31">
        <f t="shared" ref="G658:G664" si="30">PRODUCT(C658:F658)</f>
        <v>1</v>
      </c>
    </row>
    <row r="659" spans="1:7" x14ac:dyDescent="0.3">
      <c r="A659" s="30" t="s">
        <v>489</v>
      </c>
      <c r="B659" s="30"/>
      <c r="C659" s="31">
        <v>1</v>
      </c>
      <c r="D659" s="31"/>
      <c r="E659" s="31"/>
      <c r="F659" s="31"/>
      <c r="G659" s="31">
        <f t="shared" si="30"/>
        <v>1</v>
      </c>
    </row>
    <row r="660" spans="1:7" x14ac:dyDescent="0.3">
      <c r="A660" s="30" t="s">
        <v>490</v>
      </c>
      <c r="B660" s="30"/>
      <c r="C660" s="31">
        <v>1</v>
      </c>
      <c r="D660" s="31"/>
      <c r="E660" s="31"/>
      <c r="F660" s="31"/>
      <c r="G660" s="31">
        <f t="shared" si="30"/>
        <v>1</v>
      </c>
    </row>
    <row r="661" spans="1:7" x14ac:dyDescent="0.3">
      <c r="A661" s="30" t="s">
        <v>491</v>
      </c>
      <c r="B661" s="30"/>
      <c r="C661" s="31">
        <v>1</v>
      </c>
      <c r="D661" s="31"/>
      <c r="E661" s="31"/>
      <c r="F661" s="31"/>
      <c r="G661" s="31">
        <f t="shared" si="30"/>
        <v>1</v>
      </c>
    </row>
    <row r="662" spans="1:7" x14ac:dyDescent="0.3">
      <c r="A662" s="30" t="s">
        <v>492</v>
      </c>
      <c r="B662" s="30"/>
      <c r="C662" s="31">
        <v>1</v>
      </c>
      <c r="D662" s="31"/>
      <c r="E662" s="31"/>
      <c r="F662" s="31"/>
      <c r="G662" s="31">
        <f t="shared" si="30"/>
        <v>1</v>
      </c>
    </row>
    <row r="663" spans="1:7" x14ac:dyDescent="0.3">
      <c r="A663" s="30" t="s">
        <v>493</v>
      </c>
      <c r="B663" s="30"/>
      <c r="C663" s="31">
        <v>1</v>
      </c>
      <c r="D663" s="31"/>
      <c r="E663" s="31"/>
      <c r="F663" s="31"/>
      <c r="G663" s="31">
        <f t="shared" si="30"/>
        <v>1</v>
      </c>
    </row>
    <row r="664" spans="1:7" x14ac:dyDescent="0.3">
      <c r="A664" s="30" t="s">
        <v>494</v>
      </c>
      <c r="B664" s="30"/>
      <c r="C664" s="31">
        <v>1</v>
      </c>
      <c r="D664" s="31"/>
      <c r="E664" s="31"/>
      <c r="F664" s="31"/>
      <c r="G664" s="31">
        <f t="shared" si="30"/>
        <v>1</v>
      </c>
    </row>
    <row r="666" spans="1:7" ht="45" customHeight="1" x14ac:dyDescent="0.3">
      <c r="A666" s="27" t="s">
        <v>495</v>
      </c>
      <c r="B666" s="27" t="s">
        <v>352</v>
      </c>
      <c r="C666" s="27" t="s">
        <v>12</v>
      </c>
      <c r="D666" s="28" t="s">
        <v>13</v>
      </c>
      <c r="E666" s="122" t="s">
        <v>14</v>
      </c>
      <c r="F666" s="122" t="s">
        <v>14</v>
      </c>
      <c r="G666" s="29">
        <f>SUM(G667:G667)</f>
        <v>8</v>
      </c>
    </row>
    <row r="667" spans="1:7" x14ac:dyDescent="0.3">
      <c r="A667" s="30" t="s">
        <v>353</v>
      </c>
      <c r="B667" s="30"/>
      <c r="C667" s="31">
        <v>8</v>
      </c>
      <c r="D667" s="31"/>
      <c r="E667" s="31"/>
      <c r="F667" s="31"/>
      <c r="G667" s="31">
        <f>PRODUCT(C667:F667)</f>
        <v>8</v>
      </c>
    </row>
    <row r="669" spans="1:7" x14ac:dyDescent="0.3">
      <c r="B669" t="s">
        <v>351</v>
      </c>
      <c r="C669" s="25" t="s">
        <v>5</v>
      </c>
      <c r="D669" s="26" t="s">
        <v>6</v>
      </c>
      <c r="E669" s="25" t="s">
        <v>7</v>
      </c>
    </row>
    <row r="670" spans="1:7" x14ac:dyDescent="0.3">
      <c r="B670" t="s">
        <v>351</v>
      </c>
      <c r="C670" s="25" t="s">
        <v>8</v>
      </c>
      <c r="D670" s="26" t="s">
        <v>118</v>
      </c>
      <c r="E670" s="25" t="s">
        <v>119</v>
      </c>
    </row>
    <row r="671" spans="1:7" x14ac:dyDescent="0.3">
      <c r="B671" t="s">
        <v>351</v>
      </c>
      <c r="C671" s="25" t="s">
        <v>11</v>
      </c>
      <c r="D671" s="26" t="s">
        <v>124</v>
      </c>
      <c r="E671" s="25" t="s">
        <v>125</v>
      </c>
    </row>
    <row r="673" spans="1:7" ht="45" customHeight="1" x14ac:dyDescent="0.3">
      <c r="A673" s="27" t="s">
        <v>496</v>
      </c>
      <c r="B673" s="27" t="s">
        <v>352</v>
      </c>
      <c r="C673" s="27" t="s">
        <v>126</v>
      </c>
      <c r="D673" s="28" t="s">
        <v>16</v>
      </c>
      <c r="E673" s="122" t="s">
        <v>127</v>
      </c>
      <c r="F673" s="122" t="s">
        <v>127</v>
      </c>
      <c r="G673" s="29">
        <f>SUM(G674:G677)</f>
        <v>121</v>
      </c>
    </row>
    <row r="674" spans="1:7" x14ac:dyDescent="0.3">
      <c r="A674" s="30" t="s">
        <v>497</v>
      </c>
      <c r="B674" s="30"/>
      <c r="C674" s="31"/>
      <c r="D674" s="31"/>
      <c r="E674" s="31"/>
      <c r="F674" s="31"/>
      <c r="G674" s="31"/>
    </row>
    <row r="675" spans="1:7" x14ac:dyDescent="0.3">
      <c r="A675" s="30" t="s">
        <v>498</v>
      </c>
      <c r="B675" s="30"/>
      <c r="C675" s="31">
        <v>43</v>
      </c>
      <c r="D675" s="31"/>
      <c r="E675" s="31"/>
      <c r="F675" s="31"/>
      <c r="G675" s="31">
        <f>PRODUCT(C675:F675)</f>
        <v>43</v>
      </c>
    </row>
    <row r="676" spans="1:7" x14ac:dyDescent="0.3">
      <c r="A676" s="30" t="s">
        <v>354</v>
      </c>
      <c r="B676" s="30"/>
      <c r="C676" s="31">
        <v>23</v>
      </c>
      <c r="D676" s="31"/>
      <c r="E676" s="31"/>
      <c r="F676" s="31"/>
      <c r="G676" s="31">
        <f>PRODUCT(C676:F676)</f>
        <v>23</v>
      </c>
    </row>
    <row r="677" spans="1:7" x14ac:dyDescent="0.3">
      <c r="A677" s="30" t="s">
        <v>499</v>
      </c>
      <c r="B677" s="30"/>
      <c r="C677" s="31">
        <v>55</v>
      </c>
      <c r="D677" s="31"/>
      <c r="E677" s="31"/>
      <c r="F677" s="31"/>
      <c r="G677" s="31">
        <f>PRODUCT(C677:F677)</f>
        <v>55</v>
      </c>
    </row>
    <row r="679" spans="1:7" ht="45" customHeight="1" x14ac:dyDescent="0.3">
      <c r="A679" s="27" t="s">
        <v>500</v>
      </c>
      <c r="B679" s="27" t="s">
        <v>352</v>
      </c>
      <c r="C679" s="27" t="s">
        <v>128</v>
      </c>
      <c r="D679" s="28" t="s">
        <v>16</v>
      </c>
      <c r="E679" s="122" t="s">
        <v>129</v>
      </c>
      <c r="F679" s="122" t="s">
        <v>129</v>
      </c>
      <c r="G679" s="29">
        <f>SUM(G680:G696)</f>
        <v>201</v>
      </c>
    </row>
    <row r="680" spans="1:7" x14ac:dyDescent="0.3">
      <c r="A680" s="30" t="s">
        <v>498</v>
      </c>
      <c r="B680" s="30"/>
      <c r="C680" s="31"/>
      <c r="D680" s="31"/>
      <c r="E680" s="31"/>
      <c r="F680" s="31"/>
      <c r="G680" s="31"/>
    </row>
    <row r="681" spans="1:7" x14ac:dyDescent="0.3">
      <c r="A681" s="30" t="s">
        <v>501</v>
      </c>
      <c r="B681" s="30"/>
      <c r="C681" s="31">
        <v>43</v>
      </c>
      <c r="D681" s="31"/>
      <c r="E681" s="31"/>
      <c r="F681" s="31"/>
      <c r="G681" s="31">
        <f>PRODUCT(C681:F681)</f>
        <v>43</v>
      </c>
    </row>
    <row r="682" spans="1:7" x14ac:dyDescent="0.3">
      <c r="A682" s="30" t="s">
        <v>502</v>
      </c>
      <c r="B682" s="30"/>
      <c r="C682" s="31">
        <v>43</v>
      </c>
      <c r="D682" s="31"/>
      <c r="E682" s="31"/>
      <c r="F682" s="31"/>
      <c r="G682" s="31">
        <f>PRODUCT(C682:F682)</f>
        <v>43</v>
      </c>
    </row>
    <row r="683" spans="1:7" x14ac:dyDescent="0.3">
      <c r="A683" s="30" t="s">
        <v>503</v>
      </c>
      <c r="B683" s="30"/>
      <c r="C683" s="31">
        <v>43</v>
      </c>
      <c r="D683" s="31"/>
      <c r="E683" s="31"/>
      <c r="F683" s="31"/>
      <c r="G683" s="31">
        <f>PRODUCT(C683:F683)</f>
        <v>43</v>
      </c>
    </row>
    <row r="684" spans="1:7" x14ac:dyDescent="0.3">
      <c r="A684" s="30" t="s">
        <v>504</v>
      </c>
      <c r="B684" s="30"/>
      <c r="C684" s="31"/>
      <c r="D684" s="31"/>
      <c r="E684" s="31"/>
      <c r="F684" s="31"/>
      <c r="G684" s="31"/>
    </row>
    <row r="685" spans="1:7" x14ac:dyDescent="0.3">
      <c r="A685" s="30" t="s">
        <v>361</v>
      </c>
      <c r="B685" s="30"/>
      <c r="C685" s="31">
        <v>6</v>
      </c>
      <c r="D685" s="31">
        <v>1</v>
      </c>
      <c r="E685" s="31"/>
      <c r="F685" s="31"/>
      <c r="G685" s="31">
        <f t="shared" ref="G685:G696" si="31">PRODUCT(C685:F685)</f>
        <v>6</v>
      </c>
    </row>
    <row r="686" spans="1:7" x14ac:dyDescent="0.3">
      <c r="A686" s="30" t="s">
        <v>363</v>
      </c>
      <c r="B686" s="30"/>
      <c r="C686" s="31">
        <v>6</v>
      </c>
      <c r="D686" s="31">
        <v>1</v>
      </c>
      <c r="E686" s="31"/>
      <c r="F686" s="31"/>
      <c r="G686" s="31">
        <f t="shared" si="31"/>
        <v>6</v>
      </c>
    </row>
    <row r="687" spans="1:7" x14ac:dyDescent="0.3">
      <c r="A687" s="30" t="s">
        <v>365</v>
      </c>
      <c r="B687" s="30"/>
      <c r="C687" s="31">
        <v>6</v>
      </c>
      <c r="D687" s="31">
        <v>1</v>
      </c>
      <c r="E687" s="31"/>
      <c r="F687" s="31"/>
      <c r="G687" s="31">
        <f t="shared" si="31"/>
        <v>6</v>
      </c>
    </row>
    <row r="688" spans="1:7" x14ac:dyDescent="0.3">
      <c r="A688" s="30" t="s">
        <v>367</v>
      </c>
      <c r="B688" s="30"/>
      <c r="C688" s="31">
        <v>6</v>
      </c>
      <c r="D688" s="31">
        <v>1</v>
      </c>
      <c r="E688" s="31"/>
      <c r="F688" s="31"/>
      <c r="G688" s="31">
        <f t="shared" si="31"/>
        <v>6</v>
      </c>
    </row>
    <row r="689" spans="1:7" x14ac:dyDescent="0.3">
      <c r="A689" s="30" t="s">
        <v>369</v>
      </c>
      <c r="B689" s="30"/>
      <c r="C689" s="31">
        <v>6</v>
      </c>
      <c r="D689" s="31">
        <v>1</v>
      </c>
      <c r="E689" s="31"/>
      <c r="F689" s="31"/>
      <c r="G689" s="31">
        <f t="shared" si="31"/>
        <v>6</v>
      </c>
    </row>
    <row r="690" spans="1:7" x14ac:dyDescent="0.3">
      <c r="A690" s="30" t="s">
        <v>371</v>
      </c>
      <c r="B690" s="30"/>
      <c r="C690" s="31">
        <v>6</v>
      </c>
      <c r="D690" s="31">
        <v>1</v>
      </c>
      <c r="E690" s="31"/>
      <c r="F690" s="31"/>
      <c r="G690" s="31">
        <f t="shared" si="31"/>
        <v>6</v>
      </c>
    </row>
    <row r="691" spans="1:7" x14ac:dyDescent="0.3">
      <c r="A691" s="30" t="s">
        <v>373</v>
      </c>
      <c r="B691" s="30"/>
      <c r="C691" s="31">
        <v>6</v>
      </c>
      <c r="D691" s="31">
        <v>1</v>
      </c>
      <c r="E691" s="31"/>
      <c r="F691" s="31"/>
      <c r="G691" s="31">
        <f t="shared" si="31"/>
        <v>6</v>
      </c>
    </row>
    <row r="692" spans="1:7" x14ac:dyDescent="0.3">
      <c r="A692" s="30" t="s">
        <v>375</v>
      </c>
      <c r="B692" s="30"/>
      <c r="C692" s="31">
        <v>6</v>
      </c>
      <c r="D692" s="31">
        <v>1</v>
      </c>
      <c r="E692" s="31"/>
      <c r="F692" s="31"/>
      <c r="G692" s="31">
        <f t="shared" si="31"/>
        <v>6</v>
      </c>
    </row>
    <row r="693" spans="1:7" x14ac:dyDescent="0.3">
      <c r="A693" s="30" t="s">
        <v>377</v>
      </c>
      <c r="B693" s="30"/>
      <c r="C693" s="31">
        <v>6</v>
      </c>
      <c r="D693" s="31">
        <v>1</v>
      </c>
      <c r="E693" s="31"/>
      <c r="F693" s="31"/>
      <c r="G693" s="31">
        <f t="shared" si="31"/>
        <v>6</v>
      </c>
    </row>
    <row r="694" spans="1:7" x14ac:dyDescent="0.3">
      <c r="A694" s="30" t="s">
        <v>407</v>
      </c>
      <c r="B694" s="30"/>
      <c r="C694" s="31">
        <v>6</v>
      </c>
      <c r="D694" s="31">
        <v>1</v>
      </c>
      <c r="E694" s="31"/>
      <c r="F694" s="31"/>
      <c r="G694" s="31">
        <f t="shared" si="31"/>
        <v>6</v>
      </c>
    </row>
    <row r="695" spans="1:7" x14ac:dyDescent="0.3">
      <c r="A695" s="30" t="s">
        <v>505</v>
      </c>
      <c r="B695" s="30"/>
      <c r="C695" s="31">
        <v>6</v>
      </c>
      <c r="D695" s="31">
        <v>1</v>
      </c>
      <c r="E695" s="31"/>
      <c r="F695" s="31"/>
      <c r="G695" s="31">
        <f t="shared" si="31"/>
        <v>6</v>
      </c>
    </row>
    <row r="696" spans="1:7" x14ac:dyDescent="0.3">
      <c r="A696" s="30" t="s">
        <v>506</v>
      </c>
      <c r="B696" s="30"/>
      <c r="C696" s="31">
        <v>6</v>
      </c>
      <c r="D696" s="31">
        <v>1</v>
      </c>
      <c r="E696" s="31"/>
      <c r="F696" s="31"/>
      <c r="G696" s="31">
        <f t="shared" si="31"/>
        <v>6</v>
      </c>
    </row>
    <row r="698" spans="1:7" ht="45" customHeight="1" x14ac:dyDescent="0.3">
      <c r="A698" s="27" t="s">
        <v>507</v>
      </c>
      <c r="B698" s="27" t="s">
        <v>352</v>
      </c>
      <c r="C698" s="27" t="s">
        <v>130</v>
      </c>
      <c r="D698" s="28" t="s">
        <v>16</v>
      </c>
      <c r="E698" s="122" t="s">
        <v>131</v>
      </c>
      <c r="F698" s="122" t="s">
        <v>131</v>
      </c>
      <c r="G698" s="29">
        <f>SUM(G699:G702)</f>
        <v>69</v>
      </c>
    </row>
    <row r="699" spans="1:7" x14ac:dyDescent="0.3">
      <c r="A699" s="30" t="s">
        <v>357</v>
      </c>
      <c r="B699" s="30"/>
      <c r="C699" s="31"/>
      <c r="D699" s="31"/>
      <c r="E699" s="31"/>
      <c r="F699" s="31"/>
      <c r="G699" s="31"/>
    </row>
    <row r="700" spans="1:7" x14ac:dyDescent="0.3">
      <c r="A700" s="30" t="s">
        <v>501</v>
      </c>
      <c r="B700" s="30"/>
      <c r="C700" s="31">
        <v>23</v>
      </c>
      <c r="D700" s="31"/>
      <c r="E700" s="31"/>
      <c r="F700" s="31"/>
      <c r="G700" s="31">
        <f>PRODUCT(C700:F700)</f>
        <v>23</v>
      </c>
    </row>
    <row r="701" spans="1:7" x14ac:dyDescent="0.3">
      <c r="A701" s="30" t="s">
        <v>502</v>
      </c>
      <c r="B701" s="30"/>
      <c r="C701" s="31">
        <v>23</v>
      </c>
      <c r="D701" s="31"/>
      <c r="E701" s="31"/>
      <c r="F701" s="31"/>
      <c r="G701" s="31">
        <f>PRODUCT(C701:F701)</f>
        <v>23</v>
      </c>
    </row>
    <row r="702" spans="1:7" x14ac:dyDescent="0.3">
      <c r="A702" s="30" t="s">
        <v>503</v>
      </c>
      <c r="B702" s="30"/>
      <c r="C702" s="31">
        <v>23</v>
      </c>
      <c r="D702" s="31"/>
      <c r="E702" s="31"/>
      <c r="F702" s="31"/>
      <c r="G702" s="31">
        <f>PRODUCT(C702:F702)</f>
        <v>23</v>
      </c>
    </row>
    <row r="704" spans="1:7" ht="45" customHeight="1" x14ac:dyDescent="0.3">
      <c r="A704" s="27" t="s">
        <v>508</v>
      </c>
      <c r="B704" s="27" t="s">
        <v>352</v>
      </c>
      <c r="C704" s="27" t="s">
        <v>132</v>
      </c>
      <c r="D704" s="28" t="s">
        <v>16</v>
      </c>
      <c r="E704" s="122" t="s">
        <v>133</v>
      </c>
      <c r="F704" s="122" t="s">
        <v>133</v>
      </c>
      <c r="G704" s="29">
        <f>SUM(G705:G708)</f>
        <v>165</v>
      </c>
    </row>
    <row r="705" spans="1:7" x14ac:dyDescent="0.3">
      <c r="A705" s="30" t="s">
        <v>499</v>
      </c>
      <c r="B705" s="30"/>
      <c r="C705" s="31"/>
      <c r="D705" s="31"/>
      <c r="E705" s="31"/>
      <c r="F705" s="31"/>
      <c r="G705" s="31"/>
    </row>
    <row r="706" spans="1:7" x14ac:dyDescent="0.3">
      <c r="A706" s="30" t="s">
        <v>501</v>
      </c>
      <c r="B706" s="30"/>
      <c r="C706" s="31">
        <v>55</v>
      </c>
      <c r="D706" s="31"/>
      <c r="E706" s="31"/>
      <c r="F706" s="31"/>
      <c r="G706" s="31">
        <f>PRODUCT(C706:F706)</f>
        <v>55</v>
      </c>
    </row>
    <row r="707" spans="1:7" x14ac:dyDescent="0.3">
      <c r="A707" s="30" t="s">
        <v>502</v>
      </c>
      <c r="B707" s="30"/>
      <c r="C707" s="31">
        <v>55</v>
      </c>
      <c r="D707" s="31"/>
      <c r="E707" s="31"/>
      <c r="F707" s="31"/>
      <c r="G707" s="31">
        <f>PRODUCT(C707:F707)</f>
        <v>55</v>
      </c>
    </row>
    <row r="708" spans="1:7" x14ac:dyDescent="0.3">
      <c r="A708" s="30" t="s">
        <v>503</v>
      </c>
      <c r="B708" s="30"/>
      <c r="C708" s="31">
        <v>55</v>
      </c>
      <c r="D708" s="31"/>
      <c r="E708" s="31"/>
      <c r="F708" s="31"/>
      <c r="G708" s="31">
        <f>PRODUCT(C708:F708)</f>
        <v>55</v>
      </c>
    </row>
    <row r="710" spans="1:7" ht="45" customHeight="1" x14ac:dyDescent="0.3">
      <c r="A710" s="27" t="s">
        <v>509</v>
      </c>
      <c r="B710" s="27" t="s">
        <v>352</v>
      </c>
      <c r="C710" s="27" t="s">
        <v>134</v>
      </c>
      <c r="D710" s="28" t="s">
        <v>16</v>
      </c>
      <c r="E710" s="122" t="s">
        <v>135</v>
      </c>
      <c r="F710" s="122" t="s">
        <v>135</v>
      </c>
      <c r="G710" s="29">
        <f>SUM(G711:G722)</f>
        <v>108</v>
      </c>
    </row>
    <row r="711" spans="1:7" x14ac:dyDescent="0.3">
      <c r="A711" s="30" t="s">
        <v>510</v>
      </c>
      <c r="B711" s="30"/>
      <c r="C711" s="31">
        <v>3</v>
      </c>
      <c r="D711" s="31">
        <v>3</v>
      </c>
      <c r="E711" s="31"/>
      <c r="F711" s="31"/>
      <c r="G711" s="31">
        <f t="shared" ref="G711:G722" si="32">PRODUCT(C711:F711)</f>
        <v>9</v>
      </c>
    </row>
    <row r="712" spans="1:7" x14ac:dyDescent="0.3">
      <c r="A712" s="30" t="s">
        <v>511</v>
      </c>
      <c r="B712" s="30"/>
      <c r="C712" s="31">
        <v>3</v>
      </c>
      <c r="D712" s="31">
        <v>3</v>
      </c>
      <c r="E712" s="31"/>
      <c r="F712" s="31"/>
      <c r="G712" s="31">
        <f t="shared" si="32"/>
        <v>9</v>
      </c>
    </row>
    <row r="713" spans="1:7" x14ac:dyDescent="0.3">
      <c r="A713" s="30" t="s">
        <v>512</v>
      </c>
      <c r="B713" s="30"/>
      <c r="C713" s="31">
        <v>3</v>
      </c>
      <c r="D713" s="31">
        <v>3</v>
      </c>
      <c r="E713" s="31"/>
      <c r="F713" s="31"/>
      <c r="G713" s="31">
        <f t="shared" si="32"/>
        <v>9</v>
      </c>
    </row>
    <row r="714" spans="1:7" x14ac:dyDescent="0.3">
      <c r="A714" s="30" t="s">
        <v>513</v>
      </c>
      <c r="B714" s="30"/>
      <c r="C714" s="31">
        <v>3</v>
      </c>
      <c r="D714" s="31">
        <v>3</v>
      </c>
      <c r="E714" s="31"/>
      <c r="F714" s="31"/>
      <c r="G714" s="31">
        <f t="shared" si="32"/>
        <v>9</v>
      </c>
    </row>
    <row r="715" spans="1:7" x14ac:dyDescent="0.3">
      <c r="A715" s="30" t="s">
        <v>514</v>
      </c>
      <c r="B715" s="30"/>
      <c r="C715" s="31">
        <v>3</v>
      </c>
      <c r="D715" s="31">
        <v>3</v>
      </c>
      <c r="E715" s="31"/>
      <c r="F715" s="31"/>
      <c r="G715" s="31">
        <f t="shared" si="32"/>
        <v>9</v>
      </c>
    </row>
    <row r="716" spans="1:7" x14ac:dyDescent="0.3">
      <c r="A716" s="30" t="s">
        <v>515</v>
      </c>
      <c r="B716" s="30"/>
      <c r="C716" s="31">
        <v>3</v>
      </c>
      <c r="D716" s="31">
        <v>3</v>
      </c>
      <c r="E716" s="31"/>
      <c r="F716" s="31"/>
      <c r="G716" s="31">
        <f t="shared" si="32"/>
        <v>9</v>
      </c>
    </row>
    <row r="717" spans="1:7" x14ac:dyDescent="0.3">
      <c r="A717" s="30" t="s">
        <v>516</v>
      </c>
      <c r="B717" s="30"/>
      <c r="C717" s="31">
        <v>3</v>
      </c>
      <c r="D717" s="31">
        <v>3</v>
      </c>
      <c r="E717" s="31"/>
      <c r="F717" s="31"/>
      <c r="G717" s="31">
        <f t="shared" si="32"/>
        <v>9</v>
      </c>
    </row>
    <row r="718" spans="1:7" x14ac:dyDescent="0.3">
      <c r="A718" s="30" t="s">
        <v>517</v>
      </c>
      <c r="B718" s="30"/>
      <c r="C718" s="31">
        <v>3</v>
      </c>
      <c r="D718" s="31">
        <v>3</v>
      </c>
      <c r="E718" s="31"/>
      <c r="F718" s="31"/>
      <c r="G718" s="31">
        <f t="shared" si="32"/>
        <v>9</v>
      </c>
    </row>
    <row r="719" spans="1:7" x14ac:dyDescent="0.3">
      <c r="A719" s="30" t="s">
        <v>518</v>
      </c>
      <c r="B719" s="30"/>
      <c r="C719" s="31">
        <v>3</v>
      </c>
      <c r="D719" s="31">
        <v>3</v>
      </c>
      <c r="E719" s="31"/>
      <c r="F719" s="31"/>
      <c r="G719" s="31">
        <f t="shared" si="32"/>
        <v>9</v>
      </c>
    </row>
    <row r="720" spans="1:7" x14ac:dyDescent="0.3">
      <c r="A720" s="30" t="s">
        <v>519</v>
      </c>
      <c r="B720" s="30"/>
      <c r="C720" s="31">
        <v>3</v>
      </c>
      <c r="D720" s="31">
        <v>3</v>
      </c>
      <c r="E720" s="31"/>
      <c r="F720" s="31"/>
      <c r="G720" s="31">
        <f t="shared" si="32"/>
        <v>9</v>
      </c>
    </row>
    <row r="721" spans="1:7" x14ac:dyDescent="0.3">
      <c r="A721" s="30" t="s">
        <v>381</v>
      </c>
      <c r="B721" s="30"/>
      <c r="C721" s="31">
        <v>3</v>
      </c>
      <c r="D721" s="31">
        <v>3</v>
      </c>
      <c r="E721" s="31"/>
      <c r="F721" s="31"/>
      <c r="G721" s="31">
        <f t="shared" si="32"/>
        <v>9</v>
      </c>
    </row>
    <row r="722" spans="1:7" x14ac:dyDescent="0.3">
      <c r="A722" s="30" t="s">
        <v>382</v>
      </c>
      <c r="B722" s="30"/>
      <c r="C722" s="31">
        <v>3</v>
      </c>
      <c r="D722" s="31">
        <v>3</v>
      </c>
      <c r="E722" s="31"/>
      <c r="F722" s="31"/>
      <c r="G722" s="31">
        <f t="shared" si="32"/>
        <v>9</v>
      </c>
    </row>
    <row r="724" spans="1:7" ht="45" customHeight="1" x14ac:dyDescent="0.3">
      <c r="A724" s="27" t="s">
        <v>520</v>
      </c>
      <c r="B724" s="27" t="s">
        <v>352</v>
      </c>
      <c r="C724" s="27" t="s">
        <v>136</v>
      </c>
      <c r="D724" s="28" t="s">
        <v>16</v>
      </c>
      <c r="E724" s="122" t="s">
        <v>137</v>
      </c>
      <c r="F724" s="122" t="s">
        <v>137</v>
      </c>
      <c r="G724" s="29">
        <f>SUM(G725:G736)</f>
        <v>396</v>
      </c>
    </row>
    <row r="725" spans="1:7" x14ac:dyDescent="0.3">
      <c r="A725" s="30" t="s">
        <v>510</v>
      </c>
      <c r="B725" s="30"/>
      <c r="C725" s="31">
        <v>11</v>
      </c>
      <c r="D725" s="31">
        <v>3</v>
      </c>
      <c r="E725" s="31"/>
      <c r="F725" s="31"/>
      <c r="G725" s="31">
        <f t="shared" ref="G725:G736" si="33">PRODUCT(C725:F725)</f>
        <v>33</v>
      </c>
    </row>
    <row r="726" spans="1:7" x14ac:dyDescent="0.3">
      <c r="A726" s="30" t="s">
        <v>511</v>
      </c>
      <c r="B726" s="30"/>
      <c r="C726" s="31">
        <v>11</v>
      </c>
      <c r="D726" s="31">
        <v>3</v>
      </c>
      <c r="E726" s="31"/>
      <c r="F726" s="31"/>
      <c r="G726" s="31">
        <f t="shared" si="33"/>
        <v>33</v>
      </c>
    </row>
    <row r="727" spans="1:7" x14ac:dyDescent="0.3">
      <c r="A727" s="30" t="s">
        <v>512</v>
      </c>
      <c r="B727" s="30"/>
      <c r="C727" s="31">
        <v>11</v>
      </c>
      <c r="D727" s="31">
        <v>3</v>
      </c>
      <c r="E727" s="31"/>
      <c r="F727" s="31"/>
      <c r="G727" s="31">
        <f t="shared" si="33"/>
        <v>33</v>
      </c>
    </row>
    <row r="728" spans="1:7" x14ac:dyDescent="0.3">
      <c r="A728" s="30" t="s">
        <v>513</v>
      </c>
      <c r="B728" s="30"/>
      <c r="C728" s="31">
        <v>11</v>
      </c>
      <c r="D728" s="31">
        <v>3</v>
      </c>
      <c r="E728" s="31"/>
      <c r="F728" s="31"/>
      <c r="G728" s="31">
        <f t="shared" si="33"/>
        <v>33</v>
      </c>
    </row>
    <row r="729" spans="1:7" x14ac:dyDescent="0.3">
      <c r="A729" s="30" t="s">
        <v>514</v>
      </c>
      <c r="B729" s="30"/>
      <c r="C729" s="31">
        <v>11</v>
      </c>
      <c r="D729" s="31">
        <v>3</v>
      </c>
      <c r="E729" s="31"/>
      <c r="F729" s="31"/>
      <c r="G729" s="31">
        <f t="shared" si="33"/>
        <v>33</v>
      </c>
    </row>
    <row r="730" spans="1:7" x14ac:dyDescent="0.3">
      <c r="A730" s="30" t="s">
        <v>515</v>
      </c>
      <c r="B730" s="30"/>
      <c r="C730" s="31">
        <v>11</v>
      </c>
      <c r="D730" s="31">
        <v>3</v>
      </c>
      <c r="E730" s="31"/>
      <c r="F730" s="31"/>
      <c r="G730" s="31">
        <f t="shared" si="33"/>
        <v>33</v>
      </c>
    </row>
    <row r="731" spans="1:7" x14ac:dyDescent="0.3">
      <c r="A731" s="30" t="s">
        <v>516</v>
      </c>
      <c r="B731" s="30"/>
      <c r="C731" s="31">
        <v>11</v>
      </c>
      <c r="D731" s="31">
        <v>3</v>
      </c>
      <c r="E731" s="31"/>
      <c r="F731" s="31"/>
      <c r="G731" s="31">
        <f t="shared" si="33"/>
        <v>33</v>
      </c>
    </row>
    <row r="732" spans="1:7" x14ac:dyDescent="0.3">
      <c r="A732" s="30" t="s">
        <v>517</v>
      </c>
      <c r="B732" s="30"/>
      <c r="C732" s="31">
        <v>11</v>
      </c>
      <c r="D732" s="31">
        <v>3</v>
      </c>
      <c r="E732" s="31"/>
      <c r="F732" s="31"/>
      <c r="G732" s="31">
        <f t="shared" si="33"/>
        <v>33</v>
      </c>
    </row>
    <row r="733" spans="1:7" x14ac:dyDescent="0.3">
      <c r="A733" s="30" t="s">
        <v>518</v>
      </c>
      <c r="B733" s="30"/>
      <c r="C733" s="31">
        <v>11</v>
      </c>
      <c r="D733" s="31">
        <v>3</v>
      </c>
      <c r="E733" s="31"/>
      <c r="F733" s="31"/>
      <c r="G733" s="31">
        <f t="shared" si="33"/>
        <v>33</v>
      </c>
    </row>
    <row r="734" spans="1:7" x14ac:dyDescent="0.3">
      <c r="A734" s="30" t="s">
        <v>519</v>
      </c>
      <c r="B734" s="30"/>
      <c r="C734" s="31">
        <v>11</v>
      </c>
      <c r="D734" s="31">
        <v>3</v>
      </c>
      <c r="E734" s="31"/>
      <c r="F734" s="31"/>
      <c r="G734" s="31">
        <f t="shared" si="33"/>
        <v>33</v>
      </c>
    </row>
    <row r="735" spans="1:7" x14ac:dyDescent="0.3">
      <c r="A735" s="30" t="s">
        <v>381</v>
      </c>
      <c r="B735" s="30"/>
      <c r="C735" s="31">
        <v>11</v>
      </c>
      <c r="D735" s="31">
        <v>3</v>
      </c>
      <c r="E735" s="31"/>
      <c r="F735" s="31"/>
      <c r="G735" s="31">
        <f t="shared" si="33"/>
        <v>33</v>
      </c>
    </row>
    <row r="736" spans="1:7" x14ac:dyDescent="0.3">
      <c r="A736" s="30" t="s">
        <v>382</v>
      </c>
      <c r="B736" s="30"/>
      <c r="C736" s="31">
        <v>11</v>
      </c>
      <c r="D736" s="31">
        <v>3</v>
      </c>
      <c r="E736" s="31"/>
      <c r="F736" s="31"/>
      <c r="G736" s="31">
        <f t="shared" si="33"/>
        <v>33</v>
      </c>
    </row>
    <row r="738" spans="1:7" ht="45" customHeight="1" x14ac:dyDescent="0.3">
      <c r="A738" s="27" t="s">
        <v>521</v>
      </c>
      <c r="B738" s="27" t="s">
        <v>352</v>
      </c>
      <c r="C738" s="27" t="s">
        <v>138</v>
      </c>
      <c r="D738" s="28" t="s">
        <v>16</v>
      </c>
      <c r="E738" s="122" t="s">
        <v>139</v>
      </c>
      <c r="F738" s="122" t="s">
        <v>139</v>
      </c>
      <c r="G738" s="29">
        <f>SUM(G739:G742)</f>
        <v>121</v>
      </c>
    </row>
    <row r="739" spans="1:7" x14ac:dyDescent="0.3">
      <c r="A739" s="30" t="s">
        <v>497</v>
      </c>
      <c r="B739" s="30"/>
      <c r="C739" s="31"/>
      <c r="D739" s="31"/>
      <c r="E739" s="31"/>
      <c r="F739" s="31"/>
      <c r="G739" s="31"/>
    </row>
    <row r="740" spans="1:7" x14ac:dyDescent="0.3">
      <c r="A740" s="30" t="s">
        <v>498</v>
      </c>
      <c r="B740" s="30"/>
      <c r="C740" s="31">
        <v>43</v>
      </c>
      <c r="D740" s="31"/>
      <c r="E740" s="31"/>
      <c r="F740" s="31"/>
      <c r="G740" s="31">
        <f>PRODUCT(C740:F740)</f>
        <v>43</v>
      </c>
    </row>
    <row r="741" spans="1:7" x14ac:dyDescent="0.3">
      <c r="A741" s="30" t="s">
        <v>354</v>
      </c>
      <c r="B741" s="30"/>
      <c r="C741" s="31">
        <v>23</v>
      </c>
      <c r="D741" s="31"/>
      <c r="E741" s="31"/>
      <c r="F741" s="31"/>
      <c r="G741" s="31">
        <f>PRODUCT(C741:F741)</f>
        <v>23</v>
      </c>
    </row>
    <row r="742" spans="1:7" x14ac:dyDescent="0.3">
      <c r="A742" s="30" t="s">
        <v>499</v>
      </c>
      <c r="B742" s="30"/>
      <c r="C742" s="31">
        <v>55</v>
      </c>
      <c r="D742" s="31"/>
      <c r="E742" s="31"/>
      <c r="F742" s="31"/>
      <c r="G742" s="31">
        <f>PRODUCT(C742:F742)</f>
        <v>55</v>
      </c>
    </row>
    <row r="744" spans="1:7" ht="45" customHeight="1" x14ac:dyDescent="0.3">
      <c r="A744" s="27" t="s">
        <v>522</v>
      </c>
      <c r="B744" s="27" t="s">
        <v>352</v>
      </c>
      <c r="C744" s="27" t="s">
        <v>140</v>
      </c>
      <c r="D744" s="28" t="s">
        <v>16</v>
      </c>
      <c r="E744" s="122" t="s">
        <v>141</v>
      </c>
      <c r="F744" s="122" t="s">
        <v>141</v>
      </c>
      <c r="G744" s="29">
        <f>SUM(G745:G748)</f>
        <v>129</v>
      </c>
    </row>
    <row r="745" spans="1:7" x14ac:dyDescent="0.3">
      <c r="A745" s="30" t="s">
        <v>498</v>
      </c>
      <c r="B745" s="30"/>
      <c r="C745" s="31"/>
      <c r="D745" s="31"/>
      <c r="E745" s="31"/>
      <c r="F745" s="31"/>
      <c r="G745" s="31"/>
    </row>
    <row r="746" spans="1:7" x14ac:dyDescent="0.3">
      <c r="A746" s="30" t="s">
        <v>501</v>
      </c>
      <c r="B746" s="30"/>
      <c r="C746" s="31">
        <v>43</v>
      </c>
      <c r="D746" s="31"/>
      <c r="E746" s="31"/>
      <c r="F746" s="31"/>
      <c r="G746" s="31">
        <f>PRODUCT(C746:F746)</f>
        <v>43</v>
      </c>
    </row>
    <row r="747" spans="1:7" x14ac:dyDescent="0.3">
      <c r="A747" s="30" t="s">
        <v>502</v>
      </c>
      <c r="B747" s="30"/>
      <c r="C747" s="31">
        <v>43</v>
      </c>
      <c r="D747" s="31"/>
      <c r="E747" s="31"/>
      <c r="F747" s="31"/>
      <c r="G747" s="31">
        <f>PRODUCT(C747:F747)</f>
        <v>43</v>
      </c>
    </row>
    <row r="748" spans="1:7" x14ac:dyDescent="0.3">
      <c r="A748" s="30" t="s">
        <v>503</v>
      </c>
      <c r="B748" s="30"/>
      <c r="C748" s="31">
        <v>43</v>
      </c>
      <c r="D748" s="31"/>
      <c r="E748" s="31"/>
      <c r="F748" s="31"/>
      <c r="G748" s="31">
        <f>PRODUCT(C748:F748)</f>
        <v>43</v>
      </c>
    </row>
    <row r="750" spans="1:7" ht="45" customHeight="1" x14ac:dyDescent="0.3">
      <c r="A750" s="27" t="s">
        <v>523</v>
      </c>
      <c r="B750" s="27" t="s">
        <v>352</v>
      </c>
      <c r="C750" s="27" t="s">
        <v>142</v>
      </c>
      <c r="D750" s="28" t="s">
        <v>16</v>
      </c>
      <c r="E750" s="122" t="s">
        <v>143</v>
      </c>
      <c r="F750" s="122" t="s">
        <v>143</v>
      </c>
      <c r="G750" s="29">
        <f>SUM(G751:G754)</f>
        <v>69</v>
      </c>
    </row>
    <row r="751" spans="1:7" x14ac:dyDescent="0.3">
      <c r="A751" s="30" t="s">
        <v>357</v>
      </c>
      <c r="B751" s="30"/>
      <c r="C751" s="31"/>
      <c r="D751" s="31"/>
      <c r="E751" s="31"/>
      <c r="F751" s="31"/>
      <c r="G751" s="31"/>
    </row>
    <row r="752" spans="1:7" x14ac:dyDescent="0.3">
      <c r="A752" s="30" t="s">
        <v>501</v>
      </c>
      <c r="B752" s="30"/>
      <c r="C752" s="31">
        <v>23</v>
      </c>
      <c r="D752" s="31"/>
      <c r="E752" s="31"/>
      <c r="F752" s="31"/>
      <c r="G752" s="31">
        <f>PRODUCT(C752:F752)</f>
        <v>23</v>
      </c>
    </row>
    <row r="753" spans="1:7" x14ac:dyDescent="0.3">
      <c r="A753" s="30" t="s">
        <v>502</v>
      </c>
      <c r="B753" s="30"/>
      <c r="C753" s="31">
        <v>23</v>
      </c>
      <c r="D753" s="31"/>
      <c r="E753" s="31"/>
      <c r="F753" s="31"/>
      <c r="G753" s="31">
        <f>PRODUCT(C753:F753)</f>
        <v>23</v>
      </c>
    </row>
    <row r="754" spans="1:7" x14ac:dyDescent="0.3">
      <c r="A754" s="30" t="s">
        <v>503</v>
      </c>
      <c r="B754" s="30"/>
      <c r="C754" s="31">
        <v>23</v>
      </c>
      <c r="D754" s="31"/>
      <c r="E754" s="31"/>
      <c r="F754" s="31"/>
      <c r="G754" s="31">
        <f>PRODUCT(C754:F754)</f>
        <v>23</v>
      </c>
    </row>
    <row r="756" spans="1:7" ht="45" customHeight="1" x14ac:dyDescent="0.3">
      <c r="A756" s="27" t="s">
        <v>524</v>
      </c>
      <c r="B756" s="27" t="s">
        <v>352</v>
      </c>
      <c r="C756" s="27" t="s">
        <v>144</v>
      </c>
      <c r="D756" s="28" t="s">
        <v>16</v>
      </c>
      <c r="E756" s="122" t="s">
        <v>145</v>
      </c>
      <c r="F756" s="122" t="s">
        <v>145</v>
      </c>
      <c r="G756" s="29">
        <f>SUM(G757:G760)</f>
        <v>165</v>
      </c>
    </row>
    <row r="757" spans="1:7" x14ac:dyDescent="0.3">
      <c r="A757" s="30" t="s">
        <v>499</v>
      </c>
      <c r="B757" s="30"/>
      <c r="C757" s="31"/>
      <c r="D757" s="31"/>
      <c r="E757" s="31"/>
      <c r="F757" s="31"/>
      <c r="G757" s="31"/>
    </row>
    <row r="758" spans="1:7" x14ac:dyDescent="0.3">
      <c r="A758" s="30" t="s">
        <v>501</v>
      </c>
      <c r="B758" s="30"/>
      <c r="C758" s="31">
        <v>55</v>
      </c>
      <c r="D758" s="31"/>
      <c r="E758" s="31"/>
      <c r="F758" s="31"/>
      <c r="G758" s="31">
        <f>PRODUCT(C758:F758)</f>
        <v>55</v>
      </c>
    </row>
    <row r="759" spans="1:7" x14ac:dyDescent="0.3">
      <c r="A759" s="30" t="s">
        <v>502</v>
      </c>
      <c r="B759" s="30"/>
      <c r="C759" s="31">
        <v>55</v>
      </c>
      <c r="D759" s="31"/>
      <c r="E759" s="31"/>
      <c r="F759" s="31"/>
      <c r="G759" s="31">
        <f>PRODUCT(C759:F759)</f>
        <v>55</v>
      </c>
    </row>
    <row r="760" spans="1:7" x14ac:dyDescent="0.3">
      <c r="A760" s="30" t="s">
        <v>503</v>
      </c>
      <c r="B760" s="30"/>
      <c r="C760" s="31">
        <v>55</v>
      </c>
      <c r="D760" s="31"/>
      <c r="E760" s="31"/>
      <c r="F760" s="31"/>
      <c r="G760" s="31">
        <f>PRODUCT(C760:F760)</f>
        <v>55</v>
      </c>
    </row>
    <row r="762" spans="1:7" ht="45" customHeight="1" x14ac:dyDescent="0.3">
      <c r="A762" s="27" t="s">
        <v>525</v>
      </c>
      <c r="B762" s="27" t="s">
        <v>352</v>
      </c>
      <c r="C762" s="27" t="s">
        <v>146</v>
      </c>
      <c r="D762" s="28" t="s">
        <v>15</v>
      </c>
      <c r="E762" s="122" t="s">
        <v>147</v>
      </c>
      <c r="F762" s="122" t="s">
        <v>147</v>
      </c>
      <c r="G762" s="29">
        <f>SUM(G763:G775)</f>
        <v>13</v>
      </c>
    </row>
    <row r="763" spans="1:7" x14ac:dyDescent="0.3">
      <c r="A763" s="30" t="s">
        <v>397</v>
      </c>
      <c r="B763" s="30"/>
      <c r="C763" s="31">
        <v>1</v>
      </c>
      <c r="D763" s="31"/>
      <c r="E763" s="31"/>
      <c r="F763" s="31"/>
      <c r="G763" s="31">
        <f t="shared" ref="G763:G775" si="34">PRODUCT(C763:F763)</f>
        <v>1</v>
      </c>
    </row>
    <row r="764" spans="1:7" x14ac:dyDescent="0.3">
      <c r="A764" s="30" t="s">
        <v>526</v>
      </c>
      <c r="B764" s="30"/>
      <c r="C764" s="31">
        <v>1</v>
      </c>
      <c r="D764" s="31"/>
      <c r="E764" s="31"/>
      <c r="F764" s="31"/>
      <c r="G764" s="31">
        <f t="shared" si="34"/>
        <v>1</v>
      </c>
    </row>
    <row r="765" spans="1:7" x14ac:dyDescent="0.3">
      <c r="A765" s="30" t="s">
        <v>527</v>
      </c>
      <c r="B765" s="30"/>
      <c r="C765" s="31">
        <v>1</v>
      </c>
      <c r="D765" s="31"/>
      <c r="E765" s="31"/>
      <c r="F765" s="31"/>
      <c r="G765" s="31">
        <f t="shared" si="34"/>
        <v>1</v>
      </c>
    </row>
    <row r="766" spans="1:7" x14ac:dyDescent="0.3">
      <c r="A766" s="30" t="s">
        <v>528</v>
      </c>
      <c r="B766" s="30"/>
      <c r="C766" s="31">
        <v>1</v>
      </c>
      <c r="D766" s="31"/>
      <c r="E766" s="31"/>
      <c r="F766" s="31"/>
      <c r="G766" s="31">
        <f t="shared" si="34"/>
        <v>1</v>
      </c>
    </row>
    <row r="767" spans="1:7" x14ac:dyDescent="0.3">
      <c r="A767" s="30" t="s">
        <v>529</v>
      </c>
      <c r="B767" s="30"/>
      <c r="C767" s="31">
        <v>1</v>
      </c>
      <c r="D767" s="31"/>
      <c r="E767" s="31"/>
      <c r="F767" s="31"/>
      <c r="G767" s="31">
        <f t="shared" si="34"/>
        <v>1</v>
      </c>
    </row>
    <row r="768" spans="1:7" x14ac:dyDescent="0.3">
      <c r="A768" s="30" t="s">
        <v>530</v>
      </c>
      <c r="B768" s="30"/>
      <c r="C768" s="31">
        <v>1</v>
      </c>
      <c r="D768" s="31"/>
      <c r="E768" s="31"/>
      <c r="F768" s="31"/>
      <c r="G768" s="31">
        <f t="shared" si="34"/>
        <v>1</v>
      </c>
    </row>
    <row r="769" spans="1:7" x14ac:dyDescent="0.3">
      <c r="A769" s="30" t="s">
        <v>531</v>
      </c>
      <c r="B769" s="30"/>
      <c r="C769" s="31">
        <v>1</v>
      </c>
      <c r="D769" s="31"/>
      <c r="E769" s="31"/>
      <c r="F769" s="31"/>
      <c r="G769" s="31">
        <f t="shared" si="34"/>
        <v>1</v>
      </c>
    </row>
    <row r="770" spans="1:7" x14ac:dyDescent="0.3">
      <c r="A770" s="30" t="s">
        <v>532</v>
      </c>
      <c r="B770" s="30"/>
      <c r="C770" s="31">
        <v>1</v>
      </c>
      <c r="D770" s="31"/>
      <c r="E770" s="31"/>
      <c r="F770" s="31"/>
      <c r="G770" s="31">
        <f t="shared" si="34"/>
        <v>1</v>
      </c>
    </row>
    <row r="771" spans="1:7" x14ac:dyDescent="0.3">
      <c r="A771" s="30" t="s">
        <v>533</v>
      </c>
      <c r="B771" s="30"/>
      <c r="C771" s="31">
        <v>1</v>
      </c>
      <c r="D771" s="31"/>
      <c r="E771" s="31"/>
      <c r="F771" s="31"/>
      <c r="G771" s="31">
        <f t="shared" si="34"/>
        <v>1</v>
      </c>
    </row>
    <row r="772" spans="1:7" x14ac:dyDescent="0.3">
      <c r="A772" s="30" t="s">
        <v>407</v>
      </c>
      <c r="B772" s="30"/>
      <c r="C772" s="31">
        <v>1</v>
      </c>
      <c r="D772" s="31"/>
      <c r="E772" s="31"/>
      <c r="F772" s="31"/>
      <c r="G772" s="31">
        <f t="shared" si="34"/>
        <v>1</v>
      </c>
    </row>
    <row r="773" spans="1:7" x14ac:dyDescent="0.3">
      <c r="A773" s="30" t="s">
        <v>409</v>
      </c>
      <c r="B773" s="30"/>
      <c r="C773" s="31">
        <v>1</v>
      </c>
      <c r="D773" s="31"/>
      <c r="E773" s="31"/>
      <c r="F773" s="31"/>
      <c r="G773" s="31">
        <f t="shared" si="34"/>
        <v>1</v>
      </c>
    </row>
    <row r="774" spans="1:7" x14ac:dyDescent="0.3">
      <c r="A774" s="30" t="s">
        <v>410</v>
      </c>
      <c r="B774" s="30"/>
      <c r="C774" s="31">
        <v>1</v>
      </c>
      <c r="D774" s="31"/>
      <c r="E774" s="31"/>
      <c r="F774" s="31"/>
      <c r="G774" s="31">
        <f t="shared" si="34"/>
        <v>1</v>
      </c>
    </row>
    <row r="775" spans="1:7" x14ac:dyDescent="0.3">
      <c r="A775" s="30" t="s">
        <v>429</v>
      </c>
      <c r="B775" s="30"/>
      <c r="C775" s="31">
        <v>1</v>
      </c>
      <c r="D775" s="31"/>
      <c r="E775" s="31"/>
      <c r="F775" s="31"/>
      <c r="G775" s="31">
        <f t="shared" si="34"/>
        <v>1</v>
      </c>
    </row>
    <row r="777" spans="1:7" ht="45" customHeight="1" x14ac:dyDescent="0.3">
      <c r="A777" s="27" t="s">
        <v>534</v>
      </c>
      <c r="B777" s="27" t="s">
        <v>352</v>
      </c>
      <c r="C777" s="27" t="s">
        <v>148</v>
      </c>
      <c r="D777" s="28" t="s">
        <v>15</v>
      </c>
      <c r="E777" s="122" t="s">
        <v>149</v>
      </c>
      <c r="F777" s="122" t="s">
        <v>149</v>
      </c>
      <c r="G777" s="29">
        <f>SUM(G778:G785)</f>
        <v>7</v>
      </c>
    </row>
    <row r="778" spans="1:7" x14ac:dyDescent="0.3">
      <c r="A778" s="30" t="s">
        <v>535</v>
      </c>
      <c r="B778" s="30"/>
      <c r="C778" s="31"/>
      <c r="D778" s="31"/>
      <c r="E778" s="31"/>
      <c r="F778" s="31"/>
      <c r="G778" s="31"/>
    </row>
    <row r="779" spans="1:7" x14ac:dyDescent="0.3">
      <c r="A779" s="30" t="s">
        <v>536</v>
      </c>
      <c r="B779" s="30"/>
      <c r="C779" s="31">
        <v>1</v>
      </c>
      <c r="D779" s="31"/>
      <c r="E779" s="31"/>
      <c r="F779" s="31"/>
      <c r="G779" s="31">
        <f t="shared" ref="G779:G785" si="35">PRODUCT(C779:F779)</f>
        <v>1</v>
      </c>
    </row>
    <row r="780" spans="1:7" x14ac:dyDescent="0.3">
      <c r="A780" s="30" t="s">
        <v>537</v>
      </c>
      <c r="B780" s="30"/>
      <c r="C780" s="31">
        <v>1</v>
      </c>
      <c r="D780" s="31"/>
      <c r="E780" s="31"/>
      <c r="F780" s="31"/>
      <c r="G780" s="31">
        <f t="shared" si="35"/>
        <v>1</v>
      </c>
    </row>
    <row r="781" spans="1:7" x14ac:dyDescent="0.3">
      <c r="A781" s="30" t="s">
        <v>538</v>
      </c>
      <c r="B781" s="30"/>
      <c r="C781" s="31">
        <v>1</v>
      </c>
      <c r="D781" s="31"/>
      <c r="E781" s="31"/>
      <c r="F781" s="31"/>
      <c r="G781" s="31">
        <f t="shared" si="35"/>
        <v>1</v>
      </c>
    </row>
    <row r="782" spans="1:7" x14ac:dyDescent="0.3">
      <c r="A782" s="30" t="s">
        <v>539</v>
      </c>
      <c r="B782" s="30"/>
      <c r="C782" s="31">
        <v>1</v>
      </c>
      <c r="D782" s="31"/>
      <c r="E782" s="31"/>
      <c r="F782" s="31"/>
      <c r="G782" s="31">
        <f t="shared" si="35"/>
        <v>1</v>
      </c>
    </row>
    <row r="783" spans="1:7" x14ac:dyDescent="0.3">
      <c r="A783" s="30" t="s">
        <v>540</v>
      </c>
      <c r="B783" s="30"/>
      <c r="C783" s="31">
        <v>1</v>
      </c>
      <c r="D783" s="31"/>
      <c r="E783" s="31"/>
      <c r="F783" s="31"/>
      <c r="G783" s="31">
        <f t="shared" si="35"/>
        <v>1</v>
      </c>
    </row>
    <row r="784" spans="1:7" x14ac:dyDescent="0.3">
      <c r="A784" s="30" t="s">
        <v>541</v>
      </c>
      <c r="B784" s="30"/>
      <c r="C784" s="31">
        <v>1</v>
      </c>
      <c r="D784" s="31"/>
      <c r="E784" s="31"/>
      <c r="F784" s="31"/>
      <c r="G784" s="31">
        <f t="shared" si="35"/>
        <v>1</v>
      </c>
    </row>
    <row r="785" spans="1:7" x14ac:dyDescent="0.3">
      <c r="A785" s="30" t="s">
        <v>542</v>
      </c>
      <c r="B785" s="30"/>
      <c r="C785" s="31">
        <v>1</v>
      </c>
      <c r="D785" s="31"/>
      <c r="E785" s="31"/>
      <c r="F785" s="31"/>
      <c r="G785" s="31">
        <f t="shared" si="35"/>
        <v>1</v>
      </c>
    </row>
    <row r="787" spans="1:7" ht="45" customHeight="1" x14ac:dyDescent="0.3">
      <c r="A787" s="27" t="s">
        <v>543</v>
      </c>
      <c r="B787" s="27" t="s">
        <v>352</v>
      </c>
      <c r="C787" s="27" t="s">
        <v>150</v>
      </c>
      <c r="D787" s="28" t="s">
        <v>15</v>
      </c>
      <c r="E787" s="122" t="s">
        <v>151</v>
      </c>
      <c r="F787" s="122" t="s">
        <v>151</v>
      </c>
      <c r="G787" s="29">
        <f>SUM(G788:G803)</f>
        <v>19</v>
      </c>
    </row>
    <row r="788" spans="1:7" x14ac:dyDescent="0.3">
      <c r="A788" s="30" t="s">
        <v>544</v>
      </c>
      <c r="B788" s="30"/>
      <c r="C788" s="31">
        <v>3</v>
      </c>
      <c r="D788" s="31"/>
      <c r="E788" s="31"/>
      <c r="F788" s="31"/>
      <c r="G788" s="31">
        <f>PRODUCT(C788:F788)</f>
        <v>3</v>
      </c>
    </row>
    <row r="789" spans="1:7" x14ac:dyDescent="0.3">
      <c r="A789" s="30" t="s">
        <v>545</v>
      </c>
      <c r="B789" s="30"/>
      <c r="C789" s="31">
        <v>3</v>
      </c>
      <c r="D789" s="31"/>
      <c r="E789" s="31"/>
      <c r="F789" s="31"/>
      <c r="G789" s="31">
        <f>PRODUCT(C789:F789)</f>
        <v>3</v>
      </c>
    </row>
    <row r="790" spans="1:7" x14ac:dyDescent="0.3">
      <c r="A790" s="30" t="s">
        <v>546</v>
      </c>
      <c r="B790" s="30"/>
      <c r="C790" s="31"/>
      <c r="D790" s="31"/>
      <c r="E790" s="31"/>
      <c r="F790" s="31"/>
      <c r="G790" s="31"/>
    </row>
    <row r="791" spans="1:7" x14ac:dyDescent="0.3">
      <c r="A791" s="30" t="s">
        <v>360</v>
      </c>
      <c r="B791" s="30"/>
      <c r="C791" s="31">
        <v>1</v>
      </c>
      <c r="D791" s="31"/>
      <c r="E791" s="31"/>
      <c r="F791" s="31"/>
      <c r="G791" s="31">
        <f t="shared" ref="G791:G803" si="36">PRODUCT(C791:F791)</f>
        <v>1</v>
      </c>
    </row>
    <row r="792" spans="1:7" x14ac:dyDescent="0.3">
      <c r="A792" s="30" t="s">
        <v>362</v>
      </c>
      <c r="B792" s="30"/>
      <c r="C792" s="31">
        <v>1</v>
      </c>
      <c r="D792" s="31"/>
      <c r="E792" s="31"/>
      <c r="F792" s="31"/>
      <c r="G792" s="31">
        <f t="shared" si="36"/>
        <v>1</v>
      </c>
    </row>
    <row r="793" spans="1:7" x14ac:dyDescent="0.3">
      <c r="A793" s="30" t="s">
        <v>364</v>
      </c>
      <c r="B793" s="30"/>
      <c r="C793" s="31">
        <v>1</v>
      </c>
      <c r="D793" s="31"/>
      <c r="E793" s="31"/>
      <c r="F793" s="31"/>
      <c r="G793" s="31">
        <f t="shared" si="36"/>
        <v>1</v>
      </c>
    </row>
    <row r="794" spans="1:7" x14ac:dyDescent="0.3">
      <c r="A794" s="30" t="s">
        <v>366</v>
      </c>
      <c r="B794" s="30"/>
      <c r="C794" s="31">
        <v>1</v>
      </c>
      <c r="D794" s="31"/>
      <c r="E794" s="31"/>
      <c r="F794" s="31"/>
      <c r="G794" s="31">
        <f t="shared" si="36"/>
        <v>1</v>
      </c>
    </row>
    <row r="795" spans="1:7" x14ac:dyDescent="0.3">
      <c r="A795" s="30" t="s">
        <v>368</v>
      </c>
      <c r="B795" s="30"/>
      <c r="C795" s="31">
        <v>1</v>
      </c>
      <c r="D795" s="31"/>
      <c r="E795" s="31"/>
      <c r="F795" s="31"/>
      <c r="G795" s="31">
        <f t="shared" si="36"/>
        <v>1</v>
      </c>
    </row>
    <row r="796" spans="1:7" x14ac:dyDescent="0.3">
      <c r="A796" s="30" t="s">
        <v>370</v>
      </c>
      <c r="B796" s="30"/>
      <c r="C796" s="31">
        <v>1</v>
      </c>
      <c r="D796" s="31"/>
      <c r="E796" s="31"/>
      <c r="F796" s="31"/>
      <c r="G796" s="31">
        <f t="shared" si="36"/>
        <v>1</v>
      </c>
    </row>
    <row r="797" spans="1:7" x14ac:dyDescent="0.3">
      <c r="A797" s="30" t="s">
        <v>372</v>
      </c>
      <c r="B797" s="30"/>
      <c r="C797" s="31">
        <v>1</v>
      </c>
      <c r="D797" s="31"/>
      <c r="E797" s="31"/>
      <c r="F797" s="31"/>
      <c r="G797" s="31">
        <f t="shared" si="36"/>
        <v>1</v>
      </c>
    </row>
    <row r="798" spans="1:7" x14ac:dyDescent="0.3">
      <c r="A798" s="30" t="s">
        <v>374</v>
      </c>
      <c r="B798" s="30"/>
      <c r="C798" s="31">
        <v>1</v>
      </c>
      <c r="D798" s="31"/>
      <c r="E798" s="31"/>
      <c r="F798" s="31"/>
      <c r="G798" s="31">
        <f t="shared" si="36"/>
        <v>1</v>
      </c>
    </row>
    <row r="799" spans="1:7" x14ac:dyDescent="0.3">
      <c r="A799" s="30" t="s">
        <v>376</v>
      </c>
      <c r="B799" s="30"/>
      <c r="C799" s="31">
        <v>1</v>
      </c>
      <c r="D799" s="31"/>
      <c r="E799" s="31"/>
      <c r="F799" s="31"/>
      <c r="G799" s="31">
        <f t="shared" si="36"/>
        <v>1</v>
      </c>
    </row>
    <row r="800" spans="1:7" x14ac:dyDescent="0.3">
      <c r="A800" s="30" t="s">
        <v>380</v>
      </c>
      <c r="B800" s="30"/>
      <c r="C800" s="31">
        <v>1</v>
      </c>
      <c r="D800" s="31"/>
      <c r="E800" s="31"/>
      <c r="F800" s="31"/>
      <c r="G800" s="31">
        <f t="shared" si="36"/>
        <v>1</v>
      </c>
    </row>
    <row r="801" spans="1:7" x14ac:dyDescent="0.3">
      <c r="A801" s="30" t="s">
        <v>407</v>
      </c>
      <c r="B801" s="30"/>
      <c r="C801" s="31">
        <v>1</v>
      </c>
      <c r="D801" s="31"/>
      <c r="E801" s="31"/>
      <c r="F801" s="31"/>
      <c r="G801" s="31">
        <f t="shared" si="36"/>
        <v>1</v>
      </c>
    </row>
    <row r="802" spans="1:7" x14ac:dyDescent="0.3">
      <c r="A802" s="30" t="s">
        <v>381</v>
      </c>
      <c r="B802" s="30"/>
      <c r="C802" s="31">
        <v>1</v>
      </c>
      <c r="D802" s="31"/>
      <c r="E802" s="31"/>
      <c r="F802" s="31"/>
      <c r="G802" s="31">
        <f t="shared" si="36"/>
        <v>1</v>
      </c>
    </row>
    <row r="803" spans="1:7" x14ac:dyDescent="0.3">
      <c r="A803" s="30" t="s">
        <v>382</v>
      </c>
      <c r="B803" s="30"/>
      <c r="C803" s="31">
        <v>1</v>
      </c>
      <c r="D803" s="31"/>
      <c r="E803" s="31"/>
      <c r="F803" s="31"/>
      <c r="G803" s="31">
        <f t="shared" si="36"/>
        <v>1</v>
      </c>
    </row>
    <row r="805" spans="1:7" ht="45" customHeight="1" x14ac:dyDescent="0.3">
      <c r="A805" s="27" t="s">
        <v>547</v>
      </c>
      <c r="B805" s="27" t="s">
        <v>352</v>
      </c>
      <c r="C805" s="27" t="s">
        <v>152</v>
      </c>
      <c r="D805" s="28" t="s">
        <v>15</v>
      </c>
      <c r="E805" s="122" t="s">
        <v>153</v>
      </c>
      <c r="F805" s="122" t="s">
        <v>153</v>
      </c>
      <c r="G805" s="29">
        <f>SUM(G806:G806)</f>
        <v>3</v>
      </c>
    </row>
    <row r="806" spans="1:7" x14ac:dyDescent="0.3">
      <c r="A806" s="30" t="s">
        <v>548</v>
      </c>
      <c r="B806" s="30"/>
      <c r="C806" s="31">
        <v>3</v>
      </c>
      <c r="D806" s="31"/>
      <c r="E806" s="31"/>
      <c r="F806" s="31"/>
      <c r="G806" s="31">
        <f>PRODUCT(C806:F806)</f>
        <v>3</v>
      </c>
    </row>
    <row r="808" spans="1:7" ht="45" customHeight="1" x14ac:dyDescent="0.3">
      <c r="A808" s="27" t="s">
        <v>549</v>
      </c>
      <c r="B808" s="27" t="s">
        <v>352</v>
      </c>
      <c r="C808" s="27" t="s">
        <v>154</v>
      </c>
      <c r="D808" s="28" t="s">
        <v>15</v>
      </c>
      <c r="E808" s="122" t="s">
        <v>155</v>
      </c>
      <c r="F808" s="122" t="s">
        <v>155</v>
      </c>
      <c r="G808" s="29">
        <f>SUM(G809:G822)</f>
        <v>39</v>
      </c>
    </row>
    <row r="809" spans="1:7" x14ac:dyDescent="0.3">
      <c r="A809" s="30" t="s">
        <v>360</v>
      </c>
      <c r="B809" s="30"/>
      <c r="C809" s="31">
        <v>3</v>
      </c>
      <c r="D809" s="31"/>
      <c r="E809" s="31"/>
      <c r="F809" s="31"/>
      <c r="G809" s="31">
        <f t="shared" ref="G809:G822" si="37">PRODUCT(C809:F809)</f>
        <v>3</v>
      </c>
    </row>
    <row r="810" spans="1:7" x14ac:dyDescent="0.3">
      <c r="A810" s="30" t="s">
        <v>362</v>
      </c>
      <c r="B810" s="30"/>
      <c r="C810" s="31">
        <v>3</v>
      </c>
      <c r="D810" s="31"/>
      <c r="E810" s="31"/>
      <c r="F810" s="31"/>
      <c r="G810" s="31">
        <f t="shared" si="37"/>
        <v>3</v>
      </c>
    </row>
    <row r="811" spans="1:7" x14ac:dyDescent="0.3">
      <c r="A811" s="30" t="s">
        <v>364</v>
      </c>
      <c r="B811" s="30"/>
      <c r="C811" s="31">
        <v>3</v>
      </c>
      <c r="D811" s="31"/>
      <c r="E811" s="31"/>
      <c r="F811" s="31"/>
      <c r="G811" s="31">
        <f t="shared" si="37"/>
        <v>3</v>
      </c>
    </row>
    <row r="812" spans="1:7" x14ac:dyDescent="0.3">
      <c r="A812" s="30" t="s">
        <v>366</v>
      </c>
      <c r="B812" s="30"/>
      <c r="C812" s="31">
        <v>3</v>
      </c>
      <c r="D812" s="31"/>
      <c r="E812" s="31"/>
      <c r="F812" s="31"/>
      <c r="G812" s="31">
        <f t="shared" si="37"/>
        <v>3</v>
      </c>
    </row>
    <row r="813" spans="1:7" x14ac:dyDescent="0.3">
      <c r="A813" s="30" t="s">
        <v>368</v>
      </c>
      <c r="B813" s="30"/>
      <c r="C813" s="31">
        <v>3</v>
      </c>
      <c r="D813" s="31"/>
      <c r="E813" s="31"/>
      <c r="F813" s="31"/>
      <c r="G813" s="31">
        <f t="shared" si="37"/>
        <v>3</v>
      </c>
    </row>
    <row r="814" spans="1:7" x14ac:dyDescent="0.3">
      <c r="A814" s="30" t="s">
        <v>370</v>
      </c>
      <c r="B814" s="30"/>
      <c r="C814" s="31">
        <v>3</v>
      </c>
      <c r="D814" s="31"/>
      <c r="E814" s="31"/>
      <c r="F814" s="31"/>
      <c r="G814" s="31">
        <f t="shared" si="37"/>
        <v>3</v>
      </c>
    </row>
    <row r="815" spans="1:7" x14ac:dyDescent="0.3">
      <c r="A815" s="30" t="s">
        <v>372</v>
      </c>
      <c r="B815" s="30"/>
      <c r="C815" s="31">
        <v>3</v>
      </c>
      <c r="D815" s="31"/>
      <c r="E815" s="31"/>
      <c r="F815" s="31"/>
      <c r="G815" s="31">
        <f t="shared" si="37"/>
        <v>3</v>
      </c>
    </row>
    <row r="816" spans="1:7" x14ac:dyDescent="0.3">
      <c r="A816" s="30" t="s">
        <v>374</v>
      </c>
      <c r="B816" s="30"/>
      <c r="C816" s="31">
        <v>3</v>
      </c>
      <c r="D816" s="31"/>
      <c r="E816" s="31"/>
      <c r="F816" s="31"/>
      <c r="G816" s="31">
        <f t="shared" si="37"/>
        <v>3</v>
      </c>
    </row>
    <row r="817" spans="1:7" x14ac:dyDescent="0.3">
      <c r="A817" s="30" t="s">
        <v>376</v>
      </c>
      <c r="B817" s="30"/>
      <c r="C817" s="31">
        <v>3</v>
      </c>
      <c r="D817" s="31"/>
      <c r="E817" s="31"/>
      <c r="F817" s="31"/>
      <c r="G817" s="31">
        <f t="shared" si="37"/>
        <v>3</v>
      </c>
    </row>
    <row r="818" spans="1:7" x14ac:dyDescent="0.3">
      <c r="A818" s="30" t="s">
        <v>379</v>
      </c>
      <c r="B818" s="30"/>
      <c r="C818" s="31">
        <v>0</v>
      </c>
      <c r="D818" s="31"/>
      <c r="E818" s="31"/>
      <c r="F818" s="31"/>
      <c r="G818" s="31">
        <f t="shared" si="37"/>
        <v>0</v>
      </c>
    </row>
    <row r="819" spans="1:7" x14ac:dyDescent="0.3">
      <c r="A819" s="30" t="s">
        <v>380</v>
      </c>
      <c r="B819" s="30"/>
      <c r="C819" s="31">
        <v>3</v>
      </c>
      <c r="D819" s="31"/>
      <c r="E819" s="31"/>
      <c r="F819" s="31"/>
      <c r="G819" s="31">
        <f t="shared" si="37"/>
        <v>3</v>
      </c>
    </row>
    <row r="820" spans="1:7" x14ac:dyDescent="0.3">
      <c r="A820" s="30" t="s">
        <v>407</v>
      </c>
      <c r="B820" s="30"/>
      <c r="C820" s="31">
        <v>3</v>
      </c>
      <c r="D820" s="31"/>
      <c r="E820" s="31"/>
      <c r="F820" s="31"/>
      <c r="G820" s="31">
        <f t="shared" si="37"/>
        <v>3</v>
      </c>
    </row>
    <row r="821" spans="1:7" x14ac:dyDescent="0.3">
      <c r="A821" s="30" t="s">
        <v>381</v>
      </c>
      <c r="B821" s="30"/>
      <c r="C821" s="31">
        <v>3</v>
      </c>
      <c r="D821" s="31"/>
      <c r="E821" s="31"/>
      <c r="F821" s="31"/>
      <c r="G821" s="31">
        <f t="shared" si="37"/>
        <v>3</v>
      </c>
    </row>
    <row r="822" spans="1:7" x14ac:dyDescent="0.3">
      <c r="A822" s="30" t="s">
        <v>382</v>
      </c>
      <c r="B822" s="30"/>
      <c r="C822" s="31">
        <v>3</v>
      </c>
      <c r="D822" s="31"/>
      <c r="E822" s="31"/>
      <c r="F822" s="31"/>
      <c r="G822" s="31">
        <f t="shared" si="37"/>
        <v>3</v>
      </c>
    </row>
    <row r="824" spans="1:7" ht="45" customHeight="1" x14ac:dyDescent="0.3">
      <c r="A824" s="27" t="s">
        <v>550</v>
      </c>
      <c r="B824" s="27" t="s">
        <v>352</v>
      </c>
      <c r="C824" s="27" t="s">
        <v>156</v>
      </c>
      <c r="D824" s="28" t="s">
        <v>15</v>
      </c>
      <c r="E824" s="122" t="s">
        <v>157</v>
      </c>
      <c r="F824" s="122" t="s">
        <v>157</v>
      </c>
      <c r="G824" s="29">
        <f>SUM(G825:G825)</f>
        <v>3</v>
      </c>
    </row>
    <row r="825" spans="1:7" x14ac:dyDescent="0.3">
      <c r="A825" s="30" t="s">
        <v>551</v>
      </c>
      <c r="B825" s="30"/>
      <c r="C825" s="31">
        <v>3</v>
      </c>
      <c r="D825" s="31"/>
      <c r="E825" s="31"/>
      <c r="F825" s="31"/>
      <c r="G825" s="31">
        <f>PRODUCT(C825:F825)</f>
        <v>3</v>
      </c>
    </row>
    <row r="827" spans="1:7" ht="45" customHeight="1" x14ac:dyDescent="0.3">
      <c r="A827" s="27" t="s">
        <v>552</v>
      </c>
      <c r="B827" s="27" t="s">
        <v>352</v>
      </c>
      <c r="C827" s="27" t="s">
        <v>158</v>
      </c>
      <c r="D827" s="28" t="s">
        <v>15</v>
      </c>
      <c r="E827" s="122" t="s">
        <v>159</v>
      </c>
      <c r="F827" s="122" t="s">
        <v>159</v>
      </c>
      <c r="G827" s="29">
        <f>SUM(G828:G841)</f>
        <v>38</v>
      </c>
    </row>
    <row r="828" spans="1:7" x14ac:dyDescent="0.3">
      <c r="A828" s="30" t="s">
        <v>360</v>
      </c>
      <c r="B828" s="30"/>
      <c r="C828" s="31">
        <v>4</v>
      </c>
      <c r="D828" s="31"/>
      <c r="E828" s="31"/>
      <c r="F828" s="31"/>
      <c r="G828" s="31">
        <f t="shared" ref="G828:G841" si="38">PRODUCT(C828:F828)</f>
        <v>4</v>
      </c>
    </row>
    <row r="829" spans="1:7" x14ac:dyDescent="0.3">
      <c r="A829" s="30" t="s">
        <v>362</v>
      </c>
      <c r="B829" s="30"/>
      <c r="C829" s="31">
        <v>3</v>
      </c>
      <c r="D829" s="31"/>
      <c r="E829" s="31"/>
      <c r="F829" s="31"/>
      <c r="G829" s="31">
        <f t="shared" si="38"/>
        <v>3</v>
      </c>
    </row>
    <row r="830" spans="1:7" x14ac:dyDescent="0.3">
      <c r="A830" s="30" t="s">
        <v>364</v>
      </c>
      <c r="B830" s="30"/>
      <c r="C830" s="31">
        <v>3</v>
      </c>
      <c r="D830" s="31"/>
      <c r="E830" s="31"/>
      <c r="F830" s="31"/>
      <c r="G830" s="31">
        <f t="shared" si="38"/>
        <v>3</v>
      </c>
    </row>
    <row r="831" spans="1:7" x14ac:dyDescent="0.3">
      <c r="A831" s="30" t="s">
        <v>366</v>
      </c>
      <c r="B831" s="30"/>
      <c r="C831" s="31">
        <v>3</v>
      </c>
      <c r="D831" s="31"/>
      <c r="E831" s="31"/>
      <c r="F831" s="31"/>
      <c r="G831" s="31">
        <f t="shared" si="38"/>
        <v>3</v>
      </c>
    </row>
    <row r="832" spans="1:7" x14ac:dyDescent="0.3">
      <c r="A832" s="30" t="s">
        <v>368</v>
      </c>
      <c r="B832" s="30"/>
      <c r="C832" s="31">
        <v>3</v>
      </c>
      <c r="D832" s="31"/>
      <c r="E832" s="31"/>
      <c r="F832" s="31"/>
      <c r="G832" s="31">
        <f t="shared" si="38"/>
        <v>3</v>
      </c>
    </row>
    <row r="833" spans="1:7" x14ac:dyDescent="0.3">
      <c r="A833" s="30" t="s">
        <v>370</v>
      </c>
      <c r="B833" s="30"/>
      <c r="C833" s="31">
        <v>3</v>
      </c>
      <c r="D833" s="31"/>
      <c r="E833" s="31"/>
      <c r="F833" s="31"/>
      <c r="G833" s="31">
        <f t="shared" si="38"/>
        <v>3</v>
      </c>
    </row>
    <row r="834" spans="1:7" x14ac:dyDescent="0.3">
      <c r="A834" s="30" t="s">
        <v>372</v>
      </c>
      <c r="B834" s="30"/>
      <c r="C834" s="31">
        <v>3</v>
      </c>
      <c r="D834" s="31"/>
      <c r="E834" s="31"/>
      <c r="F834" s="31"/>
      <c r="G834" s="31">
        <f t="shared" si="38"/>
        <v>3</v>
      </c>
    </row>
    <row r="835" spans="1:7" x14ac:dyDescent="0.3">
      <c r="A835" s="30" t="s">
        <v>374</v>
      </c>
      <c r="B835" s="30"/>
      <c r="C835" s="31">
        <v>3</v>
      </c>
      <c r="D835" s="31"/>
      <c r="E835" s="31"/>
      <c r="F835" s="31"/>
      <c r="G835" s="31">
        <f t="shared" si="38"/>
        <v>3</v>
      </c>
    </row>
    <row r="836" spans="1:7" x14ac:dyDescent="0.3">
      <c r="A836" s="30" t="s">
        <v>376</v>
      </c>
      <c r="B836" s="30"/>
      <c r="C836" s="31">
        <v>3</v>
      </c>
      <c r="D836" s="31"/>
      <c r="E836" s="31"/>
      <c r="F836" s="31"/>
      <c r="G836" s="31">
        <f t="shared" si="38"/>
        <v>3</v>
      </c>
    </row>
    <row r="837" spans="1:7" x14ac:dyDescent="0.3">
      <c r="A837" s="30" t="s">
        <v>379</v>
      </c>
      <c r="B837" s="30"/>
      <c r="C837" s="31">
        <v>1</v>
      </c>
      <c r="D837" s="31"/>
      <c r="E837" s="31"/>
      <c r="F837" s="31"/>
      <c r="G837" s="31">
        <f t="shared" si="38"/>
        <v>1</v>
      </c>
    </row>
    <row r="838" spans="1:7" x14ac:dyDescent="0.3">
      <c r="A838" s="30" t="s">
        <v>380</v>
      </c>
      <c r="B838" s="30"/>
      <c r="C838" s="31">
        <v>3</v>
      </c>
      <c r="D838" s="31"/>
      <c r="E838" s="31"/>
      <c r="F838" s="31"/>
      <c r="G838" s="31">
        <f t="shared" si="38"/>
        <v>3</v>
      </c>
    </row>
    <row r="839" spans="1:7" x14ac:dyDescent="0.3">
      <c r="A839" s="30" t="s">
        <v>407</v>
      </c>
      <c r="B839" s="30"/>
      <c r="C839" s="31">
        <v>2</v>
      </c>
      <c r="D839" s="31"/>
      <c r="E839" s="31"/>
      <c r="F839" s="31"/>
      <c r="G839" s="31">
        <f t="shared" si="38"/>
        <v>2</v>
      </c>
    </row>
    <row r="840" spans="1:7" x14ac:dyDescent="0.3">
      <c r="A840" s="30" t="s">
        <v>381</v>
      </c>
      <c r="B840" s="30"/>
      <c r="C840" s="31">
        <v>2</v>
      </c>
      <c r="D840" s="31"/>
      <c r="E840" s="31"/>
      <c r="F840" s="31"/>
      <c r="G840" s="31">
        <f t="shared" si="38"/>
        <v>2</v>
      </c>
    </row>
    <row r="841" spans="1:7" x14ac:dyDescent="0.3">
      <c r="A841" s="30" t="s">
        <v>382</v>
      </c>
      <c r="B841" s="30"/>
      <c r="C841" s="31">
        <v>2</v>
      </c>
      <c r="D841" s="31"/>
      <c r="E841" s="31"/>
      <c r="F841" s="31"/>
      <c r="G841" s="31">
        <f t="shared" si="38"/>
        <v>2</v>
      </c>
    </row>
    <row r="843" spans="1:7" ht="45" customHeight="1" x14ac:dyDescent="0.3">
      <c r="A843" s="27" t="s">
        <v>553</v>
      </c>
      <c r="B843" s="27" t="s">
        <v>352</v>
      </c>
      <c r="C843" s="27" t="s">
        <v>160</v>
      </c>
      <c r="D843" s="28" t="s">
        <v>15</v>
      </c>
      <c r="E843" s="122" t="s">
        <v>161</v>
      </c>
      <c r="F843" s="122" t="s">
        <v>161</v>
      </c>
      <c r="G843" s="29">
        <f>SUM(G844:G857)</f>
        <v>23</v>
      </c>
    </row>
    <row r="844" spans="1:7" x14ac:dyDescent="0.3">
      <c r="A844" s="30" t="s">
        <v>360</v>
      </c>
      <c r="B844" s="30"/>
      <c r="C844" s="31">
        <v>2</v>
      </c>
      <c r="D844" s="31"/>
      <c r="E844" s="31"/>
      <c r="F844" s="31"/>
      <c r="G844" s="31">
        <f t="shared" ref="G844:G857" si="39">PRODUCT(C844:F844)</f>
        <v>2</v>
      </c>
    </row>
    <row r="845" spans="1:7" x14ac:dyDescent="0.3">
      <c r="A845" s="30" t="s">
        <v>362</v>
      </c>
      <c r="B845" s="30"/>
      <c r="C845" s="31">
        <v>2</v>
      </c>
      <c r="D845" s="31"/>
      <c r="E845" s="31"/>
      <c r="F845" s="31"/>
      <c r="G845" s="31">
        <f t="shared" si="39"/>
        <v>2</v>
      </c>
    </row>
    <row r="846" spans="1:7" x14ac:dyDescent="0.3">
      <c r="A846" s="30" t="s">
        <v>364</v>
      </c>
      <c r="B846" s="30"/>
      <c r="C846" s="31">
        <v>2</v>
      </c>
      <c r="D846" s="31"/>
      <c r="E846" s="31"/>
      <c r="F846" s="31"/>
      <c r="G846" s="31">
        <f t="shared" si="39"/>
        <v>2</v>
      </c>
    </row>
    <row r="847" spans="1:7" x14ac:dyDescent="0.3">
      <c r="A847" s="30" t="s">
        <v>366</v>
      </c>
      <c r="B847" s="30"/>
      <c r="C847" s="31">
        <v>2</v>
      </c>
      <c r="D847" s="31"/>
      <c r="E847" s="31"/>
      <c r="F847" s="31"/>
      <c r="G847" s="31">
        <f t="shared" si="39"/>
        <v>2</v>
      </c>
    </row>
    <row r="848" spans="1:7" x14ac:dyDescent="0.3">
      <c r="A848" s="30" t="s">
        <v>368</v>
      </c>
      <c r="B848" s="30"/>
      <c r="C848" s="31">
        <v>2</v>
      </c>
      <c r="D848" s="31"/>
      <c r="E848" s="31"/>
      <c r="F848" s="31"/>
      <c r="G848" s="31">
        <f t="shared" si="39"/>
        <v>2</v>
      </c>
    </row>
    <row r="849" spans="1:7" x14ac:dyDescent="0.3">
      <c r="A849" s="30" t="s">
        <v>370</v>
      </c>
      <c r="B849" s="30"/>
      <c r="C849" s="31">
        <v>2</v>
      </c>
      <c r="D849" s="31"/>
      <c r="E849" s="31"/>
      <c r="F849" s="31"/>
      <c r="G849" s="31">
        <f t="shared" si="39"/>
        <v>2</v>
      </c>
    </row>
    <row r="850" spans="1:7" x14ac:dyDescent="0.3">
      <c r="A850" s="30" t="s">
        <v>372</v>
      </c>
      <c r="B850" s="30"/>
      <c r="C850" s="31">
        <v>2</v>
      </c>
      <c r="D850" s="31"/>
      <c r="E850" s="31"/>
      <c r="F850" s="31"/>
      <c r="G850" s="31">
        <f t="shared" si="39"/>
        <v>2</v>
      </c>
    </row>
    <row r="851" spans="1:7" x14ac:dyDescent="0.3">
      <c r="A851" s="30" t="s">
        <v>374</v>
      </c>
      <c r="B851" s="30"/>
      <c r="C851" s="31">
        <v>2</v>
      </c>
      <c r="D851" s="31"/>
      <c r="E851" s="31"/>
      <c r="F851" s="31"/>
      <c r="G851" s="31">
        <f t="shared" si="39"/>
        <v>2</v>
      </c>
    </row>
    <row r="852" spans="1:7" x14ac:dyDescent="0.3">
      <c r="A852" s="30" t="s">
        <v>376</v>
      </c>
      <c r="B852" s="30"/>
      <c r="C852" s="31">
        <v>2</v>
      </c>
      <c r="D852" s="31"/>
      <c r="E852" s="31"/>
      <c r="F852" s="31"/>
      <c r="G852" s="31">
        <f t="shared" si="39"/>
        <v>2</v>
      </c>
    </row>
    <row r="853" spans="1:7" x14ac:dyDescent="0.3">
      <c r="A853" s="30" t="s">
        <v>379</v>
      </c>
      <c r="B853" s="30"/>
      <c r="C853" s="31">
        <v>1</v>
      </c>
      <c r="D853" s="31"/>
      <c r="E853" s="31"/>
      <c r="F853" s="31"/>
      <c r="G853" s="31">
        <f t="shared" si="39"/>
        <v>1</v>
      </c>
    </row>
    <row r="854" spans="1:7" x14ac:dyDescent="0.3">
      <c r="A854" s="30" t="s">
        <v>380</v>
      </c>
      <c r="B854" s="30"/>
      <c r="C854" s="31">
        <v>1</v>
      </c>
      <c r="D854" s="31"/>
      <c r="E854" s="31"/>
      <c r="F854" s="31"/>
      <c r="G854" s="31">
        <f t="shared" si="39"/>
        <v>1</v>
      </c>
    </row>
    <row r="855" spans="1:7" x14ac:dyDescent="0.3">
      <c r="A855" s="30" t="s">
        <v>407</v>
      </c>
      <c r="B855" s="30"/>
      <c r="C855" s="31">
        <v>1</v>
      </c>
      <c r="D855" s="31"/>
      <c r="E855" s="31"/>
      <c r="F855" s="31"/>
      <c r="G855" s="31">
        <f t="shared" si="39"/>
        <v>1</v>
      </c>
    </row>
    <row r="856" spans="1:7" x14ac:dyDescent="0.3">
      <c r="A856" s="30" t="s">
        <v>381</v>
      </c>
      <c r="B856" s="30"/>
      <c r="C856" s="31">
        <v>1</v>
      </c>
      <c r="D856" s="31"/>
      <c r="E856" s="31"/>
      <c r="F856" s="31"/>
      <c r="G856" s="31">
        <f t="shared" si="39"/>
        <v>1</v>
      </c>
    </row>
    <row r="857" spans="1:7" x14ac:dyDescent="0.3">
      <c r="A857" s="30" t="s">
        <v>382</v>
      </c>
      <c r="B857" s="30"/>
      <c r="C857" s="31">
        <v>1</v>
      </c>
      <c r="D857" s="31"/>
      <c r="E857" s="31"/>
      <c r="F857" s="31"/>
      <c r="G857" s="31">
        <f t="shared" si="39"/>
        <v>1</v>
      </c>
    </row>
    <row r="859" spans="1:7" x14ac:dyDescent="0.3">
      <c r="B859" t="s">
        <v>351</v>
      </c>
      <c r="C859" s="25" t="s">
        <v>5</v>
      </c>
      <c r="D859" s="26" t="s">
        <v>6</v>
      </c>
      <c r="E859" s="25" t="s">
        <v>7</v>
      </c>
    </row>
    <row r="860" spans="1:7" x14ac:dyDescent="0.3">
      <c r="B860" t="s">
        <v>351</v>
      </c>
      <c r="C860" s="25" t="s">
        <v>8</v>
      </c>
      <c r="D860" s="26" t="s">
        <v>162</v>
      </c>
      <c r="E860" s="25" t="s">
        <v>163</v>
      </c>
    </row>
    <row r="861" spans="1:7" x14ac:dyDescent="0.3">
      <c r="B861" t="s">
        <v>351</v>
      </c>
      <c r="C861" s="25" t="s">
        <v>11</v>
      </c>
      <c r="D861" s="26" t="s">
        <v>164</v>
      </c>
      <c r="E861" s="25" t="s">
        <v>165</v>
      </c>
    </row>
    <row r="863" spans="1:7" ht="45" customHeight="1" x14ac:dyDescent="0.3">
      <c r="A863" s="27" t="s">
        <v>554</v>
      </c>
      <c r="B863" s="27" t="s">
        <v>352</v>
      </c>
      <c r="C863" s="27" t="s">
        <v>166</v>
      </c>
      <c r="D863" s="28" t="s">
        <v>16</v>
      </c>
      <c r="E863" s="122" t="s">
        <v>167</v>
      </c>
      <c r="F863" s="122" t="s">
        <v>167</v>
      </c>
      <c r="G863" s="29">
        <f>SUM(G864:G875)</f>
        <v>120</v>
      </c>
    </row>
    <row r="864" spans="1:7" x14ac:dyDescent="0.3">
      <c r="A864" s="30" t="s">
        <v>510</v>
      </c>
      <c r="B864" s="30"/>
      <c r="C864" s="31">
        <v>10</v>
      </c>
      <c r="D864" s="31"/>
      <c r="E864" s="31"/>
      <c r="F864" s="31"/>
      <c r="G864" s="31">
        <f t="shared" ref="G864:G875" si="40">PRODUCT(C864:F864)</f>
        <v>10</v>
      </c>
    </row>
    <row r="865" spans="1:7" x14ac:dyDescent="0.3">
      <c r="A865" s="30" t="s">
        <v>511</v>
      </c>
      <c r="B865" s="30"/>
      <c r="C865" s="31">
        <v>10</v>
      </c>
      <c r="D865" s="31"/>
      <c r="E865" s="31"/>
      <c r="F865" s="31"/>
      <c r="G865" s="31">
        <f t="shared" si="40"/>
        <v>10</v>
      </c>
    </row>
    <row r="866" spans="1:7" x14ac:dyDescent="0.3">
      <c r="A866" s="30" t="s">
        <v>512</v>
      </c>
      <c r="B866" s="30"/>
      <c r="C866" s="31">
        <v>10</v>
      </c>
      <c r="D866" s="31"/>
      <c r="E866" s="31"/>
      <c r="F866" s="31"/>
      <c r="G866" s="31">
        <f t="shared" si="40"/>
        <v>10</v>
      </c>
    </row>
    <row r="867" spans="1:7" x14ac:dyDescent="0.3">
      <c r="A867" s="30" t="s">
        <v>513</v>
      </c>
      <c r="B867" s="30"/>
      <c r="C867" s="31">
        <v>10</v>
      </c>
      <c r="D867" s="31"/>
      <c r="E867" s="31"/>
      <c r="F867" s="31"/>
      <c r="G867" s="31">
        <f t="shared" si="40"/>
        <v>10</v>
      </c>
    </row>
    <row r="868" spans="1:7" x14ac:dyDescent="0.3">
      <c r="A868" s="30" t="s">
        <v>514</v>
      </c>
      <c r="B868" s="30"/>
      <c r="C868" s="31">
        <v>10</v>
      </c>
      <c r="D868" s="31"/>
      <c r="E868" s="31"/>
      <c r="F868" s="31"/>
      <c r="G868" s="31">
        <f t="shared" si="40"/>
        <v>10</v>
      </c>
    </row>
    <row r="869" spans="1:7" x14ac:dyDescent="0.3">
      <c r="A869" s="30" t="s">
        <v>515</v>
      </c>
      <c r="B869" s="30"/>
      <c r="C869" s="31">
        <v>10</v>
      </c>
      <c r="D869" s="31"/>
      <c r="E869" s="31"/>
      <c r="F869" s="31"/>
      <c r="G869" s="31">
        <f t="shared" si="40"/>
        <v>10</v>
      </c>
    </row>
    <row r="870" spans="1:7" x14ac:dyDescent="0.3">
      <c r="A870" s="30" t="s">
        <v>516</v>
      </c>
      <c r="B870" s="30"/>
      <c r="C870" s="31">
        <v>10</v>
      </c>
      <c r="D870" s="31"/>
      <c r="E870" s="31"/>
      <c r="F870" s="31"/>
      <c r="G870" s="31">
        <f t="shared" si="40"/>
        <v>10</v>
      </c>
    </row>
    <row r="871" spans="1:7" x14ac:dyDescent="0.3">
      <c r="A871" s="30" t="s">
        <v>517</v>
      </c>
      <c r="B871" s="30"/>
      <c r="C871" s="31">
        <v>10</v>
      </c>
      <c r="D871" s="31"/>
      <c r="E871" s="31"/>
      <c r="F871" s="31"/>
      <c r="G871" s="31">
        <f t="shared" si="40"/>
        <v>10</v>
      </c>
    </row>
    <row r="872" spans="1:7" x14ac:dyDescent="0.3">
      <c r="A872" s="30" t="s">
        <v>518</v>
      </c>
      <c r="B872" s="30"/>
      <c r="C872" s="31">
        <v>10</v>
      </c>
      <c r="D872" s="31"/>
      <c r="E872" s="31"/>
      <c r="F872" s="31"/>
      <c r="G872" s="31">
        <f t="shared" si="40"/>
        <v>10</v>
      </c>
    </row>
    <row r="873" spans="1:7" x14ac:dyDescent="0.3">
      <c r="A873" s="30" t="s">
        <v>519</v>
      </c>
      <c r="B873" s="30"/>
      <c r="C873" s="31">
        <v>10</v>
      </c>
      <c r="D873" s="31"/>
      <c r="E873" s="31"/>
      <c r="F873" s="31"/>
      <c r="G873" s="31">
        <f t="shared" si="40"/>
        <v>10</v>
      </c>
    </row>
    <row r="874" spans="1:7" x14ac:dyDescent="0.3">
      <c r="A874" s="30" t="s">
        <v>381</v>
      </c>
      <c r="B874" s="30"/>
      <c r="C874" s="31">
        <v>10</v>
      </c>
      <c r="D874" s="31"/>
      <c r="E874" s="31"/>
      <c r="F874" s="31"/>
      <c r="G874" s="31">
        <f t="shared" si="40"/>
        <v>10</v>
      </c>
    </row>
    <row r="875" spans="1:7" x14ac:dyDescent="0.3">
      <c r="A875" s="30" t="s">
        <v>382</v>
      </c>
      <c r="B875" s="30"/>
      <c r="C875" s="31">
        <v>10</v>
      </c>
      <c r="D875" s="31"/>
      <c r="E875" s="31"/>
      <c r="F875" s="31"/>
      <c r="G875" s="31">
        <f t="shared" si="40"/>
        <v>10</v>
      </c>
    </row>
    <row r="877" spans="1:7" ht="45" customHeight="1" x14ac:dyDescent="0.3">
      <c r="A877" s="27" t="s">
        <v>555</v>
      </c>
      <c r="B877" s="27" t="s">
        <v>352</v>
      </c>
      <c r="C877" s="27" t="s">
        <v>168</v>
      </c>
      <c r="D877" s="28" t="s">
        <v>16</v>
      </c>
      <c r="E877" s="122" t="s">
        <v>169</v>
      </c>
      <c r="F877" s="122" t="s">
        <v>169</v>
      </c>
      <c r="G877" s="29">
        <f>SUM(G878:G889)</f>
        <v>49.3</v>
      </c>
    </row>
    <row r="878" spans="1:7" x14ac:dyDescent="0.3">
      <c r="A878" s="30" t="s">
        <v>361</v>
      </c>
      <c r="B878" s="30"/>
      <c r="C878" s="31">
        <v>2</v>
      </c>
      <c r="D878" s="31"/>
      <c r="E878" s="31"/>
      <c r="F878" s="31"/>
      <c r="G878" s="31">
        <f t="shared" ref="G878:G889" si="41">PRODUCT(C878:F878)</f>
        <v>2</v>
      </c>
    </row>
    <row r="879" spans="1:7" x14ac:dyDescent="0.3">
      <c r="A879" s="30" t="s">
        <v>363</v>
      </c>
      <c r="B879" s="30"/>
      <c r="C879" s="31">
        <v>3.5</v>
      </c>
      <c r="D879" s="31"/>
      <c r="E879" s="31"/>
      <c r="F879" s="31"/>
      <c r="G879" s="31">
        <f t="shared" si="41"/>
        <v>3.5</v>
      </c>
    </row>
    <row r="880" spans="1:7" x14ac:dyDescent="0.3">
      <c r="A880" s="30" t="s">
        <v>365</v>
      </c>
      <c r="B880" s="30"/>
      <c r="C880" s="31">
        <v>4.5999999999999996</v>
      </c>
      <c r="D880" s="31"/>
      <c r="E880" s="31"/>
      <c r="F880" s="31"/>
      <c r="G880" s="31">
        <f t="shared" si="41"/>
        <v>4.5999999999999996</v>
      </c>
    </row>
    <row r="881" spans="1:7" x14ac:dyDescent="0.3">
      <c r="A881" s="30" t="s">
        <v>367</v>
      </c>
      <c r="B881" s="30"/>
      <c r="C881" s="31">
        <v>3.7</v>
      </c>
      <c r="D881" s="31"/>
      <c r="E881" s="31"/>
      <c r="F881" s="31"/>
      <c r="G881" s="31">
        <f t="shared" si="41"/>
        <v>3.7</v>
      </c>
    </row>
    <row r="882" spans="1:7" x14ac:dyDescent="0.3">
      <c r="A882" s="30" t="s">
        <v>369</v>
      </c>
      <c r="B882" s="30"/>
      <c r="C882" s="31">
        <v>7.25</v>
      </c>
      <c r="D882" s="31"/>
      <c r="E882" s="31"/>
      <c r="F882" s="31"/>
      <c r="G882" s="31">
        <f t="shared" si="41"/>
        <v>7.25</v>
      </c>
    </row>
    <row r="883" spans="1:7" x14ac:dyDescent="0.3">
      <c r="A883" s="30" t="s">
        <v>371</v>
      </c>
      <c r="B883" s="30"/>
      <c r="C883" s="31">
        <v>7.25</v>
      </c>
      <c r="D883" s="31"/>
      <c r="E883" s="31"/>
      <c r="F883" s="31"/>
      <c r="G883" s="31">
        <f t="shared" si="41"/>
        <v>7.25</v>
      </c>
    </row>
    <row r="884" spans="1:7" x14ac:dyDescent="0.3">
      <c r="A884" s="30" t="s">
        <v>373</v>
      </c>
      <c r="B884" s="30"/>
      <c r="C884" s="31">
        <v>4.5</v>
      </c>
      <c r="D884" s="31"/>
      <c r="E884" s="31"/>
      <c r="F884" s="31"/>
      <c r="G884" s="31">
        <f t="shared" si="41"/>
        <v>4.5</v>
      </c>
    </row>
    <row r="885" spans="1:7" x14ac:dyDescent="0.3">
      <c r="A885" s="30" t="s">
        <v>375</v>
      </c>
      <c r="B885" s="30"/>
      <c r="C885" s="31">
        <v>4</v>
      </c>
      <c r="D885" s="31"/>
      <c r="E885" s="31"/>
      <c r="F885" s="31"/>
      <c r="G885" s="31">
        <f t="shared" si="41"/>
        <v>4</v>
      </c>
    </row>
    <row r="886" spans="1:7" x14ac:dyDescent="0.3">
      <c r="A886" s="30" t="s">
        <v>377</v>
      </c>
      <c r="B886" s="30"/>
      <c r="C886" s="31">
        <v>2.5</v>
      </c>
      <c r="D886" s="31"/>
      <c r="E886" s="31"/>
      <c r="F886" s="31"/>
      <c r="G886" s="31">
        <f t="shared" si="41"/>
        <v>2.5</v>
      </c>
    </row>
    <row r="887" spans="1:7" x14ac:dyDescent="0.3">
      <c r="A887" s="30" t="s">
        <v>407</v>
      </c>
      <c r="B887" s="30"/>
      <c r="C887" s="31">
        <v>4</v>
      </c>
      <c r="D887" s="31"/>
      <c r="E887" s="31"/>
      <c r="F887" s="31"/>
      <c r="G887" s="31">
        <f t="shared" si="41"/>
        <v>4</v>
      </c>
    </row>
    <row r="888" spans="1:7" x14ac:dyDescent="0.3">
      <c r="A888" s="30" t="s">
        <v>505</v>
      </c>
      <c r="B888" s="30"/>
      <c r="C888" s="31">
        <v>3</v>
      </c>
      <c r="D888" s="31"/>
      <c r="E888" s="31"/>
      <c r="F888" s="31"/>
      <c r="G888" s="31">
        <f t="shared" si="41"/>
        <v>3</v>
      </c>
    </row>
    <row r="889" spans="1:7" x14ac:dyDescent="0.3">
      <c r="A889" s="30" t="s">
        <v>506</v>
      </c>
      <c r="B889" s="30"/>
      <c r="C889" s="31">
        <v>3</v>
      </c>
      <c r="D889" s="31"/>
      <c r="E889" s="31"/>
      <c r="F889" s="31"/>
      <c r="G889" s="31">
        <f t="shared" si="41"/>
        <v>3</v>
      </c>
    </row>
    <row r="891" spans="1:7" ht="45" customHeight="1" x14ac:dyDescent="0.3">
      <c r="A891" s="27" t="s">
        <v>556</v>
      </c>
      <c r="B891" s="27" t="s">
        <v>352</v>
      </c>
      <c r="C891" s="27" t="s">
        <v>170</v>
      </c>
      <c r="D891" s="28" t="s">
        <v>15</v>
      </c>
      <c r="E891" s="122" t="s">
        <v>171</v>
      </c>
      <c r="F891" s="122" t="s">
        <v>171</v>
      </c>
      <c r="G891" s="29">
        <f>SUM(G892:G903)</f>
        <v>22</v>
      </c>
    </row>
    <row r="892" spans="1:7" x14ac:dyDescent="0.3">
      <c r="A892" s="30" t="s">
        <v>557</v>
      </c>
      <c r="B892" s="30"/>
      <c r="C892" s="31">
        <v>2</v>
      </c>
      <c r="D892" s="31"/>
      <c r="E892" s="31"/>
      <c r="F892" s="31"/>
      <c r="G892" s="31">
        <f t="shared" ref="G892:G903" si="42">PRODUCT(C892:F892)</f>
        <v>2</v>
      </c>
    </row>
    <row r="893" spans="1:7" x14ac:dyDescent="0.3">
      <c r="A893" s="30" t="s">
        <v>558</v>
      </c>
      <c r="B893" s="30"/>
      <c r="C893" s="31">
        <v>2</v>
      </c>
      <c r="D893" s="31"/>
      <c r="E893" s="31"/>
      <c r="F893" s="31"/>
      <c r="G893" s="31">
        <f t="shared" si="42"/>
        <v>2</v>
      </c>
    </row>
    <row r="894" spans="1:7" x14ac:dyDescent="0.3">
      <c r="A894" s="30" t="s">
        <v>559</v>
      </c>
      <c r="B894" s="30"/>
      <c r="C894" s="31">
        <v>2</v>
      </c>
      <c r="D894" s="31"/>
      <c r="E894" s="31"/>
      <c r="F894" s="31"/>
      <c r="G894" s="31">
        <f t="shared" si="42"/>
        <v>2</v>
      </c>
    </row>
    <row r="895" spans="1:7" x14ac:dyDescent="0.3">
      <c r="A895" s="30" t="s">
        <v>560</v>
      </c>
      <c r="B895" s="30"/>
      <c r="C895" s="31">
        <v>2</v>
      </c>
      <c r="D895" s="31"/>
      <c r="E895" s="31"/>
      <c r="F895" s="31"/>
      <c r="G895" s="31">
        <f t="shared" si="42"/>
        <v>2</v>
      </c>
    </row>
    <row r="896" spans="1:7" x14ac:dyDescent="0.3">
      <c r="A896" s="30" t="s">
        <v>561</v>
      </c>
      <c r="B896" s="30"/>
      <c r="C896" s="31">
        <v>2</v>
      </c>
      <c r="D896" s="31"/>
      <c r="E896" s="31"/>
      <c r="F896" s="31"/>
      <c r="G896" s="31">
        <f t="shared" si="42"/>
        <v>2</v>
      </c>
    </row>
    <row r="897" spans="1:7" x14ac:dyDescent="0.3">
      <c r="A897" s="30" t="s">
        <v>562</v>
      </c>
      <c r="B897" s="30"/>
      <c r="C897" s="31">
        <v>2</v>
      </c>
      <c r="D897" s="31"/>
      <c r="E897" s="31"/>
      <c r="F897" s="31"/>
      <c r="G897" s="31">
        <f t="shared" si="42"/>
        <v>2</v>
      </c>
    </row>
    <row r="898" spans="1:7" x14ac:dyDescent="0.3">
      <c r="A898" s="30" t="s">
        <v>563</v>
      </c>
      <c r="B898" s="30"/>
      <c r="C898" s="31">
        <v>2</v>
      </c>
      <c r="D898" s="31"/>
      <c r="E898" s="31"/>
      <c r="F898" s="31"/>
      <c r="G898" s="31">
        <f t="shared" si="42"/>
        <v>2</v>
      </c>
    </row>
    <row r="899" spans="1:7" x14ac:dyDescent="0.3">
      <c r="A899" s="30" t="s">
        <v>564</v>
      </c>
      <c r="B899" s="30"/>
      <c r="C899" s="31">
        <v>2</v>
      </c>
      <c r="D899" s="31"/>
      <c r="E899" s="31"/>
      <c r="F899" s="31"/>
      <c r="G899" s="31">
        <f t="shared" si="42"/>
        <v>2</v>
      </c>
    </row>
    <row r="900" spans="1:7" x14ac:dyDescent="0.3">
      <c r="A900" s="30" t="s">
        <v>565</v>
      </c>
      <c r="B900" s="30"/>
      <c r="C900" s="31">
        <v>2</v>
      </c>
      <c r="D900" s="31"/>
      <c r="E900" s="31"/>
      <c r="F900" s="31"/>
      <c r="G900" s="31">
        <f t="shared" si="42"/>
        <v>2</v>
      </c>
    </row>
    <row r="901" spans="1:7" x14ac:dyDescent="0.3">
      <c r="A901" s="30" t="s">
        <v>566</v>
      </c>
      <c r="B901" s="30"/>
      <c r="C901" s="31">
        <v>2</v>
      </c>
      <c r="D901" s="31"/>
      <c r="E901" s="31"/>
      <c r="F901" s="31"/>
      <c r="G901" s="31">
        <f t="shared" si="42"/>
        <v>2</v>
      </c>
    </row>
    <row r="902" spans="1:7" x14ac:dyDescent="0.3">
      <c r="A902" s="30" t="s">
        <v>567</v>
      </c>
      <c r="B902" s="30"/>
      <c r="C902" s="31">
        <v>1</v>
      </c>
      <c r="D902" s="31"/>
      <c r="E902" s="31"/>
      <c r="F902" s="31"/>
      <c r="G902" s="31">
        <f t="shared" si="42"/>
        <v>1</v>
      </c>
    </row>
    <row r="903" spans="1:7" x14ac:dyDescent="0.3">
      <c r="A903" s="30" t="s">
        <v>568</v>
      </c>
      <c r="B903" s="30"/>
      <c r="C903" s="31">
        <v>1</v>
      </c>
      <c r="D903" s="31"/>
      <c r="E903" s="31"/>
      <c r="F903" s="31"/>
      <c r="G903" s="31">
        <f t="shared" si="42"/>
        <v>1</v>
      </c>
    </row>
    <row r="905" spans="1:7" ht="45" customHeight="1" x14ac:dyDescent="0.3">
      <c r="A905" s="27" t="s">
        <v>569</v>
      </c>
      <c r="B905" s="27" t="s">
        <v>352</v>
      </c>
      <c r="C905" s="27" t="s">
        <v>172</v>
      </c>
      <c r="D905" s="28" t="s">
        <v>15</v>
      </c>
      <c r="E905" s="122" t="s">
        <v>173</v>
      </c>
      <c r="F905" s="122" t="s">
        <v>173</v>
      </c>
      <c r="G905" s="29">
        <f>SUM(G906:G917)</f>
        <v>22</v>
      </c>
    </row>
    <row r="906" spans="1:7" x14ac:dyDescent="0.3">
      <c r="A906" s="30" t="s">
        <v>557</v>
      </c>
      <c r="B906" s="30"/>
      <c r="C906" s="31">
        <v>2</v>
      </c>
      <c r="D906" s="31"/>
      <c r="E906" s="31"/>
      <c r="F906" s="31"/>
      <c r="G906" s="31">
        <f t="shared" ref="G906:G917" si="43">PRODUCT(C906:F906)</f>
        <v>2</v>
      </c>
    </row>
    <row r="907" spans="1:7" x14ac:dyDescent="0.3">
      <c r="A907" s="30" t="s">
        <v>558</v>
      </c>
      <c r="B907" s="30"/>
      <c r="C907" s="31">
        <v>2</v>
      </c>
      <c r="D907" s="31"/>
      <c r="E907" s="31"/>
      <c r="F907" s="31"/>
      <c r="G907" s="31">
        <f t="shared" si="43"/>
        <v>2</v>
      </c>
    </row>
    <row r="908" spans="1:7" x14ac:dyDescent="0.3">
      <c r="A908" s="30" t="s">
        <v>559</v>
      </c>
      <c r="B908" s="30"/>
      <c r="C908" s="31">
        <v>2</v>
      </c>
      <c r="D908" s="31"/>
      <c r="E908" s="31"/>
      <c r="F908" s="31"/>
      <c r="G908" s="31">
        <f t="shared" si="43"/>
        <v>2</v>
      </c>
    </row>
    <row r="909" spans="1:7" x14ac:dyDescent="0.3">
      <c r="A909" s="30" t="s">
        <v>560</v>
      </c>
      <c r="B909" s="30"/>
      <c r="C909" s="31">
        <v>2</v>
      </c>
      <c r="D909" s="31"/>
      <c r="E909" s="31"/>
      <c r="F909" s="31"/>
      <c r="G909" s="31">
        <f t="shared" si="43"/>
        <v>2</v>
      </c>
    </row>
    <row r="910" spans="1:7" x14ac:dyDescent="0.3">
      <c r="A910" s="30" t="s">
        <v>561</v>
      </c>
      <c r="B910" s="30"/>
      <c r="C910" s="31">
        <v>2</v>
      </c>
      <c r="D910" s="31"/>
      <c r="E910" s="31"/>
      <c r="F910" s="31"/>
      <c r="G910" s="31">
        <f t="shared" si="43"/>
        <v>2</v>
      </c>
    </row>
    <row r="911" spans="1:7" x14ac:dyDescent="0.3">
      <c r="A911" s="30" t="s">
        <v>562</v>
      </c>
      <c r="B911" s="30"/>
      <c r="C911" s="31">
        <v>2</v>
      </c>
      <c r="D911" s="31"/>
      <c r="E911" s="31"/>
      <c r="F911" s="31"/>
      <c r="G911" s="31">
        <f t="shared" si="43"/>
        <v>2</v>
      </c>
    </row>
    <row r="912" spans="1:7" x14ac:dyDescent="0.3">
      <c r="A912" s="30" t="s">
        <v>563</v>
      </c>
      <c r="B912" s="30"/>
      <c r="C912" s="31">
        <v>2</v>
      </c>
      <c r="D912" s="31"/>
      <c r="E912" s="31"/>
      <c r="F912" s="31"/>
      <c r="G912" s="31">
        <f t="shared" si="43"/>
        <v>2</v>
      </c>
    </row>
    <row r="913" spans="1:7" x14ac:dyDescent="0.3">
      <c r="A913" s="30" t="s">
        <v>564</v>
      </c>
      <c r="B913" s="30"/>
      <c r="C913" s="31">
        <v>2</v>
      </c>
      <c r="D913" s="31"/>
      <c r="E913" s="31"/>
      <c r="F913" s="31"/>
      <c r="G913" s="31">
        <f t="shared" si="43"/>
        <v>2</v>
      </c>
    </row>
    <row r="914" spans="1:7" x14ac:dyDescent="0.3">
      <c r="A914" s="30" t="s">
        <v>565</v>
      </c>
      <c r="B914" s="30"/>
      <c r="C914" s="31">
        <v>2</v>
      </c>
      <c r="D914" s="31"/>
      <c r="E914" s="31"/>
      <c r="F914" s="31"/>
      <c r="G914" s="31">
        <f t="shared" si="43"/>
        <v>2</v>
      </c>
    </row>
    <row r="915" spans="1:7" x14ac:dyDescent="0.3">
      <c r="A915" s="30" t="s">
        <v>566</v>
      </c>
      <c r="B915" s="30"/>
      <c r="C915" s="31">
        <v>2</v>
      </c>
      <c r="D915" s="31"/>
      <c r="E915" s="31"/>
      <c r="F915" s="31"/>
      <c r="G915" s="31">
        <f t="shared" si="43"/>
        <v>2</v>
      </c>
    </row>
    <row r="916" spans="1:7" x14ac:dyDescent="0.3">
      <c r="A916" s="30" t="s">
        <v>567</v>
      </c>
      <c r="B916" s="30"/>
      <c r="C916" s="31">
        <v>1</v>
      </c>
      <c r="D916" s="31"/>
      <c r="E916" s="31"/>
      <c r="F916" s="31"/>
      <c r="G916" s="31">
        <f t="shared" si="43"/>
        <v>1</v>
      </c>
    </row>
    <row r="917" spans="1:7" x14ac:dyDescent="0.3">
      <c r="A917" s="30" t="s">
        <v>568</v>
      </c>
      <c r="B917" s="30"/>
      <c r="C917" s="31">
        <v>1</v>
      </c>
      <c r="D917" s="31"/>
      <c r="E917" s="31"/>
      <c r="F917" s="31"/>
      <c r="G917" s="31">
        <f t="shared" si="43"/>
        <v>1</v>
      </c>
    </row>
    <row r="919" spans="1:7" x14ac:dyDescent="0.3">
      <c r="B919" t="s">
        <v>351</v>
      </c>
      <c r="C919" s="25" t="s">
        <v>5</v>
      </c>
      <c r="D919" s="26" t="s">
        <v>6</v>
      </c>
      <c r="E919" s="25" t="s">
        <v>7</v>
      </c>
    </row>
    <row r="920" spans="1:7" x14ac:dyDescent="0.3">
      <c r="B920" t="s">
        <v>351</v>
      </c>
      <c r="C920" s="25" t="s">
        <v>8</v>
      </c>
      <c r="D920" s="26" t="s">
        <v>174</v>
      </c>
      <c r="E920" s="25" t="s">
        <v>175</v>
      </c>
    </row>
    <row r="921" spans="1:7" x14ac:dyDescent="0.3">
      <c r="B921" t="s">
        <v>351</v>
      </c>
      <c r="C921" s="25" t="s">
        <v>11</v>
      </c>
      <c r="D921" s="26" t="s">
        <v>176</v>
      </c>
      <c r="E921" s="25" t="s">
        <v>177</v>
      </c>
    </row>
    <row r="923" spans="1:7" ht="45" customHeight="1" x14ac:dyDescent="0.3">
      <c r="A923" s="27" t="s">
        <v>570</v>
      </c>
      <c r="B923" s="27" t="s">
        <v>352</v>
      </c>
      <c r="C923" s="27" t="s">
        <v>12</v>
      </c>
      <c r="D923" s="28" t="s">
        <v>13</v>
      </c>
      <c r="E923" s="122" t="s">
        <v>14</v>
      </c>
      <c r="F923" s="122" t="s">
        <v>14</v>
      </c>
      <c r="G923" s="29">
        <f>SUM(G924:G924)</f>
        <v>8</v>
      </c>
    </row>
    <row r="924" spans="1:7" x14ac:dyDescent="0.3">
      <c r="A924" s="30" t="s">
        <v>353</v>
      </c>
      <c r="B924" s="30"/>
      <c r="C924" s="31">
        <v>8</v>
      </c>
      <c r="D924" s="31"/>
      <c r="E924" s="31"/>
      <c r="F924" s="31"/>
      <c r="G924" s="31">
        <f>PRODUCT(C924:F924)</f>
        <v>8</v>
      </c>
    </row>
    <row r="926" spans="1:7" ht="45" customHeight="1" x14ac:dyDescent="0.3">
      <c r="A926" s="27" t="s">
        <v>571</v>
      </c>
      <c r="B926" s="27" t="s">
        <v>352</v>
      </c>
      <c r="C926" s="27" t="s">
        <v>178</v>
      </c>
      <c r="D926" s="28" t="s">
        <v>15</v>
      </c>
      <c r="E926" s="122" t="s">
        <v>179</v>
      </c>
      <c r="F926" s="122" t="s">
        <v>179</v>
      </c>
      <c r="G926" s="29">
        <f>SUM(G927:G927)</f>
        <v>2</v>
      </c>
    </row>
    <row r="927" spans="1:7" x14ac:dyDescent="0.3">
      <c r="A927" s="30" t="s">
        <v>572</v>
      </c>
      <c r="B927" s="30"/>
      <c r="C927" s="31">
        <v>2</v>
      </c>
      <c r="D927" s="31"/>
      <c r="E927" s="31"/>
      <c r="F927" s="31"/>
      <c r="G927" s="31">
        <f>PRODUCT(C927:F927)</f>
        <v>2</v>
      </c>
    </row>
    <row r="929" spans="1:7" ht="45" customHeight="1" x14ac:dyDescent="0.3">
      <c r="A929" s="27" t="s">
        <v>573</v>
      </c>
      <c r="B929" s="27" t="s">
        <v>352</v>
      </c>
      <c r="C929" s="27" t="s">
        <v>180</v>
      </c>
      <c r="D929" s="28" t="s">
        <v>16</v>
      </c>
      <c r="E929" s="122" t="s">
        <v>181</v>
      </c>
      <c r="F929" s="122" t="s">
        <v>181</v>
      </c>
      <c r="G929" s="29">
        <f>SUM(G930:G931)</f>
        <v>180</v>
      </c>
    </row>
    <row r="930" spans="1:7" x14ac:dyDescent="0.3">
      <c r="A930" s="30" t="s">
        <v>574</v>
      </c>
      <c r="B930" s="30"/>
      <c r="C930" s="31">
        <v>25</v>
      </c>
      <c r="D930" s="31">
        <v>3</v>
      </c>
      <c r="E930" s="31"/>
      <c r="F930" s="31"/>
      <c r="G930" s="31">
        <f>PRODUCT(C930:F930)</f>
        <v>75</v>
      </c>
    </row>
    <row r="931" spans="1:7" x14ac:dyDescent="0.3">
      <c r="A931" s="30" t="s">
        <v>575</v>
      </c>
      <c r="B931" s="30"/>
      <c r="C931" s="31">
        <v>35</v>
      </c>
      <c r="D931" s="31">
        <v>3</v>
      </c>
      <c r="E931" s="31"/>
      <c r="F931" s="31"/>
      <c r="G931" s="31">
        <f>PRODUCT(C931:F931)</f>
        <v>105</v>
      </c>
    </row>
    <row r="933" spans="1:7" x14ac:dyDescent="0.3">
      <c r="B933" t="s">
        <v>351</v>
      </c>
      <c r="C933" s="25" t="s">
        <v>5</v>
      </c>
      <c r="D933" s="26" t="s">
        <v>6</v>
      </c>
      <c r="E933" s="25" t="s">
        <v>7</v>
      </c>
    </row>
    <row r="934" spans="1:7" x14ac:dyDescent="0.3">
      <c r="B934" t="s">
        <v>351</v>
      </c>
      <c r="C934" s="25" t="s">
        <v>8</v>
      </c>
      <c r="D934" s="26" t="s">
        <v>174</v>
      </c>
      <c r="E934" s="25" t="s">
        <v>175</v>
      </c>
    </row>
    <row r="935" spans="1:7" x14ac:dyDescent="0.3">
      <c r="B935" t="s">
        <v>351</v>
      </c>
      <c r="C935" s="25" t="s">
        <v>11</v>
      </c>
      <c r="D935" s="26" t="s">
        <v>182</v>
      </c>
      <c r="E935" s="25" t="s">
        <v>183</v>
      </c>
    </row>
    <row r="937" spans="1:7" ht="45" customHeight="1" x14ac:dyDescent="0.3">
      <c r="A937" s="27" t="s">
        <v>576</v>
      </c>
      <c r="B937" s="27" t="s">
        <v>352</v>
      </c>
      <c r="C937" s="27" t="s">
        <v>184</v>
      </c>
      <c r="D937" s="28" t="s">
        <v>15</v>
      </c>
      <c r="E937" s="122" t="s">
        <v>185</v>
      </c>
      <c r="F937" s="122" t="s">
        <v>185</v>
      </c>
      <c r="G937" s="29">
        <f>SUM(G938:G950)</f>
        <v>39</v>
      </c>
    </row>
    <row r="938" spans="1:7" x14ac:dyDescent="0.3">
      <c r="A938" s="30" t="s">
        <v>396</v>
      </c>
      <c r="B938" s="30"/>
      <c r="C938" s="31">
        <v>3</v>
      </c>
      <c r="D938" s="31"/>
      <c r="E938" s="31"/>
      <c r="F938" s="31"/>
      <c r="G938" s="31">
        <f t="shared" ref="G938:G950" si="44">PRODUCT(C938:F938)</f>
        <v>3</v>
      </c>
    </row>
    <row r="939" spans="1:7" x14ac:dyDescent="0.3">
      <c r="A939" s="30" t="s">
        <v>398</v>
      </c>
      <c r="B939" s="30"/>
      <c r="C939" s="31">
        <v>3</v>
      </c>
      <c r="D939" s="31"/>
      <c r="E939" s="31"/>
      <c r="F939" s="31"/>
      <c r="G939" s="31">
        <f t="shared" si="44"/>
        <v>3</v>
      </c>
    </row>
    <row r="940" spans="1:7" x14ac:dyDescent="0.3">
      <c r="A940" s="30" t="s">
        <v>399</v>
      </c>
      <c r="B940" s="30"/>
      <c r="C940" s="31">
        <v>3</v>
      </c>
      <c r="D940" s="31"/>
      <c r="E940" s="31"/>
      <c r="F940" s="31"/>
      <c r="G940" s="31">
        <f t="shared" si="44"/>
        <v>3</v>
      </c>
    </row>
    <row r="941" spans="1:7" x14ac:dyDescent="0.3">
      <c r="A941" s="30" t="s">
        <v>400</v>
      </c>
      <c r="B941" s="30"/>
      <c r="C941" s="31">
        <v>3</v>
      </c>
      <c r="D941" s="31"/>
      <c r="E941" s="31"/>
      <c r="F941" s="31"/>
      <c r="G941" s="31">
        <f t="shared" si="44"/>
        <v>3</v>
      </c>
    </row>
    <row r="942" spans="1:7" x14ac:dyDescent="0.3">
      <c r="A942" s="30" t="s">
        <v>401</v>
      </c>
      <c r="B942" s="30"/>
      <c r="C942" s="31">
        <v>3</v>
      </c>
      <c r="D942" s="31"/>
      <c r="E942" s="31"/>
      <c r="F942" s="31"/>
      <c r="G942" s="31">
        <f t="shared" si="44"/>
        <v>3</v>
      </c>
    </row>
    <row r="943" spans="1:7" x14ac:dyDescent="0.3">
      <c r="A943" s="30" t="s">
        <v>402</v>
      </c>
      <c r="B943" s="30"/>
      <c r="C943" s="31">
        <v>3</v>
      </c>
      <c r="D943" s="31"/>
      <c r="E943" s="31"/>
      <c r="F943" s="31"/>
      <c r="G943" s="31">
        <f t="shared" si="44"/>
        <v>3</v>
      </c>
    </row>
    <row r="944" spans="1:7" x14ac:dyDescent="0.3">
      <c r="A944" s="30" t="s">
        <v>403</v>
      </c>
      <c r="B944" s="30"/>
      <c r="C944" s="31">
        <v>3</v>
      </c>
      <c r="D944" s="31"/>
      <c r="E944" s="31"/>
      <c r="F944" s="31"/>
      <c r="G944" s="31">
        <f t="shared" si="44"/>
        <v>3</v>
      </c>
    </row>
    <row r="945" spans="1:7" x14ac:dyDescent="0.3">
      <c r="A945" s="30" t="s">
        <v>404</v>
      </c>
      <c r="B945" s="30"/>
      <c r="C945" s="31">
        <v>3</v>
      </c>
      <c r="D945" s="31"/>
      <c r="E945" s="31"/>
      <c r="F945" s="31"/>
      <c r="G945" s="31">
        <f t="shared" si="44"/>
        <v>3</v>
      </c>
    </row>
    <row r="946" spans="1:7" x14ac:dyDescent="0.3">
      <c r="A946" s="30" t="s">
        <v>405</v>
      </c>
      <c r="B946" s="30"/>
      <c r="C946" s="31">
        <v>3</v>
      </c>
      <c r="D946" s="31"/>
      <c r="E946" s="31"/>
      <c r="F946" s="31"/>
      <c r="G946" s="31">
        <f t="shared" si="44"/>
        <v>3</v>
      </c>
    </row>
    <row r="947" spans="1:7" x14ac:dyDescent="0.3">
      <c r="A947" s="30" t="s">
        <v>380</v>
      </c>
      <c r="B947" s="30"/>
      <c r="C947" s="31">
        <v>3</v>
      </c>
      <c r="D947" s="31"/>
      <c r="E947" s="31"/>
      <c r="F947" s="31"/>
      <c r="G947" s="31">
        <f t="shared" si="44"/>
        <v>3</v>
      </c>
    </row>
    <row r="948" spans="1:7" x14ac:dyDescent="0.3">
      <c r="A948" s="30" t="s">
        <v>577</v>
      </c>
      <c r="B948" s="30"/>
      <c r="C948" s="31">
        <v>3</v>
      </c>
      <c r="D948" s="31"/>
      <c r="E948" s="31"/>
      <c r="F948" s="31"/>
      <c r="G948" s="31">
        <f t="shared" si="44"/>
        <v>3</v>
      </c>
    </row>
    <row r="949" spans="1:7" x14ac:dyDescent="0.3">
      <c r="A949" s="30" t="s">
        <v>578</v>
      </c>
      <c r="B949" s="30"/>
      <c r="C949" s="31">
        <v>3</v>
      </c>
      <c r="D949" s="31"/>
      <c r="E949" s="31"/>
      <c r="F949" s="31"/>
      <c r="G949" s="31">
        <f t="shared" si="44"/>
        <v>3</v>
      </c>
    </row>
    <row r="950" spans="1:7" x14ac:dyDescent="0.3">
      <c r="A950" s="30" t="s">
        <v>359</v>
      </c>
      <c r="B950" s="30"/>
      <c r="C950" s="31">
        <v>3</v>
      </c>
      <c r="D950" s="31"/>
      <c r="E950" s="31"/>
      <c r="F950" s="31"/>
      <c r="G950" s="31">
        <f t="shared" si="44"/>
        <v>3</v>
      </c>
    </row>
    <row r="952" spans="1:7" ht="45" customHeight="1" x14ac:dyDescent="0.3">
      <c r="A952" s="27" t="s">
        <v>579</v>
      </c>
      <c r="B952" s="27" t="s">
        <v>352</v>
      </c>
      <c r="C952" s="27" t="s">
        <v>186</v>
      </c>
      <c r="D952" s="28" t="s">
        <v>16</v>
      </c>
      <c r="E952" s="122" t="s">
        <v>187</v>
      </c>
      <c r="F952" s="122" t="s">
        <v>187</v>
      </c>
      <c r="G952" s="29">
        <f>SUM(G953:G966)</f>
        <v>287</v>
      </c>
    </row>
    <row r="953" spans="1:7" x14ac:dyDescent="0.3">
      <c r="A953" s="30" t="s">
        <v>498</v>
      </c>
      <c r="B953" s="30"/>
      <c r="C953" s="31">
        <v>20</v>
      </c>
      <c r="D953" s="31">
        <v>2</v>
      </c>
      <c r="E953" s="31"/>
      <c r="F953" s="31"/>
      <c r="G953" s="31">
        <f t="shared" ref="G953:G966" si="45">PRODUCT(C953:F953)</f>
        <v>40</v>
      </c>
    </row>
    <row r="954" spans="1:7" x14ac:dyDescent="0.3">
      <c r="A954" s="30" t="s">
        <v>411</v>
      </c>
      <c r="B954" s="30"/>
      <c r="C954" s="31">
        <v>13.5</v>
      </c>
      <c r="D954" s="31">
        <v>2</v>
      </c>
      <c r="E954" s="31"/>
      <c r="F954" s="31"/>
      <c r="G954" s="31">
        <f t="shared" si="45"/>
        <v>27</v>
      </c>
    </row>
    <row r="955" spans="1:7" x14ac:dyDescent="0.3">
      <c r="A955" s="30" t="s">
        <v>359</v>
      </c>
      <c r="B955" s="30"/>
      <c r="C955" s="31">
        <v>16.5</v>
      </c>
      <c r="D955" s="31">
        <v>2</v>
      </c>
      <c r="E955" s="31"/>
      <c r="F955" s="31"/>
      <c r="G955" s="31">
        <f t="shared" si="45"/>
        <v>33</v>
      </c>
    </row>
    <row r="956" spans="1:7" x14ac:dyDescent="0.3">
      <c r="A956" s="30" t="s">
        <v>354</v>
      </c>
      <c r="B956" s="30"/>
      <c r="C956" s="31">
        <v>3</v>
      </c>
      <c r="D956" s="31">
        <v>2</v>
      </c>
      <c r="E956" s="31"/>
      <c r="F956" s="31"/>
      <c r="G956" s="31">
        <f t="shared" si="45"/>
        <v>6</v>
      </c>
    </row>
    <row r="957" spans="1:7" x14ac:dyDescent="0.3">
      <c r="A957" s="30" t="s">
        <v>360</v>
      </c>
      <c r="B957" s="30"/>
      <c r="C957" s="31">
        <v>10</v>
      </c>
      <c r="D957" s="31">
        <v>2</v>
      </c>
      <c r="E957" s="31"/>
      <c r="F957" s="31"/>
      <c r="G957" s="31">
        <f t="shared" si="45"/>
        <v>20</v>
      </c>
    </row>
    <row r="958" spans="1:7" x14ac:dyDescent="0.3">
      <c r="A958" s="30" t="s">
        <v>362</v>
      </c>
      <c r="B958" s="30"/>
      <c r="C958" s="31">
        <v>10</v>
      </c>
      <c r="D958" s="31">
        <v>2</v>
      </c>
      <c r="E958" s="31"/>
      <c r="F958" s="31"/>
      <c r="G958" s="31">
        <f t="shared" si="45"/>
        <v>20</v>
      </c>
    </row>
    <row r="959" spans="1:7" x14ac:dyDescent="0.3">
      <c r="A959" s="30" t="s">
        <v>364</v>
      </c>
      <c r="B959" s="30"/>
      <c r="C959" s="31">
        <v>10</v>
      </c>
      <c r="D959" s="31">
        <v>2</v>
      </c>
      <c r="E959" s="31"/>
      <c r="F959" s="31"/>
      <c r="G959" s="31">
        <f t="shared" si="45"/>
        <v>20</v>
      </c>
    </row>
    <row r="960" spans="1:7" x14ac:dyDescent="0.3">
      <c r="A960" s="30" t="s">
        <v>366</v>
      </c>
      <c r="B960" s="30"/>
      <c r="C960" s="31">
        <v>10</v>
      </c>
      <c r="D960" s="31">
        <v>2</v>
      </c>
      <c r="E960" s="31"/>
      <c r="F960" s="31"/>
      <c r="G960" s="31">
        <f t="shared" si="45"/>
        <v>20</v>
      </c>
    </row>
    <row r="961" spans="1:7" x14ac:dyDescent="0.3">
      <c r="A961" s="30" t="s">
        <v>368</v>
      </c>
      <c r="B961" s="30"/>
      <c r="C961" s="31">
        <v>6.5</v>
      </c>
      <c r="D961" s="31">
        <v>2</v>
      </c>
      <c r="E961" s="31"/>
      <c r="F961" s="31"/>
      <c r="G961" s="31">
        <f t="shared" si="45"/>
        <v>13</v>
      </c>
    </row>
    <row r="962" spans="1:7" x14ac:dyDescent="0.3">
      <c r="A962" s="30" t="s">
        <v>370</v>
      </c>
      <c r="B962" s="30"/>
      <c r="C962" s="31">
        <v>6.5</v>
      </c>
      <c r="D962" s="31">
        <v>2</v>
      </c>
      <c r="E962" s="31"/>
      <c r="F962" s="31"/>
      <c r="G962" s="31">
        <f t="shared" si="45"/>
        <v>13</v>
      </c>
    </row>
    <row r="963" spans="1:7" x14ac:dyDescent="0.3">
      <c r="A963" s="30" t="s">
        <v>372</v>
      </c>
      <c r="B963" s="30"/>
      <c r="C963" s="31">
        <v>6.5</v>
      </c>
      <c r="D963" s="31">
        <v>2</v>
      </c>
      <c r="E963" s="31"/>
      <c r="F963" s="31"/>
      <c r="G963" s="31">
        <f t="shared" si="45"/>
        <v>13</v>
      </c>
    </row>
    <row r="964" spans="1:7" x14ac:dyDescent="0.3">
      <c r="A964" s="30" t="s">
        <v>374</v>
      </c>
      <c r="B964" s="30"/>
      <c r="C964" s="31">
        <v>6.5</v>
      </c>
      <c r="D964" s="31">
        <v>2</v>
      </c>
      <c r="E964" s="31"/>
      <c r="F964" s="31"/>
      <c r="G964" s="31">
        <f t="shared" si="45"/>
        <v>13</v>
      </c>
    </row>
    <row r="965" spans="1:7" x14ac:dyDescent="0.3">
      <c r="A965" s="30" t="s">
        <v>376</v>
      </c>
      <c r="B965" s="30"/>
      <c r="C965" s="31">
        <v>6.5</v>
      </c>
      <c r="D965" s="31">
        <v>2</v>
      </c>
      <c r="E965" s="31"/>
      <c r="F965" s="31"/>
      <c r="G965" s="31">
        <f t="shared" si="45"/>
        <v>13</v>
      </c>
    </row>
    <row r="966" spans="1:7" x14ac:dyDescent="0.3">
      <c r="A966" s="30" t="s">
        <v>380</v>
      </c>
      <c r="B966" s="30"/>
      <c r="C966" s="31">
        <v>18</v>
      </c>
      <c r="D966" s="31">
        <v>2</v>
      </c>
      <c r="E966" s="31"/>
      <c r="F966" s="31"/>
      <c r="G966" s="31">
        <f t="shared" si="45"/>
        <v>36</v>
      </c>
    </row>
    <row r="968" spans="1:7" ht="45" customHeight="1" x14ac:dyDescent="0.3">
      <c r="A968" s="27" t="s">
        <v>580</v>
      </c>
      <c r="B968" s="27" t="s">
        <v>352</v>
      </c>
      <c r="C968" s="27" t="s">
        <v>188</v>
      </c>
      <c r="D968" s="28" t="s">
        <v>16</v>
      </c>
      <c r="E968" s="122" t="s">
        <v>189</v>
      </c>
      <c r="F968" s="122" t="s">
        <v>189</v>
      </c>
      <c r="G968" s="29">
        <f>SUM(G969:G982)</f>
        <v>143.5</v>
      </c>
    </row>
    <row r="969" spans="1:7" x14ac:dyDescent="0.3">
      <c r="A969" s="30" t="s">
        <v>498</v>
      </c>
      <c r="B969" s="30"/>
      <c r="C969" s="31">
        <v>20</v>
      </c>
      <c r="D969" s="31"/>
      <c r="E969" s="31"/>
      <c r="F969" s="31"/>
      <c r="G969" s="31">
        <f t="shared" ref="G969:G982" si="46">PRODUCT(C969:F969)</f>
        <v>20</v>
      </c>
    </row>
    <row r="970" spans="1:7" x14ac:dyDescent="0.3">
      <c r="A970" s="30" t="s">
        <v>411</v>
      </c>
      <c r="B970" s="30"/>
      <c r="C970" s="31">
        <v>13.5</v>
      </c>
      <c r="D970" s="31"/>
      <c r="E970" s="31"/>
      <c r="F970" s="31"/>
      <c r="G970" s="31">
        <f t="shared" si="46"/>
        <v>13.5</v>
      </c>
    </row>
    <row r="971" spans="1:7" x14ac:dyDescent="0.3">
      <c r="A971" s="30" t="s">
        <v>359</v>
      </c>
      <c r="B971" s="30"/>
      <c r="C971" s="31">
        <v>16.5</v>
      </c>
      <c r="D971" s="31"/>
      <c r="E971" s="31"/>
      <c r="F971" s="31"/>
      <c r="G971" s="31">
        <f t="shared" si="46"/>
        <v>16.5</v>
      </c>
    </row>
    <row r="972" spans="1:7" x14ac:dyDescent="0.3">
      <c r="A972" s="30" t="s">
        <v>354</v>
      </c>
      <c r="B972" s="30"/>
      <c r="C972" s="31">
        <v>3</v>
      </c>
      <c r="D972" s="31"/>
      <c r="E972" s="31"/>
      <c r="F972" s="31"/>
      <c r="G972" s="31">
        <f t="shared" si="46"/>
        <v>3</v>
      </c>
    </row>
    <row r="973" spans="1:7" x14ac:dyDescent="0.3">
      <c r="A973" s="30" t="s">
        <v>360</v>
      </c>
      <c r="B973" s="30"/>
      <c r="C973" s="31">
        <v>10</v>
      </c>
      <c r="D973" s="31"/>
      <c r="E973" s="31"/>
      <c r="F973" s="31"/>
      <c r="G973" s="31">
        <f t="shared" si="46"/>
        <v>10</v>
      </c>
    </row>
    <row r="974" spans="1:7" x14ac:dyDescent="0.3">
      <c r="A974" s="30" t="s">
        <v>362</v>
      </c>
      <c r="B974" s="30"/>
      <c r="C974" s="31">
        <v>10</v>
      </c>
      <c r="D974" s="31"/>
      <c r="E974" s="31"/>
      <c r="F974" s="31"/>
      <c r="G974" s="31">
        <f t="shared" si="46"/>
        <v>10</v>
      </c>
    </row>
    <row r="975" spans="1:7" x14ac:dyDescent="0.3">
      <c r="A975" s="30" t="s">
        <v>364</v>
      </c>
      <c r="B975" s="30"/>
      <c r="C975" s="31">
        <v>10</v>
      </c>
      <c r="D975" s="31"/>
      <c r="E975" s="31"/>
      <c r="F975" s="31"/>
      <c r="G975" s="31">
        <f t="shared" si="46"/>
        <v>10</v>
      </c>
    </row>
    <row r="976" spans="1:7" x14ac:dyDescent="0.3">
      <c r="A976" s="30" t="s">
        <v>366</v>
      </c>
      <c r="B976" s="30"/>
      <c r="C976" s="31">
        <v>10</v>
      </c>
      <c r="D976" s="31"/>
      <c r="E976" s="31"/>
      <c r="F976" s="31"/>
      <c r="G976" s="31">
        <f t="shared" si="46"/>
        <v>10</v>
      </c>
    </row>
    <row r="977" spans="1:7" x14ac:dyDescent="0.3">
      <c r="A977" s="30" t="s">
        <v>368</v>
      </c>
      <c r="B977" s="30"/>
      <c r="C977" s="31">
        <v>6.5</v>
      </c>
      <c r="D977" s="31"/>
      <c r="E977" s="31"/>
      <c r="F977" s="31"/>
      <c r="G977" s="31">
        <f t="shared" si="46"/>
        <v>6.5</v>
      </c>
    </row>
    <row r="978" spans="1:7" x14ac:dyDescent="0.3">
      <c r="A978" s="30" t="s">
        <v>370</v>
      </c>
      <c r="B978" s="30"/>
      <c r="C978" s="31">
        <v>6.5</v>
      </c>
      <c r="D978" s="31"/>
      <c r="E978" s="31"/>
      <c r="F978" s="31"/>
      <c r="G978" s="31">
        <f t="shared" si="46"/>
        <v>6.5</v>
      </c>
    </row>
    <row r="979" spans="1:7" x14ac:dyDescent="0.3">
      <c r="A979" s="30" t="s">
        <v>372</v>
      </c>
      <c r="B979" s="30"/>
      <c r="C979" s="31">
        <v>6.5</v>
      </c>
      <c r="D979" s="31"/>
      <c r="E979" s="31"/>
      <c r="F979" s="31"/>
      <c r="G979" s="31">
        <f t="shared" si="46"/>
        <v>6.5</v>
      </c>
    </row>
    <row r="980" spans="1:7" x14ac:dyDescent="0.3">
      <c r="A980" s="30" t="s">
        <v>374</v>
      </c>
      <c r="B980" s="30"/>
      <c r="C980" s="31">
        <v>6.5</v>
      </c>
      <c r="D980" s="31"/>
      <c r="E980" s="31"/>
      <c r="F980" s="31"/>
      <c r="G980" s="31">
        <f t="shared" si="46"/>
        <v>6.5</v>
      </c>
    </row>
    <row r="981" spans="1:7" x14ac:dyDescent="0.3">
      <c r="A981" s="30" t="s">
        <v>376</v>
      </c>
      <c r="B981" s="30"/>
      <c r="C981" s="31">
        <v>6.5</v>
      </c>
      <c r="D981" s="31"/>
      <c r="E981" s="31"/>
      <c r="F981" s="31"/>
      <c r="G981" s="31">
        <f t="shared" si="46"/>
        <v>6.5</v>
      </c>
    </row>
    <row r="982" spans="1:7" x14ac:dyDescent="0.3">
      <c r="A982" s="30" t="s">
        <v>380</v>
      </c>
      <c r="B982" s="30"/>
      <c r="C982" s="31">
        <v>18</v>
      </c>
      <c r="D982" s="31"/>
      <c r="E982" s="31"/>
      <c r="F982" s="31"/>
      <c r="G982" s="31">
        <f t="shared" si="46"/>
        <v>18</v>
      </c>
    </row>
    <row r="984" spans="1:7" ht="45" customHeight="1" x14ac:dyDescent="0.3">
      <c r="A984" s="27" t="s">
        <v>581</v>
      </c>
      <c r="B984" s="27" t="s">
        <v>352</v>
      </c>
      <c r="C984" s="27" t="s">
        <v>190</v>
      </c>
      <c r="D984" s="28" t="s">
        <v>15</v>
      </c>
      <c r="E984" s="122" t="s">
        <v>191</v>
      </c>
      <c r="F984" s="122" t="s">
        <v>191</v>
      </c>
      <c r="G984" s="29">
        <f>SUM(G985:G985)</f>
        <v>1</v>
      </c>
    </row>
    <row r="985" spans="1:7" x14ac:dyDescent="0.3">
      <c r="A985" s="30" t="s">
        <v>582</v>
      </c>
      <c r="B985" s="30"/>
      <c r="C985" s="31">
        <v>1</v>
      </c>
      <c r="D985" s="31"/>
      <c r="E985" s="31"/>
      <c r="F985" s="31"/>
      <c r="G985" s="31">
        <f>PRODUCT(C985:F985)</f>
        <v>1</v>
      </c>
    </row>
    <row r="987" spans="1:7" x14ac:dyDescent="0.3">
      <c r="B987" t="s">
        <v>351</v>
      </c>
      <c r="C987" s="25" t="s">
        <v>5</v>
      </c>
      <c r="D987" s="26" t="s">
        <v>6</v>
      </c>
      <c r="E987" s="25" t="s">
        <v>7</v>
      </c>
    </row>
    <row r="988" spans="1:7" x14ac:dyDescent="0.3">
      <c r="B988" t="s">
        <v>351</v>
      </c>
      <c r="C988" s="25" t="s">
        <v>8</v>
      </c>
      <c r="D988" s="26" t="s">
        <v>192</v>
      </c>
      <c r="E988" s="25" t="s">
        <v>193</v>
      </c>
    </row>
    <row r="990" spans="1:7" ht="45" customHeight="1" x14ac:dyDescent="0.3">
      <c r="A990" s="27" t="s">
        <v>583</v>
      </c>
      <c r="B990" s="27" t="s">
        <v>352</v>
      </c>
      <c r="C990" s="27" t="s">
        <v>195</v>
      </c>
      <c r="D990" s="28" t="s">
        <v>15</v>
      </c>
      <c r="E990" s="122" t="s">
        <v>584</v>
      </c>
      <c r="F990" s="122" t="s">
        <v>584</v>
      </c>
      <c r="G990" s="29">
        <f>SUM(G991:G991)</f>
        <v>9</v>
      </c>
    </row>
    <row r="991" spans="1:7" x14ac:dyDescent="0.3">
      <c r="A991" s="30" t="s">
        <v>585</v>
      </c>
      <c r="B991" s="30"/>
      <c r="C991" s="31">
        <v>9</v>
      </c>
      <c r="D991" s="31"/>
      <c r="E991" s="31"/>
      <c r="F991" s="31"/>
      <c r="G991" s="31">
        <f>PRODUCT(C991:F991)</f>
        <v>9</v>
      </c>
    </row>
    <row r="993" spans="1:7" ht="45" customHeight="1" x14ac:dyDescent="0.3">
      <c r="A993" s="27" t="s">
        <v>586</v>
      </c>
      <c r="B993" s="27" t="s">
        <v>352</v>
      </c>
      <c r="C993" s="27" t="s">
        <v>197</v>
      </c>
      <c r="D993" s="28" t="s">
        <v>15</v>
      </c>
      <c r="E993" s="122" t="s">
        <v>587</v>
      </c>
      <c r="F993" s="122" t="s">
        <v>587</v>
      </c>
      <c r="G993" s="29">
        <f>SUM(G994:G994)</f>
        <v>1</v>
      </c>
    </row>
    <row r="994" spans="1:7" x14ac:dyDescent="0.3">
      <c r="A994" s="30" t="s">
        <v>588</v>
      </c>
      <c r="B994" s="30"/>
      <c r="C994" s="31">
        <v>1</v>
      </c>
      <c r="D994" s="31"/>
      <c r="E994" s="31"/>
      <c r="F994" s="31"/>
      <c r="G994" s="31">
        <f>PRODUCT(C994:F994)</f>
        <v>1</v>
      </c>
    </row>
    <row r="996" spans="1:7" ht="45" customHeight="1" x14ac:dyDescent="0.3">
      <c r="A996" s="27" t="s">
        <v>589</v>
      </c>
      <c r="B996" s="27" t="s">
        <v>352</v>
      </c>
      <c r="C996" s="27" t="s">
        <v>199</v>
      </c>
      <c r="D996" s="28" t="s">
        <v>15</v>
      </c>
      <c r="E996" s="122" t="s">
        <v>590</v>
      </c>
      <c r="F996" s="122" t="s">
        <v>590</v>
      </c>
      <c r="G996" s="29">
        <f>SUM(G997:G997)</f>
        <v>1</v>
      </c>
    </row>
    <row r="997" spans="1:7" x14ac:dyDescent="0.3">
      <c r="A997" s="30"/>
      <c r="B997" s="30"/>
      <c r="C997" s="31">
        <v>1</v>
      </c>
      <c r="D997" s="31"/>
      <c r="E997" s="31"/>
      <c r="F997" s="31"/>
      <c r="G997" s="31">
        <f>PRODUCT(C997:F997)</f>
        <v>1</v>
      </c>
    </row>
    <row r="999" spans="1:7" ht="45" customHeight="1" x14ac:dyDescent="0.3">
      <c r="A999" s="27" t="s">
        <v>591</v>
      </c>
      <c r="B999" s="27" t="s">
        <v>352</v>
      </c>
      <c r="C999" s="27" t="s">
        <v>201</v>
      </c>
      <c r="D999" s="28" t="s">
        <v>15</v>
      </c>
      <c r="E999" s="122" t="s">
        <v>592</v>
      </c>
      <c r="F999" s="122" t="s">
        <v>592</v>
      </c>
      <c r="G999" s="29">
        <f>SUM(G1000:G1000)</f>
        <v>1</v>
      </c>
    </row>
    <row r="1000" spans="1:7" x14ac:dyDescent="0.3">
      <c r="A1000" s="30"/>
      <c r="B1000" s="30"/>
      <c r="C1000" s="31">
        <v>1</v>
      </c>
      <c r="D1000" s="31"/>
      <c r="E1000" s="31"/>
      <c r="F1000" s="31"/>
      <c r="G1000" s="31">
        <f>PRODUCT(C1000:F1000)</f>
        <v>1</v>
      </c>
    </row>
    <row r="1002" spans="1:7" ht="45" customHeight="1" x14ac:dyDescent="0.3">
      <c r="A1002" s="27" t="s">
        <v>593</v>
      </c>
      <c r="B1002" s="27" t="s">
        <v>352</v>
      </c>
      <c r="C1002" s="27" t="s">
        <v>203</v>
      </c>
      <c r="D1002" s="28" t="s">
        <v>15</v>
      </c>
      <c r="E1002" s="122" t="s">
        <v>594</v>
      </c>
      <c r="F1002" s="122" t="s">
        <v>594</v>
      </c>
      <c r="G1002" s="29">
        <f>SUM(G1003:G1003)</f>
        <v>5</v>
      </c>
    </row>
    <row r="1003" spans="1:7" x14ac:dyDescent="0.3">
      <c r="A1003" s="30"/>
      <c r="B1003" s="30"/>
      <c r="C1003" s="31">
        <v>5</v>
      </c>
      <c r="D1003" s="31"/>
      <c r="E1003" s="31"/>
      <c r="F1003" s="31"/>
      <c r="G1003" s="31">
        <f>PRODUCT(C1003:F1003)</f>
        <v>5</v>
      </c>
    </row>
  </sheetData>
  <mergeCells count="127">
    <mergeCell ref="E51:F51"/>
    <mergeCell ref="E54:F54"/>
    <mergeCell ref="E60:F60"/>
    <mergeCell ref="E38:F38"/>
    <mergeCell ref="E47:F47"/>
    <mergeCell ref="E121:F121"/>
    <mergeCell ref="E129:F129"/>
    <mergeCell ref="E138:F138"/>
    <mergeCell ref="E155:F155"/>
    <mergeCell ref="E67:F67"/>
    <mergeCell ref="E75:F75"/>
    <mergeCell ref="E89:F89"/>
    <mergeCell ref="E97:F97"/>
    <mergeCell ref="E101:F101"/>
    <mergeCell ref="E105:F105"/>
    <mergeCell ref="E108:F108"/>
    <mergeCell ref="E111:F111"/>
    <mergeCell ref="E115:F115"/>
    <mergeCell ref="E141:F141"/>
    <mergeCell ref="E146:F146"/>
    <mergeCell ref="E149:F149"/>
    <mergeCell ref="E152:F152"/>
    <mergeCell ref="E1:H1"/>
    <mergeCell ref="E2:H2"/>
    <mergeCell ref="E3:H3"/>
    <mergeCell ref="E4:H4"/>
    <mergeCell ref="C6:G6"/>
    <mergeCell ref="E24:F24"/>
    <mergeCell ref="E12:F12"/>
    <mergeCell ref="E20:F20"/>
    <mergeCell ref="E31:F31"/>
    <mergeCell ref="E158:F158"/>
    <mergeCell ref="E162:F162"/>
    <mergeCell ref="E165:F165"/>
    <mergeCell ref="E169:F169"/>
    <mergeCell ref="E172:F172"/>
    <mergeCell ref="E256:F256"/>
    <mergeCell ref="E259:F259"/>
    <mergeCell ref="E262:F262"/>
    <mergeCell ref="E265:F265"/>
    <mergeCell ref="E253:F253"/>
    <mergeCell ref="E180:F180"/>
    <mergeCell ref="E190:F190"/>
    <mergeCell ref="E193:F193"/>
    <mergeCell ref="E196:F196"/>
    <mergeCell ref="E200:F200"/>
    <mergeCell ref="E211:F211"/>
    <mergeCell ref="E215:F215"/>
    <mergeCell ref="E224:F224"/>
    <mergeCell ref="E229:F229"/>
    <mergeCell ref="E235:F235"/>
    <mergeCell ref="E239:F239"/>
    <mergeCell ref="E244:F244"/>
    <mergeCell ref="E285:F285"/>
    <mergeCell ref="E306:F306"/>
    <mergeCell ref="E322:F322"/>
    <mergeCell ref="E333:F333"/>
    <mergeCell ref="E363:F363"/>
    <mergeCell ref="E377:F377"/>
    <mergeCell ref="E396:F396"/>
    <mergeCell ref="E400:F400"/>
    <mergeCell ref="E403:F403"/>
    <mergeCell ref="E406:F406"/>
    <mergeCell ref="E409:F409"/>
    <mergeCell ref="E425:F425"/>
    <mergeCell ref="E440:F440"/>
    <mergeCell ref="E443:F443"/>
    <mergeCell ref="E458:F458"/>
    <mergeCell ref="E473:F473"/>
    <mergeCell ref="E476:F476"/>
    <mergeCell ref="E483:F483"/>
    <mergeCell ref="E486:F486"/>
    <mergeCell ref="E489:F489"/>
    <mergeCell ref="E492:F492"/>
    <mergeCell ref="E507:F507"/>
    <mergeCell ref="E510:F510"/>
    <mergeCell ref="E513:F513"/>
    <mergeCell ref="E528:F528"/>
    <mergeCell ref="E531:F531"/>
    <mergeCell ref="E538:F538"/>
    <mergeCell ref="E541:F541"/>
    <mergeCell ref="E548:F548"/>
    <mergeCell ref="E553:F553"/>
    <mergeCell ref="E557:F557"/>
    <mergeCell ref="E574:F574"/>
    <mergeCell ref="E588:F588"/>
    <mergeCell ref="E602:F602"/>
    <mergeCell ref="E605:F605"/>
    <mergeCell ref="E608:F608"/>
    <mergeCell ref="E625:F625"/>
    <mergeCell ref="E639:F639"/>
    <mergeCell ref="E657:F657"/>
    <mergeCell ref="E666:F666"/>
    <mergeCell ref="E673:F673"/>
    <mergeCell ref="E679:F679"/>
    <mergeCell ref="E698:F698"/>
    <mergeCell ref="E704:F704"/>
    <mergeCell ref="E710:F710"/>
    <mergeCell ref="E724:F724"/>
    <mergeCell ref="E738:F738"/>
    <mergeCell ref="E744:F744"/>
    <mergeCell ref="E750:F750"/>
    <mergeCell ref="E756:F756"/>
    <mergeCell ref="E762:F762"/>
    <mergeCell ref="E777:F777"/>
    <mergeCell ref="E787:F787"/>
    <mergeCell ref="E805:F805"/>
    <mergeCell ref="E808:F808"/>
    <mergeCell ref="E824:F824"/>
    <mergeCell ref="E827:F827"/>
    <mergeCell ref="E843:F843"/>
    <mergeCell ref="E863:F863"/>
    <mergeCell ref="E984:F984"/>
    <mergeCell ref="E990:F990"/>
    <mergeCell ref="E993:F993"/>
    <mergeCell ref="E996:F996"/>
    <mergeCell ref="E999:F999"/>
    <mergeCell ref="E1002:F1002"/>
    <mergeCell ref="E877:F877"/>
    <mergeCell ref="E891:F891"/>
    <mergeCell ref="E905:F905"/>
    <mergeCell ref="E923:F923"/>
    <mergeCell ref="E926:F926"/>
    <mergeCell ref="E929:F929"/>
    <mergeCell ref="E937:F937"/>
    <mergeCell ref="E952:F952"/>
    <mergeCell ref="E968:F968"/>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E7" sqref="E7"/>
    </sheetView>
  </sheetViews>
  <sheetFormatPr baseColWidth="10" defaultColWidth="8.88671875" defaultRowHeight="14.4" x14ac:dyDescent="0.3"/>
  <cols>
    <col min="1" max="1" width="6.5546875" customWidth="1"/>
    <col min="2" max="2" width="8.33203125" customWidth="1"/>
    <col min="3" max="3" width="29" customWidth="1"/>
    <col min="4" max="4" width="13.109375" customWidth="1"/>
    <col min="5" max="5" width="21.44140625" customWidth="1"/>
  </cols>
  <sheetData>
    <row r="1" spans="1:5" ht="18" x14ac:dyDescent="0.3">
      <c r="A1" s="127" t="s">
        <v>2648</v>
      </c>
      <c r="B1" s="128"/>
      <c r="C1" s="128"/>
      <c r="D1" s="128"/>
      <c r="E1" s="128"/>
    </row>
    <row r="2" spans="1:5" ht="15.6" x14ac:dyDescent="0.3">
      <c r="A2" s="79"/>
      <c r="B2" s="80"/>
      <c r="C2" s="80"/>
      <c r="D2" s="81"/>
      <c r="E2" s="82"/>
    </row>
    <row r="3" spans="1:5" ht="15.6" x14ac:dyDescent="0.3">
      <c r="A3" s="79"/>
      <c r="B3" s="80"/>
      <c r="C3" s="80"/>
      <c r="D3" s="81"/>
      <c r="E3" s="82"/>
    </row>
    <row r="4" spans="1:5" ht="15.6" x14ac:dyDescent="0.3">
      <c r="A4" s="83" t="s">
        <v>2649</v>
      </c>
      <c r="B4" s="84"/>
      <c r="C4" s="84"/>
      <c r="D4" s="85"/>
      <c r="E4" s="86"/>
    </row>
    <row r="5" spans="1:5" ht="15.6" x14ac:dyDescent="0.3">
      <c r="A5" s="87"/>
      <c r="B5" s="58"/>
      <c r="C5" s="58"/>
      <c r="D5" s="81"/>
      <c r="E5" s="82"/>
    </row>
    <row r="6" spans="1:5" ht="15.6" x14ac:dyDescent="0.3">
      <c r="A6" s="129" t="s">
        <v>2650</v>
      </c>
      <c r="B6" s="130"/>
      <c r="C6" s="130"/>
      <c r="D6" s="88"/>
      <c r="E6" s="89">
        <f>SUM(E7:E16)-0.01</f>
        <v>274619.08120000002</v>
      </c>
    </row>
    <row r="7" spans="1:5" ht="15.6" x14ac:dyDescent="0.3">
      <c r="A7" s="79"/>
      <c r="B7" s="90" t="s">
        <v>6</v>
      </c>
      <c r="C7" s="80" t="s">
        <v>2651</v>
      </c>
      <c r="D7" s="79"/>
      <c r="E7" s="81">
        <f>'T-PRES'!F26</f>
        <v>20784.212</v>
      </c>
    </row>
    <row r="8" spans="1:5" ht="15.6" x14ac:dyDescent="0.3">
      <c r="A8" s="79"/>
      <c r="B8" s="90" t="s">
        <v>17</v>
      </c>
      <c r="C8" s="80" t="s">
        <v>2652</v>
      </c>
      <c r="D8" s="79"/>
      <c r="E8" s="81">
        <f>'T-PRES'!F35</f>
        <v>5620.2</v>
      </c>
    </row>
    <row r="9" spans="1:5" ht="15.6" x14ac:dyDescent="0.3">
      <c r="A9" s="79"/>
      <c r="B9" s="90" t="s">
        <v>28</v>
      </c>
      <c r="C9" s="80" t="s">
        <v>2653</v>
      </c>
      <c r="D9" s="79"/>
      <c r="E9" s="81">
        <f>'T-PRES'!F47</f>
        <v>37528.463599999995</v>
      </c>
    </row>
    <row r="10" spans="1:5" ht="15.6" x14ac:dyDescent="0.3">
      <c r="A10" s="79"/>
      <c r="B10" s="90" t="s">
        <v>44</v>
      </c>
      <c r="C10" s="80" t="s">
        <v>2620</v>
      </c>
      <c r="D10" s="79"/>
      <c r="E10" s="81">
        <f>'T-PRES'!F61</f>
        <v>26769.803</v>
      </c>
    </row>
    <row r="11" spans="1:5" ht="15.6" x14ac:dyDescent="0.3">
      <c r="A11" s="79"/>
      <c r="B11" s="90" t="s">
        <v>86</v>
      </c>
      <c r="C11" s="80" t="s">
        <v>2654</v>
      </c>
      <c r="D11" s="79"/>
      <c r="E11" s="81">
        <f>'T-PRES'!F73</f>
        <v>51726.51</v>
      </c>
    </row>
    <row r="12" spans="1:5" ht="15.6" x14ac:dyDescent="0.3">
      <c r="A12" s="79"/>
      <c r="B12" s="90" t="s">
        <v>118</v>
      </c>
      <c r="C12" s="80" t="s">
        <v>2655</v>
      </c>
      <c r="D12" s="79"/>
      <c r="E12" s="81">
        <f>'T-PRES'!F85</f>
        <v>43386.071400000001</v>
      </c>
    </row>
    <row r="13" spans="1:5" ht="15.6" x14ac:dyDescent="0.3">
      <c r="A13" s="79"/>
      <c r="B13" s="90" t="s">
        <v>162</v>
      </c>
      <c r="C13" s="80" t="s">
        <v>2656</v>
      </c>
      <c r="D13" s="79"/>
      <c r="E13" s="81">
        <f>'T-PRES'!F103</f>
        <v>23798.491199999997</v>
      </c>
    </row>
    <row r="14" spans="1:5" ht="15.6" x14ac:dyDescent="0.3">
      <c r="A14" s="79"/>
      <c r="B14" s="90" t="s">
        <v>174</v>
      </c>
      <c r="C14" s="80" t="s">
        <v>2657</v>
      </c>
      <c r="D14" s="79"/>
      <c r="E14" s="81">
        <f>'T-PRES'!F113</f>
        <v>36229</v>
      </c>
    </row>
    <row r="15" spans="1:5" ht="15.6" x14ac:dyDescent="0.3">
      <c r="A15" s="79"/>
      <c r="B15" s="90" t="s">
        <v>192</v>
      </c>
      <c r="C15" s="80" t="s">
        <v>2658</v>
      </c>
      <c r="D15" s="79"/>
      <c r="E15" s="81">
        <f>'T-PRES'!F130</f>
        <v>17934</v>
      </c>
    </row>
    <row r="16" spans="1:5" ht="15.6" x14ac:dyDescent="0.3">
      <c r="A16" s="79"/>
      <c r="B16" s="90" t="s">
        <v>2659</v>
      </c>
      <c r="C16" s="80" t="s">
        <v>2660</v>
      </c>
      <c r="D16" s="79"/>
      <c r="E16" s="81">
        <f>'T-PRES'!F138</f>
        <v>10842.34</v>
      </c>
    </row>
    <row r="17" spans="1:5" ht="15.6" x14ac:dyDescent="0.3">
      <c r="A17" s="79"/>
      <c r="B17" s="91"/>
      <c r="C17" s="80"/>
      <c r="D17" s="81"/>
      <c r="E17" s="82"/>
    </row>
    <row r="18" spans="1:5" ht="15.6" x14ac:dyDescent="0.3">
      <c r="A18" s="129" t="s">
        <v>2661</v>
      </c>
      <c r="B18" s="130"/>
      <c r="C18" s="130"/>
      <c r="D18" s="88"/>
      <c r="E18" s="89">
        <f>SUM(E19:E27)</f>
        <v>255859.69</v>
      </c>
    </row>
    <row r="19" spans="1:5" ht="31.2" x14ac:dyDescent="0.3">
      <c r="A19" s="79"/>
      <c r="B19" s="90" t="s">
        <v>6</v>
      </c>
      <c r="C19" s="80" t="s">
        <v>2662</v>
      </c>
      <c r="D19" s="81"/>
      <c r="E19" s="82">
        <v>15434.74</v>
      </c>
    </row>
    <row r="20" spans="1:5" ht="15.6" x14ac:dyDescent="0.3">
      <c r="A20" s="79"/>
      <c r="B20" s="90" t="s">
        <v>17</v>
      </c>
      <c r="C20" s="80" t="s">
        <v>2663</v>
      </c>
      <c r="D20" s="81"/>
      <c r="E20" s="82">
        <v>47277.09</v>
      </c>
    </row>
    <row r="21" spans="1:5" ht="15.6" x14ac:dyDescent="0.3">
      <c r="A21" s="79"/>
      <c r="B21" s="90" t="s">
        <v>28</v>
      </c>
      <c r="C21" s="80" t="s">
        <v>2664</v>
      </c>
      <c r="D21" s="81"/>
      <c r="E21" s="82">
        <v>24755</v>
      </c>
    </row>
    <row r="22" spans="1:5" ht="15.6" x14ac:dyDescent="0.3">
      <c r="A22" s="79"/>
      <c r="B22" s="90" t="s">
        <v>44</v>
      </c>
      <c r="C22" s="80" t="s">
        <v>2665</v>
      </c>
      <c r="D22" s="81"/>
      <c r="E22" s="82">
        <v>47068.68</v>
      </c>
    </row>
    <row r="23" spans="1:5" ht="15.6" x14ac:dyDescent="0.3">
      <c r="A23" s="79"/>
      <c r="B23" s="90" t="s">
        <v>86</v>
      </c>
      <c r="C23" s="80" t="s">
        <v>2666</v>
      </c>
      <c r="D23" s="81"/>
      <c r="E23" s="82">
        <v>30710.91</v>
      </c>
    </row>
    <row r="24" spans="1:5" ht="15.6" x14ac:dyDescent="0.3">
      <c r="A24" s="79"/>
      <c r="B24" s="90" t="s">
        <v>118</v>
      </c>
      <c r="C24" s="80" t="s">
        <v>2667</v>
      </c>
      <c r="D24" s="81"/>
      <c r="E24" s="82">
        <v>28239.72</v>
      </c>
    </row>
    <row r="25" spans="1:5" ht="15.6" x14ac:dyDescent="0.3">
      <c r="A25" s="79"/>
      <c r="B25" s="90" t="s">
        <v>162</v>
      </c>
      <c r="C25" s="80" t="s">
        <v>2668</v>
      </c>
      <c r="D25" s="81"/>
      <c r="E25" s="82">
        <v>9705.94</v>
      </c>
    </row>
    <row r="26" spans="1:5" ht="15.6" x14ac:dyDescent="0.3">
      <c r="A26" s="79"/>
      <c r="B26" s="90" t="s">
        <v>174</v>
      </c>
      <c r="C26" s="80" t="s">
        <v>2669</v>
      </c>
      <c r="D26" s="81"/>
      <c r="E26" s="82">
        <v>15141.86</v>
      </c>
    </row>
    <row r="27" spans="1:5" ht="15.6" x14ac:dyDescent="0.3">
      <c r="A27" s="79"/>
      <c r="B27" s="90" t="s">
        <v>192</v>
      </c>
      <c r="C27" s="80" t="s">
        <v>2670</v>
      </c>
      <c r="D27" s="81"/>
      <c r="E27" s="82">
        <v>37525.75</v>
      </c>
    </row>
    <row r="28" spans="1:5" ht="15.6" x14ac:dyDescent="0.3">
      <c r="A28" s="79"/>
      <c r="B28" s="90"/>
      <c r="C28" s="80"/>
      <c r="D28" s="81"/>
      <c r="E28" s="82"/>
    </row>
    <row r="29" spans="1:5" ht="15.6" x14ac:dyDescent="0.3">
      <c r="A29" s="129" t="s">
        <v>2671</v>
      </c>
      <c r="B29" s="130"/>
      <c r="C29" s="130"/>
      <c r="D29" s="88"/>
      <c r="E29" s="89">
        <f>'[1]OFERTA x ENTREGA'!G193</f>
        <v>9866.7999999999993</v>
      </c>
    </row>
    <row r="30" spans="1:5" ht="15.6" x14ac:dyDescent="0.3">
      <c r="A30" s="79"/>
      <c r="B30" s="80"/>
      <c r="C30" s="80"/>
      <c r="D30" s="81"/>
      <c r="E30" s="82"/>
    </row>
    <row r="31" spans="1:5" ht="15.6" x14ac:dyDescent="0.3">
      <c r="A31" s="131" t="s">
        <v>2672</v>
      </c>
      <c r="B31" s="131"/>
      <c r="C31" s="131"/>
      <c r="D31" s="131"/>
      <c r="E31" s="92">
        <f>E6+E18+E29</f>
        <v>540345.57120000012</v>
      </c>
    </row>
    <row r="32" spans="1:5" x14ac:dyDescent="0.3">
      <c r="A32" s="93"/>
      <c r="B32" s="93"/>
      <c r="C32" s="93"/>
      <c r="D32" s="94"/>
      <c r="E32" s="95"/>
    </row>
  </sheetData>
  <mergeCells count="5">
    <mergeCell ref="A1:E1"/>
    <mergeCell ref="A6:C6"/>
    <mergeCell ref="A18:C18"/>
    <mergeCell ref="A29:C29"/>
    <mergeCell ref="A31:D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C20" sqref="C20"/>
    </sheetView>
  </sheetViews>
  <sheetFormatPr baseColWidth="10" defaultColWidth="8.88671875" defaultRowHeight="14.4" x14ac:dyDescent="0.3"/>
  <cols>
    <col min="1" max="1" width="9.88671875" customWidth="1"/>
    <col min="2" max="2" width="4.109375" customWidth="1"/>
    <col min="3" max="3" width="28" customWidth="1"/>
    <col min="4" max="4" width="16.44140625" customWidth="1"/>
    <col min="5" max="5" width="22.88671875" customWidth="1"/>
  </cols>
  <sheetData>
    <row r="1" spans="1:5" ht="18" x14ac:dyDescent="0.3">
      <c r="A1" s="127" t="s">
        <v>2673</v>
      </c>
      <c r="B1" s="128"/>
      <c r="C1" s="128"/>
      <c r="D1" s="128"/>
      <c r="E1" s="128"/>
    </row>
    <row r="2" spans="1:5" ht="15.6" x14ac:dyDescent="0.3">
      <c r="A2" s="79"/>
      <c r="B2" s="80"/>
      <c r="C2" s="80"/>
      <c r="D2" s="81"/>
      <c r="E2" s="96"/>
    </row>
    <row r="3" spans="1:5" ht="15.6" x14ac:dyDescent="0.3">
      <c r="A3" s="79"/>
      <c r="B3" s="80"/>
      <c r="C3" s="80"/>
      <c r="D3" s="81"/>
      <c r="E3" s="96"/>
    </row>
    <row r="4" spans="1:5" ht="15.6" x14ac:dyDescent="0.3">
      <c r="A4" s="133" t="s">
        <v>2674</v>
      </c>
      <c r="B4" s="134"/>
      <c r="C4" s="134"/>
      <c r="D4" s="97"/>
      <c r="E4" s="98">
        <f>RESUM!E31</f>
        <v>540345.57120000012</v>
      </c>
    </row>
    <row r="5" spans="1:5" ht="15.6" x14ac:dyDescent="0.3">
      <c r="A5" s="79"/>
      <c r="B5" s="80"/>
      <c r="C5" s="80"/>
      <c r="D5" s="81"/>
      <c r="E5" s="96"/>
    </row>
    <row r="6" spans="1:5" ht="15.6" x14ac:dyDescent="0.3">
      <c r="A6" s="99">
        <v>0.13</v>
      </c>
      <c r="B6" s="80"/>
      <c r="C6" s="100" t="s">
        <v>2675</v>
      </c>
      <c r="D6" s="101">
        <f>E4</f>
        <v>540345.57120000012</v>
      </c>
      <c r="E6" s="96">
        <f>E4*0.13</f>
        <v>70244.924256000013</v>
      </c>
    </row>
    <row r="7" spans="1:5" ht="15.6" x14ac:dyDescent="0.3">
      <c r="A7" s="99">
        <v>0.06</v>
      </c>
      <c r="B7" s="80"/>
      <c r="C7" s="100" t="s">
        <v>2676</v>
      </c>
      <c r="D7" s="101">
        <f>E4</f>
        <v>540345.57120000012</v>
      </c>
      <c r="E7" s="96">
        <f>E4*0.06</f>
        <v>32420.734272000005</v>
      </c>
    </row>
    <row r="8" spans="1:5" ht="15.6" x14ac:dyDescent="0.3">
      <c r="A8" s="79"/>
      <c r="B8" s="80"/>
      <c r="C8" s="80"/>
      <c r="D8" s="81"/>
      <c r="E8" s="96"/>
    </row>
    <row r="9" spans="1:5" ht="15.6" x14ac:dyDescent="0.3">
      <c r="A9" s="79"/>
      <c r="B9" s="80"/>
      <c r="C9" s="80" t="s">
        <v>2677</v>
      </c>
      <c r="D9" s="81"/>
      <c r="E9" s="96">
        <f>E4+E6+E7-0.01</f>
        <v>643011.21972800011</v>
      </c>
    </row>
    <row r="10" spans="1:5" ht="15.6" x14ac:dyDescent="0.3">
      <c r="A10" s="79"/>
      <c r="B10" s="80"/>
      <c r="C10" s="80"/>
      <c r="D10" s="81"/>
      <c r="E10" s="96"/>
    </row>
    <row r="11" spans="1:5" ht="15.6" x14ac:dyDescent="0.3">
      <c r="A11" s="102">
        <v>0.21</v>
      </c>
      <c r="B11" s="80"/>
      <c r="C11" s="80" t="s">
        <v>2678</v>
      </c>
      <c r="D11" s="101">
        <f>E9</f>
        <v>643011.21972800011</v>
      </c>
      <c r="E11" s="96">
        <f>E9*0.21</f>
        <v>135032.35614288002</v>
      </c>
    </row>
    <row r="12" spans="1:5" ht="15.6" x14ac:dyDescent="0.3">
      <c r="A12" s="79"/>
      <c r="B12" s="80"/>
      <c r="C12" s="80"/>
      <c r="D12" s="81"/>
      <c r="E12" s="96"/>
    </row>
    <row r="13" spans="1:5" ht="15.6" x14ac:dyDescent="0.3">
      <c r="A13" s="79"/>
      <c r="B13" s="80"/>
      <c r="C13" s="80"/>
      <c r="D13" s="81"/>
      <c r="E13" s="96"/>
    </row>
    <row r="14" spans="1:5" ht="15.6" x14ac:dyDescent="0.3">
      <c r="A14" s="131" t="s">
        <v>2679</v>
      </c>
      <c r="B14" s="131"/>
      <c r="C14" s="131"/>
      <c r="D14" s="131"/>
      <c r="E14" s="103">
        <f>E9+E11</f>
        <v>778043.57587088016</v>
      </c>
    </row>
    <row r="15" spans="1:5" s="115" customFormat="1" ht="51" customHeight="1" x14ac:dyDescent="0.3">
      <c r="A15" s="135" t="s">
        <v>2765</v>
      </c>
      <c r="B15" s="136"/>
      <c r="C15" s="136"/>
      <c r="D15" s="136"/>
      <c r="E15" s="114"/>
    </row>
    <row r="16" spans="1:5" ht="15.6" x14ac:dyDescent="0.3">
      <c r="A16" s="132"/>
      <c r="B16" s="137"/>
      <c r="C16" s="137"/>
      <c r="D16" s="137"/>
      <c r="E16" s="137"/>
    </row>
    <row r="17" spans="1:5" x14ac:dyDescent="0.3">
      <c r="A17" s="132" t="s">
        <v>2680</v>
      </c>
      <c r="B17" s="137"/>
      <c r="C17" s="137"/>
      <c r="D17" s="137"/>
      <c r="E17" s="137"/>
    </row>
    <row r="18" spans="1:5" ht="15.6" x14ac:dyDescent="0.3">
      <c r="A18" s="79"/>
      <c r="B18" s="104"/>
      <c r="C18" s="104"/>
      <c r="D18" s="105"/>
      <c r="E18" s="104"/>
    </row>
    <row r="19" spans="1:5" ht="15.6" x14ac:dyDescent="0.3">
      <c r="A19" s="132" t="s">
        <v>2681</v>
      </c>
      <c r="B19" s="132"/>
      <c r="C19" s="132"/>
      <c r="D19" s="132"/>
      <c r="E19" s="132"/>
    </row>
  </sheetData>
  <mergeCells count="7">
    <mergeCell ref="A19:E19"/>
    <mergeCell ref="A1:E1"/>
    <mergeCell ref="A4:C4"/>
    <mergeCell ref="A14:D14"/>
    <mergeCell ref="A15:D15"/>
    <mergeCell ref="A16:E16"/>
    <mergeCell ref="A17:E17"/>
  </mergeCells>
  <pageMargins left="0.7" right="0.7" top="0.75" bottom="0.75" header="0.3" footer="0.3"/>
  <pageSetup paperSize="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T-PRES</vt:lpstr>
      <vt:lpstr>T-APU</vt:lpstr>
      <vt:lpstr>T-SMP</vt:lpstr>
      <vt:lpstr>T-DIM</vt:lpstr>
      <vt:lpstr>RESUM</vt:lpstr>
      <vt:lpstr>ÚLTIM FULL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 Masip</dc:creator>
  <cp:lastModifiedBy>Jose Manuel Quiñoa</cp:lastModifiedBy>
  <dcterms:created xsi:type="dcterms:W3CDTF">2025-03-27T12:59:40Z</dcterms:created>
  <dcterms:modified xsi:type="dcterms:W3CDTF">2025-04-10T11:01:28Z</dcterms:modified>
</cp:coreProperties>
</file>