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codeName="ThisWorkbook"/>
  <mc:AlternateContent xmlns:mc="http://schemas.openxmlformats.org/markup-compatibility/2006">
    <mc:Choice Requires="x15">
      <x15ac:absPath xmlns:x15ac="http://schemas.microsoft.com/office/spreadsheetml/2010/11/ac" url="C:\Users\USUARIO\Downloads\"/>
    </mc:Choice>
  </mc:AlternateContent>
  <xr:revisionPtr revIDLastSave="0" documentId="13_ncr:1_{B7DBDE04-209B-463B-A782-A96714A1B8E2}" xr6:coauthVersionLast="46" xr6:coauthVersionMax="46" xr10:uidLastSave="{00000000-0000-0000-0000-000000000000}"/>
  <bookViews>
    <workbookView xWindow="-28920" yWindow="-30" windowWidth="29040" windowHeight="15840" xr2:uid="{00000000-000D-0000-FFFF-FFFF00000000}"/>
  </bookViews>
  <sheets>
    <sheet name="T-PRES" sheetId="2" r:id="rId1"/>
    <sheet name="T-APU" sheetId="7" r:id="rId2"/>
    <sheet name="T-SMP" sheetId="8" r:id="rId3"/>
    <sheet name="T-DIM" sheetId="9" r:id="rId4"/>
  </sheets>
  <calcPr calcId="191029"/>
</workbook>
</file>

<file path=xl/calcChain.xml><?xml version="1.0" encoding="utf-8"?>
<calcChain xmlns="http://schemas.openxmlformats.org/spreadsheetml/2006/main">
  <c r="H23" i="2" l="1"/>
  <c r="H41" i="2"/>
  <c r="H78" i="2"/>
  <c r="H132" i="2"/>
  <c r="J13" i="7"/>
  <c r="K15" i="7" s="1"/>
  <c r="K21" i="7" s="1"/>
  <c r="J14" i="7"/>
  <c r="J17" i="7"/>
  <c r="K19" i="7" s="1"/>
  <c r="J18" i="7"/>
  <c r="J27" i="7"/>
  <c r="K29" i="7" s="1"/>
  <c r="J37" i="7" s="1"/>
  <c r="J28" i="7"/>
  <c r="J31" i="7"/>
  <c r="K32" i="7" s="1"/>
  <c r="J34" i="7"/>
  <c r="K35" i="7"/>
  <c r="J44" i="7"/>
  <c r="K46" i="7" s="1"/>
  <c r="J55" i="7" s="1"/>
  <c r="J45" i="7"/>
  <c r="J48" i="7"/>
  <c r="K53" i="7" s="1"/>
  <c r="J49" i="7"/>
  <c r="J50" i="7"/>
  <c r="J51" i="7"/>
  <c r="K56" i="7" s="1"/>
  <c r="J52" i="7"/>
  <c r="J62" i="7"/>
  <c r="K64" i="7" s="1"/>
  <c r="J72" i="7" s="1"/>
  <c r="K73" i="7" s="1"/>
  <c r="J63" i="7"/>
  <c r="J66" i="7"/>
  <c r="K67" i="7"/>
  <c r="J69" i="7"/>
  <c r="K70" i="7" s="1"/>
  <c r="J79" i="7"/>
  <c r="K81" i="7" s="1"/>
  <c r="J86" i="7" s="1"/>
  <c r="J80" i="7"/>
  <c r="J83" i="7"/>
  <c r="K84" i="7"/>
  <c r="J93" i="7"/>
  <c r="K94" i="7" s="1"/>
  <c r="J99" i="7" s="1"/>
  <c r="J96" i="7"/>
  <c r="K97" i="7" s="1"/>
  <c r="J106" i="7"/>
  <c r="J107" i="7"/>
  <c r="K115" i="7" s="1"/>
  <c r="K108" i="7"/>
  <c r="J114" i="7" s="1"/>
  <c r="J110" i="7"/>
  <c r="K112" i="7" s="1"/>
  <c r="J111" i="7"/>
  <c r="J121" i="7"/>
  <c r="J122" i="7"/>
  <c r="K123" i="7"/>
  <c r="J128" i="7" s="1"/>
  <c r="J125" i="7"/>
  <c r="K126" i="7" s="1"/>
  <c r="J135" i="7"/>
  <c r="J136" i="7"/>
  <c r="J139" i="7"/>
  <c r="K140" i="7"/>
  <c r="J149" i="7"/>
  <c r="J150" i="7"/>
  <c r="K151" i="7"/>
  <c r="J153" i="7"/>
  <c r="J154" i="7"/>
  <c r="K155" i="7"/>
  <c r="K156" i="7"/>
  <c r="K158" i="7" s="1"/>
  <c r="K147" i="7" s="1"/>
  <c r="K157" i="7"/>
  <c r="J162" i="7"/>
  <c r="K164" i="7" s="1"/>
  <c r="J169" i="7" s="1"/>
  <c r="J163" i="7"/>
  <c r="J166" i="7"/>
  <c r="K167" i="7"/>
  <c r="J176" i="7"/>
  <c r="K177" i="7" s="1"/>
  <c r="J184" i="7"/>
  <c r="J185" i="7"/>
  <c r="J188" i="7"/>
  <c r="K189" i="7"/>
  <c r="J198" i="7"/>
  <c r="K199" i="7"/>
  <c r="J205" i="7" s="1"/>
  <c r="J201" i="7"/>
  <c r="J202" i="7"/>
  <c r="J212" i="7"/>
  <c r="J213" i="7"/>
  <c r="J214" i="7"/>
  <c r="J215" i="7"/>
  <c r="K216" i="7"/>
  <c r="J218" i="7"/>
  <c r="J219" i="7"/>
  <c r="K220" i="7"/>
  <c r="K221" i="7"/>
  <c r="K223" i="7" s="1"/>
  <c r="K210" i="7" s="1"/>
  <c r="K222" i="7"/>
  <c r="J227" i="7"/>
  <c r="K228" i="7" s="1"/>
  <c r="J235" i="7"/>
  <c r="K236" i="7"/>
  <c r="J238" i="7"/>
  <c r="K239" i="7"/>
  <c r="K240" i="7" s="1"/>
  <c r="J245" i="7"/>
  <c r="K246" i="7" s="1"/>
  <c r="J251" i="7" s="1"/>
  <c r="J248" i="7"/>
  <c r="K249" i="7"/>
  <c r="J258" i="7"/>
  <c r="K259" i="7" s="1"/>
  <c r="J268" i="7"/>
  <c r="J269" i="7"/>
  <c r="J272" i="7"/>
  <c r="J273" i="7"/>
  <c r="K274" i="7"/>
  <c r="J283" i="7"/>
  <c r="K285" i="7" s="1"/>
  <c r="K284" i="7"/>
  <c r="J291" i="7"/>
  <c r="K293" i="7" s="1"/>
  <c r="J299" i="7" s="1"/>
  <c r="J292" i="7"/>
  <c r="J295" i="7"/>
  <c r="K297" i="7" s="1"/>
  <c r="J296" i="7"/>
  <c r="J306" i="7"/>
  <c r="K308" i="7" s="1"/>
  <c r="J317" i="7" s="1"/>
  <c r="J307" i="7"/>
  <c r="J310" i="7"/>
  <c r="K311" i="7"/>
  <c r="J313" i="7"/>
  <c r="J314" i="7"/>
  <c r="K315" i="7"/>
  <c r="J324" i="7"/>
  <c r="K326" i="7" s="1"/>
  <c r="J331" i="7" s="1"/>
  <c r="J325" i="7"/>
  <c r="J328" i="7"/>
  <c r="K329" i="7" s="1"/>
  <c r="J338" i="7"/>
  <c r="J339" i="7"/>
  <c r="K340" i="7"/>
  <c r="J346" i="7" s="1"/>
  <c r="J342" i="7"/>
  <c r="K344" i="7" s="1"/>
  <c r="J343" i="7"/>
  <c r="J353" i="7"/>
  <c r="J354" i="7"/>
  <c r="K355" i="7"/>
  <c r="J362" i="7" s="1"/>
  <c r="J357" i="7"/>
  <c r="K360" i="7" s="1"/>
  <c r="J358" i="7"/>
  <c r="J359" i="7"/>
  <c r="J369" i="7"/>
  <c r="J370" i="7"/>
  <c r="K371" i="7"/>
  <c r="J376" i="7" s="1"/>
  <c r="J373" i="7"/>
  <c r="K374" i="7" s="1"/>
  <c r="J383" i="7"/>
  <c r="J384" i="7"/>
  <c r="J387" i="7"/>
  <c r="K388" i="7"/>
  <c r="J397" i="7"/>
  <c r="J398" i="7"/>
  <c r="K399" i="7"/>
  <c r="J401" i="7"/>
  <c r="J402" i="7"/>
  <c r="K403" i="7"/>
  <c r="J405" i="7"/>
  <c r="K406" i="7"/>
  <c r="K407" i="7" s="1"/>
  <c r="J412" i="7"/>
  <c r="J413" i="7"/>
  <c r="K414" i="7"/>
  <c r="J419" i="7" s="1"/>
  <c r="J416" i="7"/>
  <c r="J426" i="7"/>
  <c r="J427" i="7"/>
  <c r="K428" i="7" s="1"/>
  <c r="J433" i="7" s="1"/>
  <c r="J430" i="7"/>
  <c r="K431" i="7"/>
  <c r="J440" i="7"/>
  <c r="K442" i="7" s="1"/>
  <c r="J447" i="7" s="1"/>
  <c r="J441" i="7"/>
  <c r="J444" i="7"/>
  <c r="K445" i="7" s="1"/>
  <c r="J454" i="7"/>
  <c r="K462" i="7" s="1"/>
  <c r="J455" i="7"/>
  <c r="K456" i="7"/>
  <c r="J461" i="7" s="1"/>
  <c r="J458" i="7"/>
  <c r="K459" i="7" s="1"/>
  <c r="J468" i="7"/>
  <c r="J469" i="7"/>
  <c r="K476" i="7" s="1"/>
  <c r="K470" i="7"/>
  <c r="J472" i="7"/>
  <c r="K473" i="7"/>
  <c r="J475" i="7"/>
  <c r="J482" i="7"/>
  <c r="K484" i="7" s="1"/>
  <c r="J489" i="7" s="1"/>
  <c r="K490" i="7" s="1"/>
  <c r="J483" i="7"/>
  <c r="J486" i="7"/>
  <c r="K487" i="7"/>
  <c r="J496" i="7"/>
  <c r="J497" i="7"/>
  <c r="K498" i="7"/>
  <c r="J500" i="7"/>
  <c r="K502" i="7" s="1"/>
  <c r="J501" i="7"/>
  <c r="J504" i="7"/>
  <c r="K505" i="7"/>
  <c r="K507" i="7" s="1"/>
  <c r="K494" i="7" s="1"/>
  <c r="K506" i="7"/>
  <c r="J511" i="7"/>
  <c r="K513" i="7" s="1"/>
  <c r="J518" i="7" s="1"/>
  <c r="J512" i="7"/>
  <c r="J515" i="7"/>
  <c r="K516" i="7"/>
  <c r="J525" i="7"/>
  <c r="K527" i="7" s="1"/>
  <c r="J533" i="7" s="1"/>
  <c r="J526" i="7"/>
  <c r="J529" i="7"/>
  <c r="J530" i="7"/>
  <c r="K531" i="7"/>
  <c r="J540" i="7"/>
  <c r="K542" i="7" s="1"/>
  <c r="J548" i="7" s="1"/>
  <c r="J541" i="7"/>
  <c r="J544" i="7"/>
  <c r="K546" i="7" s="1"/>
  <c r="J545" i="7"/>
  <c r="J555" i="7"/>
  <c r="K557" i="7" s="1"/>
  <c r="J562" i="7" s="1"/>
  <c r="J556" i="7"/>
  <c r="J559" i="7"/>
  <c r="K560" i="7"/>
  <c r="J569" i="7"/>
  <c r="J570" i="7"/>
  <c r="K571" i="7"/>
  <c r="J576" i="7" s="1"/>
  <c r="J573" i="7"/>
  <c r="K574" i="7" s="1"/>
  <c r="J587" i="7"/>
  <c r="J588" i="7"/>
  <c r="J591" i="7"/>
  <c r="K592" i="7"/>
  <c r="J601" i="7"/>
  <c r="J602" i="7"/>
  <c r="K603" i="7"/>
  <c r="J608" i="7" s="1"/>
  <c r="K609" i="7" s="1"/>
  <c r="J605" i="7"/>
  <c r="K606" i="7"/>
  <c r="J615" i="7"/>
  <c r="K617" i="7" s="1"/>
  <c r="J622" i="7" s="1"/>
  <c r="J616" i="7"/>
  <c r="J619" i="7"/>
  <c r="K620" i="7"/>
  <c r="K631" i="7"/>
  <c r="K632" i="7" s="1"/>
  <c r="K641" i="7"/>
  <c r="K642" i="7"/>
  <c r="K640" i="7" s="1"/>
  <c r="J647" i="7"/>
  <c r="J648" i="7"/>
  <c r="J649" i="7"/>
  <c r="K650" i="7"/>
  <c r="K652" i="7" s="1"/>
  <c r="K645" i="7" s="1"/>
  <c r="K651" i="7"/>
  <c r="G15" i="9"/>
  <c r="G14" i="9" s="1"/>
  <c r="G16" i="9"/>
  <c r="G20" i="9"/>
  <c r="G18" i="9" s="1"/>
  <c r="G24" i="9"/>
  <c r="G22" i="9" s="1"/>
  <c r="G27" i="9"/>
  <c r="G26" i="9" s="1"/>
  <c r="G30" i="9"/>
  <c r="G29" i="9" s="1"/>
  <c r="G37" i="9"/>
  <c r="G36" i="9" s="1"/>
  <c r="G44" i="9"/>
  <c r="G43" i="9" s="1"/>
  <c r="G45" i="9"/>
  <c r="G53" i="9"/>
  <c r="G51" i="9" s="1"/>
  <c r="G54" i="9"/>
  <c r="G61" i="9"/>
  <c r="G60" i="9" s="1"/>
  <c r="G62" i="9"/>
  <c r="G65" i="9"/>
  <c r="G64" i="9" s="1"/>
  <c r="G66" i="9"/>
  <c r="G69" i="9"/>
  <c r="G68" i="9" s="1"/>
  <c r="G70" i="9"/>
  <c r="G73" i="9"/>
  <c r="G72" i="9" s="1"/>
  <c r="G75" i="9"/>
  <c r="G76" i="9"/>
  <c r="G77" i="9"/>
  <c r="G80" i="9"/>
  <c r="G79" i="9" s="1"/>
  <c r="G81" i="9"/>
  <c r="G84" i="9"/>
  <c r="G85" i="9"/>
  <c r="G83" i="9" s="1"/>
  <c r="G92" i="9"/>
  <c r="G91" i="9" s="1"/>
  <c r="G98" i="9"/>
  <c r="G97" i="9" s="1"/>
  <c r="G99" i="9"/>
  <c r="G102" i="9"/>
  <c r="G101" i="9" s="1"/>
  <c r="G103" i="9"/>
  <c r="G105" i="9"/>
  <c r="G106" i="9"/>
  <c r="G107" i="9"/>
  <c r="H138" i="2"/>
  <c r="H139" i="2" s="1"/>
  <c r="H131" i="2"/>
  <c r="H133" i="2" s="1"/>
  <c r="H130" i="2"/>
  <c r="H124" i="2"/>
  <c r="H123" i="2"/>
  <c r="H122" i="2"/>
  <c r="H125" i="2" s="1"/>
  <c r="H116" i="2"/>
  <c r="H117" i="2" s="1"/>
  <c r="H115" i="2"/>
  <c r="H108" i="2"/>
  <c r="H107" i="2"/>
  <c r="H106" i="2"/>
  <c r="H105" i="2"/>
  <c r="H104" i="2"/>
  <c r="H103" i="2"/>
  <c r="H109" i="2" s="1"/>
  <c r="H96" i="2"/>
  <c r="H97" i="2" s="1"/>
  <c r="H95" i="2"/>
  <c r="H94" i="2"/>
  <c r="H93" i="2"/>
  <c r="H86" i="2"/>
  <c r="H85" i="2"/>
  <c r="H84" i="2"/>
  <c r="H83" i="2"/>
  <c r="H82" i="2"/>
  <c r="H81" i="2"/>
  <c r="H80" i="2"/>
  <c r="H79" i="2"/>
  <c r="H77" i="2"/>
  <c r="H76" i="2"/>
  <c r="H75" i="2"/>
  <c r="H74" i="2"/>
  <c r="H73" i="2"/>
  <c r="H72" i="2"/>
  <c r="H71" i="2"/>
  <c r="H70" i="2"/>
  <c r="H87" i="2" s="1"/>
  <c r="H63" i="2"/>
  <c r="H62" i="2"/>
  <c r="H64" i="2" s="1"/>
  <c r="H56" i="2"/>
  <c r="H55" i="2"/>
  <c r="H48" i="2"/>
  <c r="H49" i="2" s="1"/>
  <c r="H42" i="2"/>
  <c r="H34" i="2"/>
  <c r="H33" i="2"/>
  <c r="H32" i="2"/>
  <c r="H31" i="2"/>
  <c r="H35" i="2" s="1"/>
  <c r="H24" i="2"/>
  <c r="H22" i="2"/>
  <c r="H21" i="2"/>
  <c r="H20" i="2"/>
  <c r="H19" i="2"/>
  <c r="H18" i="2"/>
  <c r="H17" i="2"/>
  <c r="H16" i="2"/>
  <c r="H15" i="2"/>
  <c r="H25" i="2" s="1"/>
  <c r="H14" i="2"/>
  <c r="K491" i="7" l="1"/>
  <c r="K492" i="7"/>
  <c r="K480" i="7" s="1"/>
  <c r="K377" i="7"/>
  <c r="K347" i="7"/>
  <c r="K57" i="7"/>
  <c r="K58" i="7"/>
  <c r="K42" i="7" s="1"/>
  <c r="K286" i="7"/>
  <c r="K287" i="7" s="1"/>
  <c r="K281" i="7" s="1"/>
  <c r="K463" i="7"/>
  <c r="K464" i="7"/>
  <c r="K452" i="7" s="1"/>
  <c r="K74" i="7"/>
  <c r="K75" i="7"/>
  <c r="K60" i="7" s="1"/>
  <c r="K434" i="7"/>
  <c r="K116" i="7"/>
  <c r="K117" i="7" s="1"/>
  <c r="K104" i="7" s="1"/>
  <c r="K577" i="7"/>
  <c r="K420" i="7"/>
  <c r="K363" i="7"/>
  <c r="K206" i="7"/>
  <c r="K477" i="7"/>
  <c r="K478" i="7" s="1"/>
  <c r="K466" i="7" s="1"/>
  <c r="K610" i="7"/>
  <c r="K611" i="7"/>
  <c r="K599" i="7" s="1"/>
  <c r="K623" i="7"/>
  <c r="K589" i="7"/>
  <c r="J594" i="7" s="1"/>
  <c r="K595" i="7" s="1"/>
  <c r="K519" i="7"/>
  <c r="K385" i="7"/>
  <c r="J390" i="7" s="1"/>
  <c r="K391" i="7" s="1"/>
  <c r="K270" i="7"/>
  <c r="J276" i="7" s="1"/>
  <c r="K277" i="7" s="1"/>
  <c r="K252" i="7"/>
  <c r="K203" i="7"/>
  <c r="K186" i="7"/>
  <c r="J191" i="7" s="1"/>
  <c r="K192" i="7" s="1"/>
  <c r="K170" i="7"/>
  <c r="K137" i="7"/>
  <c r="J142" i="7" s="1"/>
  <c r="K143" i="7" s="1"/>
  <c r="K87" i="7"/>
  <c r="K38" i="7"/>
  <c r="K20" i="7"/>
  <c r="K22" i="7" s="1"/>
  <c r="K11" i="7" s="1"/>
  <c r="K534" i="7"/>
  <c r="K417" i="7"/>
  <c r="K318" i="7"/>
  <c r="K549" i="7"/>
  <c r="K300" i="7"/>
  <c r="K448" i="7"/>
  <c r="K332" i="7"/>
  <c r="K100" i="7"/>
  <c r="K563" i="7"/>
  <c r="K229" i="7"/>
  <c r="H141" i="2"/>
  <c r="K633" i="7"/>
  <c r="K630" i="7" s="1"/>
  <c r="K260" i="7"/>
  <c r="K178" i="7"/>
  <c r="K129" i="7"/>
  <c r="K408" i="7"/>
  <c r="K395" i="7" s="1"/>
  <c r="K241" i="7"/>
  <c r="K233" i="7" s="1"/>
  <c r="K144" i="7" l="1"/>
  <c r="K145" i="7"/>
  <c r="K133" i="7" s="1"/>
  <c r="K392" i="7"/>
  <c r="K393" i="7"/>
  <c r="K381" i="7" s="1"/>
  <c r="K596" i="7"/>
  <c r="K597" i="7" s="1"/>
  <c r="K585" i="7" s="1"/>
  <c r="K193" i="7"/>
  <c r="K194" i="7"/>
  <c r="K182" i="7" s="1"/>
  <c r="K278" i="7"/>
  <c r="K279" i="7" s="1"/>
  <c r="K266" i="7" s="1"/>
  <c r="K364" i="7"/>
  <c r="K365" i="7"/>
  <c r="K351" i="7" s="1"/>
  <c r="K449" i="7"/>
  <c r="K450" i="7"/>
  <c r="K438" i="7" s="1"/>
  <c r="K130" i="7"/>
  <c r="K131" i="7"/>
  <c r="K119" i="7" s="1"/>
  <c r="K333" i="7"/>
  <c r="K334" i="7" s="1"/>
  <c r="K322" i="7" s="1"/>
  <c r="K301" i="7"/>
  <c r="K302" i="7"/>
  <c r="K289" i="7" s="1"/>
  <c r="K320" i="7"/>
  <c r="K304" i="7" s="1"/>
  <c r="K319" i="7"/>
  <c r="K520" i="7"/>
  <c r="K521" i="7"/>
  <c r="K509" i="7" s="1"/>
  <c r="K578" i="7"/>
  <c r="K579" i="7"/>
  <c r="K567" i="7" s="1"/>
  <c r="K179" i="7"/>
  <c r="K180" i="7"/>
  <c r="K174" i="7" s="1"/>
  <c r="K550" i="7"/>
  <c r="K551" i="7" s="1"/>
  <c r="K538" i="7" s="1"/>
  <c r="K253" i="7"/>
  <c r="K254" i="7"/>
  <c r="K243" i="7" s="1"/>
  <c r="K421" i="7"/>
  <c r="K422" i="7" s="1"/>
  <c r="K410" i="7" s="1"/>
  <c r="K624" i="7"/>
  <c r="K625" i="7"/>
  <c r="K613" i="7" s="1"/>
  <c r="K39" i="7"/>
  <c r="K40" i="7"/>
  <c r="K25" i="7" s="1"/>
  <c r="K348" i="7"/>
  <c r="K349" i="7"/>
  <c r="K336" i="7" s="1"/>
  <c r="K207" i="7"/>
  <c r="K208" i="7" s="1"/>
  <c r="K196" i="7" s="1"/>
  <c r="K261" i="7"/>
  <c r="K262" i="7" s="1"/>
  <c r="K256" i="7" s="1"/>
  <c r="K535" i="7"/>
  <c r="K536" i="7" s="1"/>
  <c r="K523" i="7" s="1"/>
  <c r="K230" i="7"/>
  <c r="K231" i="7"/>
  <c r="K225" i="7" s="1"/>
  <c r="K88" i="7"/>
  <c r="K89" i="7"/>
  <c r="K77" i="7" s="1"/>
  <c r="K435" i="7"/>
  <c r="K436" i="7" s="1"/>
  <c r="K424" i="7" s="1"/>
  <c r="K378" i="7"/>
  <c r="K379" i="7" s="1"/>
  <c r="K367" i="7" s="1"/>
  <c r="K564" i="7"/>
  <c r="K565" i="7"/>
  <c r="K553" i="7" s="1"/>
  <c r="K101" i="7"/>
  <c r="K102" i="7" s="1"/>
  <c r="K91" i="7" s="1"/>
  <c r="K171" i="7"/>
  <c r="K172" i="7"/>
  <c r="K160" i="7" s="1"/>
</calcChain>
</file>

<file path=xl/sharedStrings.xml><?xml version="1.0" encoding="utf-8"?>
<sst xmlns="http://schemas.openxmlformats.org/spreadsheetml/2006/main" count="2430" uniqueCount="458">
  <si>
    <t>Pressupost instal·lació FV Diposits Can Poal a Terrassa</t>
  </si>
  <si>
    <t>PRESSUPOST</t>
  </si>
  <si>
    <t>Preu</t>
  </si>
  <si>
    <t>Amidament</t>
  </si>
  <si>
    <t>Import</t>
  </si>
  <si>
    <t>Obra</t>
  </si>
  <si>
    <t>01</t>
  </si>
  <si>
    <t>PressupostINSTAL·LACIÓ FV DIPOSIT CAN POAL</t>
  </si>
  <si>
    <t>Capítol</t>
  </si>
  <si>
    <t>TREBALLS D'OBRA CIVIL I MILLORES DEL MANTENIMENT</t>
  </si>
  <si>
    <t>SubCapitol</t>
  </si>
  <si>
    <t>TREBALLS OBRA CIVIL PER LA INSTAL·LACIÓ FV</t>
  </si>
  <si>
    <t>'01.01.01</t>
  </si>
  <si>
    <t>PA01223XC</t>
  </si>
  <si>
    <t>pa</t>
  </si>
  <si>
    <t xml:space="preserve">Partida alçada a justificar en concepte d'ajuts del ram de paleta </t>
  </si>
  <si>
    <t>EAN0010</t>
  </si>
  <si>
    <t>u</t>
  </si>
  <si>
    <t>Cata de 0,5 x 0,5 x 0,6 mts i posterior reposició</t>
  </si>
  <si>
    <t>P221C-DYZG</t>
  </si>
  <si>
    <t>m3</t>
  </si>
  <si>
    <t>Excavació de rasa de fins a 0,4 m d'amplària i fins a 0,6 m de fondària, en terreny de terra, amb retroexcavadora amb martell trencador i càrrega mecànica del material excavat</t>
  </si>
  <si>
    <t>P2A0-M95F</t>
  </si>
  <si>
    <t>Subministrament de sauló garbellat, procedent d'aportació</t>
  </si>
  <si>
    <t>P2252-549L</t>
  </si>
  <si>
    <t>Estesa i piconatge de sòl adequat d'aportació, en tongades de 25 cm de gruix, com a màxim, amb compactació del 95 % PM, utilitzant corró vibratori autopropulsat, i amb necessitat d'humectació</t>
  </si>
  <si>
    <t>PG2N-EUGC</t>
  </si>
  <si>
    <t>m</t>
  </si>
  <si>
    <t>Tub corbable corrugat de polietilè, de doble capa, llisa la interior i corrugada l'exterior, de 160 mm de diàmetre nominal, aïllant i no propagador de la flama, resistència a l'impacte de 40 J, resistència a compressió de 450 N, muntat com a canalització soterrada</t>
  </si>
  <si>
    <t>PDK4-HYYP</t>
  </si>
  <si>
    <t>Pericó de registre de formigó prefabricat sense fons de 60x60x60 cm, per a instal·lacions de serveis, col·locat sobre llit de grava de 15 cm de gruix i reblert lateral amb terra de la mateixa excavació, en entorn urbà amb dificultat de mobilitat, en voreres &lt;= 3 m d'amplària o calçada/plataforma única &lt;= 7 m d'amplària, sense afectació per serveis o elements de mobiliari urbà, en actuacions de fins a 1 u</t>
  </si>
  <si>
    <t>PDK1-W8EA</t>
  </si>
  <si>
    <t>Bastiment quadrat i tapa quadrat de fosa dúctil per a pericó de serveis, recolzada, pas lliure de 600x600 mm i classe C250 segons norma UNE-EN 124, col·locada amb morter per a ram de paleta</t>
  </si>
  <si>
    <t>PAARMA02</t>
  </si>
  <si>
    <t>Partida alçada a justificar per integració d'Armari prefabricat formigó civil en la tanca existent de l'edifici. Inclou tots els treballs d'obra civil necessaris per a la integració de l'armari.</t>
  </si>
  <si>
    <t>EG52H1AA</t>
  </si>
  <si>
    <t xml:space="preserve">Subministrament i instal·lació d'Armari prefabricat de formigó per ubicació d'escomesa TMF10 i 1 porta de xapa galvanitzada, segons plànols. Els laterals i les portes de l'armari hauran de disposar de reixes de ventilació. Totalment col·locat, comprovat i certificat </t>
  </si>
  <si>
    <t>P353-L3VD</t>
  </si>
  <si>
    <t>Llosa de fonaments de formigó armat amb formigonat de llosa de fonamentació amb formigó per armar HA - 30 / F / 10 / XC4 + XS1 + XA1 amb una quantitat de ciment de 325 kg/m3 i relació aigua ciment =&lt; 0.5, abocat amb bomba, armat amb 70 kg/m3 d'armadura per a lloses de fonaments AP500 S d'acer en barres corrugades B500S de límit elàstic &gt;= 500 N/mm2 i encofrat no vist amb una quantia de 0,2 m2/m3</t>
  </si>
  <si>
    <t>TOTAL</t>
  </si>
  <si>
    <t>02</t>
  </si>
  <si>
    <t>TREBALLS DE MILLORA DEL MANTENIMENT</t>
  </si>
  <si>
    <t>'01.01.02</t>
  </si>
  <si>
    <t>XSENYFV01</t>
  </si>
  <si>
    <t>Senyalització de tota la instal·lació fotovoltaica, indicant el tall dels principals equips i els que puguin quedar en tensió tot i tallant l'interruptor general.</t>
  </si>
  <si>
    <t>P151A-45RG</t>
  </si>
  <si>
    <t>Barana de protecció permanent llastrada amb contrapesos 25 kg (part interior del mur perimetral). Estructura fabricada en alumini natural, components d'ancoratge en inox A2. Alçada total de 1,1 m. Inclou tots els elements i accessoris per a la seva correcta instal·lació. Se inclou certificació.</t>
  </si>
  <si>
    <t>PB16-DFNZ</t>
  </si>
  <si>
    <t>Barana d'alumini lacat, amb muntants i brèndoles a 12 cm de separació, de 120 a 140 cm d'alçària, ancorada amb fixacions mecàniques</t>
  </si>
  <si>
    <t>PAPB16</t>
  </si>
  <si>
    <t>PA</t>
  </si>
  <si>
    <t>Partida alçada porta barana i fixació</t>
  </si>
  <si>
    <t>04</t>
  </si>
  <si>
    <t>PROVES I ASSAIGS</t>
  </si>
  <si>
    <t>'01.01.04</t>
  </si>
  <si>
    <t>P033-02RX</t>
  </si>
  <si>
    <t>Determinació del contingut de fins d'una mostra d'àrids, segons la norma UNE-EN 933-1</t>
  </si>
  <si>
    <t xml:space="preserve">INSTAL·LACIÓ FOTOVOLTAICA </t>
  </si>
  <si>
    <t>MÒDULS</t>
  </si>
  <si>
    <t>'01.02.01</t>
  </si>
  <si>
    <t>EGE1U005</t>
  </si>
  <si>
    <t>Subministrament e instal·lació de mòduls fotovoltaic de Silici Monocristal·lí, de potència pic 435 Wp amb marc d'alumini anoditzat i dimensions exteriors 1792×1134×30mm, eficiència del 21,77%, tolerància positiva de 0/+3%, garantia de fabricació de 25 anys i garantia de producció de 30 anys, segons especificacions del projecte. Inclou diodes de by-pass i connectors ràpits. Inclou part proporcional de tots els accessoris necessaris per al seu muntatge. Totalment col·locat, comprovat i certificat.</t>
  </si>
  <si>
    <t>ESTRUCTURES</t>
  </si>
  <si>
    <t>'01.02.02</t>
  </si>
  <si>
    <t>XEGE601ZB11</t>
  </si>
  <si>
    <t>Subministrament i muntatge d'estructura llastrada amb orientació Est-Oest, d'alumini, a 10º d'inclinació sobre coberta plana. S'inclouen els llasts de formigó necessaris segons estudi de càrregues per fixació de les estructures i de les safates sobre coberta. Inclou cargoleria d'acer inoxidable, tot el material necessari per la seva instal.lació segons projecte i el correcte anivellament de l'estructura per a la seva integració sobre coberta. Garantia de fabricació de parts metàl.liques de mínim 15 anys. Totalment col·locada, comprovada i certificada.</t>
  </si>
  <si>
    <t>03</t>
  </si>
  <si>
    <t>INVERSORS</t>
  </si>
  <si>
    <t>'01.02.03</t>
  </si>
  <si>
    <t>EG22Q66</t>
  </si>
  <si>
    <t>Subministrament i instal·lació d'Inversor de connexió a xarxa, trifàsic, potència nominal 100kW, 10 seguidors MPPT, rendiment màxim del 98,7%, grau de protecció IP-66. Certificat de compatibilitat electromagnètica, marcat CE i separació galvànica. Inclou tots els accessoris necessaris per al seu muntatge. Totalment col·locat, comprovat i certificat.</t>
  </si>
  <si>
    <t>XSOSTINV</t>
  </si>
  <si>
    <t>Subministrament i instal·lació de xapa d'acer galvanitzat per a sostre per protecció addicional d'equips d'exterior i inversor, amb la cargoleria d'acer inoxidable, de dimensions segons espai disponible i suficient per tal de protegir els equips, segons planols. Inclou accessoris. Totalment col·locada, comprovada i certificada.</t>
  </si>
  <si>
    <t xml:space="preserve">CABLES DE BT, PROTECCIONS I XARXA DE TERRES </t>
  </si>
  <si>
    <t>'01.02.04</t>
  </si>
  <si>
    <t>PG33-E46L</t>
  </si>
  <si>
    <t>Cable amb conductor de coure de tensió assignada0,6/1 kV, de designació ZZ-F, construcció segons norma UNE-EN 50618, unipolar, de secció 1x10 mm2, amb coberta del cable de poliolefines, classe de reacció al foc Fca segons la norma UNE-EN 50575 amb baixa emissió fums, col·locat en canal o safata</t>
  </si>
  <si>
    <t>PG33-E409</t>
  </si>
  <si>
    <t>Cable amb conductor de coure de tensió assignada0,6/1 kV, de designació RV-K, construcció segons norma UNE 21123-2, unipolar, de secció 1x6 mm2, amb coberta del cable de PVC, classe de reacció al foc Eca segons la norma UNE-EN 50575, col·locat en canal o safata</t>
  </si>
  <si>
    <t>PG33-E40C</t>
  </si>
  <si>
    <t>Cable amb conductor de coure de tensió assignada0,6/1 kV, de designació RV-K, construcció segons norma UNE 21123-2, unipolar, de secció 1x16 mm2, amb coberta del cable de PVC, classe de reacció al foc Eca segons la norma UNE-EN 50575, col·locat en canal o safata</t>
  </si>
  <si>
    <t>PG33-E4VH</t>
  </si>
  <si>
    <t>Cable amb conductor de coure de tensió assignada0,6/1 kV, de designació RZ1-K (AS), construcció segons norma UNE 21123-4, unipolar, de secció 1x70 mm2, amb coberta del cable de poliolefines, classe de reacció al foc Cca-s1b, d1, a1 segons la norma UNE-EN 50575 amb baixa emissió fums, col·locat en canal o safata</t>
  </si>
  <si>
    <t>PG33-E4VD</t>
  </si>
  <si>
    <t>Cable amb conductor de coure de tensió assignada0,6/1 kV, de designació RZ1-K (AS), construcció segons norma UNE 21123-4, unipolar, de secció 1x35 mm2, amb coberta del cable de poliolefines, classe de reacció al foc Cca-s1b, d1, a1 segons la norma UNE-EN 50575 amb baixa emissió fums, col·locat en canal o safata</t>
  </si>
  <si>
    <t>PG33-E43D</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</si>
  <si>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 col·locat en canal o safata</t>
  </si>
  <si>
    <t>XEG12CCS</t>
  </si>
  <si>
    <t>Subministrament i instal·lació de quadre elèctric per proteccions CC, IP65. Inclou tots els accessoris que siguin necessaris per a la seva instal·lació. Totalment col·locat, comprovat i certificat.</t>
  </si>
  <si>
    <t>PG4N-DQN3</t>
  </si>
  <si>
    <t>Tallacircuit amb fusible cilíndric de 20 A, unipolar, amb portafusible articulat de 10x38 mm i muntat superficialment</t>
  </si>
  <si>
    <t>PG6E-76RC</t>
  </si>
  <si>
    <t>Interruptor seccionador modular PV 1000dC, individual per a cada string, muntat superficialment</t>
  </si>
  <si>
    <t>EGE2U012</t>
  </si>
  <si>
    <t>Subministrament i instal·lació de descarregador sobretensions transitòries 2P, tipus 1+2 -40kA-20kA-1,2kV. Protecció de les dues entrades en contínua de l'inversor. Inclou petit material i accessoris.</t>
  </si>
  <si>
    <t>XEG12CAS</t>
  </si>
  <si>
    <t>Subministrament i instal·lació de quadre elèctric per proteccions AC, IP65. Inclou tots els accessoris que siguin necessaris per a la seva instal·lació. Totalment col·locat, comprovat i certificat.</t>
  </si>
  <si>
    <t>EG06006</t>
  </si>
  <si>
    <t>Subministrament i instal·lació de descarregador de sobretensió AC tipus 1-2,  4-40/400. Inclou petit material</t>
  </si>
  <si>
    <t>PG4A-EPQK</t>
  </si>
  <si>
    <t>Interruptor automàtic magnetotèrmic de caixa emmotllada, de 160 A d'intensitat màxima i calibrat a 40 A, amb 4 pols i 4 relès i bloc de relès magnetotèrmic estàndard, de 36 kA de poder de tall segons UNE-EN 60947-2, muntat superficialment</t>
  </si>
  <si>
    <t>PG4L-HCHP</t>
  </si>
  <si>
    <t>Relé diferencial amb toroidal separat, sensibilitat de 0,03 A a 30 A (9 llindars commutables), dispar instantani o temporitzat de 0 s a 4,5 s (9 llindars commutables), alimentació a 220-240 V a.c., amb connexions per a l'alimentació elèctrica, la bobina de dispar i el toroidal, amb vigilàcia automàtica de l'enllaç amb el toroide, de l'alimentació elèctrica i de l'electrònica interna, per a muntar en carril DIN normalitzat, col·locat</t>
  </si>
  <si>
    <t>PG1D-H9VU</t>
  </si>
  <si>
    <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630x1260x171 mm, amb base de fusibles (sense incloure els fusibles), sense equip de comptage, amb IGA tetrapolar (4P) de 160 A regulable entre 80 i 160 A i poder de tall de 10 kA, sense protecció diferencial, col·locat superficialment</t>
  </si>
  <si>
    <t>PG52-H888</t>
  </si>
  <si>
    <t>Equip de comptatge per a subministre BT entre 160 A i 315 A, amb comptador trifàsic digital multifució de 2 o 4 quadrants, precisió 1 en activa i 2 en reactiva, comunicació amb port COM1 (RS-232, RS-484, Ethernet), per a mesura indirecta, inclosos transformadors d'intensitat 200/5, col·locat en CPM</t>
  </si>
  <si>
    <t>PA-CABLEJAT</t>
  </si>
  <si>
    <t>Partida alçada imprevistos en instal·lació</t>
  </si>
  <si>
    <t>05</t>
  </si>
  <si>
    <t xml:space="preserve">SAFATES, TUBS I CAMINS DE CABLES </t>
  </si>
  <si>
    <t>'01.02.05</t>
  </si>
  <si>
    <t>PG2J-4BOA</t>
  </si>
  <si>
    <t>Safata metàl·lica reixa (tipus rejiband) amb coberta d'acer galvanitzat en calent, d'alçària 60 mm i amplària 100 mm, col·locada sobre suports horitzontals amb elements de suport</t>
  </si>
  <si>
    <t>XBRIDESF</t>
  </si>
  <si>
    <t>Brides d'acer inoxidable per subjecció de cables, safates i tubs, col·locada</t>
  </si>
  <si>
    <t>PG2O-6SXC</t>
  </si>
  <si>
    <t>Tub rígid d'acer galvanitzat, de 63 mm de diàmetre nominal, resistència a l'impacte de 20 J, resistència a compressió de 4000 N, amb unió roscada i muntat superficialment. Inclou petit material per la seva fixació.</t>
  </si>
  <si>
    <t>PG25-LPIB</t>
  </si>
  <si>
    <t>Canal aïllant sense halògens segons la norma UNE-EN 50267-2-1, amb 1 tapa per a distribució, de 60x150 mm, amb 1 compartiment, de color blanc, resistència a la penetració d'objectes sòlids IP4X, protecció mecànica contra impactes IK07, no propagador de la flama, obertura de la tapa amb eina especial, de temperatura de servei de -25ºC a +90°C, d'acord amb la norma UNE-EN 50085-2-1, en façana</t>
  </si>
  <si>
    <t>06</t>
  </si>
  <si>
    <t xml:space="preserve">MONITORATGE I COMUNICACIONS </t>
  </si>
  <si>
    <t>'01.02.06</t>
  </si>
  <si>
    <t>EG5100UD02</t>
  </si>
  <si>
    <t>Subministrament i instal·lació d'equip de monitoratge del propi inversor encarregat de registrar les dades per la monitorització de la instal·lació. Compatible amb l'inversor de la mateixa instal·lació. Comunicacions amb connexió ethernet, WIFI, RS485, MBUS, 2G/3G/4G, 4 entrades digitals, 2 sortides digitals, 4 entrades analògiques i DO Actiu. Inclou tots els accessoris que siguin necessaris per a la seva instal·lació. Totalment col·locat, comprovat i certificat.</t>
  </si>
  <si>
    <t>PP44-663O</t>
  </si>
  <si>
    <t>Cable per a transmissió de dades amb conductor de coure, de 4 parells, categoria 6 F/UTP, aïllament de poliolefina i coberta de poliolefina, de baixa emissió de fums i opacitat reduïda, no propagador de la flama segons UNE-EN 60332-1-2, col·locat sota tub o canal</t>
  </si>
  <si>
    <t>PG2N-EUHT</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</si>
  <si>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 muntat encastat</t>
  </si>
  <si>
    <t>XCAXSRAX</t>
  </si>
  <si>
    <t>Subministrament i instal·lació de caixa de protecció de serveis auxiliars de doble aillament de polimer autoextingible, resistència UV i lliure d'halògens amb tapa transparent i porta, i muntada superficialment amt tots els elements necessaris</t>
  </si>
  <si>
    <t>XMONITSDS</t>
  </si>
  <si>
    <t>Partida alçada a justificar pels equips de monitoratge, integració i configuració a la plataforma dessignada pel Promotor</t>
  </si>
  <si>
    <t>XPANTALL1</t>
  </si>
  <si>
    <t>Pantalla de visualització de dades de 32´´</t>
  </si>
  <si>
    <t>07</t>
  </si>
  <si>
    <t xml:space="preserve">MITJANS AUXILIARS </t>
  </si>
  <si>
    <t>'01.02.07</t>
  </si>
  <si>
    <t>PC150111</t>
  </si>
  <si>
    <t>d</t>
  </si>
  <si>
    <t>Camió grua per a pujada de materials a coberta</t>
  </si>
  <si>
    <t>PAIMPRE01</t>
  </si>
  <si>
    <t>Partida alçada a justificar per a imprevistos durant l'execució de l'obra</t>
  </si>
  <si>
    <t>LEGALITZACIÓ, PROVES I POSTA EN MARXA</t>
  </si>
  <si>
    <t>'01.03</t>
  </si>
  <si>
    <t>XPAUU050</t>
  </si>
  <si>
    <t>Legalització nova instal.lació fotovoltaica. Inclou totes les accions de legalització de la instal.lació amb entitats de control, Administracions públiques o la companyia elèctrica i l'aportació de tota aquella documentació necessària per legalitzar la instal·lació (projecte As-built, certificats BT, formularis, Acta favorable inspecció ECA, RITSIC, RAC/RIPRE,...) i la certificació de compliment normatiu de les instal·lacions executades. També l'entrega final de tota la documentació requerida. S'inclouen totes les taxes i costos de legalització.</t>
  </si>
  <si>
    <t>SWEGG5D</t>
  </si>
  <si>
    <t>Jornada per la realització de proves de funcionament dels equips elèctrics i el sistema de monitoratge</t>
  </si>
  <si>
    <t>XCONINST</t>
  </si>
  <si>
    <t>Treballs de connexió elèctrica de la instal·lació FV. Inclou: cablejat, terminals i petit material, així com les gestions per possibles tall del subministrament elèctric per garantir la seguretat de les feines</t>
  </si>
  <si>
    <t xml:space="preserve">GESTIÓ DE RESIDUS </t>
  </si>
  <si>
    <t>'01.04</t>
  </si>
  <si>
    <t>P2R6-4I5R</t>
  </si>
  <si>
    <t>Càrrega amb mitjans manuals i transport de residus inerts o no especials a instal·lació autoritzada de gestió de residus, amb contenidor de 12 m3 de capacitat</t>
  </si>
  <si>
    <t>P2R2-EU9U</t>
  </si>
  <si>
    <t>Classificació a peu d'obra de residus de construcció o demolició en fraccions segons REAL DECRETO 105/2008, amb mitjans manuals</t>
  </si>
  <si>
    <t>P2RA-EU32</t>
  </si>
  <si>
    <t>Disposició controlada en centre de reciclatge de residus barrejats no perillosos amb una densitat 0,17 t/m3, procedents de construcció o demolició, amb codi 17 09 04 segons la Llista Europea de Residus</t>
  </si>
  <si>
    <t xml:space="preserve">SEGURETAT I SALUT </t>
  </si>
  <si>
    <t>'01.05</t>
  </si>
  <si>
    <t>SIS00001</t>
  </si>
  <si>
    <t>Partida alçada a justificar de Seguretat i Salut a l'obra, que inclou les proteccions individuals pels treballadors i la senyalització d'obra durant la fase d'execució i tots els conceptes necessaris per al total compliment dels principis de l'acció peventiva i de seguretat i salut.</t>
  </si>
  <si>
    <t xml:space="preserve">IMPORT TOTAL DEL PRESSUPOST : </t>
  </si>
  <si>
    <t>Justificació d'elements</t>
  </si>
  <si>
    <t>Nº</t>
  </si>
  <si>
    <t>Codi</t>
  </si>
  <si>
    <t>U.A.</t>
  </si>
  <si>
    <t>Descripció</t>
  </si>
  <si>
    <t>Element compost</t>
  </si>
  <si>
    <t>B0B6-107E</t>
  </si>
  <si>
    <t>kg</t>
  </si>
  <si>
    <t>Acer en barres corrugades elaborat a l'obra i manipulat a taller B500S, de límit elàstic &gt;= 500 N/mm2</t>
  </si>
  <si>
    <t>Rend.:</t>
  </si>
  <si>
    <t>Mà d'obra</t>
  </si>
  <si>
    <t>A0F-000I</t>
  </si>
  <si>
    <t>h</t>
  </si>
  <si>
    <t>Oficial 1a ferrallista</t>
  </si>
  <si>
    <t>/R</t>
  </si>
  <si>
    <t>x</t>
  </si>
  <si>
    <t>=</t>
  </si>
  <si>
    <t>A01-FEP0</t>
  </si>
  <si>
    <t>Ajudant electricista</t>
  </si>
  <si>
    <t>Subtotal mà d'obra</t>
  </si>
  <si>
    <t>Material</t>
  </si>
  <si>
    <t>B0B7-106Q</t>
  </si>
  <si>
    <t>Acer en barres corrugades B500S de límit elàstic &gt;= 500 N/mm2</t>
  </si>
  <si>
    <t>B0AM-078F</t>
  </si>
  <si>
    <t>Filferro recuit 1,3 mm</t>
  </si>
  <si>
    <t>Subtotal material</t>
  </si>
  <si>
    <t>Cost directe</t>
  </si>
  <si>
    <t>Despeses auxiliars</t>
  </si>
  <si>
    <t>%</t>
  </si>
  <si>
    <t>Total</t>
  </si>
  <si>
    <t>Partida d'obra</t>
  </si>
  <si>
    <t>P3C0-3D8E</t>
  </si>
  <si>
    <t>Armadura per a lloses de fonaments AP500 S d'acer en barres corrugades B500S de límit elàstic &gt;= 500 N/mm2</t>
  </si>
  <si>
    <t>Subtotal element compost</t>
  </si>
  <si>
    <t>Despeses indirectes</t>
  </si>
  <si>
    <t>P3C2-4247</t>
  </si>
  <si>
    <t>m2</t>
  </si>
  <si>
    <t>Encofrat amb tauler de fusta de lloses de fonaments</t>
  </si>
  <si>
    <t>A01-FEOZ</t>
  </si>
  <si>
    <t>Ajudant encofrador</t>
  </si>
  <si>
    <t>A0F-000F</t>
  </si>
  <si>
    <t>Oficial 1a encofrador</t>
  </si>
  <si>
    <t>B0AK-07AS</t>
  </si>
  <si>
    <t>Clau acer</t>
  </si>
  <si>
    <t>B0DZ1-0ZLZ</t>
  </si>
  <si>
    <t>l</t>
  </si>
  <si>
    <t>Desencofrant</t>
  </si>
  <si>
    <t>B0D70-0CEP</t>
  </si>
  <si>
    <t>Tauler elaborat amb fusta de pi, de 22 mm de gruix, per a 10 usos</t>
  </si>
  <si>
    <t>B0D21-07OY</t>
  </si>
  <si>
    <t>Tauló de fusta de pi per a 10 usos</t>
  </si>
  <si>
    <t>B0D31-07P4</t>
  </si>
  <si>
    <t>Llata de fusta de pi</t>
  </si>
  <si>
    <t>P3C5-I6CD</t>
  </si>
  <si>
    <t>Formigonat de llosa de fonamentació amb formigó per armar HA - 30 / F / 10 / XC4 + XS1 + XA1 amb una quantitat de ciment de 325 kg/m3 i relació aigua ciment =&lt; 0.5, abocat amb bomba</t>
  </si>
  <si>
    <t>A0F-000T</t>
  </si>
  <si>
    <t>Oficial 1a paleta</t>
  </si>
  <si>
    <t>A0D-0007</t>
  </si>
  <si>
    <t>Manobre</t>
  </si>
  <si>
    <t>Maquinària</t>
  </si>
  <si>
    <t>C172-003J</t>
  </si>
  <si>
    <t>Camió amb bomba de formigonar</t>
  </si>
  <si>
    <t>Subtotal maquinària</t>
  </si>
  <si>
    <t>B06F2-I33P</t>
  </si>
  <si>
    <t>Formigó per armar HA - 30 / F / 10 / XC4 + XS1 + XA1 amb una quantitat de ciment de 325 kg/m3 i relació aigua ciment =&lt; 0.5</t>
  </si>
  <si>
    <t>P-1</t>
  </si>
  <si>
    <t>A012N000</t>
  </si>
  <si>
    <t>Oficial 1a d'obra pública</t>
  </si>
  <si>
    <t>A013N000</t>
  </si>
  <si>
    <t>H</t>
  </si>
  <si>
    <t>AJUDANT OBRA PÚBLICA</t>
  </si>
  <si>
    <t>C1101200</t>
  </si>
  <si>
    <t>Compressor amb dos martells pneumàtics</t>
  </si>
  <si>
    <t>P-2</t>
  </si>
  <si>
    <t>A0F-000E</t>
  </si>
  <si>
    <t>Oficial 1a electricista</t>
  </si>
  <si>
    <t>BG631159</t>
  </si>
  <si>
    <t xml:space="preserve">Descarregador de sobretensió AC tipus 4-40/400. </t>
  </si>
  <si>
    <t>P-3</t>
  </si>
  <si>
    <t>BGW7-20N8</t>
  </si>
  <si>
    <t>Part proporcional d'accessoris per a inversor fotovoltaic</t>
  </si>
  <si>
    <t>BGY38011</t>
  </si>
  <si>
    <t>Inversor de connexió a xarxa, trifàsic, potència nominal 100kW, 10 seguidors MPPT, rendiment màxim del 98,7%, grau de protecció IP-65. Certificat de compatibilitat electromagnètica, marcat CE i separació galvànica.</t>
  </si>
  <si>
    <t>P-4</t>
  </si>
  <si>
    <t>BG5100UD02</t>
  </si>
  <si>
    <t>Equip de monitoratge encarregat de registrar les dades per la monitorització de la instal·lació.</t>
  </si>
  <si>
    <t>P-5</t>
  </si>
  <si>
    <t>BG52H8AF</t>
  </si>
  <si>
    <t>Armari prefabricat de formigó per ubicació de l'escomesa TMF10 i 1 porta de xapa galvanitzada, segons plànols. Els laterals i les portes de l'armari hauran de disposar de reixes de ventilació.</t>
  </si>
  <si>
    <t>P-6</t>
  </si>
  <si>
    <t>BGW7-20NA</t>
  </si>
  <si>
    <t xml:space="preserve">Part proporcional d'accessoris per a mòdul fotovoltaic
Criteri d'amidament: </t>
  </si>
  <si>
    <t>BGY8010D</t>
  </si>
  <si>
    <t>Mòdul fotovoltaic de Sil·lici Monocristal·lí, de potencia 435 Wp</t>
  </si>
  <si>
    <t>P-7</t>
  </si>
  <si>
    <t>BG1PU1B2</t>
  </si>
  <si>
    <t>Descarregador sobretensions transitòries 2P, tipus 1-2, 40kA-20kA-1,2kV. Protecció de les dues entrades en contínua de l'inversor.</t>
  </si>
  <si>
    <t>P-8</t>
  </si>
  <si>
    <t>BV12-02Q6</t>
  </si>
  <si>
    <t>P-9</t>
  </si>
  <si>
    <t>A0D-0009</t>
  </si>
  <si>
    <t>Manobre per a seguretat i salut</t>
  </si>
  <si>
    <t>A0F-0015</t>
  </si>
  <si>
    <t>Oficial 1a per a seguretat i salut</t>
  </si>
  <si>
    <t>B1511-19LY</t>
  </si>
  <si>
    <t>Barana de protecció permanent llastrada amb contrapesos 25 kg (part interior del mur perimetral). Estructura fabricada en alumini natural, components d'ancoratge en inox A2. Alçada total de 1,1 m. Inclou tots els elements i accessoris per a la seva correcta instal·lació</t>
  </si>
  <si>
    <t>P-10</t>
  </si>
  <si>
    <t>C13C-00LQ</t>
  </si>
  <si>
    <t>Retroexcavadora sobre pneumàtics de 8 a 10 t, amb martell trencador</t>
  </si>
  <si>
    <t>C13C-00LP</t>
  </si>
  <si>
    <t>Retroexcavadora sobre pneumàtics de 8 a 10 t</t>
  </si>
  <si>
    <t>P-11</t>
  </si>
  <si>
    <t>C138-00KQ</t>
  </si>
  <si>
    <t>Pala carregadora sobre pneumàtics de 15 a 20 t</t>
  </si>
  <si>
    <t>C136-00F5</t>
  </si>
  <si>
    <t>Motoanivelladora mitjana</t>
  </si>
  <si>
    <t>C131-005G</t>
  </si>
  <si>
    <t>Corró vibratori autopropulsat, de 12 a 14 t</t>
  </si>
  <si>
    <t>C151-0033</t>
  </si>
  <si>
    <t>Camió cisterna de 6 m3</t>
  </si>
  <si>
    <t>B011-05ME</t>
  </si>
  <si>
    <t>Aigua</t>
  </si>
  <si>
    <t>B03E-05OE</t>
  </si>
  <si>
    <t>Terra adequada</t>
  </si>
  <si>
    <t>P-12</t>
  </si>
  <si>
    <t>B03C-05NJ</t>
  </si>
  <si>
    <t>Sauló garbellat</t>
  </si>
  <si>
    <t>P-13</t>
  </si>
  <si>
    <t>P-14</t>
  </si>
  <si>
    <t>C1R1-00D2</t>
  </si>
  <si>
    <t>Subministrament de contenidor metàl·lic de 12 m3 de capacitat i recollida amb residus inerts o no especials</t>
  </si>
  <si>
    <t>P-15</t>
  </si>
  <si>
    <t>B2RA-28TO</t>
  </si>
  <si>
    <t>t</t>
  </si>
  <si>
    <t>P-17</t>
  </si>
  <si>
    <t>P-18</t>
  </si>
  <si>
    <t>P-19</t>
  </si>
  <si>
    <t>A0F-000R</t>
  </si>
  <si>
    <t>Oficial 1a muntador</t>
  </si>
  <si>
    <t>A01-FEPH</t>
  </si>
  <si>
    <t>Ajudant muntador</t>
  </si>
  <si>
    <t>BB12-0XP1</t>
  </si>
  <si>
    <t>Barana d'alumini lacat amb muntants i brèndoles a 12 cm de separació, de 120 a 140 cm d'alçària</t>
  </si>
  <si>
    <t>B0AN-07J2</t>
  </si>
  <si>
    <t>Tac químic de diàmetre 12 mm, amb cargol, volandera i femella</t>
  </si>
  <si>
    <t>P-20</t>
  </si>
  <si>
    <t>C153-003G</t>
  </si>
  <si>
    <t>Camió grua per a treballs generals, neteja i transport d'eines de 5 t de càrrega, 12 m d'abast vertical, 9 d'abast horitzontal i 25 kN·m de moment d'elevació</t>
  </si>
  <si>
    <t>P-21</t>
  </si>
  <si>
    <t>A0F-000S</t>
  </si>
  <si>
    <t>BDK5-UB8N</t>
  </si>
  <si>
    <t>Bastiment quadrat i tapa quadrat de fosa dúctil per a pericó de serveis, recolzada, pas lliure de 600x600 mm i classe C250 segons norma UNE-EN 124</t>
  </si>
  <si>
    <t>B07L-1PY6</t>
  </si>
  <si>
    <t>Morter per a ram de paleta, classe M 5 (5 N/mm2), en sacs, de designació (G) segons norma UNE-EN 998-2</t>
  </si>
  <si>
    <t>P-22</t>
  </si>
  <si>
    <t>C152-003B</t>
  </si>
  <si>
    <t>Camió grua</t>
  </si>
  <si>
    <t>B03J-0K8V</t>
  </si>
  <si>
    <t>Grava de pedrera, per a drens</t>
  </si>
  <si>
    <t>BDK2-1KNA</t>
  </si>
  <si>
    <t>Pericó de registre de formigó prefabricat sense fons de 60x60x60 cm, per a instal·lacions de serveis</t>
  </si>
  <si>
    <t>P-23</t>
  </si>
  <si>
    <t>BG1B-H64W</t>
  </si>
  <si>
    <t>Conjunt de protecció i mesura del tipus TMF10 per a subministrament trifàsic individual superior a 15 kW, per a mesura indirecta, potència entre 55 i 111 kW, tensió de 400 V, format per conjunt de caixes modulars de doble aïllament de polièster reforçat amb fibra de vidre de mides totals 630x1440x171 mm, amb base de fusibles (sense incloure els fusibles), sense equip de comptage, amb IGA tetrapolar (4P) de 160 A regulable entre 80 i 160 A i poder de tall de 10 kA, sense protecció diferencial</t>
  </si>
  <si>
    <t>P-24</t>
  </si>
  <si>
    <t>BG23-2IYD</t>
  </si>
  <si>
    <t>Canal aïllant sense halògens segons la norma UNE-EN 50642, amb 1 tapa per a distribució, de 60x150 mm, amb 4 compartiments com a màxim, de color blanc, protecció mecànica contra impactes IK07, no propagador de la flama, obertura de la tapa amb eina especial, de temperatura de servei de -25ºC a +90°C, d'acord amb la norma UNE-EN 50085-2-1</t>
  </si>
  <si>
    <t>BGWG-M4IV</t>
  </si>
  <si>
    <t>Part proporcional d'accessoris de canal de sense halògens de 150 mm d'amplària, de 60 mm d'alçària, de color blanc</t>
  </si>
  <si>
    <t>P-25</t>
  </si>
  <si>
    <t>BG2J-0BC3</t>
  </si>
  <si>
    <t>Safata metàl·lica reixa d'acer galvanitzat en calent, d'alçària 60 mm i amplària 100 mm</t>
  </si>
  <si>
    <t>BGY1-1OZ1</t>
  </si>
  <si>
    <t>Part proporcional d'elements de suport per a safates metàl·liques d'acer galvanitzat en calent de 100 mm d'amplària, per a instal·lació sobre suports horitzontals</t>
  </si>
  <si>
    <t>BG29-1ZT0</t>
  </si>
  <si>
    <t>Coberta per a safata metàl·lica reixa, d'acer galvanitzat en calent, de 100 mm d'amplària</t>
  </si>
  <si>
    <t>P-26</t>
  </si>
  <si>
    <t>BG2Q-1KTO</t>
  </si>
  <si>
    <t>Tub corbable corrugat de polietilè, de doble capa, llisa la interior i corrugada l'exterior, de 160 mm de diàmetre nominal, aïllant i no propagador de la flama, resistència a l'impacte de 40 J, resistència a compressió de 450 N, per a canalitzacions soterrades</t>
  </si>
  <si>
    <t>P-27</t>
  </si>
  <si>
    <t>BG2Q-1KT5</t>
  </si>
  <si>
    <t>Tub flexible corrugat de plàstic sense halògens, de 25 mm de diàmetre nominal, aïllant i no propagador de la flama, de baixa emissió de fums i sense emissió de gasos tòxics ni corrosius, resistència a l'impacte de 2 J, resistència a compressió de 320 N i una rigidesa dielèctrica de 2000 V</t>
  </si>
  <si>
    <t>P-28</t>
  </si>
  <si>
    <t>BG2O-1KW9</t>
  </si>
  <si>
    <t>Tub rígid d'acer galvanitzat, de 63 mm de diàmetre nominal, resistència a l'impacte de 20 J, resistència a compressió de 4000 N, per a roscar</t>
  </si>
  <si>
    <t>BGWC-09N6</t>
  </si>
  <si>
    <t>Part proporcional d'accessoris per a tubs rígids d'acer</t>
  </si>
  <si>
    <t>P-29</t>
  </si>
  <si>
    <t>BG33-G2TA</t>
  </si>
  <si>
    <t>Cable amb conductor de coure de tensió assignada0,6/1 kV, de designació RV-K, construcció segons norma UNE 21123-2, unipolar, de secció 1x6 mm2, amb coberta del cable de PVC, classe de reacció al foc Eca segons la norma UNE-EN 50575</t>
  </si>
  <si>
    <t>P-30</t>
  </si>
  <si>
    <t>BG33-G2T6</t>
  </si>
  <si>
    <t>Cable amb conductor de coure de tensió assignada0,6/1 kV, de designació RV-K, construcció segons norma UNE 21123-2, unipolar, de secció 1x16 mm2, amb coberta del cable de PVC, classe de reacció al foc Eca segons la norma UNE-EN 50575</t>
  </si>
  <si>
    <t>P-31</t>
  </si>
  <si>
    <t>BG33-G2S8</t>
  </si>
  <si>
    <t>Cable amb conductor de coure de tensió assignada0,6/1 kV, de designació RZ1-K (AS), construcció segons norma UNE 21123-4, unipolar, de secció 1x95 mm2, amb coberta del cable de poliolefines, classe de reacció al foc Cca-s1b, d1, a1 segons la norma UNE-EN 50575 amb baixa emissió fums</t>
  </si>
  <si>
    <t>P-32</t>
  </si>
  <si>
    <t>BG33-G30M</t>
  </si>
  <si>
    <t>Cable amb conductor de coure de tensió assignada0,6/1 kV, de designació ZZ-F, construcció segons norma UNE-EN 50618, unipolar, de secció 1x10 mm2, amb coberta del cable de poliolefines, classe de reacció al foc Fca segons la norma UNE-EN 50575 amb baixa emissió fums</t>
  </si>
  <si>
    <t>P-33</t>
  </si>
  <si>
    <t>BG33-G2SJ</t>
  </si>
  <si>
    <t>Cable amb conductor de coure de tensió assignada0,6/1 kV, de designació RZ1-K (AS), construcció segons norma UNE 21123-4, unipolar, de secció 1x35 mm2, amb coberta del cable de poliolefines, classe de reacció al foc Cca-s1b, d1, a1 segons la norma UNE-EN 50575 amb baixa emissió fums</t>
  </si>
  <si>
    <t>P-34</t>
  </si>
  <si>
    <t>BG33-G2SB</t>
  </si>
  <si>
    <t>Cable amb conductor de coure de tensió assignada0,6/1 kV, de designació RZ1-K (AS), construcció segons norma UNE 21123-4, unipolar, de secció 1x70 mm2, amb coberta del cable de poliolefines, classe de reacció al foc Cca-s1b, d1, a1 segons la norma UNE-EN 50575 amb baixa emissió fums</t>
  </si>
  <si>
    <t>P-35</t>
  </si>
  <si>
    <t>BG48-19DW</t>
  </si>
  <si>
    <t>Interruptor automàtic magnetotèrmic de caixa emmotllada, de 160 A d'intensitat màxima i calibrat a 40 A, amb 4 pols i 4 relès i bloc de relès magnetotèrmic estàndard, de 36 kA de poder de tall segons UNE-EN 60947-2, per a muntar superficialment</t>
  </si>
  <si>
    <t>BGWD-0AS2</t>
  </si>
  <si>
    <t>Part proporcional d'accessoris per a interruptors magnetotèrmics</t>
  </si>
  <si>
    <t>P-36</t>
  </si>
  <si>
    <t>A0F-000C</t>
  </si>
  <si>
    <t>Oficial 1a calefactor</t>
  </si>
  <si>
    <t>A01-FEPC</t>
  </si>
  <si>
    <t>Ajudant calefactor</t>
  </si>
  <si>
    <t>BG4H-H4NN</t>
  </si>
  <si>
    <t>Relé diferencial amb toroidal separat, sensibilitat de 0,03 A a 30 A (9 llindars commutables), dispar instantani o temporitzat de 0 s a 4,5 s (9 llindars commutables), alimentació a 220 240 V a.c., amb connexions per a l'alimentació elèctrica, la bobina de dispar i el toroidal, amb vigilàcia automàtica de l'enllaç amb el toroide, de l'alimentació elèctrica i de l'electrònica interna, per a muntar en carril DIN normalitzat</t>
  </si>
  <si>
    <t>P-37</t>
  </si>
  <si>
    <t>BG4J-0A9Z</t>
  </si>
  <si>
    <t>Tallacircuit amb fusible cilíndric de 20 A, unipolar, amb portafusible articulat de dimensions 10x38 mm</t>
  </si>
  <si>
    <t>BGWD-0AS5</t>
  </si>
  <si>
    <t>Part proporcional d'accessoris per a tallacircuits amb fusible cilíndric</t>
  </si>
  <si>
    <t>P-38</t>
  </si>
  <si>
    <t>BGW4-094Z</t>
  </si>
  <si>
    <t>Part proporcional d'accessoris per a centralització de comptadors</t>
  </si>
  <si>
    <t>BG52-H4U0</t>
  </si>
  <si>
    <t>Equip de comptatge per a subministre BT entre 160 A i 315 A, amb comptador trifàsic digital multifució de 2 o 4 quadrants, precisió 1 en activa i 2 en reactiva, comunicació amb port COM1 (RS-232, RS-484, Ethernet), per a mesura indirecta, inclosos transformadors d'intensitat 200/5</t>
  </si>
  <si>
    <t>P-39</t>
  </si>
  <si>
    <t>BG69-1NFH</t>
  </si>
  <si>
    <t>Interruptor seccionador modular PV 1000dC, individual per a cada string</t>
  </si>
  <si>
    <t>P-40</t>
  </si>
  <si>
    <t>BP44-1A3L</t>
  </si>
  <si>
    <t>Cable per a transmissió de dades amb conductors de coure, de 4 parells, categoria 6 F/UTP, aïllament de poliolefina i coberta de poliolefina, de baixa emissió de fums i opacitat reduïda, no propagador de la flama segons UNE-EN 60332-1-2, classe de reacció al foc Dca-s2, d2, a2 segons la norma UNE-EN 50575</t>
  </si>
  <si>
    <t>P-41</t>
  </si>
  <si>
    <t>P-42</t>
  </si>
  <si>
    <t>P-43</t>
  </si>
  <si>
    <t>P-44</t>
  </si>
  <si>
    <t>P-45</t>
  </si>
  <si>
    <t>XG12P2721</t>
  </si>
  <si>
    <t>Quadre elèctric per proteccions AC, IP 65</t>
  </si>
  <si>
    <t>P-46</t>
  </si>
  <si>
    <t>XBG62332</t>
  </si>
  <si>
    <t>Quadre elèctric per proteccions CC, IP65</t>
  </si>
  <si>
    <t>P-47</t>
  </si>
  <si>
    <t>BGE601ZB30</t>
  </si>
  <si>
    <t>Estructura llastrada amb orientació Est-Oest, d'alumini, a 10º d'inclinació sobre coberta plana. S'inclouen els llasts de formigó necessaris segons estudi de càrregues per fixació de les estructures i de les safates sobre coberta. Inclou cargoleria d'acer inoxidable, tot el material necessari per la seva instal.lació segons projecte i el correcte anivellament de l'estructura per a la seva integració sobre coberta. Garantia de fabricació de parts metàl.liques de mínim 15 anys.</t>
  </si>
  <si>
    <t>P-48</t>
  </si>
  <si>
    <t>P-49</t>
  </si>
  <si>
    <t>P-50</t>
  </si>
  <si>
    <t>P-51</t>
  </si>
  <si>
    <t>Partida alçada</t>
  </si>
  <si>
    <t>P-16</t>
  </si>
  <si>
    <t>AMIDAMENTS</t>
  </si>
  <si>
    <t>N</t>
  </si>
  <si>
    <t>'01.01.01.003</t>
  </si>
  <si>
    <t>L</t>
  </si>
  <si>
    <t>Tram 4 tubs d.160mm</t>
  </si>
  <si>
    <t>Armari prefabricat</t>
  </si>
  <si>
    <t>'01.01.01.004</t>
  </si>
  <si>
    <t>T</t>
  </si>
  <si>
    <t>Llarg</t>
  </si>
  <si>
    <t>Ample</t>
  </si>
  <si>
    <t>Profunditat</t>
  </si>
  <si>
    <t>Rasa en terra  4 tubs 160 mm</t>
  </si>
  <si>
    <t>'01.01.01.005</t>
  </si>
  <si>
    <t>Rasa en terra 4 Tubs 160mm</t>
  </si>
  <si>
    <t>'01.01.01.006</t>
  </si>
  <si>
    <t>Rasa 4 tubs 160mm</t>
  </si>
  <si>
    <t>'01.01.01.011</t>
  </si>
  <si>
    <t>'01.01.02.002</t>
  </si>
  <si>
    <t>Perimetre dipostis</t>
  </si>
  <si>
    <t>'01.02.01.001</t>
  </si>
  <si>
    <t>Coberta Dipòsit 1</t>
  </si>
  <si>
    <t>Coberta Dipòsit 2</t>
  </si>
  <si>
    <t>'01.02.02.001</t>
  </si>
  <si>
    <t>Uts</t>
  </si>
  <si>
    <t>Coberta diposit 1</t>
  </si>
  <si>
    <t>Coberta diposit 2</t>
  </si>
  <si>
    <t>'01.02.04.001</t>
  </si>
  <si>
    <t>inversor-1</t>
  </si>
  <si>
    <t>inversor-2</t>
  </si>
  <si>
    <t>'01.02.04.004</t>
  </si>
  <si>
    <t>'01.02.04.005</t>
  </si>
  <si>
    <t>'01.02.04.006</t>
  </si>
  <si>
    <t>'01.02.04.008</t>
  </si>
  <si>
    <t>Inversor 1</t>
  </si>
  <si>
    <t>Inversor 2</t>
  </si>
  <si>
    <t>'01.02.04.009</t>
  </si>
  <si>
    <t>'01.02.04.010</t>
  </si>
  <si>
    <t>'01.02.05.003</t>
  </si>
  <si>
    <t>'01.04.001</t>
  </si>
  <si>
    <t>Rasa 4 tubs</t>
  </si>
  <si>
    <t>'01.04.002</t>
  </si>
  <si>
    <t>'01.04.003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</si>
</sst>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3"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8000"/>
      <name val="Calibri"/>
      <family val="2"/>
    </font>
  </fonts>
  <fills count="2">
    <fill>
      <patternFill patternType="none"/>
    </fill>
    <fill>
      <patternFill patternType="gray125"/>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6">
    <xf numFmtId="0" fontId="0" fillId="0" borderId="0" xfId="0"/>
    <xf numFmtId="0" fontId="11" fillId="0" borderId="0" xfId="0" applyFont="1">
      <alignment horizontal="justify" vertical="top" wrapText="1"/>
    </xf>
    <xf numFmtId="0" fontId="9" fillId="0" borderId="0" xfId="0" applyFont="1">
      <alignment horizontal="center"/>
    </xf>
    <xf numFmtId="0" fontId="8" fillId="0" borderId="0" xfId="0" applyFont="1"/>
    <xf numFmtId="0" fontId="0" fillId="0" borderId="0" xfId="0" applyProtection="1">
      <alignment vertical="top"/>
      <protection locked="0"/>
    </xf>
    <xf numFmtId="165" fontId="4" fillId="0" borderId="0" xfId="0" applyFont="1" applyProtection="1">
      <alignment horizontal="left" vertical="top"/>
      <protection locked="0"/>
    </xf>
    <xf numFmtId="0" fontId="0" fillId="0" borderId="0" xfId="0">
      <alignment vertical="top"/>
    </xf>
    <xf numFmtId="0" fontId="0" fillId="0" borderId="0" xfId="0">
      <alignment horizontal="justify" vertical="top" wrapText="1"/>
    </xf>
    <xf numFmtId="0" fontId="2" fillId="0" borderId="0" xfId="0" applyFont="1">
      <alignment horizontal="center"/>
    </xf>
    <xf numFmtId="0" fontId="5" fillId="0" borderId="0" xfId="0" applyFont="1"/>
    <xf numFmtId="0" fontId="1" fillId="0" borderId="0" xfId="0" applyFont="1"/>
    <xf numFmtId="0" fontId="1" fillId="0" borderId="0" xfId="0" applyFont="1"/>
    <xf numFmtId="0" fontId="0" fillId="0" borderId="0" xfId="0" applyProtection="1"/>
    <xf numFmtId="0" fontId="2" fillId="0" borderId="0" xfId="0" applyFont="1" applyProtection="1">
      <alignment horizontal="center"/>
    </xf>
    <xf numFmtId="0" fontId="3" fillId="0" borderId="0" xfId="0" applyFont="1" applyProtection="1">
      <alignment horizontal="right"/>
    </xf>
    <xf numFmtId="0" fontId="3" fillId="0" borderId="0" xfId="0" applyFont="1"/>
    <xf numFmtId="49" fontId="3" fillId="0" borderId="0" xfId="0" applyFont="1"/>
    <xf numFmtId="49" fontId="1" fillId="0" borderId="0" xfId="0" applyFont="1"/>
    <xf numFmtId="164" fontId="1" fillId="0" borderId="0" xfId="0" applyFont="1" applyProtection="1">
      <protection locked="0"/>
    </xf>
    <xf numFmtId="165" fontId="1" fillId="0" borderId="0" xfId="0" applyFont="1" applyProtection="1">
      <protection locked="0"/>
    </xf>
    <xf numFmtId="164" fontId="1" fillId="0" borderId="0" xfId="0" applyFont="1"/>
    <xf numFmtId="164" fontId="3" fillId="0" borderId="0" xfId="0" applyFont="1"/>
    <xf numFmtId="0" fontId="4" fillId="0" borderId="0" xfId="0" applyFont="1"/>
    <xf numFmtId="164" fontId="4" fillId="0" borderId="0" xfId="0" applyFont="1"/>
    <xf numFmtId="0" fontId="6" fillId="0" borderId="0" xfId="0" applyFont="1" applyProtection="1"/>
    <xf numFmtId="0" fontId="3" fillId="0" borderId="0" xfId="0" applyFont="1" applyProtection="1">
      <alignment horizontal="center"/>
    </xf>
    <xf numFmtId="0" fontId="4" fillId="0" borderId="0" xfId="0" applyFont="1">
      <alignment vertical="top"/>
    </xf>
    <xf numFmtId="0" fontId="0" fillId="0" borderId="0" xfId="0">
      <alignment vertical="top"/>
    </xf>
    <xf numFmtId="165" fontId="4" fillId="0" borderId="0" xfId="0" applyFont="1">
      <alignment horizontal="center" vertical="top"/>
    </xf>
    <xf numFmtId="164" fontId="4" fillId="0" borderId="0" xfId="0" applyFont="1" applyProtection="1">
      <alignment vertical="top"/>
      <protection locked="0"/>
    </xf>
    <xf numFmtId="165" fontId="0" fillId="0" borderId="0" xfId="0" applyProtection="1">
      <protection locked="0"/>
    </xf>
    <xf numFmtId="166" fontId="0" fillId="0" borderId="0" xfId="0" applyProtection="1">
      <protection locked="0"/>
    </xf>
    <xf numFmtId="166" fontId="0" fillId="0" borderId="0" xfId="0"/>
    <xf numFmtId="0" fontId="0" fillId="0" borderId="0" xfId="0" applyProtection="1">
      <protection locked="0"/>
    </xf>
    <xf numFmtId="0" fontId="0" fillId="0" borderId="0" xfId="0">
      <alignment horizontal="right"/>
    </xf>
    <xf numFmtId="166" fontId="0" fillId="0" borderId="1" xfId="0" applyBorder="1" applyProtection="1">
      <protection locked="0"/>
    </xf>
    <xf numFmtId="0" fontId="10" fillId="0" borderId="0" xfId="0" applyFont="1"/>
    <xf numFmtId="49" fontId="10" fillId="0" borderId="0" xfId="0" applyFont="1"/>
    <xf numFmtId="49" fontId="11" fillId="0" borderId="0" xfId="0" applyFont="1">
      <alignment vertical="top"/>
    </xf>
    <xf numFmtId="0" fontId="11" fillId="0" borderId="0" xfId="0" applyFont="1">
      <alignment vertical="top"/>
    </xf>
    <xf numFmtId="165" fontId="11" fillId="0" borderId="0" xfId="0" applyFont="1" applyProtection="1">
      <alignment vertical="top"/>
      <protection locked="0"/>
    </xf>
    <xf numFmtId="165" fontId="7" fillId="0" borderId="0" xfId="0" applyFont="1" applyProtection="1">
      <protection locked="0"/>
    </xf>
    <xf numFmtId="165" fontId="7" fillId="0" borderId="2" xfId="0" applyFont="1" applyBorder="1" applyProtection="1">
      <protection locked="0"/>
    </xf>
    <xf numFmtId="0" fontId="12" fillId="0" borderId="0" xfId="0" applyFont="1" applyProtection="1">
      <protection locked="0"/>
    </xf>
    <xf numFmtId="165" fontId="12" fillId="0" borderId="2" xfId="0" applyFont="1" applyBorder="1" applyProtection="1">
      <alignment horizontal="right"/>
      <protection locked="0"/>
    </xf>
    <xf numFmtId="165" fontId="12" fillId="0" borderId="2" xfId="0" applyFont="1" applyBorder="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41"/>
  <sheetViews>
    <sheetView tabSelected="1" workbookViewId="0">
      <pane ySplit="8" topLeftCell="A42" activePane="bottomLeft" state="frozenSplit"/>
      <selection pane="bottomLeft" activeCell="F15" sqref="F15"/>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10" t="s">
        <v>0</v>
      </c>
      <c r="F1" s="10" t="s">
        <v>0</v>
      </c>
      <c r="G1" s="10" t="s">
        <v>0</v>
      </c>
      <c r="H1" s="10" t="s">
        <v>0</v>
      </c>
    </row>
    <row r="2" spans="1:8" x14ac:dyDescent="0.25">
      <c r="E2" s="10"/>
      <c r="F2" s="10"/>
      <c r="G2" s="10"/>
      <c r="H2" s="10"/>
    </row>
    <row r="3" spans="1:8" x14ac:dyDescent="0.25">
      <c r="E3" s="10"/>
      <c r="F3" s="10"/>
      <c r="G3" s="10"/>
      <c r="H3" s="10"/>
    </row>
    <row r="4" spans="1:8" x14ac:dyDescent="0.25">
      <c r="E4" s="10"/>
      <c r="F4" s="10"/>
      <c r="G4" s="10"/>
      <c r="H4" s="10"/>
    </row>
    <row r="6" spans="1:8" ht="18.75" x14ac:dyDescent="0.3">
      <c r="C6" s="12"/>
      <c r="D6" s="12"/>
      <c r="E6" s="13" t="s">
        <v>1</v>
      </c>
      <c r="F6" s="12"/>
      <c r="G6" s="12"/>
      <c r="H6" s="12"/>
    </row>
    <row r="8" spans="1:8" x14ac:dyDescent="0.25">
      <c r="F8" s="14" t="s">
        <v>2</v>
      </c>
      <c r="G8" s="14" t="s">
        <v>3</v>
      </c>
      <c r="H8" s="14" t="s">
        <v>4</v>
      </c>
    </row>
    <row r="10" spans="1:8" x14ac:dyDescent="0.25">
      <c r="C10" s="15" t="s">
        <v>5</v>
      </c>
      <c r="D10" s="16" t="s">
        <v>6</v>
      </c>
      <c r="E10" s="15" t="s">
        <v>7</v>
      </c>
    </row>
    <row r="11" spans="1:8" x14ac:dyDescent="0.25">
      <c r="C11" s="15" t="s">
        <v>8</v>
      </c>
      <c r="D11" s="16" t="s">
        <v>6</v>
      </c>
      <c r="E11" s="15" t="s">
        <v>9</v>
      </c>
    </row>
    <row r="12" spans="1:8" x14ac:dyDescent="0.25">
      <c r="C12" s="15" t="s">
        <v>10</v>
      </c>
      <c r="D12" s="16" t="s">
        <v>6</v>
      </c>
      <c r="E12" s="15" t="s">
        <v>11</v>
      </c>
    </row>
    <row r="14" spans="1:8" x14ac:dyDescent="0.25">
      <c r="A14" s="17" t="s">
        <v>12</v>
      </c>
      <c r="B14" s="11">
        <v>1</v>
      </c>
      <c r="C14" s="17" t="s">
        <v>13</v>
      </c>
      <c r="D14" s="17" t="s">
        <v>14</v>
      </c>
      <c r="E14" s="11" t="s">
        <v>15</v>
      </c>
      <c r="F14" s="18">
        <v>500</v>
      </c>
      <c r="G14" s="19">
        <v>1</v>
      </c>
      <c r="H14" s="20">
        <f t="shared" ref="H14:H24" si="0">ROUND(ROUND(F14,2)*ROUND(G14,3),2)</f>
        <v>500</v>
      </c>
    </row>
    <row r="15" spans="1:8" x14ac:dyDescent="0.25">
      <c r="A15" s="17" t="s">
        <v>12</v>
      </c>
      <c r="B15" s="11">
        <v>2</v>
      </c>
      <c r="C15" s="17" t="s">
        <v>16</v>
      </c>
      <c r="D15" s="17" t="s">
        <v>17</v>
      </c>
      <c r="E15" s="11" t="s">
        <v>18</v>
      </c>
      <c r="F15" s="18">
        <v>105.33</v>
      </c>
      <c r="G15" s="19">
        <v>15</v>
      </c>
      <c r="H15" s="20">
        <f t="shared" si="0"/>
        <v>1579.95</v>
      </c>
    </row>
    <row r="16" spans="1:8" x14ac:dyDescent="0.25">
      <c r="A16" s="17" t="s">
        <v>12</v>
      </c>
      <c r="B16" s="11">
        <v>3</v>
      </c>
      <c r="C16" s="17" t="s">
        <v>19</v>
      </c>
      <c r="D16" s="17" t="s">
        <v>20</v>
      </c>
      <c r="E16" s="11" t="s">
        <v>21</v>
      </c>
      <c r="F16" s="18">
        <v>38.340000000000003</v>
      </c>
      <c r="G16" s="19">
        <v>35.313000000000002</v>
      </c>
      <c r="H16" s="20">
        <f t="shared" si="0"/>
        <v>1353.9</v>
      </c>
    </row>
    <row r="17" spans="1:8" x14ac:dyDescent="0.25">
      <c r="A17" s="17" t="s">
        <v>12</v>
      </c>
      <c r="B17" s="11">
        <v>4</v>
      </c>
      <c r="C17" s="17" t="s">
        <v>22</v>
      </c>
      <c r="D17" s="17" t="s">
        <v>20</v>
      </c>
      <c r="E17" s="11" t="s">
        <v>23</v>
      </c>
      <c r="F17" s="18">
        <v>21.58</v>
      </c>
      <c r="G17" s="19">
        <v>22</v>
      </c>
      <c r="H17" s="20">
        <f t="shared" si="0"/>
        <v>474.76</v>
      </c>
    </row>
    <row r="18" spans="1:8" x14ac:dyDescent="0.25">
      <c r="A18" s="17" t="s">
        <v>12</v>
      </c>
      <c r="B18" s="11">
        <v>5</v>
      </c>
      <c r="C18" s="17" t="s">
        <v>24</v>
      </c>
      <c r="D18" s="17" t="s">
        <v>20</v>
      </c>
      <c r="E18" s="11" t="s">
        <v>25</v>
      </c>
      <c r="F18" s="18">
        <v>13.93</v>
      </c>
      <c r="G18" s="19">
        <v>13.2</v>
      </c>
      <c r="H18" s="20">
        <f t="shared" si="0"/>
        <v>183.88</v>
      </c>
    </row>
    <row r="19" spans="1:8" x14ac:dyDescent="0.25">
      <c r="A19" s="17" t="s">
        <v>12</v>
      </c>
      <c r="B19" s="11">
        <v>6</v>
      </c>
      <c r="C19" s="17" t="s">
        <v>26</v>
      </c>
      <c r="D19" s="17" t="s">
        <v>27</v>
      </c>
      <c r="E19" s="11" t="s">
        <v>28</v>
      </c>
      <c r="F19" s="18">
        <v>7.88</v>
      </c>
      <c r="G19" s="19">
        <v>440</v>
      </c>
      <c r="H19" s="20">
        <f t="shared" si="0"/>
        <v>3467.2</v>
      </c>
    </row>
    <row r="20" spans="1:8" x14ac:dyDescent="0.25">
      <c r="A20" s="17" t="s">
        <v>12</v>
      </c>
      <c r="B20" s="11">
        <v>7</v>
      </c>
      <c r="C20" s="17" t="s">
        <v>29</v>
      </c>
      <c r="D20" s="17" t="s">
        <v>17</v>
      </c>
      <c r="E20" s="11" t="s">
        <v>30</v>
      </c>
      <c r="F20" s="18">
        <v>248.63</v>
      </c>
      <c r="G20" s="19">
        <v>5</v>
      </c>
      <c r="H20" s="20">
        <f t="shared" si="0"/>
        <v>1243.1500000000001</v>
      </c>
    </row>
    <row r="21" spans="1:8" x14ac:dyDescent="0.25">
      <c r="A21" s="17" t="s">
        <v>12</v>
      </c>
      <c r="B21" s="11">
        <v>8</v>
      </c>
      <c r="C21" s="17" t="s">
        <v>31</v>
      </c>
      <c r="D21" s="17" t="s">
        <v>17</v>
      </c>
      <c r="E21" s="11" t="s">
        <v>32</v>
      </c>
      <c r="F21" s="18">
        <v>148.79</v>
      </c>
      <c r="G21" s="19">
        <v>5</v>
      </c>
      <c r="H21" s="20">
        <f t="shared" si="0"/>
        <v>743.95</v>
      </c>
    </row>
    <row r="22" spans="1:8" x14ac:dyDescent="0.25">
      <c r="A22" s="17" t="s">
        <v>12</v>
      </c>
      <c r="B22" s="11">
        <v>9</v>
      </c>
      <c r="C22" s="17" t="s">
        <v>33</v>
      </c>
      <c r="D22" s="17" t="s">
        <v>14</v>
      </c>
      <c r="E22" s="11" t="s">
        <v>34</v>
      </c>
      <c r="F22" s="18">
        <v>500</v>
      </c>
      <c r="G22" s="19">
        <v>1</v>
      </c>
      <c r="H22" s="20">
        <f t="shared" si="0"/>
        <v>500</v>
      </c>
    </row>
    <row r="23" spans="1:8" x14ac:dyDescent="0.25">
      <c r="A23" s="17" t="s">
        <v>12</v>
      </c>
      <c r="B23" s="11">
        <v>10</v>
      </c>
      <c r="C23" s="17" t="s">
        <v>35</v>
      </c>
      <c r="D23" s="17" t="s">
        <v>17</v>
      </c>
      <c r="E23" s="11" t="s">
        <v>36</v>
      </c>
      <c r="F23" s="18">
        <v>2470.29</v>
      </c>
      <c r="G23" s="19">
        <v>1</v>
      </c>
      <c r="H23" s="20">
        <f t="shared" si="0"/>
        <v>2470.29</v>
      </c>
    </row>
    <row r="24" spans="1:8" x14ac:dyDescent="0.25">
      <c r="A24" s="17" t="s">
        <v>12</v>
      </c>
      <c r="B24" s="11">
        <v>11</v>
      </c>
      <c r="C24" s="17" t="s">
        <v>37</v>
      </c>
      <c r="D24" s="17" t="s">
        <v>20</v>
      </c>
      <c r="E24" s="11" t="s">
        <v>38</v>
      </c>
      <c r="F24" s="18">
        <v>300.64</v>
      </c>
      <c r="G24" s="19">
        <v>0.129</v>
      </c>
      <c r="H24" s="20">
        <f t="shared" si="0"/>
        <v>38.78</v>
      </c>
    </row>
    <row r="25" spans="1:8" x14ac:dyDescent="0.25">
      <c r="E25" s="15" t="s">
        <v>39</v>
      </c>
      <c r="F25" s="15"/>
      <c r="G25" s="15"/>
      <c r="H25" s="21">
        <f>SUM(H14:H24)</f>
        <v>12555.860000000002</v>
      </c>
    </row>
    <row r="27" spans="1:8" x14ac:dyDescent="0.25">
      <c r="C27" s="15" t="s">
        <v>5</v>
      </c>
      <c r="D27" s="16" t="s">
        <v>6</v>
      </c>
      <c r="E27" s="15" t="s">
        <v>7</v>
      </c>
    </row>
    <row r="28" spans="1:8" x14ac:dyDescent="0.25">
      <c r="C28" s="15" t="s">
        <v>8</v>
      </c>
      <c r="D28" s="16" t="s">
        <v>6</v>
      </c>
      <c r="E28" s="15" t="s">
        <v>9</v>
      </c>
    </row>
    <row r="29" spans="1:8" x14ac:dyDescent="0.25">
      <c r="C29" s="15" t="s">
        <v>10</v>
      </c>
      <c r="D29" s="16" t="s">
        <v>40</v>
      </c>
      <c r="E29" s="15" t="s">
        <v>41</v>
      </c>
    </row>
    <row r="31" spans="1:8" x14ac:dyDescent="0.25">
      <c r="A31" s="17" t="s">
        <v>42</v>
      </c>
      <c r="B31" s="11">
        <v>1</v>
      </c>
      <c r="C31" s="17" t="s">
        <v>43</v>
      </c>
      <c r="D31" s="17" t="s">
        <v>17</v>
      </c>
      <c r="E31" s="11" t="s">
        <v>44</v>
      </c>
      <c r="F31" s="18">
        <v>300</v>
      </c>
      <c r="G31" s="19">
        <v>1</v>
      </c>
      <c r="H31" s="20">
        <f>ROUND(ROUND(F31,2)*ROUND(G31,3),2)</f>
        <v>300</v>
      </c>
    </row>
    <row r="32" spans="1:8" x14ac:dyDescent="0.25">
      <c r="A32" s="17" t="s">
        <v>42</v>
      </c>
      <c r="B32" s="11">
        <v>2</v>
      </c>
      <c r="C32" s="17" t="s">
        <v>45</v>
      </c>
      <c r="D32" s="17" t="s">
        <v>27</v>
      </c>
      <c r="E32" s="11" t="s">
        <v>46</v>
      </c>
      <c r="F32" s="18">
        <v>105.74</v>
      </c>
      <c r="G32" s="19">
        <v>220</v>
      </c>
      <c r="H32" s="20">
        <f>ROUND(ROUND(F32,2)*ROUND(G32,3),2)</f>
        <v>23262.799999999999</v>
      </c>
    </row>
    <row r="33" spans="1:8" x14ac:dyDescent="0.25">
      <c r="A33" s="17" t="s">
        <v>42</v>
      </c>
      <c r="B33" s="11">
        <v>3</v>
      </c>
      <c r="C33" s="17" t="s">
        <v>47</v>
      </c>
      <c r="D33" s="17" t="s">
        <v>27</v>
      </c>
      <c r="E33" s="11" t="s">
        <v>48</v>
      </c>
      <c r="F33" s="18">
        <v>227.84</v>
      </c>
      <c r="G33" s="19">
        <v>12</v>
      </c>
      <c r="H33" s="20">
        <f>ROUND(ROUND(F33,2)*ROUND(G33,3),2)</f>
        <v>2734.08</v>
      </c>
    </row>
    <row r="34" spans="1:8" x14ac:dyDescent="0.25">
      <c r="A34" s="17" t="s">
        <v>42</v>
      </c>
      <c r="B34" s="11">
        <v>4</v>
      </c>
      <c r="C34" s="17" t="s">
        <v>49</v>
      </c>
      <c r="D34" s="17" t="s">
        <v>50</v>
      </c>
      <c r="E34" s="11" t="s">
        <v>51</v>
      </c>
      <c r="F34" s="18">
        <v>450</v>
      </c>
      <c r="G34" s="19">
        <v>1</v>
      </c>
      <c r="H34" s="20">
        <f>ROUND(ROUND(F34,2)*ROUND(G34,3),2)</f>
        <v>450</v>
      </c>
    </row>
    <row r="35" spans="1:8" x14ac:dyDescent="0.25">
      <c r="E35" s="15" t="s">
        <v>39</v>
      </c>
      <c r="F35" s="15"/>
      <c r="G35" s="15"/>
      <c r="H35" s="21">
        <f>SUM(H31:H34)</f>
        <v>26746.879999999997</v>
      </c>
    </row>
    <row r="37" spans="1:8" x14ac:dyDescent="0.25">
      <c r="C37" s="15" t="s">
        <v>5</v>
      </c>
      <c r="D37" s="16" t="s">
        <v>6</v>
      </c>
      <c r="E37" s="15" t="s">
        <v>7</v>
      </c>
    </row>
    <row r="38" spans="1:8" x14ac:dyDescent="0.25">
      <c r="C38" s="15" t="s">
        <v>8</v>
      </c>
      <c r="D38" s="16" t="s">
        <v>6</v>
      </c>
      <c r="E38" s="15" t="s">
        <v>9</v>
      </c>
    </row>
    <row r="39" spans="1:8" x14ac:dyDescent="0.25">
      <c r="C39" s="15" t="s">
        <v>10</v>
      </c>
      <c r="D39" s="16" t="s">
        <v>52</v>
      </c>
      <c r="E39" s="15" t="s">
        <v>53</v>
      </c>
    </row>
    <row r="41" spans="1:8" x14ac:dyDescent="0.25">
      <c r="A41" s="17" t="s">
        <v>54</v>
      </c>
      <c r="B41" s="11">
        <v>1</v>
      </c>
      <c r="C41" s="17" t="s">
        <v>55</v>
      </c>
      <c r="D41" s="17" t="s">
        <v>17</v>
      </c>
      <c r="E41" s="11" t="s">
        <v>56</v>
      </c>
      <c r="F41" s="18">
        <v>31.64</v>
      </c>
      <c r="G41" s="19">
        <v>10</v>
      </c>
      <c r="H41" s="20">
        <f>ROUND(ROUND(F41,2)*ROUND(G41,3),2)</f>
        <v>316.39999999999998</v>
      </c>
    </row>
    <row r="42" spans="1:8" x14ac:dyDescent="0.25">
      <c r="E42" s="15" t="s">
        <v>39</v>
      </c>
      <c r="F42" s="15"/>
      <c r="G42" s="15"/>
      <c r="H42" s="21">
        <f>SUM(H41:H41)</f>
        <v>316.39999999999998</v>
      </c>
    </row>
    <row r="44" spans="1:8" x14ac:dyDescent="0.25">
      <c r="C44" s="15" t="s">
        <v>5</v>
      </c>
      <c r="D44" s="16" t="s">
        <v>6</v>
      </c>
      <c r="E44" s="15" t="s">
        <v>7</v>
      </c>
    </row>
    <row r="45" spans="1:8" x14ac:dyDescent="0.25">
      <c r="C45" s="15" t="s">
        <v>8</v>
      </c>
      <c r="D45" s="16" t="s">
        <v>40</v>
      </c>
      <c r="E45" s="15" t="s">
        <v>57</v>
      </c>
    </row>
    <row r="46" spans="1:8" x14ac:dyDescent="0.25">
      <c r="C46" s="15" t="s">
        <v>10</v>
      </c>
      <c r="D46" s="16" t="s">
        <v>6</v>
      </c>
      <c r="E46" s="15" t="s">
        <v>58</v>
      </c>
    </row>
    <row r="48" spans="1:8" x14ac:dyDescent="0.25">
      <c r="A48" s="17" t="s">
        <v>59</v>
      </c>
      <c r="B48" s="11">
        <v>1</v>
      </c>
      <c r="C48" s="17" t="s">
        <v>60</v>
      </c>
      <c r="D48" s="17" t="s">
        <v>17</v>
      </c>
      <c r="E48" s="11" t="s">
        <v>61</v>
      </c>
      <c r="F48" s="18">
        <v>123.94</v>
      </c>
      <c r="G48" s="19">
        <v>420</v>
      </c>
      <c r="H48" s="20">
        <f>ROUND(ROUND(F48,2)*ROUND(G48,3),2)</f>
        <v>52054.8</v>
      </c>
    </row>
    <row r="49" spans="1:8" x14ac:dyDescent="0.25">
      <c r="E49" s="15" t="s">
        <v>39</v>
      </c>
      <c r="F49" s="15"/>
      <c r="G49" s="15"/>
      <c r="H49" s="21">
        <f>SUM(H48:H48)</f>
        <v>52054.8</v>
      </c>
    </row>
    <row r="51" spans="1:8" x14ac:dyDescent="0.25">
      <c r="C51" s="15" t="s">
        <v>5</v>
      </c>
      <c r="D51" s="16" t="s">
        <v>6</v>
      </c>
      <c r="E51" s="15" t="s">
        <v>7</v>
      </c>
    </row>
    <row r="52" spans="1:8" x14ac:dyDescent="0.25">
      <c r="C52" s="15" t="s">
        <v>8</v>
      </c>
      <c r="D52" s="16" t="s">
        <v>40</v>
      </c>
      <c r="E52" s="15" t="s">
        <v>57</v>
      </c>
    </row>
    <row r="53" spans="1:8" x14ac:dyDescent="0.25">
      <c r="C53" s="15" t="s">
        <v>10</v>
      </c>
      <c r="D53" s="16" t="s">
        <v>40</v>
      </c>
      <c r="E53" s="15" t="s">
        <v>62</v>
      </c>
    </row>
    <row r="55" spans="1:8" x14ac:dyDescent="0.25">
      <c r="A55" s="17" t="s">
        <v>63</v>
      </c>
      <c r="B55" s="11">
        <v>1</v>
      </c>
      <c r="C55" s="17" t="s">
        <v>64</v>
      </c>
      <c r="D55" s="17" t="s">
        <v>17</v>
      </c>
      <c r="E55" s="11" t="s">
        <v>65</v>
      </c>
      <c r="F55" s="18">
        <v>69.290000000000006</v>
      </c>
      <c r="G55" s="19">
        <v>420</v>
      </c>
      <c r="H55" s="20">
        <f>ROUND(ROUND(F55,2)*ROUND(G55,3),2)</f>
        <v>29101.8</v>
      </c>
    </row>
    <row r="56" spans="1:8" x14ac:dyDescent="0.25">
      <c r="E56" s="15" t="s">
        <v>39</v>
      </c>
      <c r="F56" s="15"/>
      <c r="G56" s="15"/>
      <c r="H56" s="21">
        <f>SUM(H55:H55)</f>
        <v>29101.8</v>
      </c>
    </row>
    <row r="58" spans="1:8" x14ac:dyDescent="0.25">
      <c r="C58" s="15" t="s">
        <v>5</v>
      </c>
      <c r="D58" s="16" t="s">
        <v>6</v>
      </c>
      <c r="E58" s="15" t="s">
        <v>7</v>
      </c>
    </row>
    <row r="59" spans="1:8" x14ac:dyDescent="0.25">
      <c r="C59" s="15" t="s">
        <v>8</v>
      </c>
      <c r="D59" s="16" t="s">
        <v>40</v>
      </c>
      <c r="E59" s="15" t="s">
        <v>57</v>
      </c>
    </row>
    <row r="60" spans="1:8" x14ac:dyDescent="0.25">
      <c r="C60" s="15" t="s">
        <v>10</v>
      </c>
      <c r="D60" s="16" t="s">
        <v>66</v>
      </c>
      <c r="E60" s="15" t="s">
        <v>67</v>
      </c>
    </row>
    <row r="62" spans="1:8" x14ac:dyDescent="0.25">
      <c r="A62" s="17" t="s">
        <v>68</v>
      </c>
      <c r="B62" s="11">
        <v>1</v>
      </c>
      <c r="C62" s="17" t="s">
        <v>69</v>
      </c>
      <c r="D62" s="17" t="s">
        <v>17</v>
      </c>
      <c r="E62" s="11" t="s">
        <v>70</v>
      </c>
      <c r="F62" s="18">
        <v>5044.16</v>
      </c>
      <c r="G62" s="19">
        <v>2</v>
      </c>
      <c r="H62" s="20">
        <f>ROUND(ROUND(F62,2)*ROUND(G62,3),2)</f>
        <v>10088.32</v>
      </c>
    </row>
    <row r="63" spans="1:8" x14ac:dyDescent="0.25">
      <c r="A63" s="17" t="s">
        <v>68</v>
      </c>
      <c r="B63" s="11">
        <v>2</v>
      </c>
      <c r="C63" s="17" t="s">
        <v>71</v>
      </c>
      <c r="D63" s="17" t="s">
        <v>17</v>
      </c>
      <c r="E63" s="11" t="s">
        <v>72</v>
      </c>
      <c r="F63" s="18">
        <v>315</v>
      </c>
      <c r="G63" s="19">
        <v>2</v>
      </c>
      <c r="H63" s="20">
        <f>ROUND(ROUND(F63,2)*ROUND(G63,3),2)</f>
        <v>630</v>
      </c>
    </row>
    <row r="64" spans="1:8" x14ac:dyDescent="0.25">
      <c r="E64" s="15" t="s">
        <v>39</v>
      </c>
      <c r="F64" s="15"/>
      <c r="G64" s="15"/>
      <c r="H64" s="21">
        <f>SUM(H62:H63)</f>
        <v>10718.32</v>
      </c>
    </row>
    <row r="66" spans="1:8" x14ac:dyDescent="0.25">
      <c r="C66" s="15" t="s">
        <v>5</v>
      </c>
      <c r="D66" s="16" t="s">
        <v>6</v>
      </c>
      <c r="E66" s="15" t="s">
        <v>7</v>
      </c>
    </row>
    <row r="67" spans="1:8" x14ac:dyDescent="0.25">
      <c r="C67" s="15" t="s">
        <v>8</v>
      </c>
      <c r="D67" s="16" t="s">
        <v>40</v>
      </c>
      <c r="E67" s="15" t="s">
        <v>57</v>
      </c>
    </row>
    <row r="68" spans="1:8" x14ac:dyDescent="0.25">
      <c r="C68" s="15" t="s">
        <v>10</v>
      </c>
      <c r="D68" s="16" t="s">
        <v>52</v>
      </c>
      <c r="E68" s="15" t="s">
        <v>73</v>
      </c>
    </row>
    <row r="70" spans="1:8" x14ac:dyDescent="0.25">
      <c r="A70" s="17" t="s">
        <v>74</v>
      </c>
      <c r="B70" s="11">
        <v>1</v>
      </c>
      <c r="C70" s="17" t="s">
        <v>75</v>
      </c>
      <c r="D70" s="17" t="s">
        <v>27</v>
      </c>
      <c r="E70" s="11" t="s">
        <v>76</v>
      </c>
      <c r="F70" s="18">
        <v>2.97</v>
      </c>
      <c r="G70" s="19">
        <v>6684</v>
      </c>
      <c r="H70" s="20">
        <f t="shared" ref="H70:H86" si="1">ROUND(ROUND(F70,2)*ROUND(G70,3),2)</f>
        <v>19851.48</v>
      </c>
    </row>
    <row r="71" spans="1:8" x14ac:dyDescent="0.25">
      <c r="A71" s="17" t="s">
        <v>74</v>
      </c>
      <c r="B71" s="11">
        <v>2</v>
      </c>
      <c r="C71" s="17" t="s">
        <v>77</v>
      </c>
      <c r="D71" s="17" t="s">
        <v>27</v>
      </c>
      <c r="E71" s="11" t="s">
        <v>78</v>
      </c>
      <c r="F71" s="18">
        <v>3.22</v>
      </c>
      <c r="G71" s="19">
        <v>1450</v>
      </c>
      <c r="H71" s="20">
        <f t="shared" si="1"/>
        <v>4669</v>
      </c>
    </row>
    <row r="72" spans="1:8" x14ac:dyDescent="0.25">
      <c r="A72" s="17" t="s">
        <v>74</v>
      </c>
      <c r="B72" s="11">
        <v>3</v>
      </c>
      <c r="C72" s="17" t="s">
        <v>79</v>
      </c>
      <c r="D72" s="17" t="s">
        <v>27</v>
      </c>
      <c r="E72" s="11" t="s">
        <v>80</v>
      </c>
      <c r="F72" s="18">
        <v>5.23</v>
      </c>
      <c r="G72" s="19">
        <v>200</v>
      </c>
      <c r="H72" s="20">
        <f t="shared" si="1"/>
        <v>1046</v>
      </c>
    </row>
    <row r="73" spans="1:8" x14ac:dyDescent="0.25">
      <c r="A73" s="17" t="s">
        <v>74</v>
      </c>
      <c r="B73" s="11">
        <v>4</v>
      </c>
      <c r="C73" s="17" t="s">
        <v>81</v>
      </c>
      <c r="D73" s="17" t="s">
        <v>27</v>
      </c>
      <c r="E73" s="11" t="s">
        <v>82</v>
      </c>
      <c r="F73" s="18">
        <v>16.47</v>
      </c>
      <c r="G73" s="19">
        <v>400</v>
      </c>
      <c r="H73" s="20">
        <f t="shared" si="1"/>
        <v>6588</v>
      </c>
    </row>
    <row r="74" spans="1:8" x14ac:dyDescent="0.25">
      <c r="A74" s="17" t="s">
        <v>74</v>
      </c>
      <c r="B74" s="11">
        <v>5</v>
      </c>
      <c r="C74" s="17" t="s">
        <v>83</v>
      </c>
      <c r="D74" s="17" t="s">
        <v>27</v>
      </c>
      <c r="E74" s="11" t="s">
        <v>84</v>
      </c>
      <c r="F74" s="18">
        <v>9.1300000000000008</v>
      </c>
      <c r="G74" s="19">
        <v>100</v>
      </c>
      <c r="H74" s="20">
        <f t="shared" si="1"/>
        <v>913</v>
      </c>
    </row>
    <row r="75" spans="1:8" x14ac:dyDescent="0.25">
      <c r="A75" s="17" t="s">
        <v>74</v>
      </c>
      <c r="B75" s="11">
        <v>6</v>
      </c>
      <c r="C75" s="17" t="s">
        <v>85</v>
      </c>
      <c r="D75" s="17" t="s">
        <v>27</v>
      </c>
      <c r="E75" s="11" t="s">
        <v>86</v>
      </c>
      <c r="F75" s="18">
        <v>21.1</v>
      </c>
      <c r="G75" s="19">
        <v>100</v>
      </c>
      <c r="H75" s="20">
        <f t="shared" si="1"/>
        <v>2110</v>
      </c>
    </row>
    <row r="76" spans="1:8" x14ac:dyDescent="0.25">
      <c r="A76" s="17" t="s">
        <v>74</v>
      </c>
      <c r="B76" s="11">
        <v>7</v>
      </c>
      <c r="C76" s="17" t="s">
        <v>87</v>
      </c>
      <c r="D76" s="17" t="s">
        <v>17</v>
      </c>
      <c r="E76" s="11" t="s">
        <v>88</v>
      </c>
      <c r="F76" s="18">
        <v>407.05</v>
      </c>
      <c r="G76" s="19">
        <v>3</v>
      </c>
      <c r="H76" s="20">
        <f t="shared" si="1"/>
        <v>1221.1500000000001</v>
      </c>
    </row>
    <row r="77" spans="1:8" x14ac:dyDescent="0.25">
      <c r="A77" s="17" t="s">
        <v>74</v>
      </c>
      <c r="B77" s="11">
        <v>8</v>
      </c>
      <c r="C77" s="17" t="s">
        <v>89</v>
      </c>
      <c r="D77" s="17" t="s">
        <v>17</v>
      </c>
      <c r="E77" s="11" t="s">
        <v>90</v>
      </c>
      <c r="F77" s="18">
        <v>12.03</v>
      </c>
      <c r="G77" s="19">
        <v>40</v>
      </c>
      <c r="H77" s="20">
        <f t="shared" si="1"/>
        <v>481.2</v>
      </c>
    </row>
    <row r="78" spans="1:8" x14ac:dyDescent="0.25">
      <c r="A78" s="17" t="s">
        <v>74</v>
      </c>
      <c r="B78" s="11">
        <v>9</v>
      </c>
      <c r="C78" s="17" t="s">
        <v>91</v>
      </c>
      <c r="D78" s="17" t="s">
        <v>17</v>
      </c>
      <c r="E78" s="11" t="s">
        <v>92</v>
      </c>
      <c r="F78" s="18">
        <v>115.35</v>
      </c>
      <c r="G78" s="19">
        <v>19</v>
      </c>
      <c r="H78" s="20">
        <f t="shared" si="1"/>
        <v>2191.65</v>
      </c>
    </row>
    <row r="79" spans="1:8" x14ac:dyDescent="0.25">
      <c r="A79" s="17" t="s">
        <v>74</v>
      </c>
      <c r="B79" s="11">
        <v>10</v>
      </c>
      <c r="C79" s="17" t="s">
        <v>93</v>
      </c>
      <c r="D79" s="17" t="s">
        <v>17</v>
      </c>
      <c r="E79" s="11" t="s">
        <v>94</v>
      </c>
      <c r="F79" s="18">
        <v>175.29</v>
      </c>
      <c r="G79" s="19">
        <v>19</v>
      </c>
      <c r="H79" s="20">
        <f t="shared" si="1"/>
        <v>3330.51</v>
      </c>
    </row>
    <row r="80" spans="1:8" x14ac:dyDescent="0.25">
      <c r="A80" s="17" t="s">
        <v>74</v>
      </c>
      <c r="B80" s="11">
        <v>11</v>
      </c>
      <c r="C80" s="17" t="s">
        <v>95</v>
      </c>
      <c r="D80" s="17" t="s">
        <v>17</v>
      </c>
      <c r="E80" s="11" t="s">
        <v>96</v>
      </c>
      <c r="F80" s="18">
        <v>422.8</v>
      </c>
      <c r="G80" s="19">
        <v>3</v>
      </c>
      <c r="H80" s="20">
        <f t="shared" si="1"/>
        <v>1268.4000000000001</v>
      </c>
    </row>
    <row r="81" spans="1:8" x14ac:dyDescent="0.25">
      <c r="A81" s="17" t="s">
        <v>74</v>
      </c>
      <c r="B81" s="11">
        <v>12</v>
      </c>
      <c r="C81" s="17" t="s">
        <v>97</v>
      </c>
      <c r="D81" s="17" t="s">
        <v>17</v>
      </c>
      <c r="E81" s="11" t="s">
        <v>98</v>
      </c>
      <c r="F81" s="18">
        <v>146.93</v>
      </c>
      <c r="G81" s="19">
        <v>1</v>
      </c>
      <c r="H81" s="20">
        <f t="shared" si="1"/>
        <v>146.93</v>
      </c>
    </row>
    <row r="82" spans="1:8" x14ac:dyDescent="0.25">
      <c r="A82" s="17" t="s">
        <v>74</v>
      </c>
      <c r="B82" s="11">
        <v>13</v>
      </c>
      <c r="C82" s="17" t="s">
        <v>99</v>
      </c>
      <c r="D82" s="17" t="s">
        <v>17</v>
      </c>
      <c r="E82" s="11" t="s">
        <v>100</v>
      </c>
      <c r="F82" s="18">
        <v>622</v>
      </c>
      <c r="G82" s="19">
        <v>4</v>
      </c>
      <c r="H82" s="20">
        <f t="shared" si="1"/>
        <v>2488</v>
      </c>
    </row>
    <row r="83" spans="1:8" x14ac:dyDescent="0.25">
      <c r="A83" s="17" t="s">
        <v>74</v>
      </c>
      <c r="B83" s="11">
        <v>14</v>
      </c>
      <c r="C83" s="17" t="s">
        <v>101</v>
      </c>
      <c r="D83" s="17" t="s">
        <v>17</v>
      </c>
      <c r="E83" s="11" t="s">
        <v>102</v>
      </c>
      <c r="F83" s="18">
        <v>240.96</v>
      </c>
      <c r="G83" s="19">
        <v>3</v>
      </c>
      <c r="H83" s="20">
        <f t="shared" si="1"/>
        <v>722.88</v>
      </c>
    </row>
    <row r="84" spans="1:8" x14ac:dyDescent="0.25">
      <c r="A84" s="17" t="s">
        <v>74</v>
      </c>
      <c r="B84" s="11">
        <v>15</v>
      </c>
      <c r="C84" s="17" t="s">
        <v>103</v>
      </c>
      <c r="D84" s="17" t="s">
        <v>17</v>
      </c>
      <c r="E84" s="11" t="s">
        <v>104</v>
      </c>
      <c r="F84" s="18">
        <v>906.54</v>
      </c>
      <c r="G84" s="19">
        <v>1</v>
      </c>
      <c r="H84" s="20">
        <f t="shared" si="1"/>
        <v>906.54</v>
      </c>
    </row>
    <row r="85" spans="1:8" x14ac:dyDescent="0.25">
      <c r="A85" s="17" t="s">
        <v>74</v>
      </c>
      <c r="B85" s="11">
        <v>16</v>
      </c>
      <c r="C85" s="17" t="s">
        <v>105</v>
      </c>
      <c r="D85" s="17" t="s">
        <v>17</v>
      </c>
      <c r="E85" s="11" t="s">
        <v>106</v>
      </c>
      <c r="F85" s="18">
        <v>998.41</v>
      </c>
      <c r="G85" s="19">
        <v>1</v>
      </c>
      <c r="H85" s="20">
        <f t="shared" si="1"/>
        <v>998.41</v>
      </c>
    </row>
    <row r="86" spans="1:8" x14ac:dyDescent="0.25">
      <c r="A86" s="17" t="s">
        <v>74</v>
      </c>
      <c r="B86" s="11">
        <v>17</v>
      </c>
      <c r="C86" s="17" t="s">
        <v>107</v>
      </c>
      <c r="D86" s="17" t="s">
        <v>50</v>
      </c>
      <c r="E86" s="11" t="s">
        <v>108</v>
      </c>
      <c r="F86" s="18">
        <v>2500</v>
      </c>
      <c r="G86" s="19">
        <v>1</v>
      </c>
      <c r="H86" s="20">
        <f t="shared" si="1"/>
        <v>2500</v>
      </c>
    </row>
    <row r="87" spans="1:8" x14ac:dyDescent="0.25">
      <c r="E87" s="15" t="s">
        <v>39</v>
      </c>
      <c r="F87" s="15"/>
      <c r="G87" s="15"/>
      <c r="H87" s="21">
        <f>SUM(H70:H86)</f>
        <v>51433.15</v>
      </c>
    </row>
    <row r="89" spans="1:8" x14ac:dyDescent="0.25">
      <c r="C89" s="15" t="s">
        <v>5</v>
      </c>
      <c r="D89" s="16" t="s">
        <v>6</v>
      </c>
      <c r="E89" s="15" t="s">
        <v>7</v>
      </c>
    </row>
    <row r="90" spans="1:8" x14ac:dyDescent="0.25">
      <c r="C90" s="15" t="s">
        <v>8</v>
      </c>
      <c r="D90" s="16" t="s">
        <v>40</v>
      </c>
      <c r="E90" s="15" t="s">
        <v>57</v>
      </c>
    </row>
    <row r="91" spans="1:8" x14ac:dyDescent="0.25">
      <c r="C91" s="15" t="s">
        <v>10</v>
      </c>
      <c r="D91" s="16" t="s">
        <v>109</v>
      </c>
      <c r="E91" s="15" t="s">
        <v>110</v>
      </c>
    </row>
    <row r="93" spans="1:8" x14ac:dyDescent="0.25">
      <c r="A93" s="17" t="s">
        <v>111</v>
      </c>
      <c r="B93" s="11">
        <v>1</v>
      </c>
      <c r="C93" s="17" t="s">
        <v>112</v>
      </c>
      <c r="D93" s="17" t="s">
        <v>27</v>
      </c>
      <c r="E93" s="11" t="s">
        <v>113</v>
      </c>
      <c r="F93" s="18">
        <v>37.299999999999997</v>
      </c>
      <c r="G93" s="19">
        <v>50</v>
      </c>
      <c r="H93" s="20">
        <f>ROUND(ROUND(F93,2)*ROUND(G93,3),2)</f>
        <v>1865</v>
      </c>
    </row>
    <row r="94" spans="1:8" x14ac:dyDescent="0.25">
      <c r="A94" s="17" t="s">
        <v>111</v>
      </c>
      <c r="B94" s="11">
        <v>2</v>
      </c>
      <c r="C94" s="17" t="s">
        <v>114</v>
      </c>
      <c r="D94" s="17" t="s">
        <v>17</v>
      </c>
      <c r="E94" s="11" t="s">
        <v>115</v>
      </c>
      <c r="F94" s="18">
        <v>0.8</v>
      </c>
      <c r="G94" s="19">
        <v>1200</v>
      </c>
      <c r="H94" s="20">
        <f>ROUND(ROUND(F94,2)*ROUND(G94,3),2)</f>
        <v>960</v>
      </c>
    </row>
    <row r="95" spans="1:8" x14ac:dyDescent="0.25">
      <c r="A95" s="17" t="s">
        <v>111</v>
      </c>
      <c r="B95" s="11">
        <v>3</v>
      </c>
      <c r="C95" s="17" t="s">
        <v>116</v>
      </c>
      <c r="D95" s="17" t="s">
        <v>27</v>
      </c>
      <c r="E95" s="11" t="s">
        <v>117</v>
      </c>
      <c r="F95" s="18">
        <v>27.76</v>
      </c>
      <c r="G95" s="19">
        <v>150</v>
      </c>
      <c r="H95" s="20">
        <f>ROUND(ROUND(F95,2)*ROUND(G95,3),2)</f>
        <v>4164</v>
      </c>
    </row>
    <row r="96" spans="1:8" x14ac:dyDescent="0.25">
      <c r="A96" s="17" t="s">
        <v>111</v>
      </c>
      <c r="B96" s="11">
        <v>4</v>
      </c>
      <c r="C96" s="17" t="s">
        <v>118</v>
      </c>
      <c r="D96" s="17" t="s">
        <v>27</v>
      </c>
      <c r="E96" s="11" t="s">
        <v>119</v>
      </c>
      <c r="F96" s="18">
        <v>54.92</v>
      </c>
      <c r="G96" s="19">
        <v>42</v>
      </c>
      <c r="H96" s="20">
        <f>ROUND(ROUND(F96,2)*ROUND(G96,3),2)</f>
        <v>2306.64</v>
      </c>
    </row>
    <row r="97" spans="1:8" x14ac:dyDescent="0.25">
      <c r="E97" s="15" t="s">
        <v>39</v>
      </c>
      <c r="F97" s="15"/>
      <c r="G97" s="15"/>
      <c r="H97" s="21">
        <f>SUM(H93:H96)</f>
        <v>9295.64</v>
      </c>
    </row>
    <row r="99" spans="1:8" x14ac:dyDescent="0.25">
      <c r="C99" s="15" t="s">
        <v>5</v>
      </c>
      <c r="D99" s="16" t="s">
        <v>6</v>
      </c>
      <c r="E99" s="15" t="s">
        <v>7</v>
      </c>
    </row>
    <row r="100" spans="1:8" x14ac:dyDescent="0.25">
      <c r="C100" s="15" t="s">
        <v>8</v>
      </c>
      <c r="D100" s="16" t="s">
        <v>40</v>
      </c>
      <c r="E100" s="15" t="s">
        <v>57</v>
      </c>
    </row>
    <row r="101" spans="1:8" x14ac:dyDescent="0.25">
      <c r="C101" s="15" t="s">
        <v>10</v>
      </c>
      <c r="D101" s="16" t="s">
        <v>120</v>
      </c>
      <c r="E101" s="15" t="s">
        <v>121</v>
      </c>
    </row>
    <row r="103" spans="1:8" x14ac:dyDescent="0.25">
      <c r="A103" s="17" t="s">
        <v>122</v>
      </c>
      <c r="B103" s="11">
        <v>1</v>
      </c>
      <c r="C103" s="17" t="s">
        <v>123</v>
      </c>
      <c r="D103" s="17" t="s">
        <v>17</v>
      </c>
      <c r="E103" s="11" t="s">
        <v>124</v>
      </c>
      <c r="F103" s="18">
        <v>790.12</v>
      </c>
      <c r="G103" s="19">
        <v>1</v>
      </c>
      <c r="H103" s="20">
        <f t="shared" ref="H103:H108" si="2">ROUND(ROUND(F103,2)*ROUND(G103,3),2)</f>
        <v>790.12</v>
      </c>
    </row>
    <row r="104" spans="1:8" x14ac:dyDescent="0.25">
      <c r="A104" s="17" t="s">
        <v>122</v>
      </c>
      <c r="B104" s="11">
        <v>2</v>
      </c>
      <c r="C104" s="17" t="s">
        <v>125</v>
      </c>
      <c r="D104" s="17" t="s">
        <v>27</v>
      </c>
      <c r="E104" s="11" t="s">
        <v>126</v>
      </c>
      <c r="F104" s="18">
        <v>2.11</v>
      </c>
      <c r="G104" s="19">
        <v>100</v>
      </c>
      <c r="H104" s="20">
        <f t="shared" si="2"/>
        <v>211</v>
      </c>
    </row>
    <row r="105" spans="1:8" x14ac:dyDescent="0.25">
      <c r="A105" s="17" t="s">
        <v>122</v>
      </c>
      <c r="B105" s="11">
        <v>3</v>
      </c>
      <c r="C105" s="17" t="s">
        <v>127</v>
      </c>
      <c r="D105" s="17" t="s">
        <v>27</v>
      </c>
      <c r="E105" s="11" t="s">
        <v>128</v>
      </c>
      <c r="F105" s="18">
        <v>2.86</v>
      </c>
      <c r="G105" s="19">
        <v>100</v>
      </c>
      <c r="H105" s="20">
        <f t="shared" si="2"/>
        <v>286</v>
      </c>
    </row>
    <row r="106" spans="1:8" x14ac:dyDescent="0.25">
      <c r="A106" s="17" t="s">
        <v>122</v>
      </c>
      <c r="B106" s="11">
        <v>4</v>
      </c>
      <c r="C106" s="17" t="s">
        <v>129</v>
      </c>
      <c r="D106" s="17" t="s">
        <v>17</v>
      </c>
      <c r="E106" s="11" t="s">
        <v>130</v>
      </c>
      <c r="F106" s="18">
        <v>310.5</v>
      </c>
      <c r="G106" s="19">
        <v>1</v>
      </c>
      <c r="H106" s="20">
        <f t="shared" si="2"/>
        <v>310.5</v>
      </c>
    </row>
    <row r="107" spans="1:8" x14ac:dyDescent="0.25">
      <c r="A107" s="17" t="s">
        <v>122</v>
      </c>
      <c r="B107" s="11">
        <v>5</v>
      </c>
      <c r="C107" s="17" t="s">
        <v>131</v>
      </c>
      <c r="D107" s="17" t="s">
        <v>50</v>
      </c>
      <c r="E107" s="11" t="s">
        <v>132</v>
      </c>
      <c r="F107" s="18">
        <v>4200</v>
      </c>
      <c r="G107" s="19">
        <v>1</v>
      </c>
      <c r="H107" s="20">
        <f t="shared" si="2"/>
        <v>4200</v>
      </c>
    </row>
    <row r="108" spans="1:8" x14ac:dyDescent="0.25">
      <c r="A108" s="17" t="s">
        <v>122</v>
      </c>
      <c r="B108" s="11">
        <v>6</v>
      </c>
      <c r="C108" s="17" t="s">
        <v>133</v>
      </c>
      <c r="D108" s="17" t="s">
        <v>17</v>
      </c>
      <c r="E108" s="11" t="s">
        <v>134</v>
      </c>
      <c r="F108" s="18">
        <v>450</v>
      </c>
      <c r="G108" s="19">
        <v>1</v>
      </c>
      <c r="H108" s="20">
        <f t="shared" si="2"/>
        <v>450</v>
      </c>
    </row>
    <row r="109" spans="1:8" x14ac:dyDescent="0.25">
      <c r="E109" s="15" t="s">
        <v>39</v>
      </c>
      <c r="F109" s="15"/>
      <c r="G109" s="15"/>
      <c r="H109" s="21">
        <f>SUM(H103:H108)</f>
        <v>6247.62</v>
      </c>
    </row>
    <row r="111" spans="1:8" x14ac:dyDescent="0.25">
      <c r="C111" s="15" t="s">
        <v>5</v>
      </c>
      <c r="D111" s="16" t="s">
        <v>6</v>
      </c>
      <c r="E111" s="15" t="s">
        <v>7</v>
      </c>
    </row>
    <row r="112" spans="1:8" x14ac:dyDescent="0.25">
      <c r="C112" s="15" t="s">
        <v>8</v>
      </c>
      <c r="D112" s="16" t="s">
        <v>40</v>
      </c>
      <c r="E112" s="15" t="s">
        <v>57</v>
      </c>
    </row>
    <row r="113" spans="1:8" x14ac:dyDescent="0.25">
      <c r="C113" s="15" t="s">
        <v>10</v>
      </c>
      <c r="D113" s="16" t="s">
        <v>135</v>
      </c>
      <c r="E113" s="15" t="s">
        <v>136</v>
      </c>
    </row>
    <row r="115" spans="1:8" x14ac:dyDescent="0.25">
      <c r="A115" s="17" t="s">
        <v>137</v>
      </c>
      <c r="B115" s="11">
        <v>1</v>
      </c>
      <c r="C115" s="17" t="s">
        <v>138</v>
      </c>
      <c r="D115" s="17" t="s">
        <v>139</v>
      </c>
      <c r="E115" s="11" t="s">
        <v>140</v>
      </c>
      <c r="F115" s="18">
        <v>549.44000000000005</v>
      </c>
      <c r="G115" s="19">
        <v>2</v>
      </c>
      <c r="H115" s="20">
        <f>ROUND(ROUND(F115,2)*ROUND(G115,3),2)</f>
        <v>1098.8800000000001</v>
      </c>
    </row>
    <row r="116" spans="1:8" x14ac:dyDescent="0.25">
      <c r="A116" s="17" t="s">
        <v>137</v>
      </c>
      <c r="B116" s="11">
        <v>2</v>
      </c>
      <c r="C116" s="17" t="s">
        <v>141</v>
      </c>
      <c r="D116" s="17" t="s">
        <v>14</v>
      </c>
      <c r="E116" s="11" t="s">
        <v>142</v>
      </c>
      <c r="F116" s="18">
        <v>1000</v>
      </c>
      <c r="G116" s="19">
        <v>1</v>
      </c>
      <c r="H116" s="20">
        <f>ROUND(ROUND(F116,2)*ROUND(G116,3),2)</f>
        <v>1000</v>
      </c>
    </row>
    <row r="117" spans="1:8" x14ac:dyDescent="0.25">
      <c r="E117" s="15" t="s">
        <v>39</v>
      </c>
      <c r="F117" s="15"/>
      <c r="G117" s="15"/>
      <c r="H117" s="21">
        <f>SUM(H115:H116)</f>
        <v>2098.88</v>
      </c>
    </row>
    <row r="119" spans="1:8" x14ac:dyDescent="0.25">
      <c r="C119" s="15" t="s">
        <v>5</v>
      </c>
      <c r="D119" s="16" t="s">
        <v>6</v>
      </c>
      <c r="E119" s="15" t="s">
        <v>7</v>
      </c>
    </row>
    <row r="120" spans="1:8" x14ac:dyDescent="0.25">
      <c r="C120" s="15" t="s">
        <v>8</v>
      </c>
      <c r="D120" s="16" t="s">
        <v>66</v>
      </c>
      <c r="E120" s="15" t="s">
        <v>143</v>
      </c>
    </row>
    <row r="122" spans="1:8" x14ac:dyDescent="0.25">
      <c r="A122" s="17" t="s">
        <v>144</v>
      </c>
      <c r="B122" s="11">
        <v>1</v>
      </c>
      <c r="C122" s="17" t="s">
        <v>145</v>
      </c>
      <c r="D122" s="17" t="s">
        <v>17</v>
      </c>
      <c r="E122" s="11" t="s">
        <v>146</v>
      </c>
      <c r="F122" s="18">
        <v>1890</v>
      </c>
      <c r="G122" s="19">
        <v>1</v>
      </c>
      <c r="H122" s="20">
        <f>ROUND(ROUND(F122,2)*ROUND(G122,3),2)</f>
        <v>1890</v>
      </c>
    </row>
    <row r="123" spans="1:8" x14ac:dyDescent="0.25">
      <c r="A123" s="17" t="s">
        <v>144</v>
      </c>
      <c r="B123" s="11">
        <v>2</v>
      </c>
      <c r="C123" s="17" t="s">
        <v>147</v>
      </c>
      <c r="D123" s="17" t="s">
        <v>17</v>
      </c>
      <c r="E123" s="11" t="s">
        <v>148</v>
      </c>
      <c r="F123" s="18">
        <v>300</v>
      </c>
      <c r="G123" s="19">
        <v>1</v>
      </c>
      <c r="H123" s="20">
        <f>ROUND(ROUND(F123,2)*ROUND(G123,3),2)</f>
        <v>300</v>
      </c>
    </row>
    <row r="124" spans="1:8" x14ac:dyDescent="0.25">
      <c r="A124" s="17" t="s">
        <v>144</v>
      </c>
      <c r="B124" s="11">
        <v>3</v>
      </c>
      <c r="C124" s="17" t="s">
        <v>149</v>
      </c>
      <c r="D124" s="17" t="s">
        <v>17</v>
      </c>
      <c r="E124" s="11" t="s">
        <v>150</v>
      </c>
      <c r="F124" s="18">
        <v>250</v>
      </c>
      <c r="G124" s="19">
        <v>1</v>
      </c>
      <c r="H124" s="20">
        <f>ROUND(ROUND(F124,2)*ROUND(G124,3),2)</f>
        <v>250</v>
      </c>
    </row>
    <row r="125" spans="1:8" x14ac:dyDescent="0.25">
      <c r="E125" s="15" t="s">
        <v>39</v>
      </c>
      <c r="F125" s="15"/>
      <c r="G125" s="15"/>
      <c r="H125" s="21">
        <f>SUM(H122:H124)</f>
        <v>2440</v>
      </c>
    </row>
    <row r="127" spans="1:8" x14ac:dyDescent="0.25">
      <c r="C127" s="15" t="s">
        <v>5</v>
      </c>
      <c r="D127" s="16" t="s">
        <v>6</v>
      </c>
      <c r="E127" s="15" t="s">
        <v>7</v>
      </c>
    </row>
    <row r="128" spans="1:8" x14ac:dyDescent="0.25">
      <c r="C128" s="15" t="s">
        <v>8</v>
      </c>
      <c r="D128" s="16" t="s">
        <v>52</v>
      </c>
      <c r="E128" s="15" t="s">
        <v>151</v>
      </c>
    </row>
    <row r="130" spans="1:8" x14ac:dyDescent="0.25">
      <c r="A130" s="17" t="s">
        <v>152</v>
      </c>
      <c r="B130" s="11">
        <v>1</v>
      </c>
      <c r="C130" s="17" t="s">
        <v>153</v>
      </c>
      <c r="D130" s="17" t="s">
        <v>20</v>
      </c>
      <c r="E130" s="11" t="s">
        <v>154</v>
      </c>
      <c r="F130" s="18">
        <v>40.090000000000003</v>
      </c>
      <c r="G130" s="19">
        <v>35.313000000000002</v>
      </c>
      <c r="H130" s="20">
        <f>ROUND(ROUND(F130,2)*ROUND(G130,3),2)</f>
        <v>1415.7</v>
      </c>
    </row>
    <row r="131" spans="1:8" x14ac:dyDescent="0.25">
      <c r="A131" s="17" t="s">
        <v>152</v>
      </c>
      <c r="B131" s="11">
        <v>2</v>
      </c>
      <c r="C131" s="17" t="s">
        <v>155</v>
      </c>
      <c r="D131" s="17" t="s">
        <v>20</v>
      </c>
      <c r="E131" s="11" t="s">
        <v>156</v>
      </c>
      <c r="F131" s="18">
        <v>28.6</v>
      </c>
      <c r="G131" s="19">
        <v>35.313000000000002</v>
      </c>
      <c r="H131" s="20">
        <f>ROUND(ROUND(F131,2)*ROUND(G131,3),2)</f>
        <v>1009.95</v>
      </c>
    </row>
    <row r="132" spans="1:8" x14ac:dyDescent="0.25">
      <c r="A132" s="17" t="s">
        <v>152</v>
      </c>
      <c r="B132" s="11">
        <v>3</v>
      </c>
      <c r="C132" s="17" t="s">
        <v>157</v>
      </c>
      <c r="D132" s="17" t="s">
        <v>20</v>
      </c>
      <c r="E132" s="11" t="s">
        <v>158</v>
      </c>
      <c r="F132" s="18">
        <v>20.059999999999999</v>
      </c>
      <c r="G132" s="19">
        <v>35.313000000000002</v>
      </c>
      <c r="H132" s="20">
        <f>ROUND(ROUND(F132,2)*ROUND(G132,3),2)</f>
        <v>708.38</v>
      </c>
    </row>
    <row r="133" spans="1:8" x14ac:dyDescent="0.25">
      <c r="E133" s="15" t="s">
        <v>39</v>
      </c>
      <c r="F133" s="15"/>
      <c r="G133" s="15"/>
      <c r="H133" s="21">
        <f>SUM(H130:H132)</f>
        <v>3134.03</v>
      </c>
    </row>
    <row r="135" spans="1:8" x14ac:dyDescent="0.25">
      <c r="C135" s="15" t="s">
        <v>5</v>
      </c>
      <c r="D135" s="16" t="s">
        <v>6</v>
      </c>
      <c r="E135" s="15" t="s">
        <v>7</v>
      </c>
    </row>
    <row r="136" spans="1:8" x14ac:dyDescent="0.25">
      <c r="C136" s="15" t="s">
        <v>8</v>
      </c>
      <c r="D136" s="16" t="s">
        <v>109</v>
      </c>
      <c r="E136" s="15" t="s">
        <v>159</v>
      </c>
    </row>
    <row r="138" spans="1:8" x14ac:dyDescent="0.25">
      <c r="A138" s="17" t="s">
        <v>160</v>
      </c>
      <c r="B138" s="11">
        <v>1</v>
      </c>
      <c r="C138" s="17" t="s">
        <v>161</v>
      </c>
      <c r="D138" s="17" t="s">
        <v>14</v>
      </c>
      <c r="E138" s="11" t="s">
        <v>162</v>
      </c>
      <c r="F138" s="18">
        <v>2500</v>
      </c>
      <c r="G138" s="19">
        <v>1</v>
      </c>
      <c r="H138" s="20">
        <f>ROUND(ROUND(F138,2)*ROUND(G138,3),2)</f>
        <v>2500</v>
      </c>
    </row>
    <row r="139" spans="1:8" x14ac:dyDescent="0.25">
      <c r="E139" s="15" t="s">
        <v>39</v>
      </c>
      <c r="F139" s="15"/>
      <c r="G139" s="15"/>
      <c r="H139" s="21">
        <f>SUM(H138:H138)</f>
        <v>2500</v>
      </c>
    </row>
    <row r="141" spans="1:8" x14ac:dyDescent="0.25">
      <c r="E141" s="22" t="s">
        <v>163</v>
      </c>
      <c r="H141" s="23">
        <f>SUM(H9:H140)/2</f>
        <v>208643.38000000006</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652"/>
  <sheetViews>
    <sheetView workbookViewId="0">
      <pane ySplit="8" topLeftCell="A9" activePane="bottomLeft" state="frozenSplit"/>
      <selection pane="bottomLeft"/>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s>
  <sheetData>
    <row r="1" spans="1:27" x14ac:dyDescent="0.25">
      <c r="A1" s="9" t="s">
        <v>0</v>
      </c>
      <c r="B1" s="9" t="s">
        <v>0</v>
      </c>
      <c r="C1" s="9" t="s">
        <v>0</v>
      </c>
      <c r="D1" s="9" t="s">
        <v>0</v>
      </c>
      <c r="E1" s="9" t="s">
        <v>0</v>
      </c>
      <c r="F1" s="9" t="s">
        <v>0</v>
      </c>
      <c r="G1" s="9" t="s">
        <v>0</v>
      </c>
      <c r="H1" s="9" t="s">
        <v>0</v>
      </c>
      <c r="I1" s="9" t="s">
        <v>0</v>
      </c>
      <c r="J1" s="9" t="s">
        <v>0</v>
      </c>
      <c r="K1" s="9" t="s">
        <v>0</v>
      </c>
    </row>
    <row r="2" spans="1:27" x14ac:dyDescent="0.25">
      <c r="A2" s="9"/>
      <c r="B2" s="9"/>
      <c r="C2" s="9"/>
      <c r="D2" s="9"/>
      <c r="E2" s="9"/>
      <c r="F2" s="9"/>
      <c r="G2" s="9"/>
      <c r="H2" s="9"/>
      <c r="I2" s="9"/>
      <c r="J2" s="9"/>
      <c r="K2" s="9"/>
    </row>
    <row r="3" spans="1:27" x14ac:dyDescent="0.25">
      <c r="A3" s="9"/>
      <c r="B3" s="9"/>
      <c r="C3" s="9"/>
      <c r="D3" s="9"/>
      <c r="E3" s="9"/>
      <c r="F3" s="9"/>
      <c r="G3" s="9"/>
      <c r="H3" s="9"/>
      <c r="I3" s="9"/>
      <c r="J3" s="9"/>
      <c r="K3" s="9"/>
    </row>
    <row r="4" spans="1:27" x14ac:dyDescent="0.25">
      <c r="A4" s="9"/>
      <c r="B4" s="9"/>
      <c r="C4" s="9"/>
      <c r="D4" s="9"/>
      <c r="E4" s="9"/>
      <c r="F4" s="9"/>
      <c r="G4" s="9"/>
      <c r="H4" s="9"/>
      <c r="I4" s="9"/>
      <c r="J4" s="9"/>
      <c r="K4" s="9"/>
    </row>
    <row r="6" spans="1:27" ht="18.75" x14ac:dyDescent="0.3">
      <c r="A6" s="8" t="s">
        <v>164</v>
      </c>
      <c r="B6" s="8" t="s">
        <v>164</v>
      </c>
      <c r="C6" s="8" t="s">
        <v>164</v>
      </c>
      <c r="D6" s="8" t="s">
        <v>164</v>
      </c>
      <c r="E6" s="8" t="s">
        <v>164</v>
      </c>
      <c r="F6" s="8" t="s">
        <v>164</v>
      </c>
      <c r="G6" s="8" t="s">
        <v>164</v>
      </c>
      <c r="H6" s="8" t="s">
        <v>164</v>
      </c>
      <c r="I6" s="8" t="s">
        <v>164</v>
      </c>
      <c r="J6" s="8" t="s">
        <v>164</v>
      </c>
      <c r="K6" s="8" t="s">
        <v>164</v>
      </c>
    </row>
    <row r="8" spans="1:27" x14ac:dyDescent="0.25">
      <c r="A8" s="25" t="s">
        <v>165</v>
      </c>
      <c r="B8" s="25" t="s">
        <v>166</v>
      </c>
      <c r="C8" s="25" t="s">
        <v>167</v>
      </c>
      <c r="D8" s="25" t="s">
        <v>168</v>
      </c>
      <c r="E8" s="25"/>
      <c r="F8" s="25"/>
      <c r="G8" s="25"/>
      <c r="H8" s="25"/>
      <c r="I8" s="25"/>
      <c r="J8" s="25"/>
      <c r="K8" s="25" t="s">
        <v>2</v>
      </c>
    </row>
    <row r="10" spans="1:27" x14ac:dyDescent="0.25">
      <c r="A10" s="24" t="s">
        <v>169</v>
      </c>
      <c r="B10" s="24"/>
    </row>
    <row r="11" spans="1:27" ht="45" customHeight="1" x14ac:dyDescent="0.25">
      <c r="A11" s="26"/>
      <c r="B11" s="26" t="s">
        <v>170</v>
      </c>
      <c r="C11" s="27" t="s">
        <v>171</v>
      </c>
      <c r="D11" s="7" t="s">
        <v>172</v>
      </c>
      <c r="E11" s="6"/>
      <c r="F11" s="6"/>
      <c r="G11" s="27"/>
      <c r="H11" s="28" t="s">
        <v>173</v>
      </c>
      <c r="I11" s="5">
        <v>1</v>
      </c>
      <c r="J11" s="4"/>
      <c r="K11" s="29">
        <f>ROUND(K22,2)</f>
        <v>1.39</v>
      </c>
      <c r="L11" s="27"/>
      <c r="M11" s="27"/>
      <c r="N11" s="27"/>
      <c r="O11" s="27"/>
      <c r="P11" s="27"/>
      <c r="Q11" s="27"/>
      <c r="R11" s="27"/>
      <c r="S11" s="27"/>
      <c r="T11" s="27"/>
      <c r="U11" s="27"/>
      <c r="V11" s="27"/>
      <c r="W11" s="27"/>
      <c r="X11" s="27"/>
      <c r="Y11" s="27"/>
      <c r="Z11" s="27"/>
      <c r="AA11" s="27"/>
    </row>
    <row r="12" spans="1:27" x14ac:dyDescent="0.25">
      <c r="B12" s="22" t="s">
        <v>174</v>
      </c>
    </row>
    <row r="13" spans="1:27" x14ac:dyDescent="0.25">
      <c r="B13" t="s">
        <v>175</v>
      </c>
      <c r="C13" t="s">
        <v>176</v>
      </c>
      <c r="D13" t="s">
        <v>177</v>
      </c>
      <c r="E13" s="30">
        <v>5.0000000000000001E-3</v>
      </c>
      <c r="F13" t="s">
        <v>178</v>
      </c>
      <c r="G13" t="s">
        <v>179</v>
      </c>
      <c r="H13" s="31">
        <v>28.61</v>
      </c>
      <c r="I13" t="s">
        <v>180</v>
      </c>
      <c r="J13" s="32">
        <f>ROUND(E13/I11* H13,5)</f>
        <v>0.14305000000000001</v>
      </c>
      <c r="K13" s="33"/>
    </row>
    <row r="14" spans="1:27" x14ac:dyDescent="0.25">
      <c r="B14" t="s">
        <v>181</v>
      </c>
      <c r="C14" t="s">
        <v>176</v>
      </c>
      <c r="D14" t="s">
        <v>182</v>
      </c>
      <c r="E14" s="30">
        <v>5.0000000000000001E-3</v>
      </c>
      <c r="F14" t="s">
        <v>178</v>
      </c>
      <c r="G14" t="s">
        <v>179</v>
      </c>
      <c r="H14" s="31">
        <v>28.5</v>
      </c>
      <c r="I14" t="s">
        <v>180</v>
      </c>
      <c r="J14" s="32">
        <f>ROUND(E14/I11* H14,5)</f>
        <v>0.14249999999999999</v>
      </c>
      <c r="K14" s="33"/>
    </row>
    <row r="15" spans="1:27" x14ac:dyDescent="0.25">
      <c r="D15" s="34" t="s">
        <v>183</v>
      </c>
      <c r="E15" s="33"/>
      <c r="H15" s="33"/>
      <c r="K15" s="31">
        <f>SUM(J13:J14)</f>
        <v>0.28554999999999997</v>
      </c>
    </row>
    <row r="16" spans="1:27" x14ac:dyDescent="0.25">
      <c r="B16" s="22" t="s">
        <v>184</v>
      </c>
      <c r="E16" s="33"/>
      <c r="H16" s="33"/>
      <c r="K16" s="33"/>
    </row>
    <row r="17" spans="1:27" x14ac:dyDescent="0.25">
      <c r="B17" t="s">
        <v>185</v>
      </c>
      <c r="C17" t="s">
        <v>171</v>
      </c>
      <c r="D17" t="s">
        <v>186</v>
      </c>
      <c r="E17" s="30">
        <v>1.05</v>
      </c>
      <c r="G17" t="s">
        <v>179</v>
      </c>
      <c r="H17" s="31">
        <v>1.03</v>
      </c>
      <c r="I17" t="s">
        <v>180</v>
      </c>
      <c r="J17" s="32">
        <f>ROUND(E17* H17,5)</f>
        <v>1.0814999999999999</v>
      </c>
      <c r="K17" s="33"/>
    </row>
    <row r="18" spans="1:27" x14ac:dyDescent="0.25">
      <c r="B18" t="s">
        <v>187</v>
      </c>
      <c r="C18" t="s">
        <v>171</v>
      </c>
      <c r="D18" t="s">
        <v>188</v>
      </c>
      <c r="E18" s="30">
        <v>1.0200000000000001E-2</v>
      </c>
      <c r="G18" t="s">
        <v>179</v>
      </c>
      <c r="H18" s="31">
        <v>1.95</v>
      </c>
      <c r="I18" t="s">
        <v>180</v>
      </c>
      <c r="J18" s="32">
        <f>ROUND(E18* H18,5)</f>
        <v>1.9890000000000001E-2</v>
      </c>
      <c r="K18" s="33"/>
    </row>
    <row r="19" spans="1:27" x14ac:dyDescent="0.25">
      <c r="D19" s="34" t="s">
        <v>189</v>
      </c>
      <c r="E19" s="33"/>
      <c r="H19" s="33"/>
      <c r="K19" s="31">
        <f>SUM(J17:J18)</f>
        <v>1.1013899999999999</v>
      </c>
    </row>
    <row r="20" spans="1:27" x14ac:dyDescent="0.25">
      <c r="D20" s="34" t="s">
        <v>190</v>
      </c>
      <c r="E20" s="33"/>
      <c r="H20" s="33"/>
      <c r="K20" s="35">
        <f>SUM(J12:J19)</f>
        <v>1.3869399999999998</v>
      </c>
    </row>
    <row r="21" spans="1:27" x14ac:dyDescent="0.25">
      <c r="D21" s="34" t="s">
        <v>191</v>
      </c>
      <c r="E21" s="33"/>
      <c r="H21" s="33">
        <v>1</v>
      </c>
      <c r="I21" t="s">
        <v>192</v>
      </c>
      <c r="K21" s="33">
        <f>ROUND(H21/100*K15,5)</f>
        <v>2.8600000000000001E-3</v>
      </c>
    </row>
    <row r="22" spans="1:27" x14ac:dyDescent="0.25">
      <c r="D22" s="34" t="s">
        <v>193</v>
      </c>
      <c r="E22" s="33"/>
      <c r="H22" s="33"/>
      <c r="K22" s="35">
        <f>SUM(K20:K21)</f>
        <v>1.3897999999999999</v>
      </c>
    </row>
    <row r="24" spans="1:27" x14ac:dyDescent="0.25">
      <c r="A24" s="24" t="s">
        <v>194</v>
      </c>
      <c r="B24" s="24"/>
    </row>
    <row r="25" spans="1:27" ht="45" customHeight="1" x14ac:dyDescent="0.25">
      <c r="A25" s="26"/>
      <c r="B25" s="26" t="s">
        <v>195</v>
      </c>
      <c r="C25" s="27" t="s">
        <v>171</v>
      </c>
      <c r="D25" s="7" t="s">
        <v>196</v>
      </c>
      <c r="E25" s="6"/>
      <c r="F25" s="6"/>
      <c r="G25" s="27"/>
      <c r="H25" s="28" t="s">
        <v>173</v>
      </c>
      <c r="I25" s="5">
        <v>1</v>
      </c>
      <c r="J25" s="4"/>
      <c r="K25" s="29">
        <f>ROUND(K40,2)</f>
        <v>1.96</v>
      </c>
      <c r="L25" s="27"/>
      <c r="M25" s="27"/>
      <c r="N25" s="27"/>
      <c r="O25" s="27"/>
      <c r="P25" s="27"/>
      <c r="Q25" s="27"/>
      <c r="R25" s="27"/>
      <c r="S25" s="27"/>
      <c r="T25" s="27"/>
      <c r="U25" s="27"/>
      <c r="V25" s="27"/>
      <c r="W25" s="27"/>
      <c r="X25" s="27"/>
      <c r="Y25" s="27"/>
      <c r="Z25" s="27"/>
      <c r="AA25" s="27"/>
    </row>
    <row r="26" spans="1:27" x14ac:dyDescent="0.25">
      <c r="B26" s="22" t="s">
        <v>174</v>
      </c>
    </row>
    <row r="27" spans="1:27" x14ac:dyDescent="0.25">
      <c r="B27" t="s">
        <v>175</v>
      </c>
      <c r="C27" t="s">
        <v>176</v>
      </c>
      <c r="D27" t="s">
        <v>177</v>
      </c>
      <c r="E27" s="30">
        <v>6.0000000000000001E-3</v>
      </c>
      <c r="F27" t="s">
        <v>178</v>
      </c>
      <c r="G27" t="s">
        <v>179</v>
      </c>
      <c r="H27" s="31">
        <v>28.61</v>
      </c>
      <c r="I27" t="s">
        <v>180</v>
      </c>
      <c r="J27" s="32">
        <f>ROUND(E27/I25* H27,5)</f>
        <v>0.17166000000000001</v>
      </c>
      <c r="K27" s="33"/>
    </row>
    <row r="28" spans="1:27" x14ac:dyDescent="0.25">
      <c r="B28" t="s">
        <v>181</v>
      </c>
      <c r="C28" t="s">
        <v>176</v>
      </c>
      <c r="D28" t="s">
        <v>182</v>
      </c>
      <c r="E28" s="30">
        <v>0.01</v>
      </c>
      <c r="F28" t="s">
        <v>178</v>
      </c>
      <c r="G28" t="s">
        <v>179</v>
      </c>
      <c r="H28" s="31">
        <v>28.5</v>
      </c>
      <c r="I28" t="s">
        <v>180</v>
      </c>
      <c r="J28" s="32">
        <f>ROUND(E28/I25* H28,5)</f>
        <v>0.28499999999999998</v>
      </c>
      <c r="K28" s="33"/>
    </row>
    <row r="29" spans="1:27" x14ac:dyDescent="0.25">
      <c r="D29" s="34" t="s">
        <v>183</v>
      </c>
      <c r="E29" s="33"/>
      <c r="H29" s="33"/>
      <c r="K29" s="31">
        <f>SUM(J27:J28)</f>
        <v>0.45665999999999995</v>
      </c>
    </row>
    <row r="30" spans="1:27" x14ac:dyDescent="0.25">
      <c r="B30" s="22" t="s">
        <v>184</v>
      </c>
      <c r="E30" s="33"/>
      <c r="H30" s="33"/>
      <c r="K30" s="33"/>
    </row>
    <row r="31" spans="1:27" x14ac:dyDescent="0.25">
      <c r="B31" t="s">
        <v>187</v>
      </c>
      <c r="C31" t="s">
        <v>171</v>
      </c>
      <c r="D31" t="s">
        <v>188</v>
      </c>
      <c r="E31" s="30">
        <v>5.1000000000000004E-3</v>
      </c>
      <c r="G31" t="s">
        <v>179</v>
      </c>
      <c r="H31" s="31">
        <v>1.95</v>
      </c>
      <c r="I31" t="s">
        <v>180</v>
      </c>
      <c r="J31" s="32">
        <f>ROUND(E31* H31,5)</f>
        <v>9.9500000000000005E-3</v>
      </c>
      <c r="K31" s="33"/>
    </row>
    <row r="32" spans="1:27" x14ac:dyDescent="0.25">
      <c r="D32" s="34" t="s">
        <v>189</v>
      </c>
      <c r="E32" s="33"/>
      <c r="H32" s="33"/>
      <c r="K32" s="31">
        <f>SUM(J31:J31)</f>
        <v>9.9500000000000005E-3</v>
      </c>
    </row>
    <row r="33" spans="1:27" x14ac:dyDescent="0.25">
      <c r="B33" s="22" t="s">
        <v>169</v>
      </c>
      <c r="E33" s="33"/>
      <c r="H33" s="33"/>
      <c r="K33" s="33"/>
    </row>
    <row r="34" spans="1:27" x14ac:dyDescent="0.25">
      <c r="B34" t="s">
        <v>170</v>
      </c>
      <c r="C34" t="s">
        <v>171</v>
      </c>
      <c r="D34" t="s">
        <v>172</v>
      </c>
      <c r="E34" s="30">
        <v>1</v>
      </c>
      <c r="G34" t="s">
        <v>179</v>
      </c>
      <c r="H34" s="31">
        <v>1.3897999999999999</v>
      </c>
      <c r="I34" t="s">
        <v>180</v>
      </c>
      <c r="J34" s="32">
        <f>ROUND(E34* H34,5)</f>
        <v>1.3897999999999999</v>
      </c>
      <c r="K34" s="33"/>
    </row>
    <row r="35" spans="1:27" x14ac:dyDescent="0.25">
      <c r="D35" s="34" t="s">
        <v>197</v>
      </c>
      <c r="E35" s="33"/>
      <c r="H35" s="33"/>
      <c r="K35" s="31">
        <f>SUM(J34:J34)</f>
        <v>1.3897999999999999</v>
      </c>
    </row>
    <row r="36" spans="1:27" x14ac:dyDescent="0.25">
      <c r="E36" s="33"/>
      <c r="H36" s="33"/>
      <c r="K36" s="33"/>
    </row>
    <row r="37" spans="1:27" x14ac:dyDescent="0.25">
      <c r="D37" s="34" t="s">
        <v>191</v>
      </c>
      <c r="E37" s="33"/>
      <c r="H37" s="33">
        <v>1.5</v>
      </c>
      <c r="I37" t="s">
        <v>192</v>
      </c>
      <c r="J37">
        <f>ROUND(H37/100*K29,5)</f>
        <v>6.8500000000000002E-3</v>
      </c>
      <c r="K37" s="33"/>
    </row>
    <row r="38" spans="1:27" x14ac:dyDescent="0.25">
      <c r="D38" s="34" t="s">
        <v>190</v>
      </c>
      <c r="E38" s="33"/>
      <c r="H38" s="33"/>
      <c r="K38" s="35">
        <f>SUM(J26:J37)</f>
        <v>1.8632599999999999</v>
      </c>
    </row>
    <row r="39" spans="1:27" x14ac:dyDescent="0.25">
      <c r="D39" s="34" t="s">
        <v>198</v>
      </c>
      <c r="E39" s="33"/>
      <c r="H39" s="33">
        <v>5</v>
      </c>
      <c r="I39" t="s">
        <v>192</v>
      </c>
      <c r="K39" s="31">
        <f>ROUND(H39/100*K38,5)</f>
        <v>9.3160000000000007E-2</v>
      </c>
    </row>
    <row r="40" spans="1:27" x14ac:dyDescent="0.25">
      <c r="D40" s="34" t="s">
        <v>193</v>
      </c>
      <c r="E40" s="33"/>
      <c r="H40" s="33"/>
      <c r="K40" s="35">
        <f>SUM(K38:K39)</f>
        <v>1.9564199999999998</v>
      </c>
    </row>
    <row r="42" spans="1:27" ht="45" customHeight="1" x14ac:dyDescent="0.25">
      <c r="A42" s="26"/>
      <c r="B42" s="26" t="s">
        <v>199</v>
      </c>
      <c r="C42" s="27" t="s">
        <v>200</v>
      </c>
      <c r="D42" s="7" t="s">
        <v>201</v>
      </c>
      <c r="E42" s="6"/>
      <c r="F42" s="6"/>
      <c r="G42" s="27"/>
      <c r="H42" s="28" t="s">
        <v>173</v>
      </c>
      <c r="I42" s="5">
        <v>1</v>
      </c>
      <c r="J42" s="4"/>
      <c r="K42" s="29">
        <f>ROUND(K58,2)</f>
        <v>34.880000000000003</v>
      </c>
      <c r="L42" s="27"/>
      <c r="M42" s="27"/>
      <c r="N42" s="27"/>
      <c r="O42" s="27"/>
      <c r="P42" s="27"/>
      <c r="Q42" s="27"/>
      <c r="R42" s="27"/>
      <c r="S42" s="27"/>
      <c r="T42" s="27"/>
      <c r="U42" s="27"/>
      <c r="V42" s="27"/>
      <c r="W42" s="27"/>
      <c r="X42" s="27"/>
      <c r="Y42" s="27"/>
      <c r="Z42" s="27"/>
      <c r="AA42" s="27"/>
    </row>
    <row r="43" spans="1:27" x14ac:dyDescent="0.25">
      <c r="B43" s="22" t="s">
        <v>174</v>
      </c>
    </row>
    <row r="44" spans="1:27" x14ac:dyDescent="0.25">
      <c r="B44" t="s">
        <v>202</v>
      </c>
      <c r="C44" t="s">
        <v>176</v>
      </c>
      <c r="D44" t="s">
        <v>203</v>
      </c>
      <c r="E44" s="30">
        <v>0.55000000000000004</v>
      </c>
      <c r="F44" t="s">
        <v>178</v>
      </c>
      <c r="G44" t="s">
        <v>179</v>
      </c>
      <c r="H44" s="31">
        <v>25.4</v>
      </c>
      <c r="I44" t="s">
        <v>180</v>
      </c>
      <c r="J44" s="32">
        <f>ROUND(E44/I42* H44,5)</f>
        <v>13.97</v>
      </c>
      <c r="K44" s="33"/>
    </row>
    <row r="45" spans="1:27" x14ac:dyDescent="0.25">
      <c r="B45" t="s">
        <v>204</v>
      </c>
      <c r="C45" t="s">
        <v>176</v>
      </c>
      <c r="D45" t="s">
        <v>205</v>
      </c>
      <c r="E45" s="30">
        <v>0.5</v>
      </c>
      <c r="F45" t="s">
        <v>178</v>
      </c>
      <c r="G45" t="s">
        <v>179</v>
      </c>
      <c r="H45" s="31">
        <v>28.61</v>
      </c>
      <c r="I45" t="s">
        <v>180</v>
      </c>
      <c r="J45" s="32">
        <f>ROUND(E45/I42* H45,5)</f>
        <v>14.305</v>
      </c>
      <c r="K45" s="33"/>
    </row>
    <row r="46" spans="1:27" x14ac:dyDescent="0.25">
      <c r="D46" s="34" t="s">
        <v>183</v>
      </c>
      <c r="E46" s="33"/>
      <c r="H46" s="33"/>
      <c r="K46" s="31">
        <f>SUM(J44:J45)</f>
        <v>28.274999999999999</v>
      </c>
    </row>
    <row r="47" spans="1:27" x14ac:dyDescent="0.25">
      <c r="B47" s="22" t="s">
        <v>184</v>
      </c>
      <c r="E47" s="33"/>
      <c r="H47" s="33"/>
      <c r="K47" s="33"/>
    </row>
    <row r="48" spans="1:27" x14ac:dyDescent="0.25">
      <c r="B48" t="s">
        <v>206</v>
      </c>
      <c r="C48" t="s">
        <v>171</v>
      </c>
      <c r="D48" t="s">
        <v>207</v>
      </c>
      <c r="E48" s="30">
        <v>0.15010000000000001</v>
      </c>
      <c r="G48" t="s">
        <v>179</v>
      </c>
      <c r="H48" s="31">
        <v>1.89</v>
      </c>
      <c r="I48" t="s">
        <v>180</v>
      </c>
      <c r="J48" s="32">
        <f>ROUND(E48* H48,5)</f>
        <v>0.28369</v>
      </c>
      <c r="K48" s="33"/>
    </row>
    <row r="49" spans="1:27" x14ac:dyDescent="0.25">
      <c r="B49" t="s">
        <v>208</v>
      </c>
      <c r="C49" t="s">
        <v>209</v>
      </c>
      <c r="D49" t="s">
        <v>210</v>
      </c>
      <c r="E49" s="30">
        <v>0.03</v>
      </c>
      <c r="G49" t="s">
        <v>179</v>
      </c>
      <c r="H49" s="31">
        <v>2.73</v>
      </c>
      <c r="I49" t="s">
        <v>180</v>
      </c>
      <c r="J49" s="32">
        <f>ROUND(E49* H49,5)</f>
        <v>8.1900000000000001E-2</v>
      </c>
      <c r="K49" s="33"/>
    </row>
    <row r="50" spans="1:27" x14ac:dyDescent="0.25">
      <c r="B50" t="s">
        <v>211</v>
      </c>
      <c r="C50" t="s">
        <v>200</v>
      </c>
      <c r="D50" t="s">
        <v>212</v>
      </c>
      <c r="E50" s="30">
        <v>1.1000000000000001</v>
      </c>
      <c r="G50" t="s">
        <v>179</v>
      </c>
      <c r="H50" s="31">
        <v>1.94</v>
      </c>
      <c r="I50" t="s">
        <v>180</v>
      </c>
      <c r="J50" s="32">
        <f>ROUND(E50* H50,5)</f>
        <v>2.1339999999999999</v>
      </c>
      <c r="K50" s="33"/>
    </row>
    <row r="51" spans="1:27" x14ac:dyDescent="0.25">
      <c r="B51" t="s">
        <v>213</v>
      </c>
      <c r="C51" t="s">
        <v>27</v>
      </c>
      <c r="D51" t="s">
        <v>214</v>
      </c>
      <c r="E51" s="30">
        <v>2.9996999999999998</v>
      </c>
      <c r="G51" t="s">
        <v>179</v>
      </c>
      <c r="H51" s="31">
        <v>0.44</v>
      </c>
      <c r="I51" t="s">
        <v>180</v>
      </c>
      <c r="J51" s="32">
        <f>ROUND(E51* H51,5)</f>
        <v>1.3198700000000001</v>
      </c>
      <c r="K51" s="33"/>
    </row>
    <row r="52" spans="1:27" x14ac:dyDescent="0.25">
      <c r="B52" t="s">
        <v>215</v>
      </c>
      <c r="C52" t="s">
        <v>20</v>
      </c>
      <c r="D52" t="s">
        <v>216</v>
      </c>
      <c r="E52" s="30">
        <v>1.9E-3</v>
      </c>
      <c r="G52" t="s">
        <v>179</v>
      </c>
      <c r="H52" s="31">
        <v>367.16</v>
      </c>
      <c r="I52" t="s">
        <v>180</v>
      </c>
      <c r="J52" s="32">
        <f>ROUND(E52* H52,5)</f>
        <v>0.6976</v>
      </c>
      <c r="K52" s="33"/>
    </row>
    <row r="53" spans="1:27" x14ac:dyDescent="0.25">
      <c r="D53" s="34" t="s">
        <v>189</v>
      </c>
      <c r="E53" s="33"/>
      <c r="H53" s="33"/>
      <c r="K53" s="31">
        <f>SUM(J48:J52)</f>
        <v>4.5170600000000007</v>
      </c>
    </row>
    <row r="54" spans="1:27" x14ac:dyDescent="0.25">
      <c r="E54" s="33"/>
      <c r="H54" s="33"/>
      <c r="K54" s="33"/>
    </row>
    <row r="55" spans="1:27" x14ac:dyDescent="0.25">
      <c r="D55" s="34" t="s">
        <v>191</v>
      </c>
      <c r="E55" s="33"/>
      <c r="H55" s="33">
        <v>1.5</v>
      </c>
      <c r="I55" t="s">
        <v>192</v>
      </c>
      <c r="J55">
        <f>ROUND(H55/100*K46,5)</f>
        <v>0.42413000000000001</v>
      </c>
      <c r="K55" s="33"/>
    </row>
    <row r="56" spans="1:27" x14ac:dyDescent="0.25">
      <c r="D56" s="34" t="s">
        <v>190</v>
      </c>
      <c r="E56" s="33"/>
      <c r="H56" s="33"/>
      <c r="K56" s="35">
        <f>SUM(J43:J55)</f>
        <v>33.216189999999997</v>
      </c>
    </row>
    <row r="57" spans="1:27" x14ac:dyDescent="0.25">
      <c r="D57" s="34" t="s">
        <v>198</v>
      </c>
      <c r="E57" s="33"/>
      <c r="H57" s="33">
        <v>5</v>
      </c>
      <c r="I57" t="s">
        <v>192</v>
      </c>
      <c r="K57" s="31">
        <f>ROUND(H57/100*K56,5)</f>
        <v>1.6608099999999999</v>
      </c>
    </row>
    <row r="58" spans="1:27" x14ac:dyDescent="0.25">
      <c r="D58" s="34" t="s">
        <v>193</v>
      </c>
      <c r="E58" s="33"/>
      <c r="H58" s="33"/>
      <c r="K58" s="35">
        <f>SUM(K56:K57)</f>
        <v>34.876999999999995</v>
      </c>
    </row>
    <row r="60" spans="1:27" ht="45" customHeight="1" x14ac:dyDescent="0.25">
      <c r="A60" s="26"/>
      <c r="B60" s="26" t="s">
        <v>217</v>
      </c>
      <c r="C60" s="27" t="s">
        <v>20</v>
      </c>
      <c r="D60" s="7" t="s">
        <v>218</v>
      </c>
      <c r="E60" s="6"/>
      <c r="F60" s="6"/>
      <c r="G60" s="27"/>
      <c r="H60" s="28" t="s">
        <v>173</v>
      </c>
      <c r="I60" s="5">
        <v>1</v>
      </c>
      <c r="J60" s="4"/>
      <c r="K60" s="29">
        <f>ROUND(K75,2)</f>
        <v>156.72</v>
      </c>
      <c r="L60" s="27"/>
      <c r="M60" s="27"/>
      <c r="N60" s="27"/>
      <c r="O60" s="27"/>
      <c r="P60" s="27"/>
      <c r="Q60" s="27"/>
      <c r="R60" s="27"/>
      <c r="S60" s="27"/>
      <c r="T60" s="27"/>
      <c r="U60" s="27"/>
      <c r="V60" s="27"/>
      <c r="W60" s="27"/>
      <c r="X60" s="27"/>
      <c r="Y60" s="27"/>
      <c r="Z60" s="27"/>
      <c r="AA60" s="27"/>
    </row>
    <row r="61" spans="1:27" x14ac:dyDescent="0.25">
      <c r="B61" s="22" t="s">
        <v>174</v>
      </c>
    </row>
    <row r="62" spans="1:27" x14ac:dyDescent="0.25">
      <c r="B62" t="s">
        <v>219</v>
      </c>
      <c r="C62" t="s">
        <v>176</v>
      </c>
      <c r="D62" t="s">
        <v>220</v>
      </c>
      <c r="E62" s="30">
        <v>9.6000000000000002E-2</v>
      </c>
      <c r="F62" t="s">
        <v>178</v>
      </c>
      <c r="G62" t="s">
        <v>179</v>
      </c>
      <c r="H62" s="31">
        <v>32.159999999999997</v>
      </c>
      <c r="I62" t="s">
        <v>180</v>
      </c>
      <c r="J62" s="32">
        <f>ROUND(E62/I60* H62,5)</f>
        <v>3.0873599999999999</v>
      </c>
      <c r="K62" s="33"/>
    </row>
    <row r="63" spans="1:27" x14ac:dyDescent="0.25">
      <c r="B63" t="s">
        <v>221</v>
      </c>
      <c r="C63" t="s">
        <v>176</v>
      </c>
      <c r="D63" t="s">
        <v>222</v>
      </c>
      <c r="E63" s="30">
        <v>0.14399999999999999</v>
      </c>
      <c r="F63" t="s">
        <v>178</v>
      </c>
      <c r="G63" t="s">
        <v>179</v>
      </c>
      <c r="H63" s="31">
        <v>26.84</v>
      </c>
      <c r="I63" t="s">
        <v>180</v>
      </c>
      <c r="J63" s="32">
        <f>ROUND(E63/I60* H63,5)</f>
        <v>3.86496</v>
      </c>
      <c r="K63" s="33"/>
    </row>
    <row r="64" spans="1:27" x14ac:dyDescent="0.25">
      <c r="D64" s="34" t="s">
        <v>183</v>
      </c>
      <c r="E64" s="33"/>
      <c r="H64" s="33"/>
      <c r="K64" s="31">
        <f>SUM(J62:J63)</f>
        <v>6.9523200000000003</v>
      </c>
    </row>
    <row r="65" spans="1:27" x14ac:dyDescent="0.25">
      <c r="B65" s="22" t="s">
        <v>223</v>
      </c>
      <c r="E65" s="33"/>
      <c r="H65" s="33"/>
      <c r="K65" s="33"/>
    </row>
    <row r="66" spans="1:27" x14ac:dyDescent="0.25">
      <c r="B66" t="s">
        <v>224</v>
      </c>
      <c r="C66" t="s">
        <v>176</v>
      </c>
      <c r="D66" t="s">
        <v>225</v>
      </c>
      <c r="E66" s="30">
        <v>0.08</v>
      </c>
      <c r="F66" t="s">
        <v>178</v>
      </c>
      <c r="G66" t="s">
        <v>179</v>
      </c>
      <c r="H66" s="31">
        <v>168.25</v>
      </c>
      <c r="I66" t="s">
        <v>180</v>
      </c>
      <c r="J66" s="32">
        <f>ROUND(E66/I60* H66,5)</f>
        <v>13.46</v>
      </c>
      <c r="K66" s="33"/>
    </row>
    <row r="67" spans="1:27" x14ac:dyDescent="0.25">
      <c r="D67" s="34" t="s">
        <v>226</v>
      </c>
      <c r="E67" s="33"/>
      <c r="H67" s="33"/>
      <c r="K67" s="31">
        <f>SUM(J66:J66)</f>
        <v>13.46</v>
      </c>
    </row>
    <row r="68" spans="1:27" x14ac:dyDescent="0.25">
      <c r="B68" s="22" t="s">
        <v>184</v>
      </c>
      <c r="E68" s="33"/>
      <c r="H68" s="33"/>
      <c r="K68" s="33"/>
    </row>
    <row r="69" spans="1:27" x14ac:dyDescent="0.25">
      <c r="B69" t="s">
        <v>227</v>
      </c>
      <c r="C69" t="s">
        <v>20</v>
      </c>
      <c r="D69" t="s">
        <v>228</v>
      </c>
      <c r="E69" s="30">
        <v>1.05</v>
      </c>
      <c r="G69" t="s">
        <v>179</v>
      </c>
      <c r="H69" s="31">
        <v>122.61</v>
      </c>
      <c r="I69" t="s">
        <v>180</v>
      </c>
      <c r="J69" s="32">
        <f>ROUND(E69* H69,5)</f>
        <v>128.7405</v>
      </c>
      <c r="K69" s="33"/>
    </row>
    <row r="70" spans="1:27" x14ac:dyDescent="0.25">
      <c r="D70" s="34" t="s">
        <v>189</v>
      </c>
      <c r="E70" s="33"/>
      <c r="H70" s="33"/>
      <c r="K70" s="31">
        <f>SUM(J69:J69)</f>
        <v>128.7405</v>
      </c>
    </row>
    <row r="71" spans="1:27" x14ac:dyDescent="0.25">
      <c r="E71" s="33"/>
      <c r="H71" s="33"/>
      <c r="K71" s="33"/>
    </row>
    <row r="72" spans="1:27" x14ac:dyDescent="0.25">
      <c r="D72" s="34" t="s">
        <v>191</v>
      </c>
      <c r="E72" s="33"/>
      <c r="H72" s="33">
        <v>1.5</v>
      </c>
      <c r="I72" t="s">
        <v>192</v>
      </c>
      <c r="J72">
        <f>ROUND(H72/100*K64,5)</f>
        <v>0.10428</v>
      </c>
      <c r="K72" s="33"/>
    </row>
    <row r="73" spans="1:27" x14ac:dyDescent="0.25">
      <c r="D73" s="34" t="s">
        <v>190</v>
      </c>
      <c r="E73" s="33"/>
      <c r="H73" s="33"/>
      <c r="K73" s="35">
        <f>SUM(J61:J72)</f>
        <v>149.25709999999998</v>
      </c>
    </row>
    <row r="74" spans="1:27" x14ac:dyDescent="0.25">
      <c r="D74" s="34" t="s">
        <v>198</v>
      </c>
      <c r="E74" s="33"/>
      <c r="H74" s="33">
        <v>5</v>
      </c>
      <c r="I74" t="s">
        <v>192</v>
      </c>
      <c r="K74" s="31">
        <f>ROUND(H74/100*K73,5)</f>
        <v>7.46286</v>
      </c>
    </row>
    <row r="75" spans="1:27" x14ac:dyDescent="0.25">
      <c r="D75" s="34" t="s">
        <v>193</v>
      </c>
      <c r="E75" s="33"/>
      <c r="H75" s="33"/>
      <c r="K75" s="35">
        <f>SUM(K73:K74)</f>
        <v>156.71995999999999</v>
      </c>
    </row>
    <row r="77" spans="1:27" ht="45" customHeight="1" x14ac:dyDescent="0.25">
      <c r="A77" s="26" t="s">
        <v>229</v>
      </c>
      <c r="B77" s="26" t="s">
        <v>16</v>
      </c>
      <c r="C77" s="27" t="s">
        <v>17</v>
      </c>
      <c r="D77" s="7" t="s">
        <v>18</v>
      </c>
      <c r="E77" s="6"/>
      <c r="F77" s="6"/>
      <c r="G77" s="27"/>
      <c r="H77" s="28" t="s">
        <v>173</v>
      </c>
      <c r="I77" s="5">
        <v>1.369</v>
      </c>
      <c r="J77" s="4"/>
      <c r="K77" s="29">
        <f>ROUND(K89,2)</f>
        <v>105.33</v>
      </c>
      <c r="L77" s="27"/>
      <c r="M77" s="27"/>
      <c r="N77" s="27"/>
      <c r="O77" s="27"/>
      <c r="P77" s="27"/>
      <c r="Q77" s="27"/>
      <c r="R77" s="27"/>
      <c r="S77" s="27"/>
      <c r="T77" s="27"/>
      <c r="U77" s="27"/>
      <c r="V77" s="27"/>
      <c r="W77" s="27"/>
      <c r="X77" s="27"/>
      <c r="Y77" s="27"/>
      <c r="Z77" s="27"/>
      <c r="AA77" s="27"/>
    </row>
    <row r="78" spans="1:27" x14ac:dyDescent="0.25">
      <c r="B78" s="22" t="s">
        <v>174</v>
      </c>
    </row>
    <row r="79" spans="1:27" x14ac:dyDescent="0.25">
      <c r="B79" t="s">
        <v>230</v>
      </c>
      <c r="C79" t="s">
        <v>176</v>
      </c>
      <c r="D79" t="s">
        <v>231</v>
      </c>
      <c r="E79" s="30">
        <v>2</v>
      </c>
      <c r="F79" t="s">
        <v>178</v>
      </c>
      <c r="G79" t="s">
        <v>179</v>
      </c>
      <c r="H79" s="31">
        <v>32.159999999999997</v>
      </c>
      <c r="I79" t="s">
        <v>180</v>
      </c>
      <c r="J79" s="32">
        <f>ROUND(E79/I77* H79,5)</f>
        <v>46.983199999999997</v>
      </c>
      <c r="K79" s="33"/>
    </row>
    <row r="80" spans="1:27" x14ac:dyDescent="0.25">
      <c r="B80" t="s">
        <v>232</v>
      </c>
      <c r="C80" t="s">
        <v>233</v>
      </c>
      <c r="D80" t="s">
        <v>234</v>
      </c>
      <c r="E80" s="30">
        <v>2</v>
      </c>
      <c r="F80" t="s">
        <v>178</v>
      </c>
      <c r="G80" t="s">
        <v>179</v>
      </c>
      <c r="H80" s="31">
        <v>28.55</v>
      </c>
      <c r="I80" t="s">
        <v>180</v>
      </c>
      <c r="J80" s="32">
        <f>ROUND(E80/I77* H80,5)</f>
        <v>41.70928</v>
      </c>
      <c r="K80" s="33"/>
    </row>
    <row r="81" spans="1:27" x14ac:dyDescent="0.25">
      <c r="D81" s="34" t="s">
        <v>183</v>
      </c>
      <c r="E81" s="33"/>
      <c r="H81" s="33"/>
      <c r="K81" s="31">
        <f>SUM(J79:J80)</f>
        <v>88.692479999999989</v>
      </c>
    </row>
    <row r="82" spans="1:27" x14ac:dyDescent="0.25">
      <c r="B82" s="22" t="s">
        <v>223</v>
      </c>
      <c r="E82" s="33"/>
      <c r="H82" s="33"/>
      <c r="K82" s="33"/>
    </row>
    <row r="83" spans="1:27" x14ac:dyDescent="0.25">
      <c r="B83" t="s">
        <v>235</v>
      </c>
      <c r="C83" t="s">
        <v>176</v>
      </c>
      <c r="D83" t="s">
        <v>236</v>
      </c>
      <c r="E83" s="30">
        <v>0.9</v>
      </c>
      <c r="F83" t="s">
        <v>178</v>
      </c>
      <c r="G83" t="s">
        <v>179</v>
      </c>
      <c r="H83" s="31">
        <v>15.65</v>
      </c>
      <c r="I83" t="s">
        <v>180</v>
      </c>
      <c r="J83" s="32">
        <f>ROUND(E83/I77* H83,5)</f>
        <v>10.28853</v>
      </c>
      <c r="K83" s="33"/>
    </row>
    <row r="84" spans="1:27" x14ac:dyDescent="0.25">
      <c r="D84" s="34" t="s">
        <v>226</v>
      </c>
      <c r="E84" s="33"/>
      <c r="H84" s="33"/>
      <c r="K84" s="31">
        <f>SUM(J83:J83)</f>
        <v>10.28853</v>
      </c>
    </row>
    <row r="85" spans="1:27" x14ac:dyDescent="0.25">
      <c r="E85" s="33"/>
      <c r="H85" s="33"/>
      <c r="K85" s="33"/>
    </row>
    <row r="86" spans="1:27" x14ac:dyDescent="0.25">
      <c r="D86" s="34" t="s">
        <v>191</v>
      </c>
      <c r="E86" s="33"/>
      <c r="H86" s="33">
        <v>1.5</v>
      </c>
      <c r="I86" t="s">
        <v>192</v>
      </c>
      <c r="J86">
        <f>ROUND(H86/100*K81,5)</f>
        <v>1.33039</v>
      </c>
      <c r="K86" s="33"/>
    </row>
    <row r="87" spans="1:27" x14ac:dyDescent="0.25">
      <c r="D87" s="34" t="s">
        <v>190</v>
      </c>
      <c r="E87" s="33"/>
      <c r="H87" s="33"/>
      <c r="K87" s="35">
        <f>SUM(J78:J86)</f>
        <v>100.31139999999998</v>
      </c>
    </row>
    <row r="88" spans="1:27" x14ac:dyDescent="0.25">
      <c r="D88" s="34" t="s">
        <v>198</v>
      </c>
      <c r="E88" s="33"/>
      <c r="H88" s="33">
        <v>5</v>
      </c>
      <c r="I88" t="s">
        <v>192</v>
      </c>
      <c r="K88" s="31">
        <f>ROUND(H88/100*K87,5)</f>
        <v>5.0155700000000003</v>
      </c>
    </row>
    <row r="89" spans="1:27" x14ac:dyDescent="0.25">
      <c r="D89" s="34" t="s">
        <v>193</v>
      </c>
      <c r="E89" s="33"/>
      <c r="H89" s="33"/>
      <c r="K89" s="35">
        <f>SUM(K87:K88)</f>
        <v>105.32696999999997</v>
      </c>
    </row>
    <row r="91" spans="1:27" ht="45" customHeight="1" x14ac:dyDescent="0.25">
      <c r="A91" s="26" t="s">
        <v>237</v>
      </c>
      <c r="B91" s="26" t="s">
        <v>97</v>
      </c>
      <c r="C91" s="27" t="s">
        <v>17</v>
      </c>
      <c r="D91" s="7" t="s">
        <v>98</v>
      </c>
      <c r="E91" s="6"/>
      <c r="F91" s="6"/>
      <c r="G91" s="27"/>
      <c r="H91" s="28" t="s">
        <v>173</v>
      </c>
      <c r="I91" s="5">
        <v>1</v>
      </c>
      <c r="J91" s="4"/>
      <c r="K91" s="29">
        <f>ROUND(K102,2)</f>
        <v>146.93</v>
      </c>
      <c r="L91" s="27"/>
      <c r="M91" s="27"/>
      <c r="N91" s="27"/>
      <c r="O91" s="27"/>
      <c r="P91" s="27"/>
      <c r="Q91" s="27"/>
      <c r="R91" s="27"/>
      <c r="S91" s="27"/>
      <c r="T91" s="27"/>
      <c r="U91" s="27"/>
      <c r="V91" s="27"/>
      <c r="W91" s="27"/>
      <c r="X91" s="27"/>
      <c r="Y91" s="27"/>
      <c r="Z91" s="27"/>
      <c r="AA91" s="27"/>
    </row>
    <row r="92" spans="1:27" x14ac:dyDescent="0.25">
      <c r="B92" s="22" t="s">
        <v>174</v>
      </c>
    </row>
    <row r="93" spans="1:27" x14ac:dyDescent="0.25">
      <c r="B93" t="s">
        <v>238</v>
      </c>
      <c r="C93" t="s">
        <v>176</v>
      </c>
      <c r="D93" t="s">
        <v>239</v>
      </c>
      <c r="E93" s="30">
        <v>0.25</v>
      </c>
      <c r="F93" t="s">
        <v>178</v>
      </c>
      <c r="G93" t="s">
        <v>179</v>
      </c>
      <c r="H93" s="31">
        <v>33.24</v>
      </c>
      <c r="I93" t="s">
        <v>180</v>
      </c>
      <c r="J93" s="32">
        <f>ROUND(E93/I91* H93,5)</f>
        <v>8.31</v>
      </c>
      <c r="K93" s="33"/>
    </row>
    <row r="94" spans="1:27" x14ac:dyDescent="0.25">
      <c r="D94" s="34" t="s">
        <v>183</v>
      </c>
      <c r="E94" s="33"/>
      <c r="H94" s="33"/>
      <c r="K94" s="31">
        <f>SUM(J93:J93)</f>
        <v>8.31</v>
      </c>
    </row>
    <row r="95" spans="1:27" x14ac:dyDescent="0.25">
      <c r="B95" s="22" t="s">
        <v>184</v>
      </c>
      <c r="E95" s="33"/>
      <c r="H95" s="33"/>
      <c r="K95" s="33"/>
    </row>
    <row r="96" spans="1:27" x14ac:dyDescent="0.25">
      <c r="B96" t="s">
        <v>240</v>
      </c>
      <c r="C96" t="s">
        <v>17</v>
      </c>
      <c r="D96" t="s">
        <v>241</v>
      </c>
      <c r="E96" s="30">
        <v>1</v>
      </c>
      <c r="G96" t="s">
        <v>179</v>
      </c>
      <c r="H96" s="31">
        <v>131.5</v>
      </c>
      <c r="I96" t="s">
        <v>180</v>
      </c>
      <c r="J96" s="32">
        <f>ROUND(E96* H96,5)</f>
        <v>131.5</v>
      </c>
      <c r="K96" s="33"/>
    </row>
    <row r="97" spans="1:27" x14ac:dyDescent="0.25">
      <c r="D97" s="34" t="s">
        <v>189</v>
      </c>
      <c r="E97" s="33"/>
      <c r="H97" s="33"/>
      <c r="K97" s="31">
        <f>SUM(J96:J96)</f>
        <v>131.5</v>
      </c>
    </row>
    <row r="98" spans="1:27" x14ac:dyDescent="0.25">
      <c r="E98" s="33"/>
      <c r="H98" s="33"/>
      <c r="K98" s="33"/>
    </row>
    <row r="99" spans="1:27" x14ac:dyDescent="0.25">
      <c r="D99" s="34" t="s">
        <v>191</v>
      </c>
      <c r="E99" s="33"/>
      <c r="H99" s="33">
        <v>1.5</v>
      </c>
      <c r="I99" t="s">
        <v>192</v>
      </c>
      <c r="J99">
        <f>ROUND(H99/100*K94,5)</f>
        <v>0.12465</v>
      </c>
      <c r="K99" s="33"/>
    </row>
    <row r="100" spans="1:27" x14ac:dyDescent="0.25">
      <c r="D100" s="34" t="s">
        <v>190</v>
      </c>
      <c r="E100" s="33"/>
      <c r="H100" s="33"/>
      <c r="K100" s="35">
        <f>SUM(J92:J99)</f>
        <v>139.93465</v>
      </c>
    </row>
    <row r="101" spans="1:27" x14ac:dyDescent="0.25">
      <c r="D101" s="34" t="s">
        <v>198</v>
      </c>
      <c r="E101" s="33"/>
      <c r="H101" s="33">
        <v>5</v>
      </c>
      <c r="I101" t="s">
        <v>192</v>
      </c>
      <c r="K101" s="31">
        <f>ROUND(H101/100*K100,5)</f>
        <v>6.9967300000000003</v>
      </c>
    </row>
    <row r="102" spans="1:27" x14ac:dyDescent="0.25">
      <c r="D102" s="34" t="s">
        <v>193</v>
      </c>
      <c r="E102" s="33"/>
      <c r="H102" s="33"/>
      <c r="K102" s="35">
        <f>SUM(K100:K101)</f>
        <v>146.93138000000002</v>
      </c>
    </row>
    <row r="104" spans="1:27" ht="45" customHeight="1" x14ac:dyDescent="0.25">
      <c r="A104" s="26" t="s">
        <v>242</v>
      </c>
      <c r="B104" s="26" t="s">
        <v>69</v>
      </c>
      <c r="C104" s="27" t="s">
        <v>17</v>
      </c>
      <c r="D104" s="7" t="s">
        <v>70</v>
      </c>
      <c r="E104" s="6"/>
      <c r="F104" s="6"/>
      <c r="G104" s="27"/>
      <c r="H104" s="28" t="s">
        <v>173</v>
      </c>
      <c r="I104" s="5">
        <v>1</v>
      </c>
      <c r="J104" s="4"/>
      <c r="K104" s="29">
        <f>ROUND(K117,2)</f>
        <v>5044.16</v>
      </c>
      <c r="L104" s="27"/>
      <c r="M104" s="27"/>
      <c r="N104" s="27"/>
      <c r="O104" s="27"/>
      <c r="P104" s="27"/>
      <c r="Q104" s="27"/>
      <c r="R104" s="27"/>
      <c r="S104" s="27"/>
      <c r="T104" s="27"/>
      <c r="U104" s="27"/>
      <c r="V104" s="27"/>
      <c r="W104" s="27"/>
      <c r="X104" s="27"/>
      <c r="Y104" s="27"/>
      <c r="Z104" s="27"/>
      <c r="AA104" s="27"/>
    </row>
    <row r="105" spans="1:27" x14ac:dyDescent="0.25">
      <c r="B105" s="22" t="s">
        <v>174</v>
      </c>
    </row>
    <row r="106" spans="1:27" x14ac:dyDescent="0.25">
      <c r="B106" t="s">
        <v>181</v>
      </c>
      <c r="C106" t="s">
        <v>176</v>
      </c>
      <c r="D106" t="s">
        <v>182</v>
      </c>
      <c r="E106" s="30">
        <v>4</v>
      </c>
      <c r="F106" t="s">
        <v>178</v>
      </c>
      <c r="G106" t="s">
        <v>179</v>
      </c>
      <c r="H106" s="31">
        <v>28.5</v>
      </c>
      <c r="I106" t="s">
        <v>180</v>
      </c>
      <c r="J106" s="32">
        <f>ROUND(E106/I104* H106,5)</f>
        <v>114</v>
      </c>
      <c r="K106" s="33"/>
    </row>
    <row r="107" spans="1:27" x14ac:dyDescent="0.25">
      <c r="B107" t="s">
        <v>238</v>
      </c>
      <c r="C107" t="s">
        <v>176</v>
      </c>
      <c r="D107" t="s">
        <v>239</v>
      </c>
      <c r="E107" s="30">
        <v>4</v>
      </c>
      <c r="F107" t="s">
        <v>178</v>
      </c>
      <c r="G107" t="s">
        <v>179</v>
      </c>
      <c r="H107" s="31">
        <v>33.24</v>
      </c>
      <c r="I107" t="s">
        <v>180</v>
      </c>
      <c r="J107" s="32">
        <f>ROUND(E107/I104* H107,5)</f>
        <v>132.96</v>
      </c>
      <c r="K107" s="33"/>
    </row>
    <row r="108" spans="1:27" x14ac:dyDescent="0.25">
      <c r="D108" s="34" t="s">
        <v>183</v>
      </c>
      <c r="E108" s="33"/>
      <c r="H108" s="33"/>
      <c r="K108" s="31">
        <f>SUM(J106:J107)</f>
        <v>246.96</v>
      </c>
    </row>
    <row r="109" spans="1:27" x14ac:dyDescent="0.25">
      <c r="B109" s="22" t="s">
        <v>184</v>
      </c>
      <c r="E109" s="33"/>
      <c r="H109" s="33"/>
      <c r="K109" s="33"/>
    </row>
    <row r="110" spans="1:27" x14ac:dyDescent="0.25">
      <c r="B110" t="s">
        <v>243</v>
      </c>
      <c r="C110" t="s">
        <v>17</v>
      </c>
      <c r="D110" t="s">
        <v>244</v>
      </c>
      <c r="E110" s="30">
        <v>1</v>
      </c>
      <c r="G110" t="s">
        <v>179</v>
      </c>
      <c r="H110" s="31">
        <v>3.1</v>
      </c>
      <c r="I110" t="s">
        <v>180</v>
      </c>
      <c r="J110" s="32">
        <f>ROUND(E110* H110,5)</f>
        <v>3.1</v>
      </c>
      <c r="K110" s="33"/>
    </row>
    <row r="111" spans="1:27" x14ac:dyDescent="0.25">
      <c r="B111" t="s">
        <v>245</v>
      </c>
      <c r="C111" t="s">
        <v>17</v>
      </c>
      <c r="D111" t="s">
        <v>246</v>
      </c>
      <c r="E111" s="30">
        <v>1</v>
      </c>
      <c r="G111" t="s">
        <v>179</v>
      </c>
      <c r="H111" s="31">
        <v>4550.2</v>
      </c>
      <c r="I111" t="s">
        <v>180</v>
      </c>
      <c r="J111" s="32">
        <f>ROUND(E111* H111,5)</f>
        <v>4550.2</v>
      </c>
      <c r="K111" s="33"/>
    </row>
    <row r="112" spans="1:27" x14ac:dyDescent="0.25">
      <c r="D112" s="34" t="s">
        <v>189</v>
      </c>
      <c r="E112" s="33"/>
      <c r="H112" s="33"/>
      <c r="K112" s="31">
        <f>SUM(J110:J111)</f>
        <v>4553.3</v>
      </c>
    </row>
    <row r="113" spans="1:27" x14ac:dyDescent="0.25">
      <c r="E113" s="33"/>
      <c r="H113" s="33"/>
      <c r="K113" s="33"/>
    </row>
    <row r="114" spans="1:27" x14ac:dyDescent="0.25">
      <c r="D114" s="34" t="s">
        <v>191</v>
      </c>
      <c r="E114" s="33"/>
      <c r="H114" s="33">
        <v>1.5</v>
      </c>
      <c r="I114" t="s">
        <v>192</v>
      </c>
      <c r="J114">
        <f>ROUND(H114/100*K108,5)</f>
        <v>3.7044000000000001</v>
      </c>
      <c r="K114" s="33"/>
    </row>
    <row r="115" spans="1:27" x14ac:dyDescent="0.25">
      <c r="D115" s="34" t="s">
        <v>190</v>
      </c>
      <c r="E115" s="33"/>
      <c r="H115" s="33"/>
      <c r="K115" s="35">
        <f>SUM(J105:J114)</f>
        <v>4803.9643999999998</v>
      </c>
    </row>
    <row r="116" spans="1:27" x14ac:dyDescent="0.25">
      <c r="D116" s="34" t="s">
        <v>198</v>
      </c>
      <c r="E116" s="33"/>
      <c r="H116" s="33">
        <v>5</v>
      </c>
      <c r="I116" t="s">
        <v>192</v>
      </c>
      <c r="K116" s="31">
        <f>ROUND(H116/100*K115,5)</f>
        <v>240.19821999999999</v>
      </c>
    </row>
    <row r="117" spans="1:27" x14ac:dyDescent="0.25">
      <c r="D117" s="34" t="s">
        <v>193</v>
      </c>
      <c r="E117" s="33"/>
      <c r="H117" s="33"/>
      <c r="K117" s="35">
        <f>SUM(K115:K116)</f>
        <v>5044.1626200000001</v>
      </c>
    </row>
    <row r="119" spans="1:27" ht="45" customHeight="1" x14ac:dyDescent="0.25">
      <c r="A119" s="26" t="s">
        <v>247</v>
      </c>
      <c r="B119" s="26" t="s">
        <v>123</v>
      </c>
      <c r="C119" s="27" t="s">
        <v>17</v>
      </c>
      <c r="D119" s="7" t="s">
        <v>124</v>
      </c>
      <c r="E119" s="6"/>
      <c r="F119" s="6"/>
      <c r="G119" s="27"/>
      <c r="H119" s="28" t="s">
        <v>173</v>
      </c>
      <c r="I119" s="5">
        <v>1</v>
      </c>
      <c r="J119" s="4"/>
      <c r="K119" s="29">
        <f>ROUND(K131,2)</f>
        <v>790.12</v>
      </c>
      <c r="L119" s="27"/>
      <c r="M119" s="27"/>
      <c r="N119" s="27"/>
      <c r="O119" s="27"/>
      <c r="P119" s="27"/>
      <c r="Q119" s="27"/>
      <c r="R119" s="27"/>
      <c r="S119" s="27"/>
      <c r="T119" s="27"/>
      <c r="U119" s="27"/>
      <c r="V119" s="27"/>
      <c r="W119" s="27"/>
      <c r="X119" s="27"/>
      <c r="Y119" s="27"/>
      <c r="Z119" s="27"/>
      <c r="AA119" s="27"/>
    </row>
    <row r="120" spans="1:27" x14ac:dyDescent="0.25">
      <c r="B120" s="22" t="s">
        <v>174</v>
      </c>
    </row>
    <row r="121" spans="1:27" x14ac:dyDescent="0.25">
      <c r="B121" t="s">
        <v>181</v>
      </c>
      <c r="C121" t="s">
        <v>176</v>
      </c>
      <c r="D121" t="s">
        <v>182</v>
      </c>
      <c r="E121" s="30">
        <v>3</v>
      </c>
      <c r="F121" t="s">
        <v>178</v>
      </c>
      <c r="G121" t="s">
        <v>179</v>
      </c>
      <c r="H121" s="31">
        <v>28.5</v>
      </c>
      <c r="I121" t="s">
        <v>180</v>
      </c>
      <c r="J121" s="32">
        <f>ROUND(E121/I119* H121,5)</f>
        <v>85.5</v>
      </c>
      <c r="K121" s="33"/>
    </row>
    <row r="122" spans="1:27" x14ac:dyDescent="0.25">
      <c r="B122" t="s">
        <v>238</v>
      </c>
      <c r="C122" t="s">
        <v>176</v>
      </c>
      <c r="D122" t="s">
        <v>239</v>
      </c>
      <c r="E122" s="30">
        <v>3</v>
      </c>
      <c r="F122" t="s">
        <v>178</v>
      </c>
      <c r="G122" t="s">
        <v>179</v>
      </c>
      <c r="H122" s="31">
        <v>33.24</v>
      </c>
      <c r="I122" t="s">
        <v>180</v>
      </c>
      <c r="J122" s="32">
        <f>ROUND(E122/I119* H122,5)</f>
        <v>99.72</v>
      </c>
      <c r="K122" s="33"/>
    </row>
    <row r="123" spans="1:27" x14ac:dyDescent="0.25">
      <c r="D123" s="34" t="s">
        <v>183</v>
      </c>
      <c r="E123" s="33"/>
      <c r="H123" s="33"/>
      <c r="K123" s="31">
        <f>SUM(J121:J122)</f>
        <v>185.22</v>
      </c>
    </row>
    <row r="124" spans="1:27" x14ac:dyDescent="0.25">
      <c r="B124" s="22" t="s">
        <v>184</v>
      </c>
      <c r="E124" s="33"/>
      <c r="H124" s="33"/>
      <c r="K124" s="33"/>
    </row>
    <row r="125" spans="1:27" x14ac:dyDescent="0.25">
      <c r="B125" t="s">
        <v>248</v>
      </c>
      <c r="C125" t="s">
        <v>17</v>
      </c>
      <c r="D125" t="s">
        <v>249</v>
      </c>
      <c r="E125" s="30">
        <v>1</v>
      </c>
      <c r="G125" t="s">
        <v>179</v>
      </c>
      <c r="H125" s="31">
        <v>564.5</v>
      </c>
      <c r="I125" t="s">
        <v>180</v>
      </c>
      <c r="J125" s="32">
        <f>ROUND(E125* H125,5)</f>
        <v>564.5</v>
      </c>
      <c r="K125" s="33"/>
    </row>
    <row r="126" spans="1:27" x14ac:dyDescent="0.25">
      <c r="D126" s="34" t="s">
        <v>189</v>
      </c>
      <c r="E126" s="33"/>
      <c r="H126" s="33"/>
      <c r="K126" s="31">
        <f>SUM(J125:J125)</f>
        <v>564.5</v>
      </c>
    </row>
    <row r="127" spans="1:27" x14ac:dyDescent="0.25">
      <c r="E127" s="33"/>
      <c r="H127" s="33"/>
      <c r="K127" s="33"/>
    </row>
    <row r="128" spans="1:27" x14ac:dyDescent="0.25">
      <c r="D128" s="34" t="s">
        <v>191</v>
      </c>
      <c r="E128" s="33"/>
      <c r="H128" s="33">
        <v>1.5</v>
      </c>
      <c r="I128" t="s">
        <v>192</v>
      </c>
      <c r="J128">
        <f>ROUND(H128/100*K123,5)</f>
        <v>2.7783000000000002</v>
      </c>
      <c r="K128" s="33"/>
    </row>
    <row r="129" spans="1:27" x14ac:dyDescent="0.25">
      <c r="D129" s="34" t="s">
        <v>190</v>
      </c>
      <c r="E129" s="33"/>
      <c r="H129" s="33"/>
      <c r="K129" s="35">
        <f>SUM(J120:J128)</f>
        <v>752.49829999999997</v>
      </c>
    </row>
    <row r="130" spans="1:27" x14ac:dyDescent="0.25">
      <c r="D130" s="34" t="s">
        <v>198</v>
      </c>
      <c r="E130" s="33"/>
      <c r="H130" s="33">
        <v>5</v>
      </c>
      <c r="I130" t="s">
        <v>192</v>
      </c>
      <c r="K130" s="31">
        <f>ROUND(H130/100*K129,5)</f>
        <v>37.624920000000003</v>
      </c>
    </row>
    <row r="131" spans="1:27" x14ac:dyDescent="0.25">
      <c r="D131" s="34" t="s">
        <v>193</v>
      </c>
      <c r="E131" s="33"/>
      <c r="H131" s="33"/>
      <c r="K131" s="35">
        <f>SUM(K129:K130)</f>
        <v>790.12321999999995</v>
      </c>
    </row>
    <row r="133" spans="1:27" ht="45" customHeight="1" x14ac:dyDescent="0.25">
      <c r="A133" s="26" t="s">
        <v>250</v>
      </c>
      <c r="B133" s="26" t="s">
        <v>35</v>
      </c>
      <c r="C133" s="27" t="s">
        <v>17</v>
      </c>
      <c r="D133" s="7" t="s">
        <v>36</v>
      </c>
      <c r="E133" s="6"/>
      <c r="F133" s="6"/>
      <c r="G133" s="27"/>
      <c r="H133" s="28" t="s">
        <v>173</v>
      </c>
      <c r="I133" s="5">
        <v>1</v>
      </c>
      <c r="J133" s="4"/>
      <c r="K133" s="29">
        <f>ROUND(K145,2)</f>
        <v>2470.29</v>
      </c>
      <c r="L133" s="27"/>
      <c r="M133" s="27"/>
      <c r="N133" s="27"/>
      <c r="O133" s="27"/>
      <c r="P133" s="27"/>
      <c r="Q133" s="27"/>
      <c r="R133" s="27"/>
      <c r="S133" s="27"/>
      <c r="T133" s="27"/>
      <c r="U133" s="27"/>
      <c r="V133" s="27"/>
      <c r="W133" s="27"/>
      <c r="X133" s="27"/>
      <c r="Y133" s="27"/>
      <c r="Z133" s="27"/>
      <c r="AA133" s="27"/>
    </row>
    <row r="134" spans="1:27" x14ac:dyDescent="0.25">
      <c r="B134" s="22" t="s">
        <v>174</v>
      </c>
    </row>
    <row r="135" spans="1:27" x14ac:dyDescent="0.25">
      <c r="B135" t="s">
        <v>181</v>
      </c>
      <c r="C135" t="s">
        <v>176</v>
      </c>
      <c r="D135" t="s">
        <v>182</v>
      </c>
      <c r="E135" s="30">
        <v>16</v>
      </c>
      <c r="F135" t="s">
        <v>178</v>
      </c>
      <c r="G135" t="s">
        <v>179</v>
      </c>
      <c r="H135" s="31">
        <v>28.5</v>
      </c>
      <c r="I135" t="s">
        <v>180</v>
      </c>
      <c r="J135" s="32">
        <f>ROUND(E135/I133* H135,5)</f>
        <v>456</v>
      </c>
      <c r="K135" s="33"/>
    </row>
    <row r="136" spans="1:27" x14ac:dyDescent="0.25">
      <c r="B136" t="s">
        <v>238</v>
      </c>
      <c r="C136" t="s">
        <v>176</v>
      </c>
      <c r="D136" t="s">
        <v>239</v>
      </c>
      <c r="E136" s="30">
        <v>16</v>
      </c>
      <c r="F136" t="s">
        <v>178</v>
      </c>
      <c r="G136" t="s">
        <v>179</v>
      </c>
      <c r="H136" s="31">
        <v>33.24</v>
      </c>
      <c r="I136" t="s">
        <v>180</v>
      </c>
      <c r="J136" s="32">
        <f>ROUND(E136/I133* H136,5)</f>
        <v>531.84</v>
      </c>
      <c r="K136" s="33"/>
    </row>
    <row r="137" spans="1:27" x14ac:dyDescent="0.25">
      <c r="D137" s="34" t="s">
        <v>183</v>
      </c>
      <c r="E137" s="33"/>
      <c r="H137" s="33"/>
      <c r="K137" s="31">
        <f>SUM(J135:J136)</f>
        <v>987.84</v>
      </c>
    </row>
    <row r="138" spans="1:27" x14ac:dyDescent="0.25">
      <c r="B138" s="22" t="s">
        <v>184</v>
      </c>
      <c r="E138" s="33"/>
      <c r="H138" s="33"/>
      <c r="K138" s="33"/>
    </row>
    <row r="139" spans="1:27" x14ac:dyDescent="0.25">
      <c r="B139" t="s">
        <v>251</v>
      </c>
      <c r="C139" t="s">
        <v>17</v>
      </c>
      <c r="D139" t="s">
        <v>252</v>
      </c>
      <c r="E139" s="30">
        <v>1</v>
      </c>
      <c r="G139" t="s">
        <v>179</v>
      </c>
      <c r="H139" s="31">
        <v>1350</v>
      </c>
      <c r="I139" t="s">
        <v>180</v>
      </c>
      <c r="J139" s="32">
        <f>ROUND(E139* H139,5)</f>
        <v>1350</v>
      </c>
      <c r="K139" s="33"/>
    </row>
    <row r="140" spans="1:27" x14ac:dyDescent="0.25">
      <c r="D140" s="34" t="s">
        <v>189</v>
      </c>
      <c r="E140" s="33"/>
      <c r="H140" s="33"/>
      <c r="K140" s="31">
        <f>SUM(J139:J139)</f>
        <v>1350</v>
      </c>
    </row>
    <row r="141" spans="1:27" x14ac:dyDescent="0.25">
      <c r="E141" s="33"/>
      <c r="H141" s="33"/>
      <c r="K141" s="33"/>
    </row>
    <row r="142" spans="1:27" x14ac:dyDescent="0.25">
      <c r="D142" s="34" t="s">
        <v>191</v>
      </c>
      <c r="E142" s="33"/>
      <c r="H142" s="33">
        <v>1.5</v>
      </c>
      <c r="I142" t="s">
        <v>192</v>
      </c>
      <c r="J142">
        <f>ROUND(H142/100*K137,5)</f>
        <v>14.817600000000001</v>
      </c>
      <c r="K142" s="33"/>
    </row>
    <row r="143" spans="1:27" x14ac:dyDescent="0.25">
      <c r="D143" s="34" t="s">
        <v>190</v>
      </c>
      <c r="E143" s="33"/>
      <c r="H143" s="33"/>
      <c r="K143" s="35">
        <f>SUM(J134:J142)</f>
        <v>2352.6576</v>
      </c>
    </row>
    <row r="144" spans="1:27" x14ac:dyDescent="0.25">
      <c r="D144" s="34" t="s">
        <v>198</v>
      </c>
      <c r="E144" s="33"/>
      <c r="H144" s="33">
        <v>5</v>
      </c>
      <c r="I144" t="s">
        <v>192</v>
      </c>
      <c r="K144" s="31">
        <f>ROUND(H144/100*K143,5)</f>
        <v>117.63288</v>
      </c>
    </row>
    <row r="145" spans="1:27" x14ac:dyDescent="0.25">
      <c r="D145" s="34" t="s">
        <v>193</v>
      </c>
      <c r="E145" s="33"/>
      <c r="H145" s="33"/>
      <c r="K145" s="35">
        <f>SUM(K143:K144)</f>
        <v>2470.2904800000001</v>
      </c>
    </row>
    <row r="147" spans="1:27" ht="45" customHeight="1" x14ac:dyDescent="0.25">
      <c r="A147" s="26" t="s">
        <v>253</v>
      </c>
      <c r="B147" s="26" t="s">
        <v>60</v>
      </c>
      <c r="C147" s="27" t="s">
        <v>17</v>
      </c>
      <c r="D147" s="7" t="s">
        <v>61</v>
      </c>
      <c r="E147" s="6"/>
      <c r="F147" s="6"/>
      <c r="G147" s="27"/>
      <c r="H147" s="28" t="s">
        <v>173</v>
      </c>
      <c r="I147" s="5">
        <v>1</v>
      </c>
      <c r="J147" s="4"/>
      <c r="K147" s="29">
        <f>ROUND(K158,2)</f>
        <v>123.94</v>
      </c>
      <c r="L147" s="27"/>
      <c r="M147" s="27"/>
      <c r="N147" s="27"/>
      <c r="O147" s="27"/>
      <c r="P147" s="27"/>
      <c r="Q147" s="27"/>
      <c r="R147" s="27"/>
      <c r="S147" s="27"/>
      <c r="T147" s="27"/>
      <c r="U147" s="27"/>
      <c r="V147" s="27"/>
      <c r="W147" s="27"/>
      <c r="X147" s="27"/>
      <c r="Y147" s="27"/>
      <c r="Z147" s="27"/>
      <c r="AA147" s="27"/>
    </row>
    <row r="148" spans="1:27" x14ac:dyDescent="0.25">
      <c r="B148" s="22" t="s">
        <v>174</v>
      </c>
    </row>
    <row r="149" spans="1:27" x14ac:dyDescent="0.25">
      <c r="B149" t="s">
        <v>181</v>
      </c>
      <c r="C149" t="s">
        <v>176</v>
      </c>
      <c r="D149" t="s">
        <v>182</v>
      </c>
      <c r="E149" s="30">
        <v>0.31</v>
      </c>
      <c r="F149" t="s">
        <v>178</v>
      </c>
      <c r="G149" t="s">
        <v>179</v>
      </c>
      <c r="H149" s="31">
        <v>28.5</v>
      </c>
      <c r="I149" t="s">
        <v>180</v>
      </c>
      <c r="J149" s="32">
        <f>ROUND(E149/I147* H149,5)</f>
        <v>8.8350000000000009</v>
      </c>
      <c r="K149" s="33"/>
    </row>
    <row r="150" spans="1:27" x14ac:dyDescent="0.25">
      <c r="B150" t="s">
        <v>238</v>
      </c>
      <c r="C150" t="s">
        <v>176</v>
      </c>
      <c r="D150" t="s">
        <v>239</v>
      </c>
      <c r="E150" s="30">
        <v>0.31</v>
      </c>
      <c r="F150" t="s">
        <v>178</v>
      </c>
      <c r="G150" t="s">
        <v>179</v>
      </c>
      <c r="H150" s="31">
        <v>33.24</v>
      </c>
      <c r="I150" t="s">
        <v>180</v>
      </c>
      <c r="J150" s="32">
        <f>ROUND(E150/I147* H150,5)</f>
        <v>10.304399999999999</v>
      </c>
      <c r="K150" s="33"/>
    </row>
    <row r="151" spans="1:27" x14ac:dyDescent="0.25">
      <c r="D151" s="34" t="s">
        <v>183</v>
      </c>
      <c r="E151" s="33"/>
      <c r="H151" s="33"/>
      <c r="K151" s="31">
        <f>SUM(J149:J150)</f>
        <v>19.139400000000002</v>
      </c>
    </row>
    <row r="152" spans="1:27" x14ac:dyDescent="0.25">
      <c r="B152" s="22" t="s">
        <v>184</v>
      </c>
      <c r="E152" s="33"/>
      <c r="H152" s="33"/>
      <c r="K152" s="33"/>
    </row>
    <row r="153" spans="1:27" x14ac:dyDescent="0.25">
      <c r="B153" t="s">
        <v>254</v>
      </c>
      <c r="C153" t="s">
        <v>17</v>
      </c>
      <c r="D153" t="s">
        <v>255</v>
      </c>
      <c r="E153" s="30">
        <v>1</v>
      </c>
      <c r="G153" t="s">
        <v>179</v>
      </c>
      <c r="H153" s="31">
        <v>3.5</v>
      </c>
      <c r="I153" t="s">
        <v>180</v>
      </c>
      <c r="J153" s="32">
        <f>ROUND(E153* H153,5)</f>
        <v>3.5</v>
      </c>
      <c r="K153" s="33"/>
    </row>
    <row r="154" spans="1:27" x14ac:dyDescent="0.25">
      <c r="B154" t="s">
        <v>256</v>
      </c>
      <c r="C154" t="s">
        <v>17</v>
      </c>
      <c r="D154" t="s">
        <v>257</v>
      </c>
      <c r="E154" s="30">
        <v>1</v>
      </c>
      <c r="G154" t="s">
        <v>179</v>
      </c>
      <c r="H154" s="31">
        <v>95.4</v>
      </c>
      <c r="I154" t="s">
        <v>180</v>
      </c>
      <c r="J154" s="32">
        <f>ROUND(E154* H154,5)</f>
        <v>95.4</v>
      </c>
      <c r="K154" s="33"/>
    </row>
    <row r="155" spans="1:27" x14ac:dyDescent="0.25">
      <c r="D155" s="34" t="s">
        <v>189</v>
      </c>
      <c r="E155" s="33"/>
      <c r="H155" s="33"/>
      <c r="K155" s="31">
        <f>SUM(J153:J154)</f>
        <v>98.9</v>
      </c>
    </row>
    <row r="156" spans="1:27" x14ac:dyDescent="0.25">
      <c r="D156" s="34" t="s">
        <v>190</v>
      </c>
      <c r="E156" s="33"/>
      <c r="H156" s="33"/>
      <c r="K156" s="35">
        <f>SUM(J148:J155)</f>
        <v>118.0394</v>
      </c>
    </row>
    <row r="157" spans="1:27" x14ac:dyDescent="0.25">
      <c r="D157" s="34" t="s">
        <v>198</v>
      </c>
      <c r="E157" s="33"/>
      <c r="H157" s="33">
        <v>5</v>
      </c>
      <c r="I157" t="s">
        <v>192</v>
      </c>
      <c r="K157" s="31">
        <f>ROUND(H157/100*K156,5)</f>
        <v>5.9019700000000004</v>
      </c>
    </row>
    <row r="158" spans="1:27" x14ac:dyDescent="0.25">
      <c r="D158" s="34" t="s">
        <v>193</v>
      </c>
      <c r="E158" s="33"/>
      <c r="H158" s="33"/>
      <c r="K158" s="35">
        <f>SUM(K156:K157)</f>
        <v>123.94137000000001</v>
      </c>
    </row>
    <row r="160" spans="1:27" ht="45" customHeight="1" x14ac:dyDescent="0.25">
      <c r="A160" s="26" t="s">
        <v>258</v>
      </c>
      <c r="B160" s="26" t="s">
        <v>93</v>
      </c>
      <c r="C160" s="27" t="s">
        <v>17</v>
      </c>
      <c r="D160" s="7" t="s">
        <v>94</v>
      </c>
      <c r="E160" s="6"/>
      <c r="F160" s="6"/>
      <c r="G160" s="27"/>
      <c r="H160" s="28" t="s">
        <v>173</v>
      </c>
      <c r="I160" s="5">
        <v>1</v>
      </c>
      <c r="J160" s="4"/>
      <c r="K160" s="29">
        <f>ROUND(K172,2)</f>
        <v>175.29</v>
      </c>
      <c r="L160" s="27"/>
      <c r="M160" s="27"/>
      <c r="N160" s="27"/>
      <c r="O160" s="27"/>
      <c r="P160" s="27"/>
      <c r="Q160" s="27"/>
      <c r="R160" s="27"/>
      <c r="S160" s="27"/>
      <c r="T160" s="27"/>
      <c r="U160" s="27"/>
      <c r="V160" s="27"/>
      <c r="W160" s="27"/>
      <c r="X160" s="27"/>
      <c r="Y160" s="27"/>
      <c r="Z160" s="27"/>
      <c r="AA160" s="27"/>
    </row>
    <row r="161" spans="1:27" x14ac:dyDescent="0.25">
      <c r="B161" s="22" t="s">
        <v>174</v>
      </c>
    </row>
    <row r="162" spans="1:27" x14ac:dyDescent="0.25">
      <c r="B162" t="s">
        <v>238</v>
      </c>
      <c r="C162" t="s">
        <v>176</v>
      </c>
      <c r="D162" t="s">
        <v>239</v>
      </c>
      <c r="E162" s="30">
        <v>0.1</v>
      </c>
      <c r="F162" t="s">
        <v>178</v>
      </c>
      <c r="G162" t="s">
        <v>179</v>
      </c>
      <c r="H162" s="31">
        <v>33.24</v>
      </c>
      <c r="I162" t="s">
        <v>180</v>
      </c>
      <c r="J162" s="32">
        <f>ROUND(E162/I160* H162,5)</f>
        <v>3.3239999999999998</v>
      </c>
      <c r="K162" s="33"/>
    </row>
    <row r="163" spans="1:27" x14ac:dyDescent="0.25">
      <c r="B163" t="s">
        <v>181</v>
      </c>
      <c r="C163" t="s">
        <v>176</v>
      </c>
      <c r="D163" t="s">
        <v>182</v>
      </c>
      <c r="E163" s="30">
        <v>0.1</v>
      </c>
      <c r="F163" t="s">
        <v>178</v>
      </c>
      <c r="G163" t="s">
        <v>179</v>
      </c>
      <c r="H163" s="31">
        <v>28.5</v>
      </c>
      <c r="I163" t="s">
        <v>180</v>
      </c>
      <c r="J163" s="32">
        <f>ROUND(E163/I160* H163,5)</f>
        <v>2.85</v>
      </c>
      <c r="K163" s="33"/>
    </row>
    <row r="164" spans="1:27" x14ac:dyDescent="0.25">
      <c r="D164" s="34" t="s">
        <v>183</v>
      </c>
      <c r="E164" s="33"/>
      <c r="H164" s="33"/>
      <c r="K164" s="31">
        <f>SUM(J162:J163)</f>
        <v>6.1739999999999995</v>
      </c>
    </row>
    <row r="165" spans="1:27" x14ac:dyDescent="0.25">
      <c r="B165" s="22" t="s">
        <v>184</v>
      </c>
      <c r="E165" s="33"/>
      <c r="H165" s="33"/>
      <c r="K165" s="33"/>
    </row>
    <row r="166" spans="1:27" x14ac:dyDescent="0.25">
      <c r="B166" t="s">
        <v>259</v>
      </c>
      <c r="C166" t="s">
        <v>17</v>
      </c>
      <c r="D166" t="s">
        <v>260</v>
      </c>
      <c r="E166" s="30">
        <v>1</v>
      </c>
      <c r="G166" t="s">
        <v>179</v>
      </c>
      <c r="H166" s="31">
        <v>160.68</v>
      </c>
      <c r="I166" t="s">
        <v>180</v>
      </c>
      <c r="J166" s="32">
        <f>ROUND(E166* H166,5)</f>
        <v>160.68</v>
      </c>
      <c r="K166" s="33"/>
    </row>
    <row r="167" spans="1:27" x14ac:dyDescent="0.25">
      <c r="D167" s="34" t="s">
        <v>189</v>
      </c>
      <c r="E167" s="33"/>
      <c r="H167" s="33"/>
      <c r="K167" s="31">
        <f>SUM(J166:J166)</f>
        <v>160.68</v>
      </c>
    </row>
    <row r="168" spans="1:27" x14ac:dyDescent="0.25">
      <c r="E168" s="33"/>
      <c r="H168" s="33"/>
      <c r="K168" s="33"/>
    </row>
    <row r="169" spans="1:27" x14ac:dyDescent="0.25">
      <c r="D169" s="34" t="s">
        <v>191</v>
      </c>
      <c r="E169" s="33"/>
      <c r="H169" s="33">
        <v>1.5</v>
      </c>
      <c r="I169" t="s">
        <v>192</v>
      </c>
      <c r="J169">
        <f>ROUND(H169/100*K164,5)</f>
        <v>9.2609999999999998E-2</v>
      </c>
      <c r="K169" s="33"/>
    </row>
    <row r="170" spans="1:27" x14ac:dyDescent="0.25">
      <c r="D170" s="34" t="s">
        <v>190</v>
      </c>
      <c r="E170" s="33"/>
      <c r="H170" s="33"/>
      <c r="K170" s="35">
        <f>SUM(J161:J169)</f>
        <v>166.94661000000002</v>
      </c>
    </row>
    <row r="171" spans="1:27" x14ac:dyDescent="0.25">
      <c r="D171" s="34" t="s">
        <v>198</v>
      </c>
      <c r="E171" s="33"/>
      <c r="H171" s="33">
        <v>5</v>
      </c>
      <c r="I171" t="s">
        <v>192</v>
      </c>
      <c r="K171" s="31">
        <f>ROUND(H171/100*K170,5)</f>
        <v>8.3473299999999995</v>
      </c>
    </row>
    <row r="172" spans="1:27" x14ac:dyDescent="0.25">
      <c r="D172" s="34" t="s">
        <v>193</v>
      </c>
      <c r="E172" s="33"/>
      <c r="H172" s="33"/>
      <c r="K172" s="35">
        <f>SUM(K170:K171)</f>
        <v>175.29394000000002</v>
      </c>
    </row>
    <row r="174" spans="1:27" ht="45" customHeight="1" x14ac:dyDescent="0.25">
      <c r="A174" s="26" t="s">
        <v>261</v>
      </c>
      <c r="B174" s="26" t="s">
        <v>55</v>
      </c>
      <c r="C174" s="27" t="s">
        <v>17</v>
      </c>
      <c r="D174" s="7" t="s">
        <v>56</v>
      </c>
      <c r="E174" s="6"/>
      <c r="F174" s="6"/>
      <c r="G174" s="27"/>
      <c r="H174" s="28" t="s">
        <v>173</v>
      </c>
      <c r="I174" s="5">
        <v>1</v>
      </c>
      <c r="J174" s="4"/>
      <c r="K174" s="29">
        <f>ROUND(K180,2)</f>
        <v>31.64</v>
      </c>
      <c r="L174" s="27"/>
      <c r="M174" s="27"/>
      <c r="N174" s="27"/>
      <c r="O174" s="27"/>
      <c r="P174" s="27"/>
      <c r="Q174" s="27"/>
      <c r="R174" s="27"/>
      <c r="S174" s="27"/>
      <c r="T174" s="27"/>
      <c r="U174" s="27"/>
      <c r="V174" s="27"/>
      <c r="W174" s="27"/>
      <c r="X174" s="27"/>
      <c r="Y174" s="27"/>
      <c r="Z174" s="27"/>
      <c r="AA174" s="27"/>
    </row>
    <row r="175" spans="1:27" x14ac:dyDescent="0.25">
      <c r="B175" s="22" t="s">
        <v>184</v>
      </c>
    </row>
    <row r="176" spans="1:27" x14ac:dyDescent="0.25">
      <c r="B176" t="s">
        <v>262</v>
      </c>
      <c r="C176" t="s">
        <v>17</v>
      </c>
      <c r="D176" t="s">
        <v>56</v>
      </c>
      <c r="E176" s="30">
        <v>1</v>
      </c>
      <c r="G176" t="s">
        <v>179</v>
      </c>
      <c r="H176" s="31">
        <v>30.13</v>
      </c>
      <c r="I176" t="s">
        <v>180</v>
      </c>
      <c r="J176" s="32">
        <f>ROUND(E176* H176,5)</f>
        <v>30.13</v>
      </c>
      <c r="K176" s="33"/>
    </row>
    <row r="177" spans="1:27" x14ac:dyDescent="0.25">
      <c r="D177" s="34" t="s">
        <v>189</v>
      </c>
      <c r="E177" s="33"/>
      <c r="H177" s="33"/>
      <c r="K177" s="31">
        <f>SUM(J176:J176)</f>
        <v>30.13</v>
      </c>
    </row>
    <row r="178" spans="1:27" x14ac:dyDescent="0.25">
      <c r="D178" s="34" t="s">
        <v>190</v>
      </c>
      <c r="E178" s="33"/>
      <c r="H178" s="33"/>
      <c r="K178" s="35">
        <f>SUM(J175:J177)</f>
        <v>30.13</v>
      </c>
    </row>
    <row r="179" spans="1:27" x14ac:dyDescent="0.25">
      <c r="D179" s="34" t="s">
        <v>198</v>
      </c>
      <c r="E179" s="33"/>
      <c r="H179" s="33">
        <v>5</v>
      </c>
      <c r="I179" t="s">
        <v>192</v>
      </c>
      <c r="K179" s="31">
        <f>ROUND(H179/100*K178,5)</f>
        <v>1.5065</v>
      </c>
    </row>
    <row r="180" spans="1:27" x14ac:dyDescent="0.25">
      <c r="D180" s="34" t="s">
        <v>193</v>
      </c>
      <c r="E180" s="33"/>
      <c r="H180" s="33"/>
      <c r="K180" s="35">
        <f>SUM(K178:K179)</f>
        <v>31.636499999999998</v>
      </c>
    </row>
    <row r="182" spans="1:27" ht="45" customHeight="1" x14ac:dyDescent="0.25">
      <c r="A182" s="26" t="s">
        <v>263</v>
      </c>
      <c r="B182" s="26" t="s">
        <v>45</v>
      </c>
      <c r="C182" s="27" t="s">
        <v>27</v>
      </c>
      <c r="D182" s="7" t="s">
        <v>46</v>
      </c>
      <c r="E182" s="6"/>
      <c r="F182" s="6"/>
      <c r="G182" s="27"/>
      <c r="H182" s="28" t="s">
        <v>173</v>
      </c>
      <c r="I182" s="5">
        <v>1</v>
      </c>
      <c r="J182" s="4"/>
      <c r="K182" s="29">
        <f>ROUND(K194,2)</f>
        <v>105.74</v>
      </c>
      <c r="L182" s="27"/>
      <c r="M182" s="27"/>
      <c r="N182" s="27"/>
      <c r="O182" s="27"/>
      <c r="P182" s="27"/>
      <c r="Q182" s="27"/>
      <c r="R182" s="27"/>
      <c r="S182" s="27"/>
      <c r="T182" s="27"/>
      <c r="U182" s="27"/>
      <c r="V182" s="27"/>
      <c r="W182" s="27"/>
      <c r="X182" s="27"/>
      <c r="Y182" s="27"/>
      <c r="Z182" s="27"/>
      <c r="AA182" s="27"/>
    </row>
    <row r="183" spans="1:27" x14ac:dyDescent="0.25">
      <c r="B183" s="22" t="s">
        <v>174</v>
      </c>
    </row>
    <row r="184" spans="1:27" x14ac:dyDescent="0.25">
      <c r="B184" t="s">
        <v>264</v>
      </c>
      <c r="C184" t="s">
        <v>176</v>
      </c>
      <c r="D184" t="s">
        <v>265</v>
      </c>
      <c r="E184" s="30">
        <v>0.6</v>
      </c>
      <c r="F184" t="s">
        <v>178</v>
      </c>
      <c r="G184" t="s">
        <v>179</v>
      </c>
      <c r="H184" s="31">
        <v>24.39</v>
      </c>
      <c r="I184" t="s">
        <v>180</v>
      </c>
      <c r="J184" s="32">
        <f>ROUND(E184/I182* H184,5)</f>
        <v>14.634</v>
      </c>
      <c r="K184" s="33"/>
    </row>
    <row r="185" spans="1:27" x14ac:dyDescent="0.25">
      <c r="B185" t="s">
        <v>266</v>
      </c>
      <c r="C185" t="s">
        <v>176</v>
      </c>
      <c r="D185" t="s">
        <v>267</v>
      </c>
      <c r="E185" s="30">
        <v>0.6</v>
      </c>
      <c r="F185" t="s">
        <v>178</v>
      </c>
      <c r="G185" t="s">
        <v>179</v>
      </c>
      <c r="H185" s="31">
        <v>21.79</v>
      </c>
      <c r="I185" t="s">
        <v>180</v>
      </c>
      <c r="J185" s="32">
        <f>ROUND(E185/I182* H185,5)</f>
        <v>13.074</v>
      </c>
      <c r="K185" s="33"/>
    </row>
    <row r="186" spans="1:27" x14ac:dyDescent="0.25">
      <c r="D186" s="34" t="s">
        <v>183</v>
      </c>
      <c r="E186" s="33"/>
      <c r="H186" s="33"/>
      <c r="K186" s="31">
        <f>SUM(J184:J185)</f>
        <v>27.707999999999998</v>
      </c>
    </row>
    <row r="187" spans="1:27" x14ac:dyDescent="0.25">
      <c r="B187" s="22" t="s">
        <v>184</v>
      </c>
      <c r="E187" s="33"/>
      <c r="H187" s="33"/>
      <c r="K187" s="33"/>
    </row>
    <row r="188" spans="1:27" x14ac:dyDescent="0.25">
      <c r="B188" t="s">
        <v>268</v>
      </c>
      <c r="C188" t="s">
        <v>17</v>
      </c>
      <c r="D188" t="s">
        <v>269</v>
      </c>
      <c r="E188" s="30">
        <v>1</v>
      </c>
      <c r="G188" t="s">
        <v>179</v>
      </c>
      <c r="H188" s="31">
        <v>72.58</v>
      </c>
      <c r="I188" t="s">
        <v>180</v>
      </c>
      <c r="J188" s="32">
        <f>ROUND(E188* H188,5)</f>
        <v>72.58</v>
      </c>
      <c r="K188" s="33"/>
    </row>
    <row r="189" spans="1:27" x14ac:dyDescent="0.25">
      <c r="D189" s="34" t="s">
        <v>189</v>
      </c>
      <c r="E189" s="33"/>
      <c r="H189" s="33"/>
      <c r="K189" s="31">
        <f>SUM(J188:J188)</f>
        <v>72.58</v>
      </c>
    </row>
    <row r="190" spans="1:27" x14ac:dyDescent="0.25">
      <c r="E190" s="33"/>
      <c r="H190" s="33"/>
      <c r="K190" s="33"/>
    </row>
    <row r="191" spans="1:27" x14ac:dyDescent="0.25">
      <c r="D191" s="34" t="s">
        <v>191</v>
      </c>
      <c r="E191" s="33"/>
      <c r="H191" s="33">
        <v>1.5</v>
      </c>
      <c r="I191" t="s">
        <v>192</v>
      </c>
      <c r="J191">
        <f>ROUND(H191/100*K186,5)</f>
        <v>0.41561999999999999</v>
      </c>
      <c r="K191" s="33"/>
    </row>
    <row r="192" spans="1:27" x14ac:dyDescent="0.25">
      <c r="D192" s="34" t="s">
        <v>190</v>
      </c>
      <c r="E192" s="33"/>
      <c r="H192" s="33"/>
      <c r="K192" s="35">
        <f>SUM(J183:J191)</f>
        <v>100.70362</v>
      </c>
    </row>
    <row r="193" spans="1:27" x14ac:dyDescent="0.25">
      <c r="D193" s="34" t="s">
        <v>198</v>
      </c>
      <c r="E193" s="33"/>
      <c r="H193" s="33">
        <v>5</v>
      </c>
      <c r="I193" t="s">
        <v>192</v>
      </c>
      <c r="K193" s="31">
        <f>ROUND(H193/100*K192,5)</f>
        <v>5.0351800000000004</v>
      </c>
    </row>
    <row r="194" spans="1:27" x14ac:dyDescent="0.25">
      <c r="D194" s="34" t="s">
        <v>193</v>
      </c>
      <c r="E194" s="33"/>
      <c r="H194" s="33"/>
      <c r="K194" s="35">
        <f>SUM(K192:K193)</f>
        <v>105.7388</v>
      </c>
    </row>
    <row r="196" spans="1:27" ht="45" customHeight="1" x14ac:dyDescent="0.25">
      <c r="A196" s="26" t="s">
        <v>270</v>
      </c>
      <c r="B196" s="26" t="s">
        <v>19</v>
      </c>
      <c r="C196" s="27" t="s">
        <v>20</v>
      </c>
      <c r="D196" s="7" t="s">
        <v>21</v>
      </c>
      <c r="E196" s="6"/>
      <c r="F196" s="6"/>
      <c r="G196" s="27"/>
      <c r="H196" s="28" t="s">
        <v>173</v>
      </c>
      <c r="I196" s="5">
        <v>1</v>
      </c>
      <c r="J196" s="4"/>
      <c r="K196" s="29">
        <f>ROUND(K208,2)</f>
        <v>38.340000000000003</v>
      </c>
      <c r="L196" s="27"/>
      <c r="M196" s="27"/>
      <c r="N196" s="27"/>
      <c r="O196" s="27"/>
      <c r="P196" s="27"/>
      <c r="Q196" s="27"/>
      <c r="R196" s="27"/>
      <c r="S196" s="27"/>
      <c r="T196" s="27"/>
      <c r="U196" s="27"/>
      <c r="V196" s="27"/>
      <c r="W196" s="27"/>
      <c r="X196" s="27"/>
      <c r="Y196" s="27"/>
      <c r="Z196" s="27"/>
      <c r="AA196" s="27"/>
    </row>
    <row r="197" spans="1:27" x14ac:dyDescent="0.25">
      <c r="B197" s="22" t="s">
        <v>174</v>
      </c>
    </row>
    <row r="198" spans="1:27" x14ac:dyDescent="0.25">
      <c r="B198" t="s">
        <v>221</v>
      </c>
      <c r="C198" t="s">
        <v>176</v>
      </c>
      <c r="D198" t="s">
        <v>222</v>
      </c>
      <c r="E198" s="30">
        <v>0.1</v>
      </c>
      <c r="F198" t="s">
        <v>178</v>
      </c>
      <c r="G198" t="s">
        <v>179</v>
      </c>
      <c r="H198" s="31">
        <v>26.84</v>
      </c>
      <c r="I198" t="s">
        <v>180</v>
      </c>
      <c r="J198" s="32">
        <f>ROUND(E198/I196* H198,5)</f>
        <v>2.6840000000000002</v>
      </c>
      <c r="K198" s="33"/>
    </row>
    <row r="199" spans="1:27" x14ac:dyDescent="0.25">
      <c r="D199" s="34" t="s">
        <v>183</v>
      </c>
      <c r="E199" s="33"/>
      <c r="H199" s="33"/>
      <c r="K199" s="31">
        <f>SUM(J198:J198)</f>
        <v>2.6840000000000002</v>
      </c>
    </row>
    <row r="200" spans="1:27" x14ac:dyDescent="0.25">
      <c r="B200" s="22" t="s">
        <v>223</v>
      </c>
      <c r="E200" s="33"/>
      <c r="H200" s="33"/>
      <c r="K200" s="33"/>
    </row>
    <row r="201" spans="1:27" x14ac:dyDescent="0.25">
      <c r="B201" t="s">
        <v>271</v>
      </c>
      <c r="C201" t="s">
        <v>176</v>
      </c>
      <c r="D201" t="s">
        <v>272</v>
      </c>
      <c r="E201" s="30">
        <v>0.21659999999999999</v>
      </c>
      <c r="F201" t="s">
        <v>178</v>
      </c>
      <c r="G201" t="s">
        <v>179</v>
      </c>
      <c r="H201" s="31">
        <v>84.75</v>
      </c>
      <c r="I201" t="s">
        <v>180</v>
      </c>
      <c r="J201" s="32">
        <f>ROUND(E201/I196* H201,5)</f>
        <v>18.356850000000001</v>
      </c>
      <c r="K201" s="33"/>
    </row>
    <row r="202" spans="1:27" x14ac:dyDescent="0.25">
      <c r="B202" t="s">
        <v>273</v>
      </c>
      <c r="C202" t="s">
        <v>176</v>
      </c>
      <c r="D202" t="s">
        <v>274</v>
      </c>
      <c r="E202" s="30">
        <v>0.26569999999999999</v>
      </c>
      <c r="F202" t="s">
        <v>178</v>
      </c>
      <c r="G202" t="s">
        <v>179</v>
      </c>
      <c r="H202" s="31">
        <v>58.08</v>
      </c>
      <c r="I202" t="s">
        <v>180</v>
      </c>
      <c r="J202" s="32">
        <f>ROUND(E202/I196* H202,5)</f>
        <v>15.43186</v>
      </c>
      <c r="K202" s="33"/>
    </row>
    <row r="203" spans="1:27" x14ac:dyDescent="0.25">
      <c r="D203" s="34" t="s">
        <v>226</v>
      </c>
      <c r="E203" s="33"/>
      <c r="H203" s="33"/>
      <c r="K203" s="31">
        <f>SUM(J201:J202)</f>
        <v>33.788710000000002</v>
      </c>
    </row>
    <row r="204" spans="1:27" x14ac:dyDescent="0.25">
      <c r="E204" s="33"/>
      <c r="H204" s="33"/>
      <c r="K204" s="33"/>
    </row>
    <row r="205" spans="1:27" x14ac:dyDescent="0.25">
      <c r="D205" s="34" t="s">
        <v>191</v>
      </c>
      <c r="E205" s="33"/>
      <c r="H205" s="33">
        <v>1.5</v>
      </c>
      <c r="I205" t="s">
        <v>192</v>
      </c>
      <c r="J205">
        <f>ROUND(H205/100*K199,5)</f>
        <v>4.0259999999999997E-2</v>
      </c>
      <c r="K205" s="33"/>
    </row>
    <row r="206" spans="1:27" x14ac:dyDescent="0.25">
      <c r="D206" s="34" t="s">
        <v>190</v>
      </c>
      <c r="E206" s="33"/>
      <c r="H206" s="33"/>
      <c r="K206" s="35">
        <f>SUM(J197:J205)</f>
        <v>36.51297000000001</v>
      </c>
    </row>
    <row r="207" spans="1:27" x14ac:dyDescent="0.25">
      <c r="D207" s="34" t="s">
        <v>198</v>
      </c>
      <c r="E207" s="33"/>
      <c r="H207" s="33">
        <v>5</v>
      </c>
      <c r="I207" t="s">
        <v>192</v>
      </c>
      <c r="K207" s="31">
        <f>ROUND(H207/100*K206,5)</f>
        <v>1.82565</v>
      </c>
    </row>
    <row r="208" spans="1:27" x14ac:dyDescent="0.25">
      <c r="D208" s="34" t="s">
        <v>193</v>
      </c>
      <c r="E208" s="33"/>
      <c r="H208" s="33"/>
      <c r="K208" s="35">
        <f>SUM(K206:K207)</f>
        <v>38.338620000000013</v>
      </c>
    </row>
    <row r="210" spans="1:27" ht="45" customHeight="1" x14ac:dyDescent="0.25">
      <c r="A210" s="26" t="s">
        <v>275</v>
      </c>
      <c r="B210" s="26" t="s">
        <v>24</v>
      </c>
      <c r="C210" s="27" t="s">
        <v>20</v>
      </c>
      <c r="D210" s="7" t="s">
        <v>25</v>
      </c>
      <c r="E210" s="6"/>
      <c r="F210" s="6"/>
      <c r="G210" s="27"/>
      <c r="H210" s="28" t="s">
        <v>173</v>
      </c>
      <c r="I210" s="5">
        <v>1</v>
      </c>
      <c r="J210" s="4"/>
      <c r="K210" s="29">
        <f>ROUND(K223,2)</f>
        <v>13.93</v>
      </c>
      <c r="L210" s="27"/>
      <c r="M210" s="27"/>
      <c r="N210" s="27"/>
      <c r="O210" s="27"/>
      <c r="P210" s="27"/>
      <c r="Q210" s="27"/>
      <c r="R210" s="27"/>
      <c r="S210" s="27"/>
      <c r="T210" s="27"/>
      <c r="U210" s="27"/>
      <c r="V210" s="27"/>
      <c r="W210" s="27"/>
      <c r="X210" s="27"/>
      <c r="Y210" s="27"/>
      <c r="Z210" s="27"/>
      <c r="AA210" s="27"/>
    </row>
    <row r="211" spans="1:27" x14ac:dyDescent="0.25">
      <c r="B211" s="22" t="s">
        <v>223</v>
      </c>
    </row>
    <row r="212" spans="1:27" x14ac:dyDescent="0.25">
      <c r="B212" t="s">
        <v>276</v>
      </c>
      <c r="C212" t="s">
        <v>176</v>
      </c>
      <c r="D212" t="s">
        <v>277</v>
      </c>
      <c r="E212" s="30">
        <v>1.2999999999999999E-2</v>
      </c>
      <c r="F212" t="s">
        <v>178</v>
      </c>
      <c r="G212" t="s">
        <v>179</v>
      </c>
      <c r="H212" s="31">
        <v>110.93</v>
      </c>
      <c r="I212" t="s">
        <v>180</v>
      </c>
      <c r="J212" s="32">
        <f>ROUND(E212/I210* H212,5)</f>
        <v>1.4420900000000001</v>
      </c>
      <c r="K212" s="33"/>
    </row>
    <row r="213" spans="1:27" x14ac:dyDescent="0.25">
      <c r="B213" t="s">
        <v>278</v>
      </c>
      <c r="C213" t="s">
        <v>176</v>
      </c>
      <c r="D213" t="s">
        <v>279</v>
      </c>
      <c r="E213" s="30">
        <v>0.01</v>
      </c>
      <c r="F213" t="s">
        <v>178</v>
      </c>
      <c r="G213" t="s">
        <v>179</v>
      </c>
      <c r="H213" s="31">
        <v>98.47</v>
      </c>
      <c r="I213" t="s">
        <v>180</v>
      </c>
      <c r="J213" s="32">
        <f>ROUND(E213/I210* H213,5)</f>
        <v>0.98470000000000002</v>
      </c>
      <c r="K213" s="33"/>
    </row>
    <row r="214" spans="1:27" x14ac:dyDescent="0.25">
      <c r="B214" t="s">
        <v>280</v>
      </c>
      <c r="C214" t="s">
        <v>176</v>
      </c>
      <c r="D214" t="s">
        <v>281</v>
      </c>
      <c r="E214" s="30">
        <v>0.02</v>
      </c>
      <c r="F214" t="s">
        <v>178</v>
      </c>
      <c r="G214" t="s">
        <v>179</v>
      </c>
      <c r="H214" s="31">
        <v>86.37</v>
      </c>
      <c r="I214" t="s">
        <v>180</v>
      </c>
      <c r="J214" s="32">
        <f>ROUND(E214/I210* H214,5)</f>
        <v>1.7274</v>
      </c>
      <c r="K214" s="33"/>
    </row>
    <row r="215" spans="1:27" x14ac:dyDescent="0.25">
      <c r="B215" t="s">
        <v>282</v>
      </c>
      <c r="C215" t="s">
        <v>176</v>
      </c>
      <c r="D215" t="s">
        <v>283</v>
      </c>
      <c r="E215" s="30">
        <v>0.01</v>
      </c>
      <c r="F215" t="s">
        <v>178</v>
      </c>
      <c r="G215" t="s">
        <v>179</v>
      </c>
      <c r="H215" s="31">
        <v>61.71</v>
      </c>
      <c r="I215" t="s">
        <v>180</v>
      </c>
      <c r="J215" s="32">
        <f>ROUND(E215/I210* H215,5)</f>
        <v>0.61709999999999998</v>
      </c>
      <c r="K215" s="33"/>
    </row>
    <row r="216" spans="1:27" x14ac:dyDescent="0.25">
      <c r="D216" s="34" t="s">
        <v>226</v>
      </c>
      <c r="E216" s="33"/>
      <c r="H216" s="33"/>
      <c r="K216" s="31">
        <f>SUM(J212:J215)</f>
        <v>4.7712899999999996</v>
      </c>
    </row>
    <row r="217" spans="1:27" x14ac:dyDescent="0.25">
      <c r="B217" s="22" t="s">
        <v>184</v>
      </c>
      <c r="E217" s="33"/>
      <c r="H217" s="33"/>
      <c r="K217" s="33"/>
    </row>
    <row r="218" spans="1:27" x14ac:dyDescent="0.25">
      <c r="B218" t="s">
        <v>284</v>
      </c>
      <c r="C218" t="s">
        <v>20</v>
      </c>
      <c r="D218" t="s">
        <v>285</v>
      </c>
      <c r="E218" s="30">
        <v>0.05</v>
      </c>
      <c r="G218" t="s">
        <v>179</v>
      </c>
      <c r="H218" s="31">
        <v>1.82</v>
      </c>
      <c r="I218" t="s">
        <v>180</v>
      </c>
      <c r="J218" s="32">
        <f>ROUND(E218* H218,5)</f>
        <v>9.0999999999999998E-2</v>
      </c>
      <c r="K218" s="33"/>
    </row>
    <row r="219" spans="1:27" x14ac:dyDescent="0.25">
      <c r="B219" t="s">
        <v>286</v>
      </c>
      <c r="C219" t="s">
        <v>20</v>
      </c>
      <c r="D219" t="s">
        <v>287</v>
      </c>
      <c r="E219" s="30">
        <v>1.2</v>
      </c>
      <c r="G219" t="s">
        <v>179</v>
      </c>
      <c r="H219" s="31">
        <v>7</v>
      </c>
      <c r="I219" t="s">
        <v>180</v>
      </c>
      <c r="J219" s="32">
        <f>ROUND(E219* H219,5)</f>
        <v>8.4</v>
      </c>
      <c r="K219" s="33"/>
    </row>
    <row r="220" spans="1:27" x14ac:dyDescent="0.25">
      <c r="D220" s="34" t="s">
        <v>189</v>
      </c>
      <c r="E220" s="33"/>
      <c r="H220" s="33"/>
      <c r="K220" s="31">
        <f>SUM(J218:J219)</f>
        <v>8.4909999999999997</v>
      </c>
    </row>
    <row r="221" spans="1:27" x14ac:dyDescent="0.25">
      <c r="D221" s="34" t="s">
        <v>190</v>
      </c>
      <c r="E221" s="33"/>
      <c r="H221" s="33"/>
      <c r="K221" s="35">
        <f>SUM(J211:J220)</f>
        <v>13.26229</v>
      </c>
    </row>
    <row r="222" spans="1:27" x14ac:dyDescent="0.25">
      <c r="D222" s="34" t="s">
        <v>198</v>
      </c>
      <c r="E222" s="33"/>
      <c r="H222" s="33">
        <v>5</v>
      </c>
      <c r="I222" t="s">
        <v>192</v>
      </c>
      <c r="K222" s="31">
        <f>ROUND(H222/100*K221,5)</f>
        <v>0.66310999999999998</v>
      </c>
    </row>
    <row r="223" spans="1:27" x14ac:dyDescent="0.25">
      <c r="D223" s="34" t="s">
        <v>193</v>
      </c>
      <c r="E223" s="33"/>
      <c r="H223" s="33"/>
      <c r="K223" s="35">
        <f>SUM(K221:K222)</f>
        <v>13.9254</v>
      </c>
    </row>
    <row r="225" spans="1:27" ht="45" customHeight="1" x14ac:dyDescent="0.25">
      <c r="A225" s="26" t="s">
        <v>288</v>
      </c>
      <c r="B225" s="26" t="s">
        <v>22</v>
      </c>
      <c r="C225" s="27" t="s">
        <v>20</v>
      </c>
      <c r="D225" s="7" t="s">
        <v>23</v>
      </c>
      <c r="E225" s="6"/>
      <c r="F225" s="6"/>
      <c r="G225" s="27"/>
      <c r="H225" s="28" t="s">
        <v>173</v>
      </c>
      <c r="I225" s="5">
        <v>1</v>
      </c>
      <c r="J225" s="4"/>
      <c r="K225" s="29">
        <f>ROUND(K231,2)</f>
        <v>21.58</v>
      </c>
      <c r="L225" s="27"/>
      <c r="M225" s="27"/>
      <c r="N225" s="27"/>
      <c r="O225" s="27"/>
      <c r="P225" s="27"/>
      <c r="Q225" s="27"/>
      <c r="R225" s="27"/>
      <c r="S225" s="27"/>
      <c r="T225" s="27"/>
      <c r="U225" s="27"/>
      <c r="V225" s="27"/>
      <c r="W225" s="27"/>
      <c r="X225" s="27"/>
      <c r="Y225" s="27"/>
      <c r="Z225" s="27"/>
      <c r="AA225" s="27"/>
    </row>
    <row r="226" spans="1:27" x14ac:dyDescent="0.25">
      <c r="B226" s="22" t="s">
        <v>184</v>
      </c>
    </row>
    <row r="227" spans="1:27" x14ac:dyDescent="0.25">
      <c r="B227" t="s">
        <v>289</v>
      </c>
      <c r="C227" t="s">
        <v>20</v>
      </c>
      <c r="D227" t="s">
        <v>290</v>
      </c>
      <c r="E227" s="30">
        <v>1</v>
      </c>
      <c r="G227" t="s">
        <v>179</v>
      </c>
      <c r="H227" s="31">
        <v>20.55</v>
      </c>
      <c r="I227" t="s">
        <v>180</v>
      </c>
      <c r="J227" s="32">
        <f>ROUND(E227* H227,5)</f>
        <v>20.55</v>
      </c>
      <c r="K227" s="33"/>
    </row>
    <row r="228" spans="1:27" x14ac:dyDescent="0.25">
      <c r="D228" s="34" t="s">
        <v>189</v>
      </c>
      <c r="E228" s="33"/>
      <c r="H228" s="33"/>
      <c r="K228" s="31">
        <f>SUM(J227:J227)</f>
        <v>20.55</v>
      </c>
    </row>
    <row r="229" spans="1:27" x14ac:dyDescent="0.25">
      <c r="D229" s="34" t="s">
        <v>190</v>
      </c>
      <c r="E229" s="33"/>
      <c r="H229" s="33"/>
      <c r="K229" s="35">
        <f>SUM(J226:J228)</f>
        <v>20.55</v>
      </c>
    </row>
    <row r="230" spans="1:27" x14ac:dyDescent="0.25">
      <c r="D230" s="34" t="s">
        <v>198</v>
      </c>
      <c r="E230" s="33"/>
      <c r="H230" s="33">
        <v>5</v>
      </c>
      <c r="I230" t="s">
        <v>192</v>
      </c>
      <c r="K230" s="31">
        <f>ROUND(H230/100*K229,5)</f>
        <v>1.0275000000000001</v>
      </c>
    </row>
    <row r="231" spans="1:27" x14ac:dyDescent="0.25">
      <c r="D231" s="34" t="s">
        <v>193</v>
      </c>
      <c r="E231" s="33"/>
      <c r="H231" s="33"/>
      <c r="K231" s="35">
        <f>SUM(K229:K230)</f>
        <v>21.577500000000001</v>
      </c>
    </row>
    <row r="233" spans="1:27" ht="45" customHeight="1" x14ac:dyDescent="0.25">
      <c r="A233" s="26" t="s">
        <v>291</v>
      </c>
      <c r="B233" s="26" t="s">
        <v>155</v>
      </c>
      <c r="C233" s="27" t="s">
        <v>20</v>
      </c>
      <c r="D233" s="7" t="s">
        <v>156</v>
      </c>
      <c r="E233" s="6"/>
      <c r="F233" s="6"/>
      <c r="G233" s="27"/>
      <c r="H233" s="28" t="s">
        <v>173</v>
      </c>
      <c r="I233" s="5">
        <v>1</v>
      </c>
      <c r="J233" s="4"/>
      <c r="K233" s="29">
        <f>ROUND(K241,2)</f>
        <v>28.6</v>
      </c>
      <c r="L233" s="27"/>
      <c r="M233" s="27"/>
      <c r="N233" s="27"/>
      <c r="O233" s="27"/>
      <c r="P233" s="27"/>
      <c r="Q233" s="27"/>
      <c r="R233" s="27"/>
      <c r="S233" s="27"/>
      <c r="T233" s="27"/>
      <c r="U233" s="27"/>
      <c r="V233" s="27"/>
      <c r="W233" s="27"/>
      <c r="X233" s="27"/>
      <c r="Y233" s="27"/>
      <c r="Z233" s="27"/>
      <c r="AA233" s="27"/>
    </row>
    <row r="234" spans="1:27" x14ac:dyDescent="0.25">
      <c r="B234" s="22" t="s">
        <v>174</v>
      </c>
    </row>
    <row r="235" spans="1:27" x14ac:dyDescent="0.25">
      <c r="B235" t="s">
        <v>221</v>
      </c>
      <c r="C235" t="s">
        <v>176</v>
      </c>
      <c r="D235" t="s">
        <v>222</v>
      </c>
      <c r="E235" s="30">
        <v>1</v>
      </c>
      <c r="F235" t="s">
        <v>178</v>
      </c>
      <c r="G235" t="s">
        <v>179</v>
      </c>
      <c r="H235" s="31">
        <v>26.84</v>
      </c>
      <c r="I235" t="s">
        <v>180</v>
      </c>
      <c r="J235" s="32">
        <f>ROUND(E235/I233* H235,5)</f>
        <v>26.84</v>
      </c>
      <c r="K235" s="33"/>
    </row>
    <row r="236" spans="1:27" x14ac:dyDescent="0.25">
      <c r="D236" s="34" t="s">
        <v>183</v>
      </c>
      <c r="E236" s="33"/>
      <c r="H236" s="33"/>
      <c r="K236" s="31">
        <f>SUM(J235:J235)</f>
        <v>26.84</v>
      </c>
    </row>
    <row r="237" spans="1:27" x14ac:dyDescent="0.25">
      <c r="E237" s="33"/>
      <c r="H237" s="33"/>
      <c r="K237" s="33"/>
    </row>
    <row r="238" spans="1:27" x14ac:dyDescent="0.25">
      <c r="D238" s="34" t="s">
        <v>191</v>
      </c>
      <c r="E238" s="33"/>
      <c r="H238" s="33">
        <v>1.5</v>
      </c>
      <c r="I238" t="s">
        <v>192</v>
      </c>
      <c r="J238">
        <f>ROUND(H238/100*K236,5)</f>
        <v>0.40260000000000001</v>
      </c>
      <c r="K238" s="33"/>
    </row>
    <row r="239" spans="1:27" x14ac:dyDescent="0.25">
      <c r="D239" s="34" t="s">
        <v>190</v>
      </c>
      <c r="E239" s="33"/>
      <c r="H239" s="33"/>
      <c r="K239" s="35">
        <f>SUM(J234:J238)</f>
        <v>27.242599999999999</v>
      </c>
    </row>
    <row r="240" spans="1:27" x14ac:dyDescent="0.25">
      <c r="D240" s="34" t="s">
        <v>198</v>
      </c>
      <c r="E240" s="33"/>
      <c r="H240" s="33">
        <v>5</v>
      </c>
      <c r="I240" t="s">
        <v>192</v>
      </c>
      <c r="K240" s="31">
        <f>ROUND(H240/100*K239,5)</f>
        <v>1.3621300000000001</v>
      </c>
    </row>
    <row r="241" spans="1:27" x14ac:dyDescent="0.25">
      <c r="D241" s="34" t="s">
        <v>193</v>
      </c>
      <c r="E241" s="33"/>
      <c r="H241" s="33"/>
      <c r="K241" s="35">
        <f>SUM(K239:K240)</f>
        <v>28.60473</v>
      </c>
    </row>
    <row r="243" spans="1:27" ht="45" customHeight="1" x14ac:dyDescent="0.25">
      <c r="A243" s="26" t="s">
        <v>292</v>
      </c>
      <c r="B243" s="26" t="s">
        <v>153</v>
      </c>
      <c r="C243" s="27" t="s">
        <v>20</v>
      </c>
      <c r="D243" s="7" t="s">
        <v>154</v>
      </c>
      <c r="E243" s="6"/>
      <c r="F243" s="6"/>
      <c r="G243" s="27"/>
      <c r="H243" s="28" t="s">
        <v>173</v>
      </c>
      <c r="I243" s="5">
        <v>1</v>
      </c>
      <c r="J243" s="4"/>
      <c r="K243" s="29">
        <f>ROUND(K254,2)</f>
        <v>40.090000000000003</v>
      </c>
      <c r="L243" s="27"/>
      <c r="M243" s="27"/>
      <c r="N243" s="27"/>
      <c r="O243" s="27"/>
      <c r="P243" s="27"/>
      <c r="Q243" s="27"/>
      <c r="R243" s="27"/>
      <c r="S243" s="27"/>
      <c r="T243" s="27"/>
      <c r="U243" s="27"/>
      <c r="V243" s="27"/>
      <c r="W243" s="27"/>
      <c r="X243" s="27"/>
      <c r="Y243" s="27"/>
      <c r="Z243" s="27"/>
      <c r="AA243" s="27"/>
    </row>
    <row r="244" spans="1:27" x14ac:dyDescent="0.25">
      <c r="B244" s="22" t="s">
        <v>174</v>
      </c>
    </row>
    <row r="245" spans="1:27" x14ac:dyDescent="0.25">
      <c r="B245" t="s">
        <v>221</v>
      </c>
      <c r="C245" t="s">
        <v>176</v>
      </c>
      <c r="D245" t="s">
        <v>222</v>
      </c>
      <c r="E245" s="30">
        <v>0.75</v>
      </c>
      <c r="F245" t="s">
        <v>178</v>
      </c>
      <c r="G245" t="s">
        <v>179</v>
      </c>
      <c r="H245" s="31">
        <v>26.84</v>
      </c>
      <c r="I245" t="s">
        <v>180</v>
      </c>
      <c r="J245" s="32">
        <f>ROUND(E245/I243* H245,5)</f>
        <v>20.13</v>
      </c>
      <c r="K245" s="33"/>
    </row>
    <row r="246" spans="1:27" x14ac:dyDescent="0.25">
      <c r="D246" s="34" t="s">
        <v>183</v>
      </c>
      <c r="E246" s="33"/>
      <c r="H246" s="33"/>
      <c r="K246" s="31">
        <f>SUM(J245:J245)</f>
        <v>20.13</v>
      </c>
    </row>
    <row r="247" spans="1:27" x14ac:dyDescent="0.25">
      <c r="B247" s="22" t="s">
        <v>223</v>
      </c>
      <c r="E247" s="33"/>
      <c r="H247" s="33"/>
      <c r="K247" s="33"/>
    </row>
    <row r="248" spans="1:27" x14ac:dyDescent="0.25">
      <c r="B248" t="s">
        <v>293</v>
      </c>
      <c r="C248" t="s">
        <v>20</v>
      </c>
      <c r="D248" t="s">
        <v>294</v>
      </c>
      <c r="E248" s="30">
        <v>1</v>
      </c>
      <c r="F248" t="s">
        <v>178</v>
      </c>
      <c r="G248" t="s">
        <v>179</v>
      </c>
      <c r="H248" s="31">
        <v>17.75</v>
      </c>
      <c r="I248" t="s">
        <v>180</v>
      </c>
      <c r="J248" s="32">
        <f>ROUND(E248/I243* H248,5)</f>
        <v>17.75</v>
      </c>
      <c r="K248" s="33"/>
    </row>
    <row r="249" spans="1:27" x14ac:dyDescent="0.25">
      <c r="D249" s="34" t="s">
        <v>226</v>
      </c>
      <c r="E249" s="33"/>
      <c r="H249" s="33"/>
      <c r="K249" s="31">
        <f>SUM(J248:J248)</f>
        <v>17.75</v>
      </c>
    </row>
    <row r="250" spans="1:27" x14ac:dyDescent="0.25">
      <c r="E250" s="33"/>
      <c r="H250" s="33"/>
      <c r="K250" s="33"/>
    </row>
    <row r="251" spans="1:27" x14ac:dyDescent="0.25">
      <c r="D251" s="34" t="s">
        <v>191</v>
      </c>
      <c r="E251" s="33"/>
      <c r="H251" s="33">
        <v>1.5</v>
      </c>
      <c r="I251" t="s">
        <v>192</v>
      </c>
      <c r="J251">
        <f>ROUND(H251/100*K246,5)</f>
        <v>0.30195</v>
      </c>
      <c r="K251" s="33"/>
    </row>
    <row r="252" spans="1:27" x14ac:dyDescent="0.25">
      <c r="D252" s="34" t="s">
        <v>190</v>
      </c>
      <c r="E252" s="33"/>
      <c r="H252" s="33"/>
      <c r="K252" s="35">
        <f>SUM(J244:J251)</f>
        <v>38.181949999999993</v>
      </c>
    </row>
    <row r="253" spans="1:27" x14ac:dyDescent="0.25">
      <c r="D253" s="34" t="s">
        <v>198</v>
      </c>
      <c r="E253" s="33"/>
      <c r="H253" s="33">
        <v>5</v>
      </c>
      <c r="I253" t="s">
        <v>192</v>
      </c>
      <c r="K253" s="31">
        <f>ROUND(H253/100*K252,5)</f>
        <v>1.9091</v>
      </c>
    </row>
    <row r="254" spans="1:27" x14ac:dyDescent="0.25">
      <c r="D254" s="34" t="s">
        <v>193</v>
      </c>
      <c r="E254" s="33"/>
      <c r="H254" s="33"/>
      <c r="K254" s="35">
        <f>SUM(K252:K253)</f>
        <v>40.091049999999996</v>
      </c>
    </row>
    <row r="256" spans="1:27" ht="45" customHeight="1" x14ac:dyDescent="0.25">
      <c r="A256" s="26" t="s">
        <v>295</v>
      </c>
      <c r="B256" s="26" t="s">
        <v>157</v>
      </c>
      <c r="C256" s="27" t="s">
        <v>20</v>
      </c>
      <c r="D256" s="7" t="s">
        <v>158</v>
      </c>
      <c r="E256" s="6"/>
      <c r="F256" s="6"/>
      <c r="G256" s="27"/>
      <c r="H256" s="28" t="s">
        <v>173</v>
      </c>
      <c r="I256" s="5">
        <v>1</v>
      </c>
      <c r="J256" s="4"/>
      <c r="K256" s="29">
        <f>ROUND(K262,2)</f>
        <v>20.059999999999999</v>
      </c>
      <c r="L256" s="27"/>
      <c r="M256" s="27"/>
      <c r="N256" s="27"/>
      <c r="O256" s="27"/>
      <c r="P256" s="27"/>
      <c r="Q256" s="27"/>
      <c r="R256" s="27"/>
      <c r="S256" s="27"/>
      <c r="T256" s="27"/>
      <c r="U256" s="27"/>
      <c r="V256" s="27"/>
      <c r="W256" s="27"/>
      <c r="X256" s="27"/>
      <c r="Y256" s="27"/>
      <c r="Z256" s="27"/>
      <c r="AA256" s="27"/>
    </row>
    <row r="257" spans="1:27" x14ac:dyDescent="0.25">
      <c r="B257" s="22" t="s">
        <v>184</v>
      </c>
    </row>
    <row r="258" spans="1:27" x14ac:dyDescent="0.25">
      <c r="B258" t="s">
        <v>296</v>
      </c>
      <c r="C258" t="s">
        <v>297</v>
      </c>
      <c r="D258" t="s">
        <v>158</v>
      </c>
      <c r="E258" s="30">
        <v>0.17</v>
      </c>
      <c r="G258" t="s">
        <v>179</v>
      </c>
      <c r="H258" s="31">
        <v>112.4</v>
      </c>
      <c r="I258" t="s">
        <v>180</v>
      </c>
      <c r="J258" s="32">
        <f>ROUND(E258* H258,5)</f>
        <v>19.108000000000001</v>
      </c>
      <c r="K258" s="33"/>
    </row>
    <row r="259" spans="1:27" x14ac:dyDescent="0.25">
      <c r="D259" s="34" t="s">
        <v>189</v>
      </c>
      <c r="E259" s="33"/>
      <c r="H259" s="33"/>
      <c r="K259" s="31">
        <f>SUM(J258:J258)</f>
        <v>19.108000000000001</v>
      </c>
    </row>
    <row r="260" spans="1:27" x14ac:dyDescent="0.25">
      <c r="D260" s="34" t="s">
        <v>190</v>
      </c>
      <c r="E260" s="33"/>
      <c r="H260" s="33"/>
      <c r="K260" s="35">
        <f>SUM(J257:J259)</f>
        <v>19.108000000000001</v>
      </c>
    </row>
    <row r="261" spans="1:27" x14ac:dyDescent="0.25">
      <c r="D261" s="34" t="s">
        <v>198</v>
      </c>
      <c r="E261" s="33"/>
      <c r="H261" s="33">
        <v>5</v>
      </c>
      <c r="I261" t="s">
        <v>192</v>
      </c>
      <c r="K261" s="31">
        <f>ROUND(H261/100*K260,5)</f>
        <v>0.95540000000000003</v>
      </c>
    </row>
    <row r="262" spans="1:27" x14ac:dyDescent="0.25">
      <c r="D262" s="34" t="s">
        <v>193</v>
      </c>
      <c r="E262" s="33"/>
      <c r="H262" s="33"/>
      <c r="K262" s="35">
        <f>SUM(K260:K261)</f>
        <v>20.063400000000001</v>
      </c>
    </row>
    <row r="264" spans="1:27" ht="45" customHeight="1" x14ac:dyDescent="0.25">
      <c r="A264" s="26" t="s">
        <v>298</v>
      </c>
      <c r="B264" s="26" t="s">
        <v>49</v>
      </c>
      <c r="C264" s="27" t="s">
        <v>50</v>
      </c>
      <c r="D264" s="7" t="s">
        <v>51</v>
      </c>
      <c r="E264" s="6"/>
      <c r="F264" s="6"/>
      <c r="G264" s="27"/>
      <c r="H264" s="28" t="s">
        <v>173</v>
      </c>
      <c r="I264" s="5">
        <v>1</v>
      </c>
      <c r="J264" s="4"/>
      <c r="K264" s="29">
        <v>450</v>
      </c>
      <c r="L264" s="27"/>
      <c r="M264" s="27"/>
      <c r="N264" s="27"/>
      <c r="O264" s="27"/>
      <c r="P264" s="27"/>
      <c r="Q264" s="27"/>
      <c r="R264" s="27"/>
      <c r="S264" s="27"/>
      <c r="T264" s="27"/>
      <c r="U264" s="27"/>
      <c r="V264" s="27"/>
      <c r="W264" s="27"/>
      <c r="X264" s="27"/>
      <c r="Y264" s="27"/>
      <c r="Z264" s="27"/>
      <c r="AA264" s="27"/>
    </row>
    <row r="265" spans="1:27" ht="45" customHeight="1" x14ac:dyDescent="0.25">
      <c r="A265" s="26" t="s">
        <v>299</v>
      </c>
      <c r="B265" s="26" t="s">
        <v>107</v>
      </c>
      <c r="C265" s="27" t="s">
        <v>50</v>
      </c>
      <c r="D265" s="7" t="s">
        <v>108</v>
      </c>
      <c r="E265" s="6"/>
      <c r="F265" s="6"/>
      <c r="G265" s="27"/>
      <c r="H265" s="28" t="s">
        <v>173</v>
      </c>
      <c r="I265" s="5">
        <v>1</v>
      </c>
      <c r="J265" s="4"/>
      <c r="K265" s="29">
        <v>2500</v>
      </c>
      <c r="L265" s="27"/>
      <c r="M265" s="27"/>
      <c r="N265" s="27"/>
      <c r="O265" s="27"/>
      <c r="P265" s="27"/>
      <c r="Q265" s="27"/>
      <c r="R265" s="27"/>
      <c r="S265" s="27"/>
      <c r="T265" s="27"/>
      <c r="U265" s="27"/>
      <c r="V265" s="27"/>
      <c r="W265" s="27"/>
      <c r="X265" s="27"/>
      <c r="Y265" s="27"/>
      <c r="Z265" s="27"/>
      <c r="AA265" s="27"/>
    </row>
    <row r="266" spans="1:27" ht="45" customHeight="1" x14ac:dyDescent="0.25">
      <c r="A266" s="26" t="s">
        <v>300</v>
      </c>
      <c r="B266" s="26" t="s">
        <v>47</v>
      </c>
      <c r="C266" s="27" t="s">
        <v>27</v>
      </c>
      <c r="D266" s="7" t="s">
        <v>48</v>
      </c>
      <c r="E266" s="6"/>
      <c r="F266" s="6"/>
      <c r="G266" s="27"/>
      <c r="H266" s="28" t="s">
        <v>173</v>
      </c>
      <c r="I266" s="5">
        <v>1</v>
      </c>
      <c r="J266" s="4"/>
      <c r="K266" s="29">
        <f>ROUND(K279,2)</f>
        <v>227.84</v>
      </c>
      <c r="L266" s="27"/>
      <c r="M266" s="27"/>
      <c r="N266" s="27"/>
      <c r="O266" s="27"/>
      <c r="P266" s="27"/>
      <c r="Q266" s="27"/>
      <c r="R266" s="27"/>
      <c r="S266" s="27"/>
      <c r="T266" s="27"/>
      <c r="U266" s="27"/>
      <c r="V266" s="27"/>
      <c r="W266" s="27"/>
      <c r="X266" s="27"/>
      <c r="Y266" s="27"/>
      <c r="Z266" s="27"/>
      <c r="AA266" s="27"/>
    </row>
    <row r="267" spans="1:27" x14ac:dyDescent="0.25">
      <c r="B267" s="22" t="s">
        <v>174</v>
      </c>
    </row>
    <row r="268" spans="1:27" x14ac:dyDescent="0.25">
      <c r="B268" t="s">
        <v>301</v>
      </c>
      <c r="C268" t="s">
        <v>176</v>
      </c>
      <c r="D268" t="s">
        <v>302</v>
      </c>
      <c r="E268" s="30">
        <v>0.5</v>
      </c>
      <c r="F268" t="s">
        <v>178</v>
      </c>
      <c r="G268" t="s">
        <v>179</v>
      </c>
      <c r="H268" s="31">
        <v>33.24</v>
      </c>
      <c r="I268" t="s">
        <v>180</v>
      </c>
      <c r="J268" s="32">
        <f>ROUND(E268/I266* H268,5)</f>
        <v>16.62</v>
      </c>
      <c r="K268" s="33"/>
    </row>
    <row r="269" spans="1:27" x14ac:dyDescent="0.25">
      <c r="B269" t="s">
        <v>303</v>
      </c>
      <c r="C269" t="s">
        <v>176</v>
      </c>
      <c r="D269" t="s">
        <v>304</v>
      </c>
      <c r="E269" s="30">
        <v>0.25</v>
      </c>
      <c r="F269" t="s">
        <v>178</v>
      </c>
      <c r="G269" t="s">
        <v>179</v>
      </c>
      <c r="H269" s="31">
        <v>28.55</v>
      </c>
      <c r="I269" t="s">
        <v>180</v>
      </c>
      <c r="J269" s="32">
        <f>ROUND(E269/I266* H269,5)</f>
        <v>7.1375000000000002</v>
      </c>
      <c r="K269" s="33"/>
    </row>
    <row r="270" spans="1:27" x14ac:dyDescent="0.25">
      <c r="D270" s="34" t="s">
        <v>183</v>
      </c>
      <c r="E270" s="33"/>
      <c r="H270" s="33"/>
      <c r="K270" s="31">
        <f>SUM(J268:J269)</f>
        <v>23.7575</v>
      </c>
    </row>
    <row r="271" spans="1:27" x14ac:dyDescent="0.25">
      <c r="B271" s="22" t="s">
        <v>184</v>
      </c>
      <c r="E271" s="33"/>
      <c r="H271" s="33"/>
      <c r="K271" s="33"/>
    </row>
    <row r="272" spans="1:27" x14ac:dyDescent="0.25">
      <c r="B272" t="s">
        <v>305</v>
      </c>
      <c r="C272" t="s">
        <v>27</v>
      </c>
      <c r="D272" t="s">
        <v>306</v>
      </c>
      <c r="E272" s="30">
        <v>1</v>
      </c>
      <c r="G272" t="s">
        <v>179</v>
      </c>
      <c r="H272" s="31">
        <v>160.19999999999999</v>
      </c>
      <c r="I272" t="s">
        <v>180</v>
      </c>
      <c r="J272" s="32">
        <f>ROUND(E272* H272,5)</f>
        <v>160.19999999999999</v>
      </c>
      <c r="K272" s="33"/>
    </row>
    <row r="273" spans="1:27" x14ac:dyDescent="0.25">
      <c r="B273" t="s">
        <v>307</v>
      </c>
      <c r="C273" t="s">
        <v>17</v>
      </c>
      <c r="D273" t="s">
        <v>308</v>
      </c>
      <c r="E273" s="30">
        <v>4</v>
      </c>
      <c r="G273" t="s">
        <v>179</v>
      </c>
      <c r="H273" s="31">
        <v>8.11</v>
      </c>
      <c r="I273" t="s">
        <v>180</v>
      </c>
      <c r="J273" s="32">
        <f>ROUND(E273* H273,5)</f>
        <v>32.44</v>
      </c>
      <c r="K273" s="33"/>
    </row>
    <row r="274" spans="1:27" x14ac:dyDescent="0.25">
      <c r="D274" s="34" t="s">
        <v>189</v>
      </c>
      <c r="E274" s="33"/>
      <c r="H274" s="33"/>
      <c r="K274" s="31">
        <f>SUM(J272:J273)</f>
        <v>192.64</v>
      </c>
    </row>
    <row r="275" spans="1:27" x14ac:dyDescent="0.25">
      <c r="E275" s="33"/>
      <c r="H275" s="33"/>
      <c r="K275" s="33"/>
    </row>
    <row r="276" spans="1:27" x14ac:dyDescent="0.25">
      <c r="D276" s="34" t="s">
        <v>191</v>
      </c>
      <c r="E276" s="33"/>
      <c r="H276" s="33">
        <v>2.5</v>
      </c>
      <c r="I276" t="s">
        <v>192</v>
      </c>
      <c r="J276">
        <f>ROUND(H276/100*K270,5)</f>
        <v>0.59394000000000002</v>
      </c>
      <c r="K276" s="33"/>
    </row>
    <row r="277" spans="1:27" x14ac:dyDescent="0.25">
      <c r="D277" s="34" t="s">
        <v>190</v>
      </c>
      <c r="E277" s="33"/>
      <c r="H277" s="33"/>
      <c r="K277" s="35">
        <f>SUM(J267:J276)</f>
        <v>216.99143999999998</v>
      </c>
    </row>
    <row r="278" spans="1:27" x14ac:dyDescent="0.25">
      <c r="D278" s="34" t="s">
        <v>198</v>
      </c>
      <c r="E278" s="33"/>
      <c r="H278" s="33">
        <v>5</v>
      </c>
      <c r="I278" t="s">
        <v>192</v>
      </c>
      <c r="K278" s="31">
        <f>ROUND(H278/100*K277,5)</f>
        <v>10.84957</v>
      </c>
    </row>
    <row r="279" spans="1:27" x14ac:dyDescent="0.25">
      <c r="D279" s="34" t="s">
        <v>193</v>
      </c>
      <c r="E279" s="33"/>
      <c r="H279" s="33"/>
      <c r="K279" s="35">
        <f>SUM(K277:K278)</f>
        <v>227.84100999999998</v>
      </c>
    </row>
    <row r="281" spans="1:27" ht="45" customHeight="1" x14ac:dyDescent="0.25">
      <c r="A281" s="26" t="s">
        <v>309</v>
      </c>
      <c r="B281" s="26" t="s">
        <v>138</v>
      </c>
      <c r="C281" s="27" t="s">
        <v>139</v>
      </c>
      <c r="D281" s="7" t="s">
        <v>140</v>
      </c>
      <c r="E281" s="6"/>
      <c r="F281" s="6"/>
      <c r="G281" s="27"/>
      <c r="H281" s="28" t="s">
        <v>173</v>
      </c>
      <c r="I281" s="5">
        <v>1</v>
      </c>
      <c r="J281" s="4"/>
      <c r="K281" s="29">
        <f>ROUND(K287,2)</f>
        <v>549.44000000000005</v>
      </c>
      <c r="L281" s="27"/>
      <c r="M281" s="27"/>
      <c r="N281" s="27"/>
      <c r="O281" s="27"/>
      <c r="P281" s="27"/>
      <c r="Q281" s="27"/>
      <c r="R281" s="27"/>
      <c r="S281" s="27"/>
      <c r="T281" s="27"/>
      <c r="U281" s="27"/>
      <c r="V281" s="27"/>
      <c r="W281" s="27"/>
      <c r="X281" s="27"/>
      <c r="Y281" s="27"/>
      <c r="Z281" s="27"/>
      <c r="AA281" s="27"/>
    </row>
    <row r="282" spans="1:27" x14ac:dyDescent="0.25">
      <c r="B282" s="22" t="s">
        <v>223</v>
      </c>
    </row>
    <row r="283" spans="1:27" x14ac:dyDescent="0.25">
      <c r="B283" t="s">
        <v>310</v>
      </c>
      <c r="C283" t="s">
        <v>176</v>
      </c>
      <c r="D283" t="s">
        <v>311</v>
      </c>
      <c r="E283" s="30">
        <v>8</v>
      </c>
      <c r="F283" t="s">
        <v>178</v>
      </c>
      <c r="G283" t="s">
        <v>179</v>
      </c>
      <c r="H283" s="31">
        <v>65.41</v>
      </c>
      <c r="I283" t="s">
        <v>180</v>
      </c>
      <c r="J283" s="32">
        <f>ROUND(E283/I281* H283,5)</f>
        <v>523.28</v>
      </c>
      <c r="K283" s="33"/>
    </row>
    <row r="284" spans="1:27" x14ac:dyDescent="0.25">
      <c r="D284" s="34" t="s">
        <v>226</v>
      </c>
      <c r="E284" s="33"/>
      <c r="H284" s="33"/>
      <c r="K284" s="31">
        <f>SUM(J283:J283)</f>
        <v>523.28</v>
      </c>
    </row>
    <row r="285" spans="1:27" x14ac:dyDescent="0.25">
      <c r="D285" s="34" t="s">
        <v>190</v>
      </c>
      <c r="E285" s="33"/>
      <c r="H285" s="33"/>
      <c r="K285" s="35">
        <f>SUM(J282:J284)</f>
        <v>523.28</v>
      </c>
    </row>
    <row r="286" spans="1:27" x14ac:dyDescent="0.25">
      <c r="D286" s="34" t="s">
        <v>198</v>
      </c>
      <c r="E286" s="33"/>
      <c r="H286" s="33">
        <v>5</v>
      </c>
      <c r="I286" t="s">
        <v>192</v>
      </c>
      <c r="K286" s="31">
        <f>ROUND(H286/100*K285,5)</f>
        <v>26.164000000000001</v>
      </c>
    </row>
    <row r="287" spans="1:27" x14ac:dyDescent="0.25">
      <c r="D287" s="34" t="s">
        <v>193</v>
      </c>
      <c r="E287" s="33"/>
      <c r="H287" s="33"/>
      <c r="K287" s="35">
        <f>SUM(K285:K286)</f>
        <v>549.44399999999996</v>
      </c>
    </row>
    <row r="289" spans="1:27" ht="45" customHeight="1" x14ac:dyDescent="0.25">
      <c r="A289" s="26" t="s">
        <v>312</v>
      </c>
      <c r="B289" s="26" t="s">
        <v>31</v>
      </c>
      <c r="C289" s="27" t="s">
        <v>17</v>
      </c>
      <c r="D289" s="7" t="s">
        <v>32</v>
      </c>
      <c r="E289" s="6"/>
      <c r="F289" s="6"/>
      <c r="G289" s="27"/>
      <c r="H289" s="28" t="s">
        <v>173</v>
      </c>
      <c r="I289" s="5">
        <v>1</v>
      </c>
      <c r="J289" s="4"/>
      <c r="K289" s="29">
        <f>ROUND(K302,2)</f>
        <v>148.79</v>
      </c>
      <c r="L289" s="27"/>
      <c r="M289" s="27"/>
      <c r="N289" s="27"/>
      <c r="O289" s="27"/>
      <c r="P289" s="27"/>
      <c r="Q289" s="27"/>
      <c r="R289" s="27"/>
      <c r="S289" s="27"/>
      <c r="T289" s="27"/>
      <c r="U289" s="27"/>
      <c r="V289" s="27"/>
      <c r="W289" s="27"/>
      <c r="X289" s="27"/>
      <c r="Y289" s="27"/>
      <c r="Z289" s="27"/>
      <c r="AA289" s="27"/>
    </row>
    <row r="290" spans="1:27" x14ac:dyDescent="0.25">
      <c r="B290" s="22" t="s">
        <v>174</v>
      </c>
    </row>
    <row r="291" spans="1:27" x14ac:dyDescent="0.25">
      <c r="B291" t="s">
        <v>221</v>
      </c>
      <c r="C291" t="s">
        <v>176</v>
      </c>
      <c r="D291" t="s">
        <v>222</v>
      </c>
      <c r="E291" s="30">
        <v>0.45150000000000001</v>
      </c>
      <c r="F291" t="s">
        <v>178</v>
      </c>
      <c r="G291" t="s">
        <v>179</v>
      </c>
      <c r="H291" s="31">
        <v>26.84</v>
      </c>
      <c r="I291" t="s">
        <v>180</v>
      </c>
      <c r="J291" s="32">
        <f>ROUND(E291/I289* H291,5)</f>
        <v>12.118259999999999</v>
      </c>
      <c r="K291" s="33"/>
    </row>
    <row r="292" spans="1:27" x14ac:dyDescent="0.25">
      <c r="B292" t="s">
        <v>313</v>
      </c>
      <c r="C292" t="s">
        <v>176</v>
      </c>
      <c r="D292" t="s">
        <v>231</v>
      </c>
      <c r="E292" s="30">
        <v>0.45150000000000001</v>
      </c>
      <c r="F292" t="s">
        <v>178</v>
      </c>
      <c r="G292" t="s">
        <v>179</v>
      </c>
      <c r="H292" s="31">
        <v>32.159999999999997</v>
      </c>
      <c r="I292" t="s">
        <v>180</v>
      </c>
      <c r="J292" s="32">
        <f>ROUND(E292/I289* H292,5)</f>
        <v>14.520239999999999</v>
      </c>
      <c r="K292" s="33"/>
    </row>
    <row r="293" spans="1:27" x14ac:dyDescent="0.25">
      <c r="D293" s="34" t="s">
        <v>183</v>
      </c>
      <c r="E293" s="33"/>
      <c r="H293" s="33"/>
      <c r="K293" s="31">
        <f>SUM(J291:J292)</f>
        <v>26.638500000000001</v>
      </c>
    </row>
    <row r="294" spans="1:27" x14ac:dyDescent="0.25">
      <c r="B294" s="22" t="s">
        <v>184</v>
      </c>
      <c r="E294" s="33"/>
      <c r="H294" s="33"/>
      <c r="K294" s="33"/>
    </row>
    <row r="295" spans="1:27" x14ac:dyDescent="0.25">
      <c r="B295" t="s">
        <v>314</v>
      </c>
      <c r="C295" t="s">
        <v>17</v>
      </c>
      <c r="D295" t="s">
        <v>315</v>
      </c>
      <c r="E295" s="30">
        <v>1</v>
      </c>
      <c r="G295" t="s">
        <v>179</v>
      </c>
      <c r="H295" s="31">
        <v>114.46</v>
      </c>
      <c r="I295" t="s">
        <v>180</v>
      </c>
      <c r="J295" s="32">
        <f>ROUND(E295* H295,5)</f>
        <v>114.46</v>
      </c>
      <c r="K295" s="33"/>
    </row>
    <row r="296" spans="1:27" x14ac:dyDescent="0.25">
      <c r="B296" t="s">
        <v>316</v>
      </c>
      <c r="C296" t="s">
        <v>297</v>
      </c>
      <c r="D296" t="s">
        <v>317</v>
      </c>
      <c r="E296" s="30">
        <v>5.3E-3</v>
      </c>
      <c r="G296" t="s">
        <v>179</v>
      </c>
      <c r="H296" s="31">
        <v>39.42</v>
      </c>
      <c r="I296" t="s">
        <v>180</v>
      </c>
      <c r="J296" s="32">
        <f>ROUND(E296* H296,5)</f>
        <v>0.20893</v>
      </c>
      <c r="K296" s="33"/>
    </row>
    <row r="297" spans="1:27" x14ac:dyDescent="0.25">
      <c r="D297" s="34" t="s">
        <v>189</v>
      </c>
      <c r="E297" s="33"/>
      <c r="H297" s="33"/>
      <c r="K297" s="31">
        <f>SUM(J295:J296)</f>
        <v>114.66892999999999</v>
      </c>
    </row>
    <row r="298" spans="1:27" x14ac:dyDescent="0.25">
      <c r="E298" s="33"/>
      <c r="H298" s="33"/>
      <c r="K298" s="33"/>
    </row>
    <row r="299" spans="1:27" x14ac:dyDescent="0.25">
      <c r="D299" s="34" t="s">
        <v>191</v>
      </c>
      <c r="E299" s="33"/>
      <c r="H299" s="33">
        <v>1.5</v>
      </c>
      <c r="I299" t="s">
        <v>192</v>
      </c>
      <c r="J299">
        <f>ROUND(H299/100*K293,5)</f>
        <v>0.39957999999999999</v>
      </c>
      <c r="K299" s="33"/>
    </row>
    <row r="300" spans="1:27" x14ac:dyDescent="0.25">
      <c r="D300" s="34" t="s">
        <v>190</v>
      </c>
      <c r="E300" s="33"/>
      <c r="H300" s="33"/>
      <c r="K300" s="35">
        <f>SUM(J290:J299)</f>
        <v>141.70701</v>
      </c>
    </row>
    <row r="301" spans="1:27" x14ac:dyDescent="0.25">
      <c r="D301" s="34" t="s">
        <v>198</v>
      </c>
      <c r="E301" s="33"/>
      <c r="H301" s="33">
        <v>5</v>
      </c>
      <c r="I301" t="s">
        <v>192</v>
      </c>
      <c r="K301" s="31">
        <f>ROUND(H301/100*K300,5)</f>
        <v>7.08535</v>
      </c>
    </row>
    <row r="302" spans="1:27" x14ac:dyDescent="0.25">
      <c r="D302" s="34" t="s">
        <v>193</v>
      </c>
      <c r="E302" s="33"/>
      <c r="H302" s="33"/>
      <c r="K302" s="35">
        <f>SUM(K300:K301)</f>
        <v>148.79236</v>
      </c>
    </row>
    <row r="304" spans="1:27" ht="45" customHeight="1" x14ac:dyDescent="0.25">
      <c r="A304" s="26" t="s">
        <v>318</v>
      </c>
      <c r="B304" s="26" t="s">
        <v>29</v>
      </c>
      <c r="C304" s="27" t="s">
        <v>17</v>
      </c>
      <c r="D304" s="7" t="s">
        <v>30</v>
      </c>
      <c r="E304" s="6"/>
      <c r="F304" s="6"/>
      <c r="G304" s="27"/>
      <c r="H304" s="28" t="s">
        <v>173</v>
      </c>
      <c r="I304" s="5">
        <v>1</v>
      </c>
      <c r="J304" s="4"/>
      <c r="K304" s="29">
        <f>ROUND(K320,2)</f>
        <v>248.63</v>
      </c>
      <c r="L304" s="27"/>
      <c r="M304" s="27"/>
      <c r="N304" s="27"/>
      <c r="O304" s="27"/>
      <c r="P304" s="27"/>
      <c r="Q304" s="27"/>
      <c r="R304" s="27"/>
      <c r="S304" s="27"/>
      <c r="T304" s="27"/>
      <c r="U304" s="27"/>
      <c r="V304" s="27"/>
      <c r="W304" s="27"/>
      <c r="X304" s="27"/>
      <c r="Y304" s="27"/>
      <c r="Z304" s="27"/>
      <c r="AA304" s="27"/>
    </row>
    <row r="305" spans="2:11" x14ac:dyDescent="0.25">
      <c r="B305" s="22" t="s">
        <v>174</v>
      </c>
    </row>
    <row r="306" spans="2:11" x14ac:dyDescent="0.25">
      <c r="B306" t="s">
        <v>221</v>
      </c>
      <c r="C306" t="s">
        <v>176</v>
      </c>
      <c r="D306" t="s">
        <v>222</v>
      </c>
      <c r="E306" s="30">
        <v>2.8153000000000001</v>
      </c>
      <c r="F306" t="s">
        <v>178</v>
      </c>
      <c r="G306" t="s">
        <v>179</v>
      </c>
      <c r="H306" s="31">
        <v>26.84</v>
      </c>
      <c r="I306" t="s">
        <v>180</v>
      </c>
      <c r="J306" s="32">
        <f>ROUND(E306/I304* H306,5)</f>
        <v>75.562650000000005</v>
      </c>
      <c r="K306" s="33"/>
    </row>
    <row r="307" spans="2:11" x14ac:dyDescent="0.25">
      <c r="B307" t="s">
        <v>313</v>
      </c>
      <c r="C307" t="s">
        <v>176</v>
      </c>
      <c r="D307" t="s">
        <v>231</v>
      </c>
      <c r="E307" s="30">
        <v>1.4077</v>
      </c>
      <c r="F307" t="s">
        <v>178</v>
      </c>
      <c r="G307" t="s">
        <v>179</v>
      </c>
      <c r="H307" s="31">
        <v>32.159999999999997</v>
      </c>
      <c r="I307" t="s">
        <v>180</v>
      </c>
      <c r="J307" s="32">
        <f>ROUND(E307/I304* H307,5)</f>
        <v>45.271630000000002</v>
      </c>
      <c r="K307" s="33"/>
    </row>
    <row r="308" spans="2:11" x14ac:dyDescent="0.25">
      <c r="D308" s="34" t="s">
        <v>183</v>
      </c>
      <c r="E308" s="33"/>
      <c r="H308" s="33"/>
      <c r="K308" s="31">
        <f>SUM(J306:J307)</f>
        <v>120.83428000000001</v>
      </c>
    </row>
    <row r="309" spans="2:11" x14ac:dyDescent="0.25">
      <c r="B309" s="22" t="s">
        <v>223</v>
      </c>
      <c r="E309" s="33"/>
      <c r="H309" s="33"/>
      <c r="K309" s="33"/>
    </row>
    <row r="310" spans="2:11" x14ac:dyDescent="0.25">
      <c r="B310" t="s">
        <v>319</v>
      </c>
      <c r="C310" t="s">
        <v>176</v>
      </c>
      <c r="D310" t="s">
        <v>320</v>
      </c>
      <c r="E310" s="30">
        <v>1.0238</v>
      </c>
      <c r="F310" t="s">
        <v>178</v>
      </c>
      <c r="G310" t="s">
        <v>179</v>
      </c>
      <c r="H310" s="31">
        <v>65.03</v>
      </c>
      <c r="I310" t="s">
        <v>180</v>
      </c>
      <c r="J310" s="32">
        <f>ROUND(E310/I304* H310,5)</f>
        <v>66.577709999999996</v>
      </c>
      <c r="K310" s="33"/>
    </row>
    <row r="311" spans="2:11" x14ac:dyDescent="0.25">
      <c r="D311" s="34" t="s">
        <v>226</v>
      </c>
      <c r="E311" s="33"/>
      <c r="H311" s="33"/>
      <c r="K311" s="31">
        <f>SUM(J310:J310)</f>
        <v>66.577709999999996</v>
      </c>
    </row>
    <row r="312" spans="2:11" x14ac:dyDescent="0.25">
      <c r="B312" s="22" t="s">
        <v>184</v>
      </c>
      <c r="E312" s="33"/>
      <c r="H312" s="33"/>
      <c r="K312" s="33"/>
    </row>
    <row r="313" spans="2:11" x14ac:dyDescent="0.25">
      <c r="B313" t="s">
        <v>321</v>
      </c>
      <c r="C313" t="s">
        <v>297</v>
      </c>
      <c r="D313" t="s">
        <v>322</v>
      </c>
      <c r="E313" s="30">
        <v>0.17299999999999999</v>
      </c>
      <c r="G313" t="s">
        <v>179</v>
      </c>
      <c r="H313" s="31">
        <v>23.84</v>
      </c>
      <c r="I313" t="s">
        <v>180</v>
      </c>
      <c r="J313" s="32">
        <f>ROUND(E313* H313,5)</f>
        <v>4.12432</v>
      </c>
      <c r="K313" s="33"/>
    </row>
    <row r="314" spans="2:11" x14ac:dyDescent="0.25">
      <c r="B314" t="s">
        <v>323</v>
      </c>
      <c r="C314" t="s">
        <v>17</v>
      </c>
      <c r="D314" t="s">
        <v>324</v>
      </c>
      <c r="E314" s="30">
        <v>1</v>
      </c>
      <c r="G314" t="s">
        <v>179</v>
      </c>
      <c r="H314" s="31">
        <v>43.44</v>
      </c>
      <c r="I314" t="s">
        <v>180</v>
      </c>
      <c r="J314" s="32">
        <f>ROUND(E314* H314,5)</f>
        <v>43.44</v>
      </c>
      <c r="K314" s="33"/>
    </row>
    <row r="315" spans="2:11" x14ac:dyDescent="0.25">
      <c r="D315" s="34" t="s">
        <v>189</v>
      </c>
      <c r="E315" s="33"/>
      <c r="H315" s="33"/>
      <c r="K315" s="31">
        <f>SUM(J313:J314)</f>
        <v>47.564319999999995</v>
      </c>
    </row>
    <row r="316" spans="2:11" x14ac:dyDescent="0.25">
      <c r="E316" s="33"/>
      <c r="H316" s="33"/>
      <c r="K316" s="33"/>
    </row>
    <row r="317" spans="2:11" x14ac:dyDescent="0.25">
      <c r="D317" s="34" t="s">
        <v>191</v>
      </c>
      <c r="E317" s="33"/>
      <c r="H317" s="33">
        <v>1.5</v>
      </c>
      <c r="I317" t="s">
        <v>192</v>
      </c>
      <c r="J317">
        <f>ROUND(H317/100*K308,5)</f>
        <v>1.8125100000000001</v>
      </c>
      <c r="K317" s="33"/>
    </row>
    <row r="318" spans="2:11" x14ac:dyDescent="0.25">
      <c r="D318" s="34" t="s">
        <v>190</v>
      </c>
      <c r="E318" s="33"/>
      <c r="H318" s="33"/>
      <c r="K318" s="35">
        <f>SUM(J305:J317)</f>
        <v>236.78882000000002</v>
      </c>
    </row>
    <row r="319" spans="2:11" x14ac:dyDescent="0.25">
      <c r="D319" s="34" t="s">
        <v>198</v>
      </c>
      <c r="E319" s="33"/>
      <c r="H319" s="33">
        <v>5</v>
      </c>
      <c r="I319" t="s">
        <v>192</v>
      </c>
      <c r="K319" s="31">
        <f>ROUND(H319/100*K318,5)</f>
        <v>11.83944</v>
      </c>
    </row>
    <row r="320" spans="2:11" x14ac:dyDescent="0.25">
      <c r="D320" s="34" t="s">
        <v>193</v>
      </c>
      <c r="E320" s="33"/>
      <c r="H320" s="33"/>
      <c r="K320" s="35">
        <f>SUM(K318:K319)</f>
        <v>248.62826000000001</v>
      </c>
    </row>
    <row r="322" spans="1:27" ht="45" customHeight="1" x14ac:dyDescent="0.25">
      <c r="A322" s="26" t="s">
        <v>325</v>
      </c>
      <c r="B322" s="26" t="s">
        <v>103</v>
      </c>
      <c r="C322" s="27" t="s">
        <v>17</v>
      </c>
      <c r="D322" s="7" t="s">
        <v>104</v>
      </c>
      <c r="E322" s="6"/>
      <c r="F322" s="6"/>
      <c r="G322" s="27"/>
      <c r="H322" s="28" t="s">
        <v>173</v>
      </c>
      <c r="I322" s="5">
        <v>1</v>
      </c>
      <c r="J322" s="4"/>
      <c r="K322" s="29">
        <f>ROUND(K334,2)</f>
        <v>906.54</v>
      </c>
      <c r="L322" s="27"/>
      <c r="M322" s="27"/>
      <c r="N322" s="27"/>
      <c r="O322" s="27"/>
      <c r="P322" s="27"/>
      <c r="Q322" s="27"/>
      <c r="R322" s="27"/>
      <c r="S322" s="27"/>
      <c r="T322" s="27"/>
      <c r="U322" s="27"/>
      <c r="V322" s="27"/>
      <c r="W322" s="27"/>
      <c r="X322" s="27"/>
      <c r="Y322" s="27"/>
      <c r="Z322" s="27"/>
      <c r="AA322" s="27"/>
    </row>
    <row r="323" spans="1:27" x14ac:dyDescent="0.25">
      <c r="B323" s="22" t="s">
        <v>174</v>
      </c>
    </row>
    <row r="324" spans="1:27" x14ac:dyDescent="0.25">
      <c r="B324" t="s">
        <v>238</v>
      </c>
      <c r="C324" t="s">
        <v>176</v>
      </c>
      <c r="D324" t="s">
        <v>239</v>
      </c>
      <c r="E324" s="30">
        <v>2</v>
      </c>
      <c r="F324" t="s">
        <v>178</v>
      </c>
      <c r="G324" t="s">
        <v>179</v>
      </c>
      <c r="H324" s="31">
        <v>33.24</v>
      </c>
      <c r="I324" t="s">
        <v>180</v>
      </c>
      <c r="J324" s="32">
        <f>ROUND(E324/I322* H324,5)</f>
        <v>66.48</v>
      </c>
      <c r="K324" s="33"/>
    </row>
    <row r="325" spans="1:27" x14ac:dyDescent="0.25">
      <c r="B325" t="s">
        <v>181</v>
      </c>
      <c r="C325" t="s">
        <v>176</v>
      </c>
      <c r="D325" t="s">
        <v>182</v>
      </c>
      <c r="E325" s="30">
        <v>2</v>
      </c>
      <c r="F325" t="s">
        <v>178</v>
      </c>
      <c r="G325" t="s">
        <v>179</v>
      </c>
      <c r="H325" s="31">
        <v>28.5</v>
      </c>
      <c r="I325" t="s">
        <v>180</v>
      </c>
      <c r="J325" s="32">
        <f>ROUND(E325/I322* H325,5)</f>
        <v>57</v>
      </c>
      <c r="K325" s="33"/>
    </row>
    <row r="326" spans="1:27" x14ac:dyDescent="0.25">
      <c r="D326" s="34" t="s">
        <v>183</v>
      </c>
      <c r="E326" s="33"/>
      <c r="H326" s="33"/>
      <c r="K326" s="31">
        <f>SUM(J324:J325)</f>
        <v>123.48</v>
      </c>
    </row>
    <row r="327" spans="1:27" x14ac:dyDescent="0.25">
      <c r="B327" s="22" t="s">
        <v>184</v>
      </c>
      <c r="E327" s="33"/>
      <c r="H327" s="33"/>
      <c r="K327" s="33"/>
    </row>
    <row r="328" spans="1:27" x14ac:dyDescent="0.25">
      <c r="B328" t="s">
        <v>326</v>
      </c>
      <c r="C328" t="s">
        <v>17</v>
      </c>
      <c r="D328" t="s">
        <v>327</v>
      </c>
      <c r="E328" s="30">
        <v>1</v>
      </c>
      <c r="G328" t="s">
        <v>179</v>
      </c>
      <c r="H328" s="31">
        <v>738.04</v>
      </c>
      <c r="I328" t="s">
        <v>180</v>
      </c>
      <c r="J328" s="32">
        <f>ROUND(E328* H328,5)</f>
        <v>738.04</v>
      </c>
      <c r="K328" s="33"/>
    </row>
    <row r="329" spans="1:27" x14ac:dyDescent="0.25">
      <c r="D329" s="34" t="s">
        <v>189</v>
      </c>
      <c r="E329" s="33"/>
      <c r="H329" s="33"/>
      <c r="K329" s="31">
        <f>SUM(J328:J328)</f>
        <v>738.04</v>
      </c>
    </row>
    <row r="330" spans="1:27" x14ac:dyDescent="0.25">
      <c r="E330" s="33"/>
      <c r="H330" s="33"/>
      <c r="K330" s="33"/>
    </row>
    <row r="331" spans="1:27" x14ac:dyDescent="0.25">
      <c r="D331" s="34" t="s">
        <v>191</v>
      </c>
      <c r="E331" s="33"/>
      <c r="H331" s="33">
        <v>1.5</v>
      </c>
      <c r="I331" t="s">
        <v>192</v>
      </c>
      <c r="J331">
        <f>ROUND(H331/100*K326,5)</f>
        <v>1.8522000000000001</v>
      </c>
      <c r="K331" s="33"/>
    </row>
    <row r="332" spans="1:27" x14ac:dyDescent="0.25">
      <c r="D332" s="34" t="s">
        <v>190</v>
      </c>
      <c r="E332" s="33"/>
      <c r="H332" s="33"/>
      <c r="K332" s="35">
        <f>SUM(J323:J331)</f>
        <v>863.37220000000002</v>
      </c>
    </row>
    <row r="333" spans="1:27" x14ac:dyDescent="0.25">
      <c r="D333" s="34" t="s">
        <v>198</v>
      </c>
      <c r="E333" s="33"/>
      <c r="H333" s="33">
        <v>5</v>
      </c>
      <c r="I333" t="s">
        <v>192</v>
      </c>
      <c r="K333" s="31">
        <f>ROUND(H333/100*K332,5)</f>
        <v>43.168610000000001</v>
      </c>
    </row>
    <row r="334" spans="1:27" x14ac:dyDescent="0.25">
      <c r="D334" s="34" t="s">
        <v>193</v>
      </c>
      <c r="E334" s="33"/>
      <c r="H334" s="33"/>
      <c r="K334" s="35">
        <f>SUM(K332:K333)</f>
        <v>906.54080999999996</v>
      </c>
    </row>
    <row r="336" spans="1:27" ht="45" customHeight="1" x14ac:dyDescent="0.25">
      <c r="A336" s="26" t="s">
        <v>328</v>
      </c>
      <c r="B336" s="26" t="s">
        <v>118</v>
      </c>
      <c r="C336" s="27" t="s">
        <v>27</v>
      </c>
      <c r="D336" s="7" t="s">
        <v>119</v>
      </c>
      <c r="E336" s="6"/>
      <c r="F336" s="6"/>
      <c r="G336" s="27"/>
      <c r="H336" s="28" t="s">
        <v>173</v>
      </c>
      <c r="I336" s="5">
        <v>1</v>
      </c>
      <c r="J336" s="4"/>
      <c r="K336" s="29">
        <f>ROUND(K349,2)</f>
        <v>54.92</v>
      </c>
      <c r="L336" s="27"/>
      <c r="M336" s="27"/>
      <c r="N336" s="27"/>
      <c r="O336" s="27"/>
      <c r="P336" s="27"/>
      <c r="Q336" s="27"/>
      <c r="R336" s="27"/>
      <c r="S336" s="27"/>
      <c r="T336" s="27"/>
      <c r="U336" s="27"/>
      <c r="V336" s="27"/>
      <c r="W336" s="27"/>
      <c r="X336" s="27"/>
      <c r="Y336" s="27"/>
      <c r="Z336" s="27"/>
      <c r="AA336" s="27"/>
    </row>
    <row r="337" spans="1:27" x14ac:dyDescent="0.25">
      <c r="B337" s="22" t="s">
        <v>174</v>
      </c>
    </row>
    <row r="338" spans="1:27" x14ac:dyDescent="0.25">
      <c r="B338" t="s">
        <v>181</v>
      </c>
      <c r="C338" t="s">
        <v>176</v>
      </c>
      <c r="D338" t="s">
        <v>182</v>
      </c>
      <c r="E338" s="30">
        <v>0.125</v>
      </c>
      <c r="F338" t="s">
        <v>178</v>
      </c>
      <c r="G338" t="s">
        <v>179</v>
      </c>
      <c r="H338" s="31">
        <v>28.5</v>
      </c>
      <c r="I338" t="s">
        <v>180</v>
      </c>
      <c r="J338" s="32">
        <f>ROUND(E338/I336* H338,5)</f>
        <v>3.5625</v>
      </c>
      <c r="K338" s="33"/>
    </row>
    <row r="339" spans="1:27" x14ac:dyDescent="0.25">
      <c r="B339" t="s">
        <v>238</v>
      </c>
      <c r="C339" t="s">
        <v>176</v>
      </c>
      <c r="D339" t="s">
        <v>239</v>
      </c>
      <c r="E339" s="30">
        <v>0.25</v>
      </c>
      <c r="F339" t="s">
        <v>178</v>
      </c>
      <c r="G339" t="s">
        <v>179</v>
      </c>
      <c r="H339" s="31">
        <v>33.24</v>
      </c>
      <c r="I339" t="s">
        <v>180</v>
      </c>
      <c r="J339" s="32">
        <f>ROUND(E339/I336* H339,5)</f>
        <v>8.31</v>
      </c>
      <c r="K339" s="33"/>
    </row>
    <row r="340" spans="1:27" x14ac:dyDescent="0.25">
      <c r="D340" s="34" t="s">
        <v>183</v>
      </c>
      <c r="E340" s="33"/>
      <c r="H340" s="33"/>
      <c r="K340" s="31">
        <f>SUM(J338:J339)</f>
        <v>11.8725</v>
      </c>
    </row>
    <row r="341" spans="1:27" x14ac:dyDescent="0.25">
      <c r="B341" s="22" t="s">
        <v>184</v>
      </c>
      <c r="E341" s="33"/>
      <c r="H341" s="33"/>
      <c r="K341" s="33"/>
    </row>
    <row r="342" spans="1:27" x14ac:dyDescent="0.25">
      <c r="B342" t="s">
        <v>329</v>
      </c>
      <c r="C342" t="s">
        <v>27</v>
      </c>
      <c r="D342" t="s">
        <v>330</v>
      </c>
      <c r="E342" s="30">
        <v>1.02</v>
      </c>
      <c r="G342" t="s">
        <v>179</v>
      </c>
      <c r="H342" s="31">
        <v>31.7</v>
      </c>
      <c r="I342" t="s">
        <v>180</v>
      </c>
      <c r="J342" s="32">
        <f>ROUND(E342* H342,5)</f>
        <v>32.334000000000003</v>
      </c>
      <c r="K342" s="33"/>
    </row>
    <row r="343" spans="1:27" x14ac:dyDescent="0.25">
      <c r="B343" t="s">
        <v>331</v>
      </c>
      <c r="C343" t="s">
        <v>27</v>
      </c>
      <c r="D343" t="s">
        <v>332</v>
      </c>
      <c r="E343" s="30">
        <v>1</v>
      </c>
      <c r="G343" t="s">
        <v>179</v>
      </c>
      <c r="H343" s="31">
        <v>7.92</v>
      </c>
      <c r="I343" t="s">
        <v>180</v>
      </c>
      <c r="J343" s="32">
        <f>ROUND(E343* H343,5)</f>
        <v>7.92</v>
      </c>
      <c r="K343" s="33"/>
    </row>
    <row r="344" spans="1:27" x14ac:dyDescent="0.25">
      <c r="D344" s="34" t="s">
        <v>189</v>
      </c>
      <c r="E344" s="33"/>
      <c r="H344" s="33"/>
      <c r="K344" s="31">
        <f>SUM(J342:J343)</f>
        <v>40.254000000000005</v>
      </c>
    </row>
    <row r="345" spans="1:27" x14ac:dyDescent="0.25">
      <c r="E345" s="33"/>
      <c r="H345" s="33"/>
      <c r="K345" s="33"/>
    </row>
    <row r="346" spans="1:27" x14ac:dyDescent="0.25">
      <c r="D346" s="34" t="s">
        <v>191</v>
      </c>
      <c r="E346" s="33"/>
      <c r="H346" s="33">
        <v>1.5</v>
      </c>
      <c r="I346" t="s">
        <v>192</v>
      </c>
      <c r="J346">
        <f>ROUND(H346/100*K340,5)</f>
        <v>0.17809</v>
      </c>
      <c r="K346" s="33"/>
    </row>
    <row r="347" spans="1:27" x14ac:dyDescent="0.25">
      <c r="D347" s="34" t="s">
        <v>190</v>
      </c>
      <c r="E347" s="33"/>
      <c r="H347" s="33"/>
      <c r="K347" s="35">
        <f>SUM(J337:J346)</f>
        <v>52.304590000000005</v>
      </c>
    </row>
    <row r="348" spans="1:27" x14ac:dyDescent="0.25">
      <c r="D348" s="34" t="s">
        <v>198</v>
      </c>
      <c r="E348" s="33"/>
      <c r="H348" s="33">
        <v>5</v>
      </c>
      <c r="I348" t="s">
        <v>192</v>
      </c>
      <c r="K348" s="31">
        <f>ROUND(H348/100*K347,5)</f>
        <v>2.6152299999999999</v>
      </c>
    </row>
    <row r="349" spans="1:27" x14ac:dyDescent="0.25">
      <c r="D349" s="34" t="s">
        <v>193</v>
      </c>
      <c r="E349" s="33"/>
      <c r="H349" s="33"/>
      <c r="K349" s="35">
        <f>SUM(K347:K348)</f>
        <v>54.919820000000001</v>
      </c>
    </row>
    <row r="351" spans="1:27" ht="45" customHeight="1" x14ac:dyDescent="0.25">
      <c r="A351" s="26" t="s">
        <v>333</v>
      </c>
      <c r="B351" s="26" t="s">
        <v>112</v>
      </c>
      <c r="C351" s="27" t="s">
        <v>27</v>
      </c>
      <c r="D351" s="7" t="s">
        <v>113</v>
      </c>
      <c r="E351" s="6"/>
      <c r="F351" s="6"/>
      <c r="G351" s="27"/>
      <c r="H351" s="28" t="s">
        <v>173</v>
      </c>
      <c r="I351" s="5">
        <v>1</v>
      </c>
      <c r="J351" s="4"/>
      <c r="K351" s="29">
        <f>ROUND(K365,2)</f>
        <v>37.299999999999997</v>
      </c>
      <c r="L351" s="27"/>
      <c r="M351" s="27"/>
      <c r="N351" s="27"/>
      <c r="O351" s="27"/>
      <c r="P351" s="27"/>
      <c r="Q351" s="27"/>
      <c r="R351" s="27"/>
      <c r="S351" s="27"/>
      <c r="T351" s="27"/>
      <c r="U351" s="27"/>
      <c r="V351" s="27"/>
      <c r="W351" s="27"/>
      <c r="X351" s="27"/>
      <c r="Y351" s="27"/>
      <c r="Z351" s="27"/>
      <c r="AA351" s="27"/>
    </row>
    <row r="352" spans="1:27" x14ac:dyDescent="0.25">
      <c r="B352" s="22" t="s">
        <v>174</v>
      </c>
    </row>
    <row r="353" spans="1:27" x14ac:dyDescent="0.25">
      <c r="B353" t="s">
        <v>238</v>
      </c>
      <c r="C353" t="s">
        <v>176</v>
      </c>
      <c r="D353" t="s">
        <v>239</v>
      </c>
      <c r="E353" s="30">
        <v>0.19</v>
      </c>
      <c r="F353" t="s">
        <v>178</v>
      </c>
      <c r="G353" t="s">
        <v>179</v>
      </c>
      <c r="H353" s="31">
        <v>33.24</v>
      </c>
      <c r="I353" t="s">
        <v>180</v>
      </c>
      <c r="J353" s="32">
        <f>ROUND(E353/I351* H353,5)</f>
        <v>6.3155999999999999</v>
      </c>
      <c r="K353" s="33"/>
    </row>
    <row r="354" spans="1:27" x14ac:dyDescent="0.25">
      <c r="B354" t="s">
        <v>181</v>
      </c>
      <c r="C354" t="s">
        <v>176</v>
      </c>
      <c r="D354" t="s">
        <v>182</v>
      </c>
      <c r="E354" s="30">
        <v>8.7999999999999995E-2</v>
      </c>
      <c r="F354" t="s">
        <v>178</v>
      </c>
      <c r="G354" t="s">
        <v>179</v>
      </c>
      <c r="H354" s="31">
        <v>28.5</v>
      </c>
      <c r="I354" t="s">
        <v>180</v>
      </c>
      <c r="J354" s="32">
        <f>ROUND(E354/I351* H354,5)</f>
        <v>2.508</v>
      </c>
      <c r="K354" s="33"/>
    </row>
    <row r="355" spans="1:27" x14ac:dyDescent="0.25">
      <c r="D355" s="34" t="s">
        <v>183</v>
      </c>
      <c r="E355" s="33"/>
      <c r="H355" s="33"/>
      <c r="K355" s="31">
        <f>SUM(J353:J354)</f>
        <v>8.823599999999999</v>
      </c>
    </row>
    <row r="356" spans="1:27" x14ac:dyDescent="0.25">
      <c r="B356" s="22" t="s">
        <v>184</v>
      </c>
      <c r="E356" s="33"/>
      <c r="H356" s="33"/>
      <c r="K356" s="33"/>
    </row>
    <row r="357" spans="1:27" x14ac:dyDescent="0.25">
      <c r="B357" t="s">
        <v>334</v>
      </c>
      <c r="C357" t="s">
        <v>27</v>
      </c>
      <c r="D357" t="s">
        <v>335</v>
      </c>
      <c r="E357" s="30">
        <v>1</v>
      </c>
      <c r="G357" t="s">
        <v>179</v>
      </c>
      <c r="H357" s="31">
        <v>12.34</v>
      </c>
      <c r="I357" t="s">
        <v>180</v>
      </c>
      <c r="J357" s="32">
        <f>ROUND(E357* H357,5)</f>
        <v>12.34</v>
      </c>
      <c r="K357" s="33"/>
    </row>
    <row r="358" spans="1:27" x14ac:dyDescent="0.25">
      <c r="B358" t="s">
        <v>336</v>
      </c>
      <c r="C358" t="s">
        <v>17</v>
      </c>
      <c r="D358" t="s">
        <v>337</v>
      </c>
      <c r="E358" s="30">
        <v>1</v>
      </c>
      <c r="G358" t="s">
        <v>179</v>
      </c>
      <c r="H358" s="31">
        <v>4.3499999999999996</v>
      </c>
      <c r="I358" t="s">
        <v>180</v>
      </c>
      <c r="J358" s="32">
        <f>ROUND(E358* H358,5)</f>
        <v>4.3499999999999996</v>
      </c>
      <c r="K358" s="33"/>
    </row>
    <row r="359" spans="1:27" x14ac:dyDescent="0.25">
      <c r="B359" t="s">
        <v>338</v>
      </c>
      <c r="C359" t="s">
        <v>27</v>
      </c>
      <c r="D359" t="s">
        <v>339</v>
      </c>
      <c r="E359" s="30">
        <v>1</v>
      </c>
      <c r="G359" t="s">
        <v>179</v>
      </c>
      <c r="H359" s="31">
        <v>9.8800000000000008</v>
      </c>
      <c r="I359" t="s">
        <v>180</v>
      </c>
      <c r="J359" s="32">
        <f>ROUND(E359* H359,5)</f>
        <v>9.8800000000000008</v>
      </c>
      <c r="K359" s="33"/>
    </row>
    <row r="360" spans="1:27" x14ac:dyDescent="0.25">
      <c r="D360" s="34" t="s">
        <v>189</v>
      </c>
      <c r="E360" s="33"/>
      <c r="H360" s="33"/>
      <c r="K360" s="31">
        <f>SUM(J357:J359)</f>
        <v>26.57</v>
      </c>
    </row>
    <row r="361" spans="1:27" x14ac:dyDescent="0.25">
      <c r="E361" s="33"/>
      <c r="H361" s="33"/>
      <c r="K361" s="33"/>
    </row>
    <row r="362" spans="1:27" x14ac:dyDescent="0.25">
      <c r="D362" s="34" t="s">
        <v>191</v>
      </c>
      <c r="E362" s="33"/>
      <c r="H362" s="33">
        <v>1.5</v>
      </c>
      <c r="I362" t="s">
        <v>192</v>
      </c>
      <c r="J362">
        <f>ROUND(H362/100*K355,5)</f>
        <v>0.13235</v>
      </c>
      <c r="K362" s="33"/>
    </row>
    <row r="363" spans="1:27" x14ac:dyDescent="0.25">
      <c r="D363" s="34" t="s">
        <v>190</v>
      </c>
      <c r="E363" s="33"/>
      <c r="H363" s="33"/>
      <c r="K363" s="35">
        <f>SUM(J352:J362)</f>
        <v>35.525950000000002</v>
      </c>
    </row>
    <row r="364" spans="1:27" x14ac:dyDescent="0.25">
      <c r="D364" s="34" t="s">
        <v>198</v>
      </c>
      <c r="E364" s="33"/>
      <c r="H364" s="33">
        <v>5</v>
      </c>
      <c r="I364" t="s">
        <v>192</v>
      </c>
      <c r="K364" s="31">
        <f>ROUND(H364/100*K363,5)</f>
        <v>1.7763</v>
      </c>
    </row>
    <row r="365" spans="1:27" x14ac:dyDescent="0.25">
      <c r="D365" s="34" t="s">
        <v>193</v>
      </c>
      <c r="E365" s="33"/>
      <c r="H365" s="33"/>
      <c r="K365" s="35">
        <f>SUM(K363:K364)</f>
        <v>37.302250000000001</v>
      </c>
    </row>
    <row r="367" spans="1:27" ht="45" customHeight="1" x14ac:dyDescent="0.25">
      <c r="A367" s="26" t="s">
        <v>340</v>
      </c>
      <c r="B367" s="26" t="s">
        <v>26</v>
      </c>
      <c r="C367" s="27" t="s">
        <v>27</v>
      </c>
      <c r="D367" s="7" t="s">
        <v>28</v>
      </c>
      <c r="E367" s="6"/>
      <c r="F367" s="6"/>
      <c r="G367" s="27"/>
      <c r="H367" s="28" t="s">
        <v>173</v>
      </c>
      <c r="I367" s="5">
        <v>1</v>
      </c>
      <c r="J367" s="4"/>
      <c r="K367" s="29">
        <f>ROUND(K379,2)</f>
        <v>7.88</v>
      </c>
      <c r="L367" s="27"/>
      <c r="M367" s="27"/>
      <c r="N367" s="27"/>
      <c r="O367" s="27"/>
      <c r="P367" s="27"/>
      <c r="Q367" s="27"/>
      <c r="R367" s="27"/>
      <c r="S367" s="27"/>
      <c r="T367" s="27"/>
      <c r="U367" s="27"/>
      <c r="V367" s="27"/>
      <c r="W367" s="27"/>
      <c r="X367" s="27"/>
      <c r="Y367" s="27"/>
      <c r="Z367" s="27"/>
      <c r="AA367" s="27"/>
    </row>
    <row r="368" spans="1:27" x14ac:dyDescent="0.25">
      <c r="B368" s="22" t="s">
        <v>174</v>
      </c>
    </row>
    <row r="369" spans="1:27" x14ac:dyDescent="0.25">
      <c r="B369" t="s">
        <v>238</v>
      </c>
      <c r="C369" t="s">
        <v>176</v>
      </c>
      <c r="D369" t="s">
        <v>239</v>
      </c>
      <c r="E369" s="30">
        <v>4.2000000000000003E-2</v>
      </c>
      <c r="F369" t="s">
        <v>178</v>
      </c>
      <c r="G369" t="s">
        <v>179</v>
      </c>
      <c r="H369" s="31">
        <v>33.24</v>
      </c>
      <c r="I369" t="s">
        <v>180</v>
      </c>
      <c r="J369" s="32">
        <f>ROUND(E369/I367* H369,5)</f>
        <v>1.39608</v>
      </c>
      <c r="K369" s="33"/>
    </row>
    <row r="370" spans="1:27" x14ac:dyDescent="0.25">
      <c r="B370" t="s">
        <v>181</v>
      </c>
      <c r="C370" t="s">
        <v>176</v>
      </c>
      <c r="D370" t="s">
        <v>182</v>
      </c>
      <c r="E370" s="30">
        <v>0.02</v>
      </c>
      <c r="F370" t="s">
        <v>178</v>
      </c>
      <c r="G370" t="s">
        <v>179</v>
      </c>
      <c r="H370" s="31">
        <v>28.5</v>
      </c>
      <c r="I370" t="s">
        <v>180</v>
      </c>
      <c r="J370" s="32">
        <f>ROUND(E370/I367* H370,5)</f>
        <v>0.56999999999999995</v>
      </c>
      <c r="K370" s="33"/>
    </row>
    <row r="371" spans="1:27" x14ac:dyDescent="0.25">
      <c r="D371" s="34" t="s">
        <v>183</v>
      </c>
      <c r="E371" s="33"/>
      <c r="H371" s="33"/>
      <c r="K371" s="31">
        <f>SUM(J369:J370)</f>
        <v>1.9660799999999998</v>
      </c>
    </row>
    <row r="372" spans="1:27" x14ac:dyDescent="0.25">
      <c r="B372" s="22" t="s">
        <v>184</v>
      </c>
      <c r="E372" s="33"/>
      <c r="H372" s="33"/>
      <c r="K372" s="33"/>
    </row>
    <row r="373" spans="1:27" x14ac:dyDescent="0.25">
      <c r="B373" t="s">
        <v>341</v>
      </c>
      <c r="C373" t="s">
        <v>27</v>
      </c>
      <c r="D373" t="s">
        <v>342</v>
      </c>
      <c r="E373" s="30">
        <v>1.02</v>
      </c>
      <c r="G373" t="s">
        <v>179</v>
      </c>
      <c r="H373" s="31">
        <v>5.4</v>
      </c>
      <c r="I373" t="s">
        <v>180</v>
      </c>
      <c r="J373" s="32">
        <f>ROUND(E373* H373,5)</f>
        <v>5.508</v>
      </c>
      <c r="K373" s="33"/>
    </row>
    <row r="374" spans="1:27" x14ac:dyDescent="0.25">
      <c r="D374" s="34" t="s">
        <v>189</v>
      </c>
      <c r="E374" s="33"/>
      <c r="H374" s="33"/>
      <c r="K374" s="31">
        <f>SUM(J373:J373)</f>
        <v>5.508</v>
      </c>
    </row>
    <row r="375" spans="1:27" x14ac:dyDescent="0.25">
      <c r="E375" s="33"/>
      <c r="H375" s="33"/>
      <c r="K375" s="33"/>
    </row>
    <row r="376" spans="1:27" x14ac:dyDescent="0.25">
      <c r="D376" s="34" t="s">
        <v>191</v>
      </c>
      <c r="E376" s="33"/>
      <c r="H376" s="33">
        <v>1.5</v>
      </c>
      <c r="I376" t="s">
        <v>192</v>
      </c>
      <c r="J376">
        <f>ROUND(H376/100*K371,5)</f>
        <v>2.9489999999999999E-2</v>
      </c>
      <c r="K376" s="33"/>
    </row>
    <row r="377" spans="1:27" x14ac:dyDescent="0.25">
      <c r="D377" s="34" t="s">
        <v>190</v>
      </c>
      <c r="E377" s="33"/>
      <c r="H377" s="33"/>
      <c r="K377" s="35">
        <f>SUM(J368:J376)</f>
        <v>7.5035699999999999</v>
      </c>
    </row>
    <row r="378" spans="1:27" x14ac:dyDescent="0.25">
      <c r="D378" s="34" t="s">
        <v>198</v>
      </c>
      <c r="E378" s="33"/>
      <c r="H378" s="33">
        <v>5</v>
      </c>
      <c r="I378" t="s">
        <v>192</v>
      </c>
      <c r="K378" s="31">
        <f>ROUND(H378/100*K377,5)</f>
        <v>0.37518000000000001</v>
      </c>
    </row>
    <row r="379" spans="1:27" x14ac:dyDescent="0.25">
      <c r="D379" s="34" t="s">
        <v>193</v>
      </c>
      <c r="E379" s="33"/>
      <c r="H379" s="33"/>
      <c r="K379" s="35">
        <f>SUM(K377:K378)</f>
        <v>7.8787500000000001</v>
      </c>
    </row>
    <row r="381" spans="1:27" ht="45" customHeight="1" x14ac:dyDescent="0.25">
      <c r="A381" s="26" t="s">
        <v>343</v>
      </c>
      <c r="B381" s="26" t="s">
        <v>127</v>
      </c>
      <c r="C381" s="27" t="s">
        <v>27</v>
      </c>
      <c r="D381" s="7" t="s">
        <v>128</v>
      </c>
      <c r="E381" s="6"/>
      <c r="F381" s="6"/>
      <c r="G381" s="27"/>
      <c r="H381" s="28" t="s">
        <v>173</v>
      </c>
      <c r="I381" s="5">
        <v>1</v>
      </c>
      <c r="J381" s="4"/>
      <c r="K381" s="29">
        <f>ROUND(K393,2)</f>
        <v>2.86</v>
      </c>
      <c r="L381" s="27"/>
      <c r="M381" s="27"/>
      <c r="N381" s="27"/>
      <c r="O381" s="27"/>
      <c r="P381" s="27"/>
      <c r="Q381" s="27"/>
      <c r="R381" s="27"/>
      <c r="S381" s="27"/>
      <c r="T381" s="27"/>
      <c r="U381" s="27"/>
      <c r="V381" s="27"/>
      <c r="W381" s="27"/>
      <c r="X381" s="27"/>
      <c r="Y381" s="27"/>
      <c r="Z381" s="27"/>
      <c r="AA381" s="27"/>
    </row>
    <row r="382" spans="1:27" x14ac:dyDescent="0.25">
      <c r="B382" s="22" t="s">
        <v>174</v>
      </c>
    </row>
    <row r="383" spans="1:27" x14ac:dyDescent="0.25">
      <c r="B383" t="s">
        <v>238</v>
      </c>
      <c r="C383" t="s">
        <v>176</v>
      </c>
      <c r="D383" t="s">
        <v>239</v>
      </c>
      <c r="E383" s="30">
        <v>1.6E-2</v>
      </c>
      <c r="F383" t="s">
        <v>178</v>
      </c>
      <c r="G383" t="s">
        <v>179</v>
      </c>
      <c r="H383" s="31">
        <v>33.24</v>
      </c>
      <c r="I383" t="s">
        <v>180</v>
      </c>
      <c r="J383" s="32">
        <f>ROUND(E383/I381* H383,5)</f>
        <v>0.53183999999999998</v>
      </c>
      <c r="K383" s="33"/>
    </row>
    <row r="384" spans="1:27" x14ac:dyDescent="0.25">
      <c r="B384" t="s">
        <v>181</v>
      </c>
      <c r="C384" t="s">
        <v>176</v>
      </c>
      <c r="D384" t="s">
        <v>182</v>
      </c>
      <c r="E384" s="30">
        <v>0.02</v>
      </c>
      <c r="F384" t="s">
        <v>178</v>
      </c>
      <c r="G384" t="s">
        <v>179</v>
      </c>
      <c r="H384" s="31">
        <v>28.5</v>
      </c>
      <c r="I384" t="s">
        <v>180</v>
      </c>
      <c r="J384" s="32">
        <f>ROUND(E384/I381* H384,5)</f>
        <v>0.56999999999999995</v>
      </c>
      <c r="K384" s="33"/>
    </row>
    <row r="385" spans="1:27" x14ac:dyDescent="0.25">
      <c r="D385" s="34" t="s">
        <v>183</v>
      </c>
      <c r="E385" s="33"/>
      <c r="H385" s="33"/>
      <c r="K385" s="31">
        <f>SUM(J383:J384)</f>
        <v>1.1018399999999999</v>
      </c>
    </row>
    <row r="386" spans="1:27" x14ac:dyDescent="0.25">
      <c r="B386" s="22" t="s">
        <v>184</v>
      </c>
      <c r="E386" s="33"/>
      <c r="H386" s="33"/>
      <c r="K386" s="33"/>
    </row>
    <row r="387" spans="1:27" x14ac:dyDescent="0.25">
      <c r="B387" t="s">
        <v>344</v>
      </c>
      <c r="C387" t="s">
        <v>27</v>
      </c>
      <c r="D387" t="s">
        <v>345</v>
      </c>
      <c r="E387" s="30">
        <v>1.02</v>
      </c>
      <c r="G387" t="s">
        <v>179</v>
      </c>
      <c r="H387" s="31">
        <v>1.57</v>
      </c>
      <c r="I387" t="s">
        <v>180</v>
      </c>
      <c r="J387" s="32">
        <f>ROUND(E387* H387,5)</f>
        <v>1.6013999999999999</v>
      </c>
      <c r="K387" s="33"/>
    </row>
    <row r="388" spans="1:27" x14ac:dyDescent="0.25">
      <c r="D388" s="34" t="s">
        <v>189</v>
      </c>
      <c r="E388" s="33"/>
      <c r="H388" s="33"/>
      <c r="K388" s="31">
        <f>SUM(J387:J387)</f>
        <v>1.6013999999999999</v>
      </c>
    </row>
    <row r="389" spans="1:27" x14ac:dyDescent="0.25">
      <c r="E389" s="33"/>
      <c r="H389" s="33"/>
      <c r="K389" s="33"/>
    </row>
    <row r="390" spans="1:27" x14ac:dyDescent="0.25">
      <c r="D390" s="34" t="s">
        <v>191</v>
      </c>
      <c r="E390" s="33"/>
      <c r="H390" s="33">
        <v>1.5</v>
      </c>
      <c r="I390" t="s">
        <v>192</v>
      </c>
      <c r="J390">
        <f>ROUND(H390/100*K385,5)</f>
        <v>1.653E-2</v>
      </c>
      <c r="K390" s="33"/>
    </row>
    <row r="391" spans="1:27" x14ac:dyDescent="0.25">
      <c r="D391" s="34" t="s">
        <v>190</v>
      </c>
      <c r="E391" s="33"/>
      <c r="H391" s="33"/>
      <c r="K391" s="35">
        <f>SUM(J382:J390)</f>
        <v>2.71977</v>
      </c>
    </row>
    <row r="392" spans="1:27" x14ac:dyDescent="0.25">
      <c r="D392" s="34" t="s">
        <v>198</v>
      </c>
      <c r="E392" s="33"/>
      <c r="H392" s="33">
        <v>5</v>
      </c>
      <c r="I392" t="s">
        <v>192</v>
      </c>
      <c r="K392" s="31">
        <f>ROUND(H392/100*K391,5)</f>
        <v>0.13599</v>
      </c>
    </row>
    <row r="393" spans="1:27" x14ac:dyDescent="0.25">
      <c r="D393" s="34" t="s">
        <v>193</v>
      </c>
      <c r="E393" s="33"/>
      <c r="H393" s="33"/>
      <c r="K393" s="35">
        <f>SUM(K391:K392)</f>
        <v>2.8557600000000001</v>
      </c>
    </row>
    <row r="395" spans="1:27" ht="45" customHeight="1" x14ac:dyDescent="0.25">
      <c r="A395" s="26" t="s">
        <v>346</v>
      </c>
      <c r="B395" s="26" t="s">
        <v>116</v>
      </c>
      <c r="C395" s="27" t="s">
        <v>27</v>
      </c>
      <c r="D395" s="7" t="s">
        <v>117</v>
      </c>
      <c r="E395" s="6"/>
      <c r="F395" s="6"/>
      <c r="G395" s="27"/>
      <c r="H395" s="28" t="s">
        <v>173</v>
      </c>
      <c r="I395" s="5">
        <v>1</v>
      </c>
      <c r="J395" s="4"/>
      <c r="K395" s="29">
        <f>ROUND(K408,2)</f>
        <v>27.76</v>
      </c>
      <c r="L395" s="27"/>
      <c r="M395" s="27"/>
      <c r="N395" s="27"/>
      <c r="O395" s="27"/>
      <c r="P395" s="27"/>
      <c r="Q395" s="27"/>
      <c r="R395" s="27"/>
      <c r="S395" s="27"/>
      <c r="T395" s="27"/>
      <c r="U395" s="27"/>
      <c r="V395" s="27"/>
      <c r="W395" s="27"/>
      <c r="X395" s="27"/>
      <c r="Y395" s="27"/>
      <c r="Z395" s="27"/>
      <c r="AA395" s="27"/>
    </row>
    <row r="396" spans="1:27" x14ac:dyDescent="0.25">
      <c r="B396" s="22" t="s">
        <v>174</v>
      </c>
    </row>
    <row r="397" spans="1:27" x14ac:dyDescent="0.25">
      <c r="B397" t="s">
        <v>181</v>
      </c>
      <c r="C397" t="s">
        <v>176</v>
      </c>
      <c r="D397" t="s">
        <v>182</v>
      </c>
      <c r="E397" s="30">
        <v>0.05</v>
      </c>
      <c r="F397" t="s">
        <v>178</v>
      </c>
      <c r="G397" t="s">
        <v>179</v>
      </c>
      <c r="H397" s="31">
        <v>28.5</v>
      </c>
      <c r="I397" t="s">
        <v>180</v>
      </c>
      <c r="J397" s="32">
        <f>ROUND(E397/I395* H397,5)</f>
        <v>1.425</v>
      </c>
      <c r="K397" s="33"/>
    </row>
    <row r="398" spans="1:27" x14ac:dyDescent="0.25">
      <c r="B398" t="s">
        <v>238</v>
      </c>
      <c r="C398" t="s">
        <v>176</v>
      </c>
      <c r="D398" t="s">
        <v>239</v>
      </c>
      <c r="E398" s="30">
        <v>5.5E-2</v>
      </c>
      <c r="F398" t="s">
        <v>178</v>
      </c>
      <c r="G398" t="s">
        <v>179</v>
      </c>
      <c r="H398" s="31">
        <v>33.24</v>
      </c>
      <c r="I398" t="s">
        <v>180</v>
      </c>
      <c r="J398" s="32">
        <f>ROUND(E398/I395* H398,5)</f>
        <v>1.8282</v>
      </c>
      <c r="K398" s="33"/>
    </row>
    <row r="399" spans="1:27" x14ac:dyDescent="0.25">
      <c r="D399" s="34" t="s">
        <v>183</v>
      </c>
      <c r="E399" s="33"/>
      <c r="H399" s="33"/>
      <c r="K399" s="31">
        <f>SUM(J397:J398)</f>
        <v>3.2532000000000001</v>
      </c>
    </row>
    <row r="400" spans="1:27" x14ac:dyDescent="0.25">
      <c r="B400" s="22" t="s">
        <v>184</v>
      </c>
      <c r="E400" s="33"/>
      <c r="H400" s="33"/>
      <c r="K400" s="33"/>
    </row>
    <row r="401" spans="1:27" x14ac:dyDescent="0.25">
      <c r="B401" t="s">
        <v>347</v>
      </c>
      <c r="C401" t="s">
        <v>27</v>
      </c>
      <c r="D401" t="s">
        <v>348</v>
      </c>
      <c r="E401" s="30">
        <v>1.02</v>
      </c>
      <c r="G401" t="s">
        <v>179</v>
      </c>
      <c r="H401" s="31">
        <v>22.42</v>
      </c>
      <c r="I401" t="s">
        <v>180</v>
      </c>
      <c r="J401" s="32">
        <f>ROUND(E401* H401,5)</f>
        <v>22.868400000000001</v>
      </c>
      <c r="K401" s="33"/>
    </row>
    <row r="402" spans="1:27" x14ac:dyDescent="0.25">
      <c r="B402" t="s">
        <v>349</v>
      </c>
      <c r="C402" t="s">
        <v>17</v>
      </c>
      <c r="D402" t="s">
        <v>350</v>
      </c>
      <c r="E402" s="30">
        <v>1</v>
      </c>
      <c r="G402" t="s">
        <v>179</v>
      </c>
      <c r="H402" s="31">
        <v>0.27</v>
      </c>
      <c r="I402" t="s">
        <v>180</v>
      </c>
      <c r="J402" s="32">
        <f>ROUND(E402* H402,5)</f>
        <v>0.27</v>
      </c>
      <c r="K402" s="33"/>
    </row>
    <row r="403" spans="1:27" x14ac:dyDescent="0.25">
      <c r="D403" s="34" t="s">
        <v>189</v>
      </c>
      <c r="E403" s="33"/>
      <c r="H403" s="33"/>
      <c r="K403" s="31">
        <f>SUM(J401:J402)</f>
        <v>23.138400000000001</v>
      </c>
    </row>
    <row r="404" spans="1:27" x14ac:dyDescent="0.25">
      <c r="E404" s="33"/>
      <c r="H404" s="33"/>
      <c r="K404" s="33"/>
    </row>
    <row r="405" spans="1:27" x14ac:dyDescent="0.25">
      <c r="D405" s="34" t="s">
        <v>191</v>
      </c>
      <c r="E405" s="33"/>
      <c r="H405" s="33">
        <v>1.5</v>
      </c>
      <c r="I405" t="s">
        <v>192</v>
      </c>
      <c r="J405">
        <f>ROUND(H405/100*K399,5)</f>
        <v>4.8800000000000003E-2</v>
      </c>
      <c r="K405" s="33"/>
    </row>
    <row r="406" spans="1:27" x14ac:dyDescent="0.25">
      <c r="D406" s="34" t="s">
        <v>190</v>
      </c>
      <c r="E406" s="33"/>
      <c r="H406" s="33"/>
      <c r="K406" s="35">
        <f>SUM(J396:J405)</f>
        <v>26.4404</v>
      </c>
    </row>
    <row r="407" spans="1:27" x14ac:dyDescent="0.25">
      <c r="D407" s="34" t="s">
        <v>198</v>
      </c>
      <c r="E407" s="33"/>
      <c r="H407" s="33">
        <v>5</v>
      </c>
      <c r="I407" t="s">
        <v>192</v>
      </c>
      <c r="K407" s="31">
        <f>ROUND(H407/100*K406,5)</f>
        <v>1.32202</v>
      </c>
    </row>
    <row r="408" spans="1:27" x14ac:dyDescent="0.25">
      <c r="D408" s="34" t="s">
        <v>193</v>
      </c>
      <c r="E408" s="33"/>
      <c r="H408" s="33"/>
      <c r="K408" s="35">
        <f>SUM(K406:K407)</f>
        <v>27.762419999999999</v>
      </c>
    </row>
    <row r="410" spans="1:27" ht="45" customHeight="1" x14ac:dyDescent="0.25">
      <c r="A410" s="26" t="s">
        <v>351</v>
      </c>
      <c r="B410" s="26" t="s">
        <v>77</v>
      </c>
      <c r="C410" s="27" t="s">
        <v>27</v>
      </c>
      <c r="D410" s="7" t="s">
        <v>78</v>
      </c>
      <c r="E410" s="6"/>
      <c r="F410" s="6"/>
      <c r="G410" s="27"/>
      <c r="H410" s="28" t="s">
        <v>173</v>
      </c>
      <c r="I410" s="5">
        <v>1</v>
      </c>
      <c r="J410" s="4"/>
      <c r="K410" s="29">
        <f>ROUND(K422,2)</f>
        <v>3.22</v>
      </c>
      <c r="L410" s="27"/>
      <c r="M410" s="27"/>
      <c r="N410" s="27"/>
      <c r="O410" s="27"/>
      <c r="P410" s="27"/>
      <c r="Q410" s="27"/>
      <c r="R410" s="27"/>
      <c r="S410" s="27"/>
      <c r="T410" s="27"/>
      <c r="U410" s="27"/>
      <c r="V410" s="27"/>
      <c r="W410" s="27"/>
      <c r="X410" s="27"/>
      <c r="Y410" s="27"/>
      <c r="Z410" s="27"/>
      <c r="AA410" s="27"/>
    </row>
    <row r="411" spans="1:27" x14ac:dyDescent="0.25">
      <c r="B411" s="22" t="s">
        <v>174</v>
      </c>
    </row>
    <row r="412" spans="1:27" x14ac:dyDescent="0.25">
      <c r="B412" t="s">
        <v>181</v>
      </c>
      <c r="C412" t="s">
        <v>176</v>
      </c>
      <c r="D412" t="s">
        <v>182</v>
      </c>
      <c r="E412" s="30">
        <v>3.2000000000000001E-2</v>
      </c>
      <c r="F412" t="s">
        <v>178</v>
      </c>
      <c r="G412" t="s">
        <v>179</v>
      </c>
      <c r="H412" s="31">
        <v>28.5</v>
      </c>
      <c r="I412" t="s">
        <v>180</v>
      </c>
      <c r="J412" s="32">
        <f>ROUND(E412/I410* H412,5)</f>
        <v>0.91200000000000003</v>
      </c>
      <c r="K412" s="33"/>
    </row>
    <row r="413" spans="1:27" x14ac:dyDescent="0.25">
      <c r="B413" t="s">
        <v>238</v>
      </c>
      <c r="C413" t="s">
        <v>176</v>
      </c>
      <c r="D413" t="s">
        <v>239</v>
      </c>
      <c r="E413" s="30">
        <v>3.2000000000000001E-2</v>
      </c>
      <c r="F413" t="s">
        <v>178</v>
      </c>
      <c r="G413" t="s">
        <v>179</v>
      </c>
      <c r="H413" s="31">
        <v>33.24</v>
      </c>
      <c r="I413" t="s">
        <v>180</v>
      </c>
      <c r="J413" s="32">
        <f>ROUND(E413/I410* H413,5)</f>
        <v>1.06368</v>
      </c>
      <c r="K413" s="33"/>
    </row>
    <row r="414" spans="1:27" x14ac:dyDescent="0.25">
      <c r="D414" s="34" t="s">
        <v>183</v>
      </c>
      <c r="E414" s="33"/>
      <c r="H414" s="33"/>
      <c r="K414" s="31">
        <f>SUM(J412:J413)</f>
        <v>1.9756800000000001</v>
      </c>
    </row>
    <row r="415" spans="1:27" x14ac:dyDescent="0.25">
      <c r="B415" s="22" t="s">
        <v>184</v>
      </c>
      <c r="E415" s="33"/>
      <c r="H415" s="33"/>
      <c r="K415" s="33"/>
    </row>
    <row r="416" spans="1:27" x14ac:dyDescent="0.25">
      <c r="B416" t="s">
        <v>352</v>
      </c>
      <c r="C416" t="s">
        <v>27</v>
      </c>
      <c r="D416" t="s">
        <v>353</v>
      </c>
      <c r="E416" s="30">
        <v>1.02</v>
      </c>
      <c r="G416" t="s">
        <v>179</v>
      </c>
      <c r="H416" s="31">
        <v>1.04</v>
      </c>
      <c r="I416" t="s">
        <v>180</v>
      </c>
      <c r="J416" s="32">
        <f>ROUND(E416* H416,5)</f>
        <v>1.0608</v>
      </c>
      <c r="K416" s="33"/>
    </row>
    <row r="417" spans="1:27" x14ac:dyDescent="0.25">
      <c r="D417" s="34" t="s">
        <v>189</v>
      </c>
      <c r="E417" s="33"/>
      <c r="H417" s="33"/>
      <c r="K417" s="31">
        <f>SUM(J416:J416)</f>
        <v>1.0608</v>
      </c>
    </row>
    <row r="418" spans="1:27" x14ac:dyDescent="0.25">
      <c r="E418" s="33"/>
      <c r="H418" s="33"/>
      <c r="K418" s="33"/>
    </row>
    <row r="419" spans="1:27" x14ac:dyDescent="0.25">
      <c r="D419" s="34" t="s">
        <v>191</v>
      </c>
      <c r="E419" s="33"/>
      <c r="H419" s="33">
        <v>1.5</v>
      </c>
      <c r="I419" t="s">
        <v>192</v>
      </c>
      <c r="J419">
        <f>ROUND(H419/100*K414,5)</f>
        <v>2.964E-2</v>
      </c>
      <c r="K419" s="33"/>
    </row>
    <row r="420" spans="1:27" x14ac:dyDescent="0.25">
      <c r="D420" s="34" t="s">
        <v>190</v>
      </c>
      <c r="E420" s="33"/>
      <c r="H420" s="33"/>
      <c r="K420" s="35">
        <f>SUM(J411:J419)</f>
        <v>3.0661200000000002</v>
      </c>
    </row>
    <row r="421" spans="1:27" x14ac:dyDescent="0.25">
      <c r="D421" s="34" t="s">
        <v>198</v>
      </c>
      <c r="E421" s="33"/>
      <c r="H421" s="33">
        <v>5</v>
      </c>
      <c r="I421" t="s">
        <v>192</v>
      </c>
      <c r="K421" s="31">
        <f>ROUND(H421/100*K420,5)</f>
        <v>0.15331</v>
      </c>
    </row>
    <row r="422" spans="1:27" x14ac:dyDescent="0.25">
      <c r="D422" s="34" t="s">
        <v>193</v>
      </c>
      <c r="E422" s="33"/>
      <c r="H422" s="33"/>
      <c r="K422" s="35">
        <f>SUM(K420:K421)</f>
        <v>3.21943</v>
      </c>
    </row>
    <row r="424" spans="1:27" ht="45" customHeight="1" x14ac:dyDescent="0.25">
      <c r="A424" s="26" t="s">
        <v>354</v>
      </c>
      <c r="B424" s="26" t="s">
        <v>79</v>
      </c>
      <c r="C424" s="27" t="s">
        <v>27</v>
      </c>
      <c r="D424" s="7" t="s">
        <v>80</v>
      </c>
      <c r="E424" s="6"/>
      <c r="F424" s="6"/>
      <c r="G424" s="27"/>
      <c r="H424" s="28" t="s">
        <v>173</v>
      </c>
      <c r="I424" s="5">
        <v>1</v>
      </c>
      <c r="J424" s="4"/>
      <c r="K424" s="29">
        <f>ROUND(K436,2)</f>
        <v>5.23</v>
      </c>
      <c r="L424" s="27"/>
      <c r="M424" s="27"/>
      <c r="N424" s="27"/>
      <c r="O424" s="27"/>
      <c r="P424" s="27"/>
      <c r="Q424" s="27"/>
      <c r="R424" s="27"/>
      <c r="S424" s="27"/>
      <c r="T424" s="27"/>
      <c r="U424" s="27"/>
      <c r="V424" s="27"/>
      <c r="W424" s="27"/>
      <c r="X424" s="27"/>
      <c r="Y424" s="27"/>
      <c r="Z424" s="27"/>
      <c r="AA424" s="27"/>
    </row>
    <row r="425" spans="1:27" x14ac:dyDescent="0.25">
      <c r="B425" s="22" t="s">
        <v>174</v>
      </c>
    </row>
    <row r="426" spans="1:27" x14ac:dyDescent="0.25">
      <c r="B426" t="s">
        <v>181</v>
      </c>
      <c r="C426" t="s">
        <v>176</v>
      </c>
      <c r="D426" t="s">
        <v>182</v>
      </c>
      <c r="E426" s="30">
        <v>0.04</v>
      </c>
      <c r="F426" t="s">
        <v>178</v>
      </c>
      <c r="G426" t="s">
        <v>179</v>
      </c>
      <c r="H426" s="31">
        <v>28.5</v>
      </c>
      <c r="I426" t="s">
        <v>180</v>
      </c>
      <c r="J426" s="32">
        <f>ROUND(E426/I424* H426,5)</f>
        <v>1.1399999999999999</v>
      </c>
      <c r="K426" s="33"/>
    </row>
    <row r="427" spans="1:27" x14ac:dyDescent="0.25">
      <c r="B427" t="s">
        <v>238</v>
      </c>
      <c r="C427" t="s">
        <v>176</v>
      </c>
      <c r="D427" t="s">
        <v>239</v>
      </c>
      <c r="E427" s="30">
        <v>0.04</v>
      </c>
      <c r="F427" t="s">
        <v>178</v>
      </c>
      <c r="G427" t="s">
        <v>179</v>
      </c>
      <c r="H427" s="31">
        <v>33.24</v>
      </c>
      <c r="I427" t="s">
        <v>180</v>
      </c>
      <c r="J427" s="32">
        <f>ROUND(E427/I424* H427,5)</f>
        <v>1.3295999999999999</v>
      </c>
      <c r="K427" s="33"/>
    </row>
    <row r="428" spans="1:27" x14ac:dyDescent="0.25">
      <c r="D428" s="34" t="s">
        <v>183</v>
      </c>
      <c r="E428" s="33"/>
      <c r="H428" s="33"/>
      <c r="K428" s="31">
        <f>SUM(J426:J427)</f>
        <v>2.4695999999999998</v>
      </c>
    </row>
    <row r="429" spans="1:27" x14ac:dyDescent="0.25">
      <c r="B429" s="22" t="s">
        <v>184</v>
      </c>
      <c r="E429" s="33"/>
      <c r="H429" s="33"/>
      <c r="K429" s="33"/>
    </row>
    <row r="430" spans="1:27" x14ac:dyDescent="0.25">
      <c r="B430" t="s">
        <v>355</v>
      </c>
      <c r="C430" t="s">
        <v>27</v>
      </c>
      <c r="D430" t="s">
        <v>356</v>
      </c>
      <c r="E430" s="30">
        <v>1.02</v>
      </c>
      <c r="G430" t="s">
        <v>179</v>
      </c>
      <c r="H430" s="31">
        <v>2.4300000000000002</v>
      </c>
      <c r="I430" t="s">
        <v>180</v>
      </c>
      <c r="J430" s="32">
        <f>ROUND(E430* H430,5)</f>
        <v>2.4786000000000001</v>
      </c>
      <c r="K430" s="33"/>
    </row>
    <row r="431" spans="1:27" x14ac:dyDescent="0.25">
      <c r="D431" s="34" t="s">
        <v>189</v>
      </c>
      <c r="E431" s="33"/>
      <c r="H431" s="33"/>
      <c r="K431" s="31">
        <f>SUM(J430:J430)</f>
        <v>2.4786000000000001</v>
      </c>
    </row>
    <row r="432" spans="1:27" x14ac:dyDescent="0.25">
      <c r="E432" s="33"/>
      <c r="H432" s="33"/>
      <c r="K432" s="33"/>
    </row>
    <row r="433" spans="1:27" x14ac:dyDescent="0.25">
      <c r="D433" s="34" t="s">
        <v>191</v>
      </c>
      <c r="E433" s="33"/>
      <c r="H433" s="33">
        <v>1.5</v>
      </c>
      <c r="I433" t="s">
        <v>192</v>
      </c>
      <c r="J433">
        <f>ROUND(H433/100*K428,5)</f>
        <v>3.7039999999999997E-2</v>
      </c>
      <c r="K433" s="33"/>
    </row>
    <row r="434" spans="1:27" x14ac:dyDescent="0.25">
      <c r="D434" s="34" t="s">
        <v>190</v>
      </c>
      <c r="E434" s="33"/>
      <c r="H434" s="33"/>
      <c r="K434" s="35">
        <f>SUM(J425:J433)</f>
        <v>4.9852400000000001</v>
      </c>
    </row>
    <row r="435" spans="1:27" x14ac:dyDescent="0.25">
      <c r="D435" s="34" t="s">
        <v>198</v>
      </c>
      <c r="E435" s="33"/>
      <c r="H435" s="33">
        <v>5</v>
      </c>
      <c r="I435" t="s">
        <v>192</v>
      </c>
      <c r="K435" s="31">
        <f>ROUND(H435/100*K434,5)</f>
        <v>0.24926000000000001</v>
      </c>
    </row>
    <row r="436" spans="1:27" x14ac:dyDescent="0.25">
      <c r="D436" s="34" t="s">
        <v>193</v>
      </c>
      <c r="E436" s="33"/>
      <c r="H436" s="33"/>
      <c r="K436" s="35">
        <f>SUM(K434:K435)</f>
        <v>5.2344999999999997</v>
      </c>
    </row>
    <row r="438" spans="1:27" ht="45" customHeight="1" x14ac:dyDescent="0.25">
      <c r="A438" s="26" t="s">
        <v>357</v>
      </c>
      <c r="B438" s="26" t="s">
        <v>85</v>
      </c>
      <c r="C438" s="27" t="s">
        <v>27</v>
      </c>
      <c r="D438" s="7" t="s">
        <v>86</v>
      </c>
      <c r="E438" s="6"/>
      <c r="F438" s="6"/>
      <c r="G438" s="27"/>
      <c r="H438" s="28" t="s">
        <v>173</v>
      </c>
      <c r="I438" s="5">
        <v>1</v>
      </c>
      <c r="J438" s="4"/>
      <c r="K438" s="29">
        <f>ROUND(K450,2)</f>
        <v>21.1</v>
      </c>
      <c r="L438" s="27"/>
      <c r="M438" s="27"/>
      <c r="N438" s="27"/>
      <c r="O438" s="27"/>
      <c r="P438" s="27"/>
      <c r="Q438" s="27"/>
      <c r="R438" s="27"/>
      <c r="S438" s="27"/>
      <c r="T438" s="27"/>
      <c r="U438" s="27"/>
      <c r="V438" s="27"/>
      <c r="W438" s="27"/>
      <c r="X438" s="27"/>
      <c r="Y438" s="27"/>
      <c r="Z438" s="27"/>
      <c r="AA438" s="27"/>
    </row>
    <row r="439" spans="1:27" x14ac:dyDescent="0.25">
      <c r="B439" s="22" t="s">
        <v>174</v>
      </c>
    </row>
    <row r="440" spans="1:27" x14ac:dyDescent="0.25">
      <c r="B440" t="s">
        <v>238</v>
      </c>
      <c r="C440" t="s">
        <v>176</v>
      </c>
      <c r="D440" t="s">
        <v>239</v>
      </c>
      <c r="E440" s="30">
        <v>7.1999999999999995E-2</v>
      </c>
      <c r="F440" t="s">
        <v>178</v>
      </c>
      <c r="G440" t="s">
        <v>179</v>
      </c>
      <c r="H440" s="31">
        <v>33.24</v>
      </c>
      <c r="I440" t="s">
        <v>180</v>
      </c>
      <c r="J440" s="32">
        <f>ROUND(E440/I438* H440,5)</f>
        <v>2.3932799999999999</v>
      </c>
      <c r="K440" s="33"/>
    </row>
    <row r="441" spans="1:27" x14ac:dyDescent="0.25">
      <c r="B441" t="s">
        <v>181</v>
      </c>
      <c r="C441" t="s">
        <v>176</v>
      </c>
      <c r="D441" t="s">
        <v>182</v>
      </c>
      <c r="E441" s="30">
        <v>7.1999999999999995E-2</v>
      </c>
      <c r="F441" t="s">
        <v>178</v>
      </c>
      <c r="G441" t="s">
        <v>179</v>
      </c>
      <c r="H441" s="31">
        <v>28.5</v>
      </c>
      <c r="I441" t="s">
        <v>180</v>
      </c>
      <c r="J441" s="32">
        <f>ROUND(E441/I438* H441,5)</f>
        <v>2.052</v>
      </c>
      <c r="K441" s="33"/>
    </row>
    <row r="442" spans="1:27" x14ac:dyDescent="0.25">
      <c r="D442" s="34" t="s">
        <v>183</v>
      </c>
      <c r="E442" s="33"/>
      <c r="H442" s="33"/>
      <c r="K442" s="31">
        <f>SUM(J440:J441)</f>
        <v>4.4452800000000003</v>
      </c>
    </row>
    <row r="443" spans="1:27" x14ac:dyDescent="0.25">
      <c r="B443" s="22" t="s">
        <v>184</v>
      </c>
      <c r="E443" s="33"/>
      <c r="H443" s="33"/>
      <c r="K443" s="33"/>
    </row>
    <row r="444" spans="1:27" x14ac:dyDescent="0.25">
      <c r="B444" t="s">
        <v>358</v>
      </c>
      <c r="C444" t="s">
        <v>27</v>
      </c>
      <c r="D444" t="s">
        <v>359</v>
      </c>
      <c r="E444" s="30">
        <v>1.02</v>
      </c>
      <c r="G444" t="s">
        <v>179</v>
      </c>
      <c r="H444" s="31">
        <v>15.28</v>
      </c>
      <c r="I444" t="s">
        <v>180</v>
      </c>
      <c r="J444" s="32">
        <f>ROUND(E444* H444,5)</f>
        <v>15.585599999999999</v>
      </c>
      <c r="K444" s="33"/>
    </row>
    <row r="445" spans="1:27" x14ac:dyDescent="0.25">
      <c r="D445" s="34" t="s">
        <v>189</v>
      </c>
      <c r="E445" s="33"/>
      <c r="H445" s="33"/>
      <c r="K445" s="31">
        <f>SUM(J444:J444)</f>
        <v>15.585599999999999</v>
      </c>
    </row>
    <row r="446" spans="1:27" x14ac:dyDescent="0.25">
      <c r="E446" s="33"/>
      <c r="H446" s="33"/>
      <c r="K446" s="33"/>
    </row>
    <row r="447" spans="1:27" x14ac:dyDescent="0.25">
      <c r="D447" s="34" t="s">
        <v>191</v>
      </c>
      <c r="E447" s="33"/>
      <c r="H447" s="33">
        <v>1.5</v>
      </c>
      <c r="I447" t="s">
        <v>192</v>
      </c>
      <c r="J447">
        <f>ROUND(H447/100*K442,5)</f>
        <v>6.6680000000000003E-2</v>
      </c>
      <c r="K447" s="33"/>
    </row>
    <row r="448" spans="1:27" x14ac:dyDescent="0.25">
      <c r="D448" s="34" t="s">
        <v>190</v>
      </c>
      <c r="E448" s="33"/>
      <c r="H448" s="33"/>
      <c r="K448" s="35">
        <f>SUM(J439:J447)</f>
        <v>20.097560000000001</v>
      </c>
    </row>
    <row r="449" spans="1:27" x14ac:dyDescent="0.25">
      <c r="D449" s="34" t="s">
        <v>198</v>
      </c>
      <c r="E449" s="33"/>
      <c r="H449" s="33">
        <v>5</v>
      </c>
      <c r="I449" t="s">
        <v>192</v>
      </c>
      <c r="K449" s="31">
        <f>ROUND(H449/100*K448,5)</f>
        <v>1.00488</v>
      </c>
    </row>
    <row r="450" spans="1:27" x14ac:dyDescent="0.25">
      <c r="D450" s="34" t="s">
        <v>193</v>
      </c>
      <c r="E450" s="33"/>
      <c r="H450" s="33"/>
      <c r="K450" s="35">
        <f>SUM(K448:K449)</f>
        <v>21.102440000000001</v>
      </c>
    </row>
    <row r="452" spans="1:27" ht="45" customHeight="1" x14ac:dyDescent="0.25">
      <c r="A452" s="26" t="s">
        <v>360</v>
      </c>
      <c r="B452" s="26" t="s">
        <v>75</v>
      </c>
      <c r="C452" s="27" t="s">
        <v>27</v>
      </c>
      <c r="D452" s="7" t="s">
        <v>76</v>
      </c>
      <c r="E452" s="6"/>
      <c r="F452" s="6"/>
      <c r="G452" s="27"/>
      <c r="H452" s="28" t="s">
        <v>173</v>
      </c>
      <c r="I452" s="5">
        <v>1</v>
      </c>
      <c r="J452" s="4"/>
      <c r="K452" s="29">
        <f>ROUND(K464,2)</f>
        <v>2.97</v>
      </c>
      <c r="L452" s="27"/>
      <c r="M452" s="27"/>
      <c r="N452" s="27"/>
      <c r="O452" s="27"/>
      <c r="P452" s="27"/>
      <c r="Q452" s="27"/>
      <c r="R452" s="27"/>
      <c r="S452" s="27"/>
      <c r="T452" s="27"/>
      <c r="U452" s="27"/>
      <c r="V452" s="27"/>
      <c r="W452" s="27"/>
      <c r="X452" s="27"/>
      <c r="Y452" s="27"/>
      <c r="Z452" s="27"/>
      <c r="AA452" s="27"/>
    </row>
    <row r="453" spans="1:27" x14ac:dyDescent="0.25">
      <c r="B453" s="22" t="s">
        <v>174</v>
      </c>
    </row>
    <row r="454" spans="1:27" x14ac:dyDescent="0.25">
      <c r="B454" t="s">
        <v>238</v>
      </c>
      <c r="C454" t="s">
        <v>176</v>
      </c>
      <c r="D454" t="s">
        <v>239</v>
      </c>
      <c r="E454" s="30">
        <v>3.2000000000000001E-2</v>
      </c>
      <c r="F454" t="s">
        <v>178</v>
      </c>
      <c r="G454" t="s">
        <v>179</v>
      </c>
      <c r="H454" s="31">
        <v>33.24</v>
      </c>
      <c r="I454" t="s">
        <v>180</v>
      </c>
      <c r="J454" s="32">
        <f>ROUND(E454/I452* H454,5)</f>
        <v>1.06368</v>
      </c>
      <c r="K454" s="33"/>
    </row>
    <row r="455" spans="1:27" x14ac:dyDescent="0.25">
      <c r="B455" t="s">
        <v>181</v>
      </c>
      <c r="C455" t="s">
        <v>176</v>
      </c>
      <c r="D455" t="s">
        <v>182</v>
      </c>
      <c r="E455" s="30">
        <v>3.2000000000000001E-2</v>
      </c>
      <c r="F455" t="s">
        <v>178</v>
      </c>
      <c r="G455" t="s">
        <v>179</v>
      </c>
      <c r="H455" s="31">
        <v>28.5</v>
      </c>
      <c r="I455" t="s">
        <v>180</v>
      </c>
      <c r="J455" s="32">
        <f>ROUND(E455/I452* H455,5)</f>
        <v>0.91200000000000003</v>
      </c>
      <c r="K455" s="33"/>
    </row>
    <row r="456" spans="1:27" x14ac:dyDescent="0.25">
      <c r="D456" s="34" t="s">
        <v>183</v>
      </c>
      <c r="E456" s="33"/>
      <c r="H456" s="33"/>
      <c r="K456" s="31">
        <f>SUM(J454:J455)</f>
        <v>1.9756800000000001</v>
      </c>
    </row>
    <row r="457" spans="1:27" x14ac:dyDescent="0.25">
      <c r="B457" s="22" t="s">
        <v>184</v>
      </c>
      <c r="E457" s="33"/>
      <c r="H457" s="33"/>
      <c r="K457" s="33"/>
    </row>
    <row r="458" spans="1:27" x14ac:dyDescent="0.25">
      <c r="B458" t="s">
        <v>361</v>
      </c>
      <c r="C458" t="s">
        <v>27</v>
      </c>
      <c r="D458" t="s">
        <v>362</v>
      </c>
      <c r="E458" s="30">
        <v>1.02</v>
      </c>
      <c r="G458" t="s">
        <v>179</v>
      </c>
      <c r="H458" s="31">
        <v>0.81</v>
      </c>
      <c r="I458" t="s">
        <v>180</v>
      </c>
      <c r="J458" s="32">
        <f>ROUND(E458* H458,5)</f>
        <v>0.82620000000000005</v>
      </c>
      <c r="K458" s="33"/>
    </row>
    <row r="459" spans="1:27" x14ac:dyDescent="0.25">
      <c r="D459" s="34" t="s">
        <v>189</v>
      </c>
      <c r="E459" s="33"/>
      <c r="H459" s="33"/>
      <c r="K459" s="31">
        <f>SUM(J458:J458)</f>
        <v>0.82620000000000005</v>
      </c>
    </row>
    <row r="460" spans="1:27" x14ac:dyDescent="0.25">
      <c r="E460" s="33"/>
      <c r="H460" s="33"/>
      <c r="K460" s="33"/>
    </row>
    <row r="461" spans="1:27" x14ac:dyDescent="0.25">
      <c r="D461" s="34" t="s">
        <v>191</v>
      </c>
      <c r="E461" s="33"/>
      <c r="H461" s="33">
        <v>1.5</v>
      </c>
      <c r="I461" t="s">
        <v>192</v>
      </c>
      <c r="J461">
        <f>ROUND(H461/100*K456,5)</f>
        <v>2.964E-2</v>
      </c>
      <c r="K461" s="33"/>
    </row>
    <row r="462" spans="1:27" x14ac:dyDescent="0.25">
      <c r="D462" s="34" t="s">
        <v>190</v>
      </c>
      <c r="E462" s="33"/>
      <c r="H462" s="33"/>
      <c r="K462" s="35">
        <f>SUM(J453:J461)</f>
        <v>2.8315200000000003</v>
      </c>
    </row>
    <row r="463" spans="1:27" x14ac:dyDescent="0.25">
      <c r="D463" s="34" t="s">
        <v>198</v>
      </c>
      <c r="E463" s="33"/>
      <c r="H463" s="33">
        <v>5</v>
      </c>
      <c r="I463" t="s">
        <v>192</v>
      </c>
      <c r="K463" s="31">
        <f>ROUND(H463/100*K462,5)</f>
        <v>0.14158000000000001</v>
      </c>
    </row>
    <row r="464" spans="1:27" x14ac:dyDescent="0.25">
      <c r="D464" s="34" t="s">
        <v>193</v>
      </c>
      <c r="E464" s="33"/>
      <c r="H464" s="33"/>
      <c r="K464" s="35">
        <f>SUM(K462:K463)</f>
        <v>2.9731000000000001</v>
      </c>
    </row>
    <row r="466" spans="1:27" ht="45" customHeight="1" x14ac:dyDescent="0.25">
      <c r="A466" s="26" t="s">
        <v>363</v>
      </c>
      <c r="B466" s="26" t="s">
        <v>83</v>
      </c>
      <c r="C466" s="27" t="s">
        <v>27</v>
      </c>
      <c r="D466" s="7" t="s">
        <v>84</v>
      </c>
      <c r="E466" s="6"/>
      <c r="F466" s="6"/>
      <c r="G466" s="27"/>
      <c r="H466" s="28" t="s">
        <v>173</v>
      </c>
      <c r="I466" s="5">
        <v>1</v>
      </c>
      <c r="J466" s="4"/>
      <c r="K466" s="29">
        <f>ROUND(K478,2)</f>
        <v>9.1300000000000008</v>
      </c>
      <c r="L466" s="27"/>
      <c r="M466" s="27"/>
      <c r="N466" s="27"/>
      <c r="O466" s="27"/>
      <c r="P466" s="27"/>
      <c r="Q466" s="27"/>
      <c r="R466" s="27"/>
      <c r="S466" s="27"/>
      <c r="T466" s="27"/>
      <c r="U466" s="27"/>
      <c r="V466" s="27"/>
      <c r="W466" s="27"/>
      <c r="X466" s="27"/>
      <c r="Y466" s="27"/>
      <c r="Z466" s="27"/>
      <c r="AA466" s="27"/>
    </row>
    <row r="467" spans="1:27" x14ac:dyDescent="0.25">
      <c r="B467" s="22" t="s">
        <v>174</v>
      </c>
    </row>
    <row r="468" spans="1:27" x14ac:dyDescent="0.25">
      <c r="B468" t="s">
        <v>238</v>
      </c>
      <c r="C468" t="s">
        <v>176</v>
      </c>
      <c r="D468" t="s">
        <v>239</v>
      </c>
      <c r="E468" s="30">
        <v>5.1999999999999998E-2</v>
      </c>
      <c r="F468" t="s">
        <v>178</v>
      </c>
      <c r="G468" t="s">
        <v>179</v>
      </c>
      <c r="H468" s="31">
        <v>33.24</v>
      </c>
      <c r="I468" t="s">
        <v>180</v>
      </c>
      <c r="J468" s="32">
        <f>ROUND(E468/I466* H468,5)</f>
        <v>1.72848</v>
      </c>
      <c r="K468" s="33"/>
    </row>
    <row r="469" spans="1:27" x14ac:dyDescent="0.25">
      <c r="B469" t="s">
        <v>181</v>
      </c>
      <c r="C469" t="s">
        <v>176</v>
      </c>
      <c r="D469" t="s">
        <v>182</v>
      </c>
      <c r="E469" s="30">
        <v>5.1999999999999998E-2</v>
      </c>
      <c r="F469" t="s">
        <v>178</v>
      </c>
      <c r="G469" t="s">
        <v>179</v>
      </c>
      <c r="H469" s="31">
        <v>28.5</v>
      </c>
      <c r="I469" t="s">
        <v>180</v>
      </c>
      <c r="J469" s="32">
        <f>ROUND(E469/I466* H469,5)</f>
        <v>1.482</v>
      </c>
      <c r="K469" s="33"/>
    </row>
    <row r="470" spans="1:27" x14ac:dyDescent="0.25">
      <c r="D470" s="34" t="s">
        <v>183</v>
      </c>
      <c r="E470" s="33"/>
      <c r="H470" s="33"/>
      <c r="K470" s="31">
        <f>SUM(J468:J469)</f>
        <v>3.21048</v>
      </c>
    </row>
    <row r="471" spans="1:27" x14ac:dyDescent="0.25">
      <c r="B471" s="22" t="s">
        <v>184</v>
      </c>
      <c r="E471" s="33"/>
      <c r="H471" s="33"/>
      <c r="K471" s="33"/>
    </row>
    <row r="472" spans="1:27" x14ac:dyDescent="0.25">
      <c r="B472" t="s">
        <v>364</v>
      </c>
      <c r="C472" t="s">
        <v>27</v>
      </c>
      <c r="D472" t="s">
        <v>365</v>
      </c>
      <c r="E472" s="30">
        <v>1.02</v>
      </c>
      <c r="G472" t="s">
        <v>179</v>
      </c>
      <c r="H472" s="31">
        <v>5.33</v>
      </c>
      <c r="I472" t="s">
        <v>180</v>
      </c>
      <c r="J472" s="32">
        <f>ROUND(E472* H472,5)</f>
        <v>5.4366000000000003</v>
      </c>
      <c r="K472" s="33"/>
    </row>
    <row r="473" spans="1:27" x14ac:dyDescent="0.25">
      <c r="D473" s="34" t="s">
        <v>189</v>
      </c>
      <c r="E473" s="33"/>
      <c r="H473" s="33"/>
      <c r="K473" s="31">
        <f>SUM(J472:J472)</f>
        <v>5.4366000000000003</v>
      </c>
    </row>
    <row r="474" spans="1:27" x14ac:dyDescent="0.25">
      <c r="E474" s="33"/>
      <c r="H474" s="33"/>
      <c r="K474" s="33"/>
    </row>
    <row r="475" spans="1:27" x14ac:dyDescent="0.25">
      <c r="D475" s="34" t="s">
        <v>191</v>
      </c>
      <c r="E475" s="33"/>
      <c r="H475" s="33">
        <v>1.5</v>
      </c>
      <c r="I475" t="s">
        <v>192</v>
      </c>
      <c r="J475">
        <f>ROUND(H475/100*K470,5)</f>
        <v>4.8160000000000001E-2</v>
      </c>
      <c r="K475" s="33"/>
    </row>
    <row r="476" spans="1:27" x14ac:dyDescent="0.25">
      <c r="D476" s="34" t="s">
        <v>190</v>
      </c>
      <c r="E476" s="33"/>
      <c r="H476" s="33"/>
      <c r="K476" s="35">
        <f>SUM(J467:J475)</f>
        <v>8.6952400000000001</v>
      </c>
    </row>
    <row r="477" spans="1:27" x14ac:dyDescent="0.25">
      <c r="D477" s="34" t="s">
        <v>198</v>
      </c>
      <c r="E477" s="33"/>
      <c r="H477" s="33">
        <v>5</v>
      </c>
      <c r="I477" t="s">
        <v>192</v>
      </c>
      <c r="K477" s="31">
        <f>ROUND(H477/100*K476,5)</f>
        <v>0.43475999999999998</v>
      </c>
    </row>
    <row r="478" spans="1:27" x14ac:dyDescent="0.25">
      <c r="D478" s="34" t="s">
        <v>193</v>
      </c>
      <c r="E478" s="33"/>
      <c r="H478" s="33"/>
      <c r="K478" s="35">
        <f>SUM(K476:K477)</f>
        <v>9.1300000000000008</v>
      </c>
    </row>
    <row r="480" spans="1:27" ht="45" customHeight="1" x14ac:dyDescent="0.25">
      <c r="A480" s="26" t="s">
        <v>366</v>
      </c>
      <c r="B480" s="26" t="s">
        <v>81</v>
      </c>
      <c r="C480" s="27" t="s">
        <v>27</v>
      </c>
      <c r="D480" s="7" t="s">
        <v>82</v>
      </c>
      <c r="E480" s="6"/>
      <c r="F480" s="6"/>
      <c r="G480" s="27"/>
      <c r="H480" s="28" t="s">
        <v>173</v>
      </c>
      <c r="I480" s="5">
        <v>1</v>
      </c>
      <c r="J480" s="4"/>
      <c r="K480" s="29">
        <f>ROUND(K492,2)</f>
        <v>16.47</v>
      </c>
      <c r="L480" s="27"/>
      <c r="M480" s="27"/>
      <c r="N480" s="27"/>
      <c r="O480" s="27"/>
      <c r="P480" s="27"/>
      <c r="Q480" s="27"/>
      <c r="R480" s="27"/>
      <c r="S480" s="27"/>
      <c r="T480" s="27"/>
      <c r="U480" s="27"/>
      <c r="V480" s="27"/>
      <c r="W480" s="27"/>
      <c r="X480" s="27"/>
      <c r="Y480" s="27"/>
      <c r="Z480" s="27"/>
      <c r="AA480" s="27"/>
    </row>
    <row r="481" spans="1:27" x14ac:dyDescent="0.25">
      <c r="B481" s="22" t="s">
        <v>174</v>
      </c>
    </row>
    <row r="482" spans="1:27" x14ac:dyDescent="0.25">
      <c r="B482" t="s">
        <v>238</v>
      </c>
      <c r="C482" t="s">
        <v>176</v>
      </c>
      <c r="D482" t="s">
        <v>239</v>
      </c>
      <c r="E482" s="30">
        <v>7.1999999999999995E-2</v>
      </c>
      <c r="F482" t="s">
        <v>178</v>
      </c>
      <c r="G482" t="s">
        <v>179</v>
      </c>
      <c r="H482" s="31">
        <v>33.24</v>
      </c>
      <c r="I482" t="s">
        <v>180</v>
      </c>
      <c r="J482" s="32">
        <f>ROUND(E482/I480* H482,5)</f>
        <v>2.3932799999999999</v>
      </c>
      <c r="K482" s="33"/>
    </row>
    <row r="483" spans="1:27" x14ac:dyDescent="0.25">
      <c r="B483" t="s">
        <v>181</v>
      </c>
      <c r="C483" t="s">
        <v>176</v>
      </c>
      <c r="D483" t="s">
        <v>182</v>
      </c>
      <c r="E483" s="30">
        <v>7.1999999999999995E-2</v>
      </c>
      <c r="F483" t="s">
        <v>178</v>
      </c>
      <c r="G483" t="s">
        <v>179</v>
      </c>
      <c r="H483" s="31">
        <v>28.5</v>
      </c>
      <c r="I483" t="s">
        <v>180</v>
      </c>
      <c r="J483" s="32">
        <f>ROUND(E483/I480* H483,5)</f>
        <v>2.052</v>
      </c>
      <c r="K483" s="33"/>
    </row>
    <row r="484" spans="1:27" x14ac:dyDescent="0.25">
      <c r="D484" s="34" t="s">
        <v>183</v>
      </c>
      <c r="E484" s="33"/>
      <c r="H484" s="33"/>
      <c r="K484" s="31">
        <f>SUM(J482:J483)</f>
        <v>4.4452800000000003</v>
      </c>
    </row>
    <row r="485" spans="1:27" x14ac:dyDescent="0.25">
      <c r="B485" s="22" t="s">
        <v>184</v>
      </c>
      <c r="E485" s="33"/>
      <c r="H485" s="33"/>
      <c r="K485" s="33"/>
    </row>
    <row r="486" spans="1:27" x14ac:dyDescent="0.25">
      <c r="B486" t="s">
        <v>367</v>
      </c>
      <c r="C486" t="s">
        <v>27</v>
      </c>
      <c r="D486" t="s">
        <v>368</v>
      </c>
      <c r="E486" s="30">
        <v>1.02</v>
      </c>
      <c r="G486" t="s">
        <v>179</v>
      </c>
      <c r="H486" s="31">
        <v>10.95</v>
      </c>
      <c r="I486" t="s">
        <v>180</v>
      </c>
      <c r="J486" s="32">
        <f>ROUND(E486* H486,5)</f>
        <v>11.169</v>
      </c>
      <c r="K486" s="33"/>
    </row>
    <row r="487" spans="1:27" x14ac:dyDescent="0.25">
      <c r="D487" s="34" t="s">
        <v>189</v>
      </c>
      <c r="E487" s="33"/>
      <c r="H487" s="33"/>
      <c r="K487" s="31">
        <f>SUM(J486:J486)</f>
        <v>11.169</v>
      </c>
    </row>
    <row r="488" spans="1:27" x14ac:dyDescent="0.25">
      <c r="E488" s="33"/>
      <c r="H488" s="33"/>
      <c r="K488" s="33"/>
    </row>
    <row r="489" spans="1:27" x14ac:dyDescent="0.25">
      <c r="D489" s="34" t="s">
        <v>191</v>
      </c>
      <c r="E489" s="33"/>
      <c r="H489" s="33">
        <v>1.5</v>
      </c>
      <c r="I489" t="s">
        <v>192</v>
      </c>
      <c r="J489">
        <f>ROUND(H489/100*K484,5)</f>
        <v>6.6680000000000003E-2</v>
      </c>
      <c r="K489" s="33"/>
    </row>
    <row r="490" spans="1:27" x14ac:dyDescent="0.25">
      <c r="D490" s="34" t="s">
        <v>190</v>
      </c>
      <c r="E490" s="33"/>
      <c r="H490" s="33"/>
      <c r="K490" s="35">
        <f>SUM(J481:J489)</f>
        <v>15.680960000000001</v>
      </c>
    </row>
    <row r="491" spans="1:27" x14ac:dyDescent="0.25">
      <c r="D491" s="34" t="s">
        <v>198</v>
      </c>
      <c r="E491" s="33"/>
      <c r="H491" s="33">
        <v>5</v>
      </c>
      <c r="I491" t="s">
        <v>192</v>
      </c>
      <c r="K491" s="31">
        <f>ROUND(H491/100*K490,5)</f>
        <v>0.78405000000000002</v>
      </c>
    </row>
    <row r="492" spans="1:27" x14ac:dyDescent="0.25">
      <c r="D492" s="34" t="s">
        <v>193</v>
      </c>
      <c r="E492" s="33"/>
      <c r="H492" s="33"/>
      <c r="K492" s="35">
        <f>SUM(K490:K491)</f>
        <v>16.465009999999999</v>
      </c>
    </row>
    <row r="494" spans="1:27" ht="45" customHeight="1" x14ac:dyDescent="0.25">
      <c r="A494" s="26" t="s">
        <v>369</v>
      </c>
      <c r="B494" s="26" t="s">
        <v>99</v>
      </c>
      <c r="C494" s="27" t="s">
        <v>17</v>
      </c>
      <c r="D494" s="7" t="s">
        <v>100</v>
      </c>
      <c r="E494" s="6"/>
      <c r="F494" s="6"/>
      <c r="G494" s="27"/>
      <c r="H494" s="28" t="s">
        <v>173</v>
      </c>
      <c r="I494" s="5">
        <v>1</v>
      </c>
      <c r="J494" s="4"/>
      <c r="K494" s="29">
        <f>ROUND(K507,2)</f>
        <v>622</v>
      </c>
      <c r="L494" s="27"/>
      <c r="M494" s="27"/>
      <c r="N494" s="27"/>
      <c r="O494" s="27"/>
      <c r="P494" s="27"/>
      <c r="Q494" s="27"/>
      <c r="R494" s="27"/>
      <c r="S494" s="27"/>
      <c r="T494" s="27"/>
      <c r="U494" s="27"/>
      <c r="V494" s="27"/>
      <c r="W494" s="27"/>
      <c r="X494" s="27"/>
      <c r="Y494" s="27"/>
      <c r="Z494" s="27"/>
      <c r="AA494" s="27"/>
    </row>
    <row r="495" spans="1:27" x14ac:dyDescent="0.25">
      <c r="B495" s="22" t="s">
        <v>174</v>
      </c>
    </row>
    <row r="496" spans="1:27" x14ac:dyDescent="0.25">
      <c r="B496" t="s">
        <v>238</v>
      </c>
      <c r="C496" t="s">
        <v>176</v>
      </c>
      <c r="D496" t="s">
        <v>239</v>
      </c>
      <c r="E496" s="30">
        <v>0.6</v>
      </c>
      <c r="F496" t="s">
        <v>178</v>
      </c>
      <c r="G496" t="s">
        <v>179</v>
      </c>
      <c r="H496" s="31">
        <v>33.24</v>
      </c>
      <c r="I496" t="s">
        <v>180</v>
      </c>
      <c r="J496" s="32">
        <f>ROUND(E496/I494* H496,5)</f>
        <v>19.943999999999999</v>
      </c>
      <c r="K496" s="33"/>
    </row>
    <row r="497" spans="1:27" x14ac:dyDescent="0.25">
      <c r="B497" t="s">
        <v>181</v>
      </c>
      <c r="C497" t="s">
        <v>176</v>
      </c>
      <c r="D497" t="s">
        <v>182</v>
      </c>
      <c r="E497" s="30">
        <v>0.2</v>
      </c>
      <c r="F497" t="s">
        <v>178</v>
      </c>
      <c r="G497" t="s">
        <v>179</v>
      </c>
      <c r="H497" s="31">
        <v>28.5</v>
      </c>
      <c r="I497" t="s">
        <v>180</v>
      </c>
      <c r="J497" s="32">
        <f>ROUND(E497/I494* H497,5)</f>
        <v>5.7</v>
      </c>
      <c r="K497" s="33"/>
    </row>
    <row r="498" spans="1:27" x14ac:dyDescent="0.25">
      <c r="D498" s="34" t="s">
        <v>183</v>
      </c>
      <c r="E498" s="33"/>
      <c r="H498" s="33"/>
      <c r="K498" s="31">
        <f>SUM(J496:J497)</f>
        <v>25.643999999999998</v>
      </c>
    </row>
    <row r="499" spans="1:27" x14ac:dyDescent="0.25">
      <c r="B499" s="22" t="s">
        <v>184</v>
      </c>
      <c r="E499" s="33"/>
      <c r="H499" s="33"/>
      <c r="K499" s="33"/>
    </row>
    <row r="500" spans="1:27" x14ac:dyDescent="0.25">
      <c r="B500" t="s">
        <v>370</v>
      </c>
      <c r="C500" t="s">
        <v>17</v>
      </c>
      <c r="D500" t="s">
        <v>371</v>
      </c>
      <c r="E500" s="30">
        <v>1</v>
      </c>
      <c r="G500" t="s">
        <v>179</v>
      </c>
      <c r="H500" s="31">
        <v>565.84</v>
      </c>
      <c r="I500" t="s">
        <v>180</v>
      </c>
      <c r="J500" s="32">
        <f>ROUND(E500* H500,5)</f>
        <v>565.84</v>
      </c>
      <c r="K500" s="33"/>
    </row>
    <row r="501" spans="1:27" x14ac:dyDescent="0.25">
      <c r="B501" t="s">
        <v>372</v>
      </c>
      <c r="C501" t="s">
        <v>17</v>
      </c>
      <c r="D501" t="s">
        <v>373</v>
      </c>
      <c r="E501" s="30">
        <v>1</v>
      </c>
      <c r="G501" t="s">
        <v>179</v>
      </c>
      <c r="H501" s="31">
        <v>0.51</v>
      </c>
      <c r="I501" t="s">
        <v>180</v>
      </c>
      <c r="J501" s="32">
        <f>ROUND(E501* H501,5)</f>
        <v>0.51</v>
      </c>
      <c r="K501" s="33"/>
    </row>
    <row r="502" spans="1:27" x14ac:dyDescent="0.25">
      <c r="D502" s="34" t="s">
        <v>189</v>
      </c>
      <c r="E502" s="33"/>
      <c r="H502" s="33"/>
      <c r="K502" s="31">
        <f>SUM(J500:J501)</f>
        <v>566.35</v>
      </c>
    </row>
    <row r="503" spans="1:27" x14ac:dyDescent="0.25">
      <c r="E503" s="33"/>
      <c r="H503" s="33"/>
      <c r="K503" s="33"/>
    </row>
    <row r="504" spans="1:27" x14ac:dyDescent="0.25">
      <c r="D504" s="34" t="s">
        <v>191</v>
      </c>
      <c r="E504" s="33"/>
      <c r="H504" s="33">
        <v>1.5</v>
      </c>
      <c r="I504" t="s">
        <v>192</v>
      </c>
      <c r="J504">
        <f>ROUND(H504/100*K498,5)</f>
        <v>0.38466</v>
      </c>
      <c r="K504" s="33"/>
    </row>
    <row r="505" spans="1:27" x14ac:dyDescent="0.25">
      <c r="D505" s="34" t="s">
        <v>190</v>
      </c>
      <c r="E505" s="33"/>
      <c r="H505" s="33"/>
      <c r="K505" s="35">
        <f>SUM(J495:J504)</f>
        <v>592.37866000000008</v>
      </c>
    </row>
    <row r="506" spans="1:27" x14ac:dyDescent="0.25">
      <c r="D506" s="34" t="s">
        <v>198</v>
      </c>
      <c r="E506" s="33"/>
      <c r="H506" s="33">
        <v>5</v>
      </c>
      <c r="I506" t="s">
        <v>192</v>
      </c>
      <c r="K506" s="31">
        <f>ROUND(H506/100*K505,5)</f>
        <v>29.618929999999999</v>
      </c>
    </row>
    <row r="507" spans="1:27" x14ac:dyDescent="0.25">
      <c r="D507" s="34" t="s">
        <v>193</v>
      </c>
      <c r="E507" s="33"/>
      <c r="H507" s="33"/>
      <c r="K507" s="35">
        <f>SUM(K505:K506)</f>
        <v>621.99759000000006</v>
      </c>
    </row>
    <row r="509" spans="1:27" ht="45" customHeight="1" x14ac:dyDescent="0.25">
      <c r="A509" s="26" t="s">
        <v>374</v>
      </c>
      <c r="B509" s="26" t="s">
        <v>101</v>
      </c>
      <c r="C509" s="27" t="s">
        <v>17</v>
      </c>
      <c r="D509" s="7" t="s">
        <v>102</v>
      </c>
      <c r="E509" s="6"/>
      <c r="F509" s="6"/>
      <c r="G509" s="27"/>
      <c r="H509" s="28" t="s">
        <v>173</v>
      </c>
      <c r="I509" s="5">
        <v>1</v>
      </c>
      <c r="J509" s="4"/>
      <c r="K509" s="29">
        <f>ROUND(K521,2)</f>
        <v>240.96</v>
      </c>
      <c r="L509" s="27"/>
      <c r="M509" s="27"/>
      <c r="N509" s="27"/>
      <c r="O509" s="27"/>
      <c r="P509" s="27"/>
      <c r="Q509" s="27"/>
      <c r="R509" s="27"/>
      <c r="S509" s="27"/>
      <c r="T509" s="27"/>
      <c r="U509" s="27"/>
      <c r="V509" s="27"/>
      <c r="W509" s="27"/>
      <c r="X509" s="27"/>
      <c r="Y509" s="27"/>
      <c r="Z509" s="27"/>
      <c r="AA509" s="27"/>
    </row>
    <row r="510" spans="1:27" x14ac:dyDescent="0.25">
      <c r="B510" s="22" t="s">
        <v>174</v>
      </c>
    </row>
    <row r="511" spans="1:27" x14ac:dyDescent="0.25">
      <c r="B511" t="s">
        <v>375</v>
      </c>
      <c r="C511" t="s">
        <v>176</v>
      </c>
      <c r="D511" t="s">
        <v>376</v>
      </c>
      <c r="E511" s="30">
        <v>0.15</v>
      </c>
      <c r="F511" t="s">
        <v>178</v>
      </c>
      <c r="G511" t="s">
        <v>179</v>
      </c>
      <c r="H511" s="31">
        <v>33.24</v>
      </c>
      <c r="I511" t="s">
        <v>180</v>
      </c>
      <c r="J511" s="32">
        <f>ROUND(E511/I509* H511,5)</f>
        <v>4.9859999999999998</v>
      </c>
      <c r="K511" s="33"/>
    </row>
    <row r="512" spans="1:27" x14ac:dyDescent="0.25">
      <c r="B512" t="s">
        <v>377</v>
      </c>
      <c r="C512" t="s">
        <v>176</v>
      </c>
      <c r="D512" t="s">
        <v>378</v>
      </c>
      <c r="E512" s="30">
        <v>0.15</v>
      </c>
      <c r="F512" t="s">
        <v>178</v>
      </c>
      <c r="G512" t="s">
        <v>179</v>
      </c>
      <c r="H512" s="31">
        <v>28.5</v>
      </c>
      <c r="I512" t="s">
        <v>180</v>
      </c>
      <c r="J512" s="32">
        <f>ROUND(E512/I509* H512,5)</f>
        <v>4.2750000000000004</v>
      </c>
      <c r="K512" s="33"/>
    </row>
    <row r="513" spans="1:27" x14ac:dyDescent="0.25">
      <c r="D513" s="34" t="s">
        <v>183</v>
      </c>
      <c r="E513" s="33"/>
      <c r="H513" s="33"/>
      <c r="K513" s="31">
        <f>SUM(J511:J512)</f>
        <v>9.2609999999999992</v>
      </c>
    </row>
    <row r="514" spans="1:27" x14ac:dyDescent="0.25">
      <c r="B514" s="22" t="s">
        <v>184</v>
      </c>
      <c r="E514" s="33"/>
      <c r="H514" s="33"/>
      <c r="K514" s="33"/>
    </row>
    <row r="515" spans="1:27" x14ac:dyDescent="0.25">
      <c r="B515" t="s">
        <v>379</v>
      </c>
      <c r="C515" t="s">
        <v>17</v>
      </c>
      <c r="D515" t="s">
        <v>380</v>
      </c>
      <c r="E515" s="30">
        <v>1</v>
      </c>
      <c r="G515" t="s">
        <v>179</v>
      </c>
      <c r="H515" s="31">
        <v>220.09</v>
      </c>
      <c r="I515" t="s">
        <v>180</v>
      </c>
      <c r="J515" s="32">
        <f>ROUND(E515* H515,5)</f>
        <v>220.09</v>
      </c>
      <c r="K515" s="33"/>
    </row>
    <row r="516" spans="1:27" x14ac:dyDescent="0.25">
      <c r="D516" s="34" t="s">
        <v>189</v>
      </c>
      <c r="E516" s="33"/>
      <c r="H516" s="33"/>
      <c r="K516" s="31">
        <f>SUM(J515:J515)</f>
        <v>220.09</v>
      </c>
    </row>
    <row r="517" spans="1:27" x14ac:dyDescent="0.25">
      <c r="E517" s="33"/>
      <c r="H517" s="33"/>
      <c r="K517" s="33"/>
    </row>
    <row r="518" spans="1:27" x14ac:dyDescent="0.25">
      <c r="D518" s="34" t="s">
        <v>191</v>
      </c>
      <c r="E518" s="33"/>
      <c r="H518" s="33">
        <v>1.5</v>
      </c>
      <c r="I518" t="s">
        <v>192</v>
      </c>
      <c r="J518">
        <f>ROUND(H518/100*K513,5)</f>
        <v>0.13891999999999999</v>
      </c>
      <c r="K518" s="33"/>
    </row>
    <row r="519" spans="1:27" x14ac:dyDescent="0.25">
      <c r="D519" s="34" t="s">
        <v>190</v>
      </c>
      <c r="E519" s="33"/>
      <c r="H519" s="33"/>
      <c r="K519" s="35">
        <f>SUM(J510:J518)</f>
        <v>229.48992000000001</v>
      </c>
    </row>
    <row r="520" spans="1:27" x14ac:dyDescent="0.25">
      <c r="D520" s="34" t="s">
        <v>198</v>
      </c>
      <c r="E520" s="33"/>
      <c r="H520" s="33">
        <v>5</v>
      </c>
      <c r="I520" t="s">
        <v>192</v>
      </c>
      <c r="K520" s="31">
        <f>ROUND(H520/100*K519,5)</f>
        <v>11.474500000000001</v>
      </c>
    </row>
    <row r="521" spans="1:27" x14ac:dyDescent="0.25">
      <c r="D521" s="34" t="s">
        <v>193</v>
      </c>
      <c r="E521" s="33"/>
      <c r="H521" s="33"/>
      <c r="K521" s="35">
        <f>SUM(K519:K520)</f>
        <v>240.96442000000002</v>
      </c>
    </row>
    <row r="523" spans="1:27" ht="45" customHeight="1" x14ac:dyDescent="0.25">
      <c r="A523" s="26" t="s">
        <v>381</v>
      </c>
      <c r="B523" s="26" t="s">
        <v>89</v>
      </c>
      <c r="C523" s="27" t="s">
        <v>17</v>
      </c>
      <c r="D523" s="7" t="s">
        <v>90</v>
      </c>
      <c r="E523" s="6"/>
      <c r="F523" s="6"/>
      <c r="G523" s="27"/>
      <c r="H523" s="28" t="s">
        <v>173</v>
      </c>
      <c r="I523" s="5">
        <v>1</v>
      </c>
      <c r="J523" s="4"/>
      <c r="K523" s="29">
        <f>ROUND(K536,2)</f>
        <v>12.03</v>
      </c>
      <c r="L523" s="27"/>
      <c r="M523" s="27"/>
      <c r="N523" s="27"/>
      <c r="O523" s="27"/>
      <c r="P523" s="27"/>
      <c r="Q523" s="27"/>
      <c r="R523" s="27"/>
      <c r="S523" s="27"/>
      <c r="T523" s="27"/>
      <c r="U523" s="27"/>
      <c r="V523" s="27"/>
      <c r="W523" s="27"/>
      <c r="X523" s="27"/>
      <c r="Y523" s="27"/>
      <c r="Z523" s="27"/>
      <c r="AA523" s="27"/>
    </row>
    <row r="524" spans="1:27" x14ac:dyDescent="0.25">
      <c r="B524" s="22" t="s">
        <v>174</v>
      </c>
    </row>
    <row r="525" spans="1:27" x14ac:dyDescent="0.25">
      <c r="B525" t="s">
        <v>181</v>
      </c>
      <c r="C525" t="s">
        <v>176</v>
      </c>
      <c r="D525" t="s">
        <v>182</v>
      </c>
      <c r="E525" s="30">
        <v>0.1</v>
      </c>
      <c r="F525" t="s">
        <v>178</v>
      </c>
      <c r="G525" t="s">
        <v>179</v>
      </c>
      <c r="H525" s="31">
        <v>28.5</v>
      </c>
      <c r="I525" t="s">
        <v>180</v>
      </c>
      <c r="J525" s="32">
        <f>ROUND(E525/I523* H525,5)</f>
        <v>2.85</v>
      </c>
      <c r="K525" s="33"/>
    </row>
    <row r="526" spans="1:27" x14ac:dyDescent="0.25">
      <c r="B526" t="s">
        <v>238</v>
      </c>
      <c r="C526" t="s">
        <v>176</v>
      </c>
      <c r="D526" t="s">
        <v>239</v>
      </c>
      <c r="E526" s="30">
        <v>0.11600000000000001</v>
      </c>
      <c r="F526" t="s">
        <v>178</v>
      </c>
      <c r="G526" t="s">
        <v>179</v>
      </c>
      <c r="H526" s="31">
        <v>33.24</v>
      </c>
      <c r="I526" t="s">
        <v>180</v>
      </c>
      <c r="J526" s="32">
        <f>ROUND(E526/I523* H526,5)</f>
        <v>3.8558400000000002</v>
      </c>
      <c r="K526" s="33"/>
    </row>
    <row r="527" spans="1:27" x14ac:dyDescent="0.25">
      <c r="D527" s="34" t="s">
        <v>183</v>
      </c>
      <c r="E527" s="33"/>
      <c r="H527" s="33"/>
      <c r="K527" s="31">
        <f>SUM(J525:J526)</f>
        <v>6.7058400000000002</v>
      </c>
    </row>
    <row r="528" spans="1:27" x14ac:dyDescent="0.25">
      <c r="B528" s="22" t="s">
        <v>184</v>
      </c>
      <c r="E528" s="33"/>
      <c r="H528" s="33"/>
      <c r="K528" s="33"/>
    </row>
    <row r="529" spans="1:27" x14ac:dyDescent="0.25">
      <c r="B529" t="s">
        <v>382</v>
      </c>
      <c r="C529" t="s">
        <v>17</v>
      </c>
      <c r="D529" t="s">
        <v>383</v>
      </c>
      <c r="E529" s="30">
        <v>1</v>
      </c>
      <c r="G529" t="s">
        <v>179</v>
      </c>
      <c r="H529" s="31">
        <v>4.3</v>
      </c>
      <c r="I529" t="s">
        <v>180</v>
      </c>
      <c r="J529" s="32">
        <f>ROUND(E529* H529,5)</f>
        <v>4.3</v>
      </c>
      <c r="K529" s="33"/>
    </row>
    <row r="530" spans="1:27" x14ac:dyDescent="0.25">
      <c r="B530" t="s">
        <v>384</v>
      </c>
      <c r="C530" t="s">
        <v>17</v>
      </c>
      <c r="D530" t="s">
        <v>385</v>
      </c>
      <c r="E530" s="30">
        <v>1</v>
      </c>
      <c r="G530" t="s">
        <v>179</v>
      </c>
      <c r="H530" s="31">
        <v>0.35</v>
      </c>
      <c r="I530" t="s">
        <v>180</v>
      </c>
      <c r="J530" s="32">
        <f>ROUND(E530* H530,5)</f>
        <v>0.35</v>
      </c>
      <c r="K530" s="33"/>
    </row>
    <row r="531" spans="1:27" x14ac:dyDescent="0.25">
      <c r="D531" s="34" t="s">
        <v>189</v>
      </c>
      <c r="E531" s="33"/>
      <c r="H531" s="33"/>
      <c r="K531" s="31">
        <f>SUM(J529:J530)</f>
        <v>4.6499999999999995</v>
      </c>
    </row>
    <row r="532" spans="1:27" x14ac:dyDescent="0.25">
      <c r="E532" s="33"/>
      <c r="H532" s="33"/>
      <c r="K532" s="33"/>
    </row>
    <row r="533" spans="1:27" x14ac:dyDescent="0.25">
      <c r="D533" s="34" t="s">
        <v>191</v>
      </c>
      <c r="E533" s="33"/>
      <c r="H533" s="33">
        <v>1.5</v>
      </c>
      <c r="I533" t="s">
        <v>192</v>
      </c>
      <c r="J533">
        <f>ROUND(H533/100*K527,5)</f>
        <v>0.10059</v>
      </c>
      <c r="K533" s="33"/>
    </row>
    <row r="534" spans="1:27" x14ac:dyDescent="0.25">
      <c r="D534" s="34" t="s">
        <v>190</v>
      </c>
      <c r="E534" s="33"/>
      <c r="H534" s="33"/>
      <c r="K534" s="35">
        <f>SUM(J524:J533)</f>
        <v>11.456429999999999</v>
      </c>
    </row>
    <row r="535" spans="1:27" x14ac:dyDescent="0.25">
      <c r="D535" s="34" t="s">
        <v>198</v>
      </c>
      <c r="E535" s="33"/>
      <c r="H535" s="33">
        <v>5</v>
      </c>
      <c r="I535" t="s">
        <v>192</v>
      </c>
      <c r="K535" s="31">
        <f>ROUND(H535/100*K534,5)</f>
        <v>0.57282</v>
      </c>
    </row>
    <row r="536" spans="1:27" x14ac:dyDescent="0.25">
      <c r="D536" s="34" t="s">
        <v>193</v>
      </c>
      <c r="E536" s="33"/>
      <c r="H536" s="33"/>
      <c r="K536" s="35">
        <f>SUM(K534:K535)</f>
        <v>12.029249999999999</v>
      </c>
    </row>
    <row r="538" spans="1:27" ht="45" customHeight="1" x14ac:dyDescent="0.25">
      <c r="A538" s="26" t="s">
        <v>386</v>
      </c>
      <c r="B538" s="26" t="s">
        <v>105</v>
      </c>
      <c r="C538" s="27" t="s">
        <v>17</v>
      </c>
      <c r="D538" s="7" t="s">
        <v>106</v>
      </c>
      <c r="E538" s="6"/>
      <c r="F538" s="6"/>
      <c r="G538" s="27"/>
      <c r="H538" s="28" t="s">
        <v>173</v>
      </c>
      <c r="I538" s="5">
        <v>1</v>
      </c>
      <c r="J538" s="4"/>
      <c r="K538" s="29">
        <f>ROUND(K551,2)</f>
        <v>998.41</v>
      </c>
      <c r="L538" s="27"/>
      <c r="M538" s="27"/>
      <c r="N538" s="27"/>
      <c r="O538" s="27"/>
      <c r="P538" s="27"/>
      <c r="Q538" s="27"/>
      <c r="R538" s="27"/>
      <c r="S538" s="27"/>
      <c r="T538" s="27"/>
      <c r="U538" s="27"/>
      <c r="V538" s="27"/>
      <c r="W538" s="27"/>
      <c r="X538" s="27"/>
      <c r="Y538" s="27"/>
      <c r="Z538" s="27"/>
      <c r="AA538" s="27"/>
    </row>
    <row r="539" spans="1:27" x14ac:dyDescent="0.25">
      <c r="B539" s="22" t="s">
        <v>174</v>
      </c>
    </row>
    <row r="540" spans="1:27" x14ac:dyDescent="0.25">
      <c r="B540" t="s">
        <v>238</v>
      </c>
      <c r="C540" t="s">
        <v>176</v>
      </c>
      <c r="D540" t="s">
        <v>239</v>
      </c>
      <c r="E540" s="30">
        <v>3</v>
      </c>
      <c r="F540" t="s">
        <v>178</v>
      </c>
      <c r="G540" t="s">
        <v>179</v>
      </c>
      <c r="H540" s="31">
        <v>33.24</v>
      </c>
      <c r="I540" t="s">
        <v>180</v>
      </c>
      <c r="J540" s="32">
        <f>ROUND(E540/I538* H540,5)</f>
        <v>99.72</v>
      </c>
      <c r="K540" s="33"/>
    </row>
    <row r="541" spans="1:27" x14ac:dyDescent="0.25">
      <c r="B541" t="s">
        <v>181</v>
      </c>
      <c r="C541" t="s">
        <v>176</v>
      </c>
      <c r="D541" t="s">
        <v>182</v>
      </c>
      <c r="E541" s="30">
        <v>3</v>
      </c>
      <c r="F541" t="s">
        <v>178</v>
      </c>
      <c r="G541" t="s">
        <v>179</v>
      </c>
      <c r="H541" s="31">
        <v>28.5</v>
      </c>
      <c r="I541" t="s">
        <v>180</v>
      </c>
      <c r="J541" s="32">
        <f>ROUND(E541/I538* H541,5)</f>
        <v>85.5</v>
      </c>
      <c r="K541" s="33"/>
    </row>
    <row r="542" spans="1:27" x14ac:dyDescent="0.25">
      <c r="D542" s="34" t="s">
        <v>183</v>
      </c>
      <c r="E542" s="33"/>
      <c r="H542" s="33"/>
      <c r="K542" s="31">
        <f>SUM(J540:J541)</f>
        <v>185.22</v>
      </c>
    </row>
    <row r="543" spans="1:27" x14ac:dyDescent="0.25">
      <c r="B543" s="22" t="s">
        <v>184</v>
      </c>
      <c r="E543" s="33"/>
      <c r="H543" s="33"/>
      <c r="K543" s="33"/>
    </row>
    <row r="544" spans="1:27" x14ac:dyDescent="0.25">
      <c r="B544" t="s">
        <v>387</v>
      </c>
      <c r="C544" t="s">
        <v>17</v>
      </c>
      <c r="D544" t="s">
        <v>388</v>
      </c>
      <c r="E544" s="30">
        <v>1</v>
      </c>
      <c r="G544" t="s">
        <v>179</v>
      </c>
      <c r="H544" s="31">
        <v>25.32</v>
      </c>
      <c r="I544" t="s">
        <v>180</v>
      </c>
      <c r="J544" s="32">
        <f>ROUND(E544* H544,5)</f>
        <v>25.32</v>
      </c>
      <c r="K544" s="33"/>
    </row>
    <row r="545" spans="1:27" x14ac:dyDescent="0.25">
      <c r="B545" t="s">
        <v>389</v>
      </c>
      <c r="C545" t="s">
        <v>17</v>
      </c>
      <c r="D545" t="s">
        <v>390</v>
      </c>
      <c r="E545" s="30">
        <v>1</v>
      </c>
      <c r="G545" t="s">
        <v>179</v>
      </c>
      <c r="H545" s="31">
        <v>737.55</v>
      </c>
      <c r="I545" t="s">
        <v>180</v>
      </c>
      <c r="J545" s="32">
        <f>ROUND(E545* H545,5)</f>
        <v>737.55</v>
      </c>
      <c r="K545" s="33"/>
    </row>
    <row r="546" spans="1:27" x14ac:dyDescent="0.25">
      <c r="D546" s="34" t="s">
        <v>189</v>
      </c>
      <c r="E546" s="33"/>
      <c r="H546" s="33"/>
      <c r="K546" s="31">
        <f>SUM(J544:J545)</f>
        <v>762.87</v>
      </c>
    </row>
    <row r="547" spans="1:27" x14ac:dyDescent="0.25">
      <c r="E547" s="33"/>
      <c r="H547" s="33"/>
      <c r="K547" s="33"/>
    </row>
    <row r="548" spans="1:27" x14ac:dyDescent="0.25">
      <c r="D548" s="34" t="s">
        <v>191</v>
      </c>
      <c r="E548" s="33"/>
      <c r="H548" s="33">
        <v>1.5</v>
      </c>
      <c r="I548" t="s">
        <v>192</v>
      </c>
      <c r="J548">
        <f>ROUND(H548/100*K542,5)</f>
        <v>2.7783000000000002</v>
      </c>
      <c r="K548" s="33"/>
    </row>
    <row r="549" spans="1:27" x14ac:dyDescent="0.25">
      <c r="D549" s="34" t="s">
        <v>190</v>
      </c>
      <c r="E549" s="33"/>
      <c r="H549" s="33"/>
      <c r="K549" s="35">
        <f>SUM(J539:J548)</f>
        <v>950.86829999999986</v>
      </c>
    </row>
    <row r="550" spans="1:27" x14ac:dyDescent="0.25">
      <c r="D550" s="34" t="s">
        <v>198</v>
      </c>
      <c r="E550" s="33"/>
      <c r="H550" s="33">
        <v>5</v>
      </c>
      <c r="I550" t="s">
        <v>192</v>
      </c>
      <c r="K550" s="31">
        <f>ROUND(H550/100*K549,5)</f>
        <v>47.543419999999998</v>
      </c>
    </row>
    <row r="551" spans="1:27" x14ac:dyDescent="0.25">
      <c r="D551" s="34" t="s">
        <v>193</v>
      </c>
      <c r="E551" s="33"/>
      <c r="H551" s="33"/>
      <c r="K551" s="35">
        <f>SUM(K549:K550)</f>
        <v>998.41171999999983</v>
      </c>
    </row>
    <row r="553" spans="1:27" ht="45" customHeight="1" x14ac:dyDescent="0.25">
      <c r="A553" s="26" t="s">
        <v>391</v>
      </c>
      <c r="B553" s="26" t="s">
        <v>91</v>
      </c>
      <c r="C553" s="27" t="s">
        <v>17</v>
      </c>
      <c r="D553" s="7" t="s">
        <v>92</v>
      </c>
      <c r="E553" s="6"/>
      <c r="F553" s="6"/>
      <c r="G553" s="27"/>
      <c r="H553" s="28" t="s">
        <v>173</v>
      </c>
      <c r="I553" s="5">
        <v>1</v>
      </c>
      <c r="J553" s="4"/>
      <c r="K553" s="29">
        <f>ROUND(K565,2)</f>
        <v>115.35</v>
      </c>
      <c r="L553" s="27"/>
      <c r="M553" s="27"/>
      <c r="N553" s="27"/>
      <c r="O553" s="27"/>
      <c r="P553" s="27"/>
      <c r="Q553" s="27"/>
      <c r="R553" s="27"/>
      <c r="S553" s="27"/>
      <c r="T553" s="27"/>
      <c r="U553" s="27"/>
      <c r="V553" s="27"/>
      <c r="W553" s="27"/>
      <c r="X553" s="27"/>
      <c r="Y553" s="27"/>
      <c r="Z553" s="27"/>
      <c r="AA553" s="27"/>
    </row>
    <row r="554" spans="1:27" x14ac:dyDescent="0.25">
      <c r="B554" s="22" t="s">
        <v>174</v>
      </c>
    </row>
    <row r="555" spans="1:27" x14ac:dyDescent="0.25">
      <c r="B555" t="s">
        <v>238</v>
      </c>
      <c r="C555" t="s">
        <v>176</v>
      </c>
      <c r="D555" t="s">
        <v>239</v>
      </c>
      <c r="E555" s="30">
        <v>0.15</v>
      </c>
      <c r="F555" t="s">
        <v>178</v>
      </c>
      <c r="G555" t="s">
        <v>179</v>
      </c>
      <c r="H555" s="31">
        <v>33.24</v>
      </c>
      <c r="I555" t="s">
        <v>180</v>
      </c>
      <c r="J555" s="32">
        <f>ROUND(E555/I553* H555,5)</f>
        <v>4.9859999999999998</v>
      </c>
      <c r="K555" s="33"/>
    </row>
    <row r="556" spans="1:27" x14ac:dyDescent="0.25">
      <c r="B556" t="s">
        <v>181</v>
      </c>
      <c r="C556" t="s">
        <v>176</v>
      </c>
      <c r="D556" t="s">
        <v>182</v>
      </c>
      <c r="E556" s="30">
        <v>0.13300000000000001</v>
      </c>
      <c r="F556" t="s">
        <v>178</v>
      </c>
      <c r="G556" t="s">
        <v>179</v>
      </c>
      <c r="H556" s="31">
        <v>28.5</v>
      </c>
      <c r="I556" t="s">
        <v>180</v>
      </c>
      <c r="J556" s="32">
        <f>ROUND(E556/I553* H556,5)</f>
        <v>3.7905000000000002</v>
      </c>
      <c r="K556" s="33"/>
    </row>
    <row r="557" spans="1:27" x14ac:dyDescent="0.25">
      <c r="D557" s="34" t="s">
        <v>183</v>
      </c>
      <c r="E557" s="33"/>
      <c r="H557" s="33"/>
      <c r="K557" s="31">
        <f>SUM(J555:J556)</f>
        <v>8.7765000000000004</v>
      </c>
    </row>
    <row r="558" spans="1:27" x14ac:dyDescent="0.25">
      <c r="B558" s="22" t="s">
        <v>184</v>
      </c>
      <c r="E558" s="33"/>
      <c r="H558" s="33"/>
      <c r="K558" s="33"/>
    </row>
    <row r="559" spans="1:27" x14ac:dyDescent="0.25">
      <c r="B559" t="s">
        <v>392</v>
      </c>
      <c r="C559" t="s">
        <v>17</v>
      </c>
      <c r="D559" t="s">
        <v>393</v>
      </c>
      <c r="E559" s="30">
        <v>1</v>
      </c>
      <c r="G559" t="s">
        <v>179</v>
      </c>
      <c r="H559" s="31">
        <v>100.95</v>
      </c>
      <c r="I559" t="s">
        <v>180</v>
      </c>
      <c r="J559" s="32">
        <f>ROUND(E559* H559,5)</f>
        <v>100.95</v>
      </c>
      <c r="K559" s="33"/>
    </row>
    <row r="560" spans="1:27" x14ac:dyDescent="0.25">
      <c r="D560" s="34" t="s">
        <v>189</v>
      </c>
      <c r="E560" s="33"/>
      <c r="H560" s="33"/>
      <c r="K560" s="31">
        <f>SUM(J559:J559)</f>
        <v>100.95</v>
      </c>
    </row>
    <row r="561" spans="1:27" x14ac:dyDescent="0.25">
      <c r="E561" s="33"/>
      <c r="H561" s="33"/>
      <c r="K561" s="33"/>
    </row>
    <row r="562" spans="1:27" x14ac:dyDescent="0.25">
      <c r="D562" s="34" t="s">
        <v>191</v>
      </c>
      <c r="E562" s="33"/>
      <c r="H562" s="33">
        <v>1.5</v>
      </c>
      <c r="I562" t="s">
        <v>192</v>
      </c>
      <c r="J562">
        <f>ROUND(H562/100*K557,5)</f>
        <v>0.13164999999999999</v>
      </c>
      <c r="K562" s="33"/>
    </row>
    <row r="563" spans="1:27" x14ac:dyDescent="0.25">
      <c r="D563" s="34" t="s">
        <v>190</v>
      </c>
      <c r="E563" s="33"/>
      <c r="H563" s="33"/>
      <c r="K563" s="35">
        <f>SUM(J554:J562)</f>
        <v>109.85814999999999</v>
      </c>
    </row>
    <row r="564" spans="1:27" x14ac:dyDescent="0.25">
      <c r="D564" s="34" t="s">
        <v>198</v>
      </c>
      <c r="E564" s="33"/>
      <c r="H564" s="33">
        <v>5</v>
      </c>
      <c r="I564" t="s">
        <v>192</v>
      </c>
      <c r="K564" s="31">
        <f>ROUND(H564/100*K563,5)</f>
        <v>5.4929100000000002</v>
      </c>
    </row>
    <row r="565" spans="1:27" x14ac:dyDescent="0.25">
      <c r="D565" s="34" t="s">
        <v>193</v>
      </c>
      <c r="E565" s="33"/>
      <c r="H565" s="33"/>
      <c r="K565" s="35">
        <f>SUM(K563:K564)</f>
        <v>115.35105999999999</v>
      </c>
    </row>
    <row r="567" spans="1:27" ht="45" customHeight="1" x14ac:dyDescent="0.25">
      <c r="A567" s="26" t="s">
        <v>394</v>
      </c>
      <c r="B567" s="26" t="s">
        <v>125</v>
      </c>
      <c r="C567" s="27" t="s">
        <v>27</v>
      </c>
      <c r="D567" s="7" t="s">
        <v>126</v>
      </c>
      <c r="E567" s="6"/>
      <c r="F567" s="6"/>
      <c r="G567" s="27"/>
      <c r="H567" s="28" t="s">
        <v>173</v>
      </c>
      <c r="I567" s="5">
        <v>1</v>
      </c>
      <c r="J567" s="4"/>
      <c r="K567" s="29">
        <f>ROUND(K579,2)</f>
        <v>2.11</v>
      </c>
      <c r="L567" s="27"/>
      <c r="M567" s="27"/>
      <c r="N567" s="27"/>
      <c r="O567" s="27"/>
      <c r="P567" s="27"/>
      <c r="Q567" s="27"/>
      <c r="R567" s="27"/>
      <c r="S567" s="27"/>
      <c r="T567" s="27"/>
      <c r="U567" s="27"/>
      <c r="V567" s="27"/>
      <c r="W567" s="27"/>
      <c r="X567" s="27"/>
      <c r="Y567" s="27"/>
      <c r="Z567" s="27"/>
      <c r="AA567" s="27"/>
    </row>
    <row r="568" spans="1:27" x14ac:dyDescent="0.25">
      <c r="B568" s="22" t="s">
        <v>174</v>
      </c>
    </row>
    <row r="569" spans="1:27" x14ac:dyDescent="0.25">
      <c r="B569" t="s">
        <v>303</v>
      </c>
      <c r="C569" t="s">
        <v>176</v>
      </c>
      <c r="D569" t="s">
        <v>304</v>
      </c>
      <c r="E569" s="30">
        <v>1.4999999999999999E-2</v>
      </c>
      <c r="F569" t="s">
        <v>178</v>
      </c>
      <c r="G569" t="s">
        <v>179</v>
      </c>
      <c r="H569" s="31">
        <v>28.55</v>
      </c>
      <c r="I569" t="s">
        <v>180</v>
      </c>
      <c r="J569" s="32">
        <f>ROUND(E569/I567* H569,5)</f>
        <v>0.42825000000000002</v>
      </c>
      <c r="K569" s="33"/>
    </row>
    <row r="570" spans="1:27" x14ac:dyDescent="0.25">
      <c r="B570" t="s">
        <v>301</v>
      </c>
      <c r="C570" t="s">
        <v>176</v>
      </c>
      <c r="D570" t="s">
        <v>302</v>
      </c>
      <c r="E570" s="30">
        <v>1.4999999999999999E-2</v>
      </c>
      <c r="F570" t="s">
        <v>178</v>
      </c>
      <c r="G570" t="s">
        <v>179</v>
      </c>
      <c r="H570" s="31">
        <v>33.24</v>
      </c>
      <c r="I570" t="s">
        <v>180</v>
      </c>
      <c r="J570" s="32">
        <f>ROUND(E570/I567* H570,5)</f>
        <v>0.49859999999999999</v>
      </c>
      <c r="K570" s="33"/>
    </row>
    <row r="571" spans="1:27" x14ac:dyDescent="0.25">
      <c r="D571" s="34" t="s">
        <v>183</v>
      </c>
      <c r="E571" s="33"/>
      <c r="H571" s="33"/>
      <c r="K571" s="31">
        <f>SUM(J569:J570)</f>
        <v>0.92684999999999995</v>
      </c>
    </row>
    <row r="572" spans="1:27" x14ac:dyDescent="0.25">
      <c r="B572" s="22" t="s">
        <v>184</v>
      </c>
      <c r="E572" s="33"/>
      <c r="H572" s="33"/>
      <c r="K572" s="33"/>
    </row>
    <row r="573" spans="1:27" x14ac:dyDescent="0.25">
      <c r="B573" t="s">
        <v>395</v>
      </c>
      <c r="C573" t="s">
        <v>27</v>
      </c>
      <c r="D573" t="s">
        <v>396</v>
      </c>
      <c r="E573" s="30">
        <v>1.05</v>
      </c>
      <c r="G573" t="s">
        <v>179</v>
      </c>
      <c r="H573" s="31">
        <v>1.02</v>
      </c>
      <c r="I573" t="s">
        <v>180</v>
      </c>
      <c r="J573" s="32">
        <f>ROUND(E573* H573,5)</f>
        <v>1.071</v>
      </c>
      <c r="K573" s="33"/>
    </row>
    <row r="574" spans="1:27" x14ac:dyDescent="0.25">
      <c r="D574" s="34" t="s">
        <v>189</v>
      </c>
      <c r="E574" s="33"/>
      <c r="H574" s="33"/>
      <c r="K574" s="31">
        <f>SUM(J573:J573)</f>
        <v>1.071</v>
      </c>
    </row>
    <row r="575" spans="1:27" x14ac:dyDescent="0.25">
      <c r="E575" s="33"/>
      <c r="H575" s="33"/>
      <c r="K575" s="33"/>
    </row>
    <row r="576" spans="1:27" x14ac:dyDescent="0.25">
      <c r="D576" s="34" t="s">
        <v>191</v>
      </c>
      <c r="E576" s="33"/>
      <c r="H576" s="33">
        <v>1.5</v>
      </c>
      <c r="I576" t="s">
        <v>192</v>
      </c>
      <c r="J576">
        <f>ROUND(H576/100*K571,5)</f>
        <v>1.3899999999999999E-2</v>
      </c>
      <c r="K576" s="33"/>
    </row>
    <row r="577" spans="1:27" x14ac:dyDescent="0.25">
      <c r="D577" s="34" t="s">
        <v>190</v>
      </c>
      <c r="E577" s="33"/>
      <c r="H577" s="33"/>
      <c r="K577" s="35">
        <f>SUM(J568:J576)</f>
        <v>2.0117499999999997</v>
      </c>
    </row>
    <row r="578" spans="1:27" x14ac:dyDescent="0.25">
      <c r="D578" s="34" t="s">
        <v>198</v>
      </c>
      <c r="E578" s="33"/>
      <c r="H578" s="33">
        <v>5</v>
      </c>
      <c r="I578" t="s">
        <v>192</v>
      </c>
      <c r="K578" s="31">
        <f>ROUND(H578/100*K577,5)</f>
        <v>0.10059</v>
      </c>
    </row>
    <row r="579" spans="1:27" x14ac:dyDescent="0.25">
      <c r="D579" s="34" t="s">
        <v>193</v>
      </c>
      <c r="E579" s="33"/>
      <c r="H579" s="33"/>
      <c r="K579" s="35">
        <f>SUM(K577:K578)</f>
        <v>2.1123399999999997</v>
      </c>
    </row>
    <row r="581" spans="1:27" ht="45" customHeight="1" x14ac:dyDescent="0.25">
      <c r="A581" s="26" t="s">
        <v>397</v>
      </c>
      <c r="B581" s="26" t="s">
        <v>147</v>
      </c>
      <c r="C581" s="27" t="s">
        <v>17</v>
      </c>
      <c r="D581" s="7" t="s">
        <v>148</v>
      </c>
      <c r="E581" s="6"/>
      <c r="F581" s="6"/>
      <c r="G581" s="27"/>
      <c r="H581" s="28" t="s">
        <v>173</v>
      </c>
      <c r="I581" s="5">
        <v>1</v>
      </c>
      <c r="J581" s="4"/>
      <c r="K581" s="29">
        <v>300</v>
      </c>
      <c r="L581" s="27"/>
      <c r="M581" s="27"/>
      <c r="N581" s="27"/>
      <c r="O581" s="27"/>
      <c r="P581" s="27"/>
      <c r="Q581" s="27"/>
      <c r="R581" s="27"/>
      <c r="S581" s="27"/>
      <c r="T581" s="27"/>
      <c r="U581" s="27"/>
      <c r="V581" s="27"/>
      <c r="W581" s="27"/>
      <c r="X581" s="27"/>
      <c r="Y581" s="27"/>
      <c r="Z581" s="27"/>
      <c r="AA581" s="27"/>
    </row>
    <row r="582" spans="1:27" ht="45" customHeight="1" x14ac:dyDescent="0.25">
      <c r="A582" s="26" t="s">
        <v>398</v>
      </c>
      <c r="B582" s="26" t="s">
        <v>114</v>
      </c>
      <c r="C582" s="27" t="s">
        <v>17</v>
      </c>
      <c r="D582" s="7" t="s">
        <v>115</v>
      </c>
      <c r="E582" s="6"/>
      <c r="F582" s="6"/>
      <c r="G582" s="27"/>
      <c r="H582" s="28" t="s">
        <v>173</v>
      </c>
      <c r="I582" s="5">
        <v>1</v>
      </c>
      <c r="J582" s="4"/>
      <c r="K582" s="29">
        <v>0.8</v>
      </c>
      <c r="L582" s="27"/>
      <c r="M582" s="27"/>
      <c r="N582" s="27"/>
      <c r="O582" s="27"/>
      <c r="P582" s="27"/>
      <c r="Q582" s="27"/>
      <c r="R582" s="27"/>
      <c r="S582" s="27"/>
      <c r="T582" s="27"/>
      <c r="U582" s="27"/>
      <c r="V582" s="27"/>
      <c r="W582" s="27"/>
      <c r="X582" s="27"/>
      <c r="Y582" s="27"/>
      <c r="Z582" s="27"/>
      <c r="AA582" s="27"/>
    </row>
    <row r="583" spans="1:27" ht="45" customHeight="1" x14ac:dyDescent="0.25">
      <c r="A583" s="26" t="s">
        <v>399</v>
      </c>
      <c r="B583" s="26" t="s">
        <v>129</v>
      </c>
      <c r="C583" s="27" t="s">
        <v>17</v>
      </c>
      <c r="D583" s="7" t="s">
        <v>130</v>
      </c>
      <c r="E583" s="6"/>
      <c r="F583" s="6"/>
      <c r="G583" s="27"/>
      <c r="H583" s="28" t="s">
        <v>173</v>
      </c>
      <c r="I583" s="5">
        <v>1</v>
      </c>
      <c r="J583" s="4"/>
      <c r="K583" s="29">
        <v>310.5</v>
      </c>
      <c r="L583" s="27"/>
      <c r="M583" s="27"/>
      <c r="N583" s="27"/>
      <c r="O583" s="27"/>
      <c r="P583" s="27"/>
      <c r="Q583" s="27"/>
      <c r="R583" s="27"/>
      <c r="S583" s="27"/>
      <c r="T583" s="27"/>
      <c r="U583" s="27"/>
      <c r="V583" s="27"/>
      <c r="W583" s="27"/>
      <c r="X583" s="27"/>
      <c r="Y583" s="27"/>
      <c r="Z583" s="27"/>
      <c r="AA583" s="27"/>
    </row>
    <row r="584" spans="1:27" ht="45" customHeight="1" x14ac:dyDescent="0.25">
      <c r="A584" s="26" t="s">
        <v>400</v>
      </c>
      <c r="B584" s="26" t="s">
        <v>149</v>
      </c>
      <c r="C584" s="27" t="s">
        <v>17</v>
      </c>
      <c r="D584" s="7" t="s">
        <v>150</v>
      </c>
      <c r="E584" s="6"/>
      <c r="F584" s="6"/>
      <c r="G584" s="27"/>
      <c r="H584" s="28" t="s">
        <v>173</v>
      </c>
      <c r="I584" s="5">
        <v>1</v>
      </c>
      <c r="J584" s="4"/>
      <c r="K584" s="29">
        <v>250</v>
      </c>
      <c r="L584" s="27"/>
      <c r="M584" s="27"/>
      <c r="N584" s="27"/>
      <c r="O584" s="27"/>
      <c r="P584" s="27"/>
      <c r="Q584" s="27"/>
      <c r="R584" s="27"/>
      <c r="S584" s="27"/>
      <c r="T584" s="27"/>
      <c r="U584" s="27"/>
      <c r="V584" s="27"/>
      <c r="W584" s="27"/>
      <c r="X584" s="27"/>
      <c r="Y584" s="27"/>
      <c r="Z584" s="27"/>
      <c r="AA584" s="27"/>
    </row>
    <row r="585" spans="1:27" ht="45" customHeight="1" x14ac:dyDescent="0.25">
      <c r="A585" s="26" t="s">
        <v>401</v>
      </c>
      <c r="B585" s="26" t="s">
        <v>95</v>
      </c>
      <c r="C585" s="27" t="s">
        <v>17</v>
      </c>
      <c r="D585" s="7" t="s">
        <v>96</v>
      </c>
      <c r="E585" s="6"/>
      <c r="F585" s="6"/>
      <c r="G585" s="27"/>
      <c r="H585" s="28" t="s">
        <v>173</v>
      </c>
      <c r="I585" s="5">
        <v>1</v>
      </c>
      <c r="J585" s="4"/>
      <c r="K585" s="29">
        <f>ROUND(K597,2)</f>
        <v>422.8</v>
      </c>
      <c r="L585" s="27"/>
      <c r="M585" s="27"/>
      <c r="N585" s="27"/>
      <c r="O585" s="27"/>
      <c r="P585" s="27"/>
      <c r="Q585" s="27"/>
      <c r="R585" s="27"/>
      <c r="S585" s="27"/>
      <c r="T585" s="27"/>
      <c r="U585" s="27"/>
      <c r="V585" s="27"/>
      <c r="W585" s="27"/>
      <c r="X585" s="27"/>
      <c r="Y585" s="27"/>
      <c r="Z585" s="27"/>
      <c r="AA585" s="27"/>
    </row>
    <row r="586" spans="1:27" x14ac:dyDescent="0.25">
      <c r="B586" s="22" t="s">
        <v>174</v>
      </c>
    </row>
    <row r="587" spans="1:27" x14ac:dyDescent="0.25">
      <c r="B587" t="s">
        <v>238</v>
      </c>
      <c r="C587" t="s">
        <v>176</v>
      </c>
      <c r="D587" t="s">
        <v>239</v>
      </c>
      <c r="E587" s="30">
        <v>1</v>
      </c>
      <c r="F587" t="s">
        <v>178</v>
      </c>
      <c r="G587" t="s">
        <v>179</v>
      </c>
      <c r="H587" s="31">
        <v>33.24</v>
      </c>
      <c r="I587" t="s">
        <v>180</v>
      </c>
      <c r="J587" s="32">
        <f>ROUND(E587/I585* H587,5)</f>
        <v>33.24</v>
      </c>
      <c r="K587" s="33"/>
    </row>
    <row r="588" spans="1:27" x14ac:dyDescent="0.25">
      <c r="B588" t="s">
        <v>181</v>
      </c>
      <c r="C588" t="s">
        <v>176</v>
      </c>
      <c r="D588" t="s">
        <v>182</v>
      </c>
      <c r="E588" s="30">
        <v>1</v>
      </c>
      <c r="F588" t="s">
        <v>178</v>
      </c>
      <c r="G588" t="s">
        <v>179</v>
      </c>
      <c r="H588" s="31">
        <v>28.5</v>
      </c>
      <c r="I588" t="s">
        <v>180</v>
      </c>
      <c r="J588" s="32">
        <f>ROUND(E588/I585* H588,5)</f>
        <v>28.5</v>
      </c>
      <c r="K588" s="33"/>
    </row>
    <row r="589" spans="1:27" x14ac:dyDescent="0.25">
      <c r="D589" s="34" t="s">
        <v>183</v>
      </c>
      <c r="E589" s="33"/>
      <c r="H589" s="33"/>
      <c r="K589" s="31">
        <f>SUM(J587:J588)</f>
        <v>61.74</v>
      </c>
    </row>
    <row r="590" spans="1:27" x14ac:dyDescent="0.25">
      <c r="B590" s="22" t="s">
        <v>184</v>
      </c>
      <c r="E590" s="33"/>
      <c r="H590" s="33"/>
      <c r="K590" s="33"/>
    </row>
    <row r="591" spans="1:27" x14ac:dyDescent="0.25">
      <c r="B591" t="s">
        <v>402</v>
      </c>
      <c r="C591" t="s">
        <v>17</v>
      </c>
      <c r="D591" t="s">
        <v>403</v>
      </c>
      <c r="E591" s="30">
        <v>1</v>
      </c>
      <c r="G591" t="s">
        <v>179</v>
      </c>
      <c r="H591" s="31">
        <v>340</v>
      </c>
      <c r="I591" t="s">
        <v>180</v>
      </c>
      <c r="J591" s="32">
        <f>ROUND(E591* H591,5)</f>
        <v>340</v>
      </c>
      <c r="K591" s="33"/>
    </row>
    <row r="592" spans="1:27" x14ac:dyDescent="0.25">
      <c r="D592" s="34" t="s">
        <v>189</v>
      </c>
      <c r="E592" s="33"/>
      <c r="H592" s="33"/>
      <c r="K592" s="31">
        <f>SUM(J591:J591)</f>
        <v>340</v>
      </c>
    </row>
    <row r="593" spans="1:27" x14ac:dyDescent="0.25">
      <c r="E593" s="33"/>
      <c r="H593" s="33"/>
      <c r="K593" s="33"/>
    </row>
    <row r="594" spans="1:27" x14ac:dyDescent="0.25">
      <c r="D594" s="34" t="s">
        <v>191</v>
      </c>
      <c r="E594" s="33"/>
      <c r="H594" s="33">
        <v>1.5</v>
      </c>
      <c r="I594" t="s">
        <v>192</v>
      </c>
      <c r="J594">
        <f>ROUND(H594/100*K589,5)</f>
        <v>0.92610000000000003</v>
      </c>
      <c r="K594" s="33"/>
    </row>
    <row r="595" spans="1:27" x14ac:dyDescent="0.25">
      <c r="D595" s="34" t="s">
        <v>190</v>
      </c>
      <c r="E595" s="33"/>
      <c r="H595" s="33"/>
      <c r="K595" s="35">
        <f>SUM(J586:J594)</f>
        <v>402.66610000000003</v>
      </c>
    </row>
    <row r="596" spans="1:27" x14ac:dyDescent="0.25">
      <c r="D596" s="34" t="s">
        <v>198</v>
      </c>
      <c r="E596" s="33"/>
      <c r="H596" s="33">
        <v>5</v>
      </c>
      <c r="I596" t="s">
        <v>192</v>
      </c>
      <c r="K596" s="31">
        <f>ROUND(H596/100*K595,5)</f>
        <v>20.133310000000002</v>
      </c>
    </row>
    <row r="597" spans="1:27" x14ac:dyDescent="0.25">
      <c r="D597" s="34" t="s">
        <v>193</v>
      </c>
      <c r="E597" s="33"/>
      <c r="H597" s="33"/>
      <c r="K597" s="35">
        <f>SUM(K595:K596)</f>
        <v>422.79941000000002</v>
      </c>
    </row>
    <row r="599" spans="1:27" ht="45" customHeight="1" x14ac:dyDescent="0.25">
      <c r="A599" s="26" t="s">
        <v>404</v>
      </c>
      <c r="B599" s="26" t="s">
        <v>87</v>
      </c>
      <c r="C599" s="27" t="s">
        <v>17</v>
      </c>
      <c r="D599" s="7" t="s">
        <v>88</v>
      </c>
      <c r="E599" s="6"/>
      <c r="F599" s="6"/>
      <c r="G599" s="27"/>
      <c r="H599" s="28" t="s">
        <v>173</v>
      </c>
      <c r="I599" s="5">
        <v>1</v>
      </c>
      <c r="J599" s="4"/>
      <c r="K599" s="29">
        <f>ROUND(K611,2)</f>
        <v>407.05</v>
      </c>
      <c r="L599" s="27"/>
      <c r="M599" s="27"/>
      <c r="N599" s="27"/>
      <c r="O599" s="27"/>
      <c r="P599" s="27"/>
      <c r="Q599" s="27"/>
      <c r="R599" s="27"/>
      <c r="S599" s="27"/>
      <c r="T599" s="27"/>
      <c r="U599" s="27"/>
      <c r="V599" s="27"/>
      <c r="W599" s="27"/>
      <c r="X599" s="27"/>
      <c r="Y599" s="27"/>
      <c r="Z599" s="27"/>
      <c r="AA599" s="27"/>
    </row>
    <row r="600" spans="1:27" x14ac:dyDescent="0.25">
      <c r="B600" s="22" t="s">
        <v>174</v>
      </c>
    </row>
    <row r="601" spans="1:27" x14ac:dyDescent="0.25">
      <c r="B601" t="s">
        <v>238</v>
      </c>
      <c r="C601" t="s">
        <v>176</v>
      </c>
      <c r="D601" t="s">
        <v>239</v>
      </c>
      <c r="E601" s="30">
        <v>1</v>
      </c>
      <c r="F601" t="s">
        <v>178</v>
      </c>
      <c r="G601" t="s">
        <v>179</v>
      </c>
      <c r="H601" s="31">
        <v>33.24</v>
      </c>
      <c r="I601" t="s">
        <v>180</v>
      </c>
      <c r="J601" s="32">
        <f>ROUND(E601/I599* H601,5)</f>
        <v>33.24</v>
      </c>
      <c r="K601" s="33"/>
    </row>
    <row r="602" spans="1:27" x14ac:dyDescent="0.25">
      <c r="B602" t="s">
        <v>181</v>
      </c>
      <c r="C602" t="s">
        <v>176</v>
      </c>
      <c r="D602" t="s">
        <v>182</v>
      </c>
      <c r="E602" s="30">
        <v>1</v>
      </c>
      <c r="F602" t="s">
        <v>178</v>
      </c>
      <c r="G602" t="s">
        <v>179</v>
      </c>
      <c r="H602" s="31">
        <v>28.5</v>
      </c>
      <c r="I602" t="s">
        <v>180</v>
      </c>
      <c r="J602" s="32">
        <f>ROUND(E602/I599* H602,5)</f>
        <v>28.5</v>
      </c>
      <c r="K602" s="33"/>
    </row>
    <row r="603" spans="1:27" x14ac:dyDescent="0.25">
      <c r="D603" s="34" t="s">
        <v>183</v>
      </c>
      <c r="E603" s="33"/>
      <c r="H603" s="33"/>
      <c r="K603" s="31">
        <f>SUM(J601:J602)</f>
        <v>61.74</v>
      </c>
    </row>
    <row r="604" spans="1:27" x14ac:dyDescent="0.25">
      <c r="B604" s="22" t="s">
        <v>184</v>
      </c>
      <c r="E604" s="33"/>
      <c r="H604" s="33"/>
      <c r="K604" s="33"/>
    </row>
    <row r="605" spans="1:27" x14ac:dyDescent="0.25">
      <c r="B605" t="s">
        <v>405</v>
      </c>
      <c r="C605" t="s">
        <v>17</v>
      </c>
      <c r="D605" t="s">
        <v>406</v>
      </c>
      <c r="E605" s="30">
        <v>1</v>
      </c>
      <c r="G605" t="s">
        <v>179</v>
      </c>
      <c r="H605" s="31">
        <v>325</v>
      </c>
      <c r="I605" t="s">
        <v>180</v>
      </c>
      <c r="J605" s="32">
        <f>ROUND(E605* H605,5)</f>
        <v>325</v>
      </c>
      <c r="K605" s="33"/>
    </row>
    <row r="606" spans="1:27" x14ac:dyDescent="0.25">
      <c r="D606" s="34" t="s">
        <v>189</v>
      </c>
      <c r="E606" s="33"/>
      <c r="H606" s="33"/>
      <c r="K606" s="31">
        <f>SUM(J605:J605)</f>
        <v>325</v>
      </c>
    </row>
    <row r="607" spans="1:27" x14ac:dyDescent="0.25">
      <c r="E607" s="33"/>
      <c r="H607" s="33"/>
      <c r="K607" s="33"/>
    </row>
    <row r="608" spans="1:27" x14ac:dyDescent="0.25">
      <c r="D608" s="34" t="s">
        <v>191</v>
      </c>
      <c r="E608" s="33"/>
      <c r="H608" s="33">
        <v>1.5</v>
      </c>
      <c r="I608" t="s">
        <v>192</v>
      </c>
      <c r="J608">
        <f>ROUND(H608/100*K603,5)</f>
        <v>0.92610000000000003</v>
      </c>
      <c r="K608" s="33"/>
    </row>
    <row r="609" spans="1:27" x14ac:dyDescent="0.25">
      <c r="D609" s="34" t="s">
        <v>190</v>
      </c>
      <c r="E609" s="33"/>
      <c r="H609" s="33"/>
      <c r="K609" s="35">
        <f>SUM(J600:J608)</f>
        <v>387.66610000000003</v>
      </c>
    </row>
    <row r="610" spans="1:27" x14ac:dyDescent="0.25">
      <c r="D610" s="34" t="s">
        <v>198</v>
      </c>
      <c r="E610" s="33"/>
      <c r="H610" s="33">
        <v>5</v>
      </c>
      <c r="I610" t="s">
        <v>192</v>
      </c>
      <c r="K610" s="31">
        <f>ROUND(H610/100*K609,5)</f>
        <v>19.383310000000002</v>
      </c>
    </row>
    <row r="611" spans="1:27" x14ac:dyDescent="0.25">
      <c r="D611" s="34" t="s">
        <v>193</v>
      </c>
      <c r="E611" s="33"/>
      <c r="H611" s="33"/>
      <c r="K611" s="35">
        <f>SUM(K609:K610)</f>
        <v>407.04941000000002</v>
      </c>
    </row>
    <row r="613" spans="1:27" ht="45" customHeight="1" x14ac:dyDescent="0.25">
      <c r="A613" s="26" t="s">
        <v>407</v>
      </c>
      <c r="B613" s="26" t="s">
        <v>64</v>
      </c>
      <c r="C613" s="27" t="s">
        <v>17</v>
      </c>
      <c r="D613" s="7" t="s">
        <v>65</v>
      </c>
      <c r="E613" s="6"/>
      <c r="F613" s="6"/>
      <c r="G613" s="27"/>
      <c r="H613" s="28" t="s">
        <v>173</v>
      </c>
      <c r="I613" s="5">
        <v>1</v>
      </c>
      <c r="J613" s="4"/>
      <c r="K613" s="29">
        <f>ROUND(K625,2)</f>
        <v>69.290000000000006</v>
      </c>
      <c r="L613" s="27"/>
      <c r="M613" s="27"/>
      <c r="N613" s="27"/>
      <c r="O613" s="27"/>
      <c r="P613" s="27"/>
      <c r="Q613" s="27"/>
      <c r="R613" s="27"/>
      <c r="S613" s="27"/>
      <c r="T613" s="27"/>
      <c r="U613" s="27"/>
      <c r="V613" s="27"/>
      <c r="W613" s="27"/>
      <c r="X613" s="27"/>
      <c r="Y613" s="27"/>
      <c r="Z613" s="27"/>
      <c r="AA613" s="27"/>
    </row>
    <row r="614" spans="1:27" x14ac:dyDescent="0.25">
      <c r="B614" s="22" t="s">
        <v>174</v>
      </c>
    </row>
    <row r="615" spans="1:27" x14ac:dyDescent="0.25">
      <c r="B615" t="s">
        <v>238</v>
      </c>
      <c r="C615" t="s">
        <v>176</v>
      </c>
      <c r="D615" t="s">
        <v>239</v>
      </c>
      <c r="E615" s="30">
        <v>0.33</v>
      </c>
      <c r="F615" t="s">
        <v>178</v>
      </c>
      <c r="G615" t="s">
        <v>179</v>
      </c>
      <c r="H615" s="31">
        <v>33.24</v>
      </c>
      <c r="I615" t="s">
        <v>180</v>
      </c>
      <c r="J615" s="32">
        <f>ROUND(E615/I613* H615,5)</f>
        <v>10.969200000000001</v>
      </c>
      <c r="K615" s="33"/>
    </row>
    <row r="616" spans="1:27" x14ac:dyDescent="0.25">
      <c r="B616" t="s">
        <v>181</v>
      </c>
      <c r="C616" t="s">
        <v>176</v>
      </c>
      <c r="D616" t="s">
        <v>182</v>
      </c>
      <c r="E616" s="30">
        <v>0.33</v>
      </c>
      <c r="F616" t="s">
        <v>178</v>
      </c>
      <c r="G616" t="s">
        <v>179</v>
      </c>
      <c r="H616" s="31">
        <v>28.5</v>
      </c>
      <c r="I616" t="s">
        <v>180</v>
      </c>
      <c r="J616" s="32">
        <f>ROUND(E616/I613* H616,5)</f>
        <v>9.4049999999999994</v>
      </c>
      <c r="K616" s="33"/>
    </row>
    <row r="617" spans="1:27" x14ac:dyDescent="0.25">
      <c r="D617" s="34" t="s">
        <v>183</v>
      </c>
      <c r="E617" s="33"/>
      <c r="H617" s="33"/>
      <c r="K617" s="31">
        <f>SUM(J615:J616)</f>
        <v>20.374200000000002</v>
      </c>
    </row>
    <row r="618" spans="1:27" x14ac:dyDescent="0.25">
      <c r="B618" s="22" t="s">
        <v>184</v>
      </c>
      <c r="E618" s="33"/>
      <c r="H618" s="33"/>
      <c r="K618" s="33"/>
    </row>
    <row r="619" spans="1:27" x14ac:dyDescent="0.25">
      <c r="B619" t="s">
        <v>408</v>
      </c>
      <c r="C619" t="s">
        <v>17</v>
      </c>
      <c r="D619" t="s">
        <v>409</v>
      </c>
      <c r="E619" s="30">
        <v>1</v>
      </c>
      <c r="G619" t="s">
        <v>179</v>
      </c>
      <c r="H619" s="31">
        <v>45.31</v>
      </c>
      <c r="I619" t="s">
        <v>180</v>
      </c>
      <c r="J619" s="32">
        <f>ROUND(E619* H619,5)</f>
        <v>45.31</v>
      </c>
      <c r="K619" s="33"/>
    </row>
    <row r="620" spans="1:27" x14ac:dyDescent="0.25">
      <c r="D620" s="34" t="s">
        <v>189</v>
      </c>
      <c r="E620" s="33"/>
      <c r="H620" s="33"/>
      <c r="K620" s="31">
        <f>SUM(J619:J619)</f>
        <v>45.31</v>
      </c>
    </row>
    <row r="621" spans="1:27" x14ac:dyDescent="0.25">
      <c r="E621" s="33"/>
      <c r="H621" s="33"/>
      <c r="K621" s="33"/>
    </row>
    <row r="622" spans="1:27" x14ac:dyDescent="0.25">
      <c r="D622" s="34" t="s">
        <v>191</v>
      </c>
      <c r="E622" s="33"/>
      <c r="H622" s="33">
        <v>1.5</v>
      </c>
      <c r="I622" t="s">
        <v>192</v>
      </c>
      <c r="J622">
        <f>ROUND(H622/100*K617,5)</f>
        <v>0.30560999999999999</v>
      </c>
      <c r="K622" s="33"/>
    </row>
    <row r="623" spans="1:27" x14ac:dyDescent="0.25">
      <c r="D623" s="34" t="s">
        <v>190</v>
      </c>
      <c r="E623" s="33"/>
      <c r="H623" s="33"/>
      <c r="K623" s="35">
        <f>SUM(J614:J622)</f>
        <v>65.989810000000006</v>
      </c>
    </row>
    <row r="624" spans="1:27" x14ac:dyDescent="0.25">
      <c r="D624" s="34" t="s">
        <v>198</v>
      </c>
      <c r="E624" s="33"/>
      <c r="H624" s="33">
        <v>5</v>
      </c>
      <c r="I624" t="s">
        <v>192</v>
      </c>
      <c r="K624" s="31">
        <f>ROUND(H624/100*K623,5)</f>
        <v>3.29949</v>
      </c>
    </row>
    <row r="625" spans="1:27" x14ac:dyDescent="0.25">
      <c r="D625" s="34" t="s">
        <v>193</v>
      </c>
      <c r="E625" s="33"/>
      <c r="H625" s="33"/>
      <c r="K625" s="35">
        <f>SUM(K623:K624)</f>
        <v>69.289300000000011</v>
      </c>
    </row>
    <row r="627" spans="1:27" ht="45" customHeight="1" x14ac:dyDescent="0.25">
      <c r="A627" s="26" t="s">
        <v>410</v>
      </c>
      <c r="B627" s="26" t="s">
        <v>133</v>
      </c>
      <c r="C627" s="27" t="s">
        <v>17</v>
      </c>
      <c r="D627" s="7" t="s">
        <v>134</v>
      </c>
      <c r="E627" s="6"/>
      <c r="F627" s="6"/>
      <c r="G627" s="27"/>
      <c r="H627" s="28" t="s">
        <v>173</v>
      </c>
      <c r="I627" s="5">
        <v>1</v>
      </c>
      <c r="J627" s="4"/>
      <c r="K627" s="29">
        <v>450</v>
      </c>
      <c r="L627" s="27"/>
      <c r="M627" s="27"/>
      <c r="N627" s="27"/>
      <c r="O627" s="27"/>
      <c r="P627" s="27"/>
      <c r="Q627" s="27"/>
      <c r="R627" s="27"/>
      <c r="S627" s="27"/>
      <c r="T627" s="27"/>
      <c r="U627" s="27"/>
      <c r="V627" s="27"/>
      <c r="W627" s="27"/>
      <c r="X627" s="27"/>
      <c r="Y627" s="27"/>
      <c r="Z627" s="27"/>
      <c r="AA627" s="27"/>
    </row>
    <row r="628" spans="1:27" ht="45" customHeight="1" x14ac:dyDescent="0.25">
      <c r="A628" s="26" t="s">
        <v>411</v>
      </c>
      <c r="B628" s="26" t="s">
        <v>145</v>
      </c>
      <c r="C628" s="27" t="s">
        <v>17</v>
      </c>
      <c r="D628" s="7" t="s">
        <v>146</v>
      </c>
      <c r="E628" s="6"/>
      <c r="F628" s="6"/>
      <c r="G628" s="27"/>
      <c r="H628" s="28" t="s">
        <v>173</v>
      </c>
      <c r="I628" s="5">
        <v>1</v>
      </c>
      <c r="J628" s="4"/>
      <c r="K628" s="29">
        <v>1890</v>
      </c>
      <c r="L628" s="27"/>
      <c r="M628" s="27"/>
      <c r="N628" s="27"/>
      <c r="O628" s="27"/>
      <c r="P628" s="27"/>
      <c r="Q628" s="27"/>
      <c r="R628" s="27"/>
      <c r="S628" s="27"/>
      <c r="T628" s="27"/>
      <c r="U628" s="27"/>
      <c r="V628" s="27"/>
      <c r="W628" s="27"/>
      <c r="X628" s="27"/>
      <c r="Y628" s="27"/>
      <c r="Z628" s="27"/>
      <c r="AA628" s="27"/>
    </row>
    <row r="629" spans="1:27" ht="45" customHeight="1" x14ac:dyDescent="0.25">
      <c r="A629" s="26" t="s">
        <v>412</v>
      </c>
      <c r="B629" s="26" t="s">
        <v>43</v>
      </c>
      <c r="C629" s="27" t="s">
        <v>17</v>
      </c>
      <c r="D629" s="7" t="s">
        <v>44</v>
      </c>
      <c r="E629" s="6"/>
      <c r="F629" s="6"/>
      <c r="G629" s="27"/>
      <c r="H629" s="28" t="s">
        <v>173</v>
      </c>
      <c r="I629" s="5">
        <v>1</v>
      </c>
      <c r="J629" s="4"/>
      <c r="K629" s="29">
        <v>300</v>
      </c>
      <c r="L629" s="27"/>
      <c r="M629" s="27"/>
      <c r="N629" s="27"/>
      <c r="O629" s="27"/>
      <c r="P629" s="27"/>
      <c r="Q629" s="27"/>
      <c r="R629" s="27"/>
      <c r="S629" s="27"/>
      <c r="T629" s="27"/>
      <c r="U629" s="27"/>
      <c r="V629" s="27"/>
      <c r="W629" s="27"/>
      <c r="X629" s="27"/>
      <c r="Y629" s="27"/>
      <c r="Z629" s="27"/>
      <c r="AA629" s="27"/>
    </row>
    <row r="630" spans="1:27" ht="45" customHeight="1" x14ac:dyDescent="0.25">
      <c r="A630" s="26" t="s">
        <v>413</v>
      </c>
      <c r="B630" s="26" t="s">
        <v>71</v>
      </c>
      <c r="C630" s="27" t="s">
        <v>17</v>
      </c>
      <c r="D630" s="7" t="s">
        <v>72</v>
      </c>
      <c r="E630" s="6"/>
      <c r="F630" s="6"/>
      <c r="G630" s="27"/>
      <c r="H630" s="28" t="s">
        <v>173</v>
      </c>
      <c r="I630" s="5">
        <v>1</v>
      </c>
      <c r="J630" s="4"/>
      <c r="K630" s="29">
        <f>ROUND(K633,2)</f>
        <v>0</v>
      </c>
      <c r="L630" s="27"/>
      <c r="M630" s="27"/>
      <c r="N630" s="27"/>
      <c r="O630" s="27"/>
      <c r="P630" s="27"/>
      <c r="Q630" s="27"/>
      <c r="R630" s="27"/>
      <c r="S630" s="27"/>
      <c r="T630" s="27"/>
      <c r="U630" s="27"/>
      <c r="V630" s="27"/>
      <c r="W630" s="27"/>
      <c r="X630" s="27"/>
      <c r="Y630" s="27"/>
      <c r="Z630" s="27"/>
      <c r="AA630" s="27"/>
    </row>
    <row r="631" spans="1:27" x14ac:dyDescent="0.25">
      <c r="D631" s="34" t="s">
        <v>190</v>
      </c>
      <c r="E631" s="33"/>
      <c r="H631" s="33"/>
      <c r="K631" s="35">
        <f>SUM(J630:J630)</f>
        <v>0</v>
      </c>
    </row>
    <row r="632" spans="1:27" x14ac:dyDescent="0.25">
      <c r="D632" s="34" t="s">
        <v>198</v>
      </c>
      <c r="E632" s="33"/>
      <c r="H632" s="33">
        <v>5</v>
      </c>
      <c r="I632" t="s">
        <v>192</v>
      </c>
      <c r="K632" s="31">
        <f>ROUND(H632/100*K631,5)</f>
        <v>0</v>
      </c>
    </row>
    <row r="633" spans="1:27" x14ac:dyDescent="0.25">
      <c r="D633" s="34" t="s">
        <v>193</v>
      </c>
      <c r="E633" s="33"/>
      <c r="H633" s="33"/>
      <c r="K633" s="35">
        <f>SUM(K631:K632)</f>
        <v>0</v>
      </c>
    </row>
    <row r="635" spans="1:27" x14ac:dyDescent="0.25">
      <c r="A635" s="24" t="s">
        <v>414</v>
      </c>
      <c r="B635" s="24"/>
    </row>
    <row r="636" spans="1:27" ht="45" customHeight="1" x14ac:dyDescent="0.25">
      <c r="A636" s="26"/>
      <c r="B636" s="26" t="s">
        <v>13</v>
      </c>
      <c r="C636" s="27" t="s">
        <v>14</v>
      </c>
      <c r="D636" s="7" t="s">
        <v>15</v>
      </c>
      <c r="E636" s="6"/>
      <c r="F636" s="6"/>
      <c r="G636" s="27"/>
      <c r="H636" s="28" t="s">
        <v>173</v>
      </c>
      <c r="I636" s="5">
        <v>1</v>
      </c>
      <c r="J636" s="4"/>
      <c r="K636" s="29">
        <v>500</v>
      </c>
      <c r="L636" s="27"/>
      <c r="M636" s="27"/>
      <c r="N636" s="27"/>
      <c r="O636" s="27"/>
      <c r="P636" s="27"/>
      <c r="Q636" s="27"/>
      <c r="R636" s="27"/>
      <c r="S636" s="27"/>
      <c r="T636" s="27"/>
      <c r="U636" s="27"/>
      <c r="V636" s="27"/>
      <c r="W636" s="27"/>
      <c r="X636" s="27"/>
      <c r="Y636" s="27"/>
      <c r="Z636" s="27"/>
      <c r="AA636" s="27"/>
    </row>
    <row r="637" spans="1:27" ht="45" customHeight="1" x14ac:dyDescent="0.25">
      <c r="A637" s="26"/>
      <c r="B637" s="26" t="s">
        <v>33</v>
      </c>
      <c r="C637" s="27" t="s">
        <v>14</v>
      </c>
      <c r="D637" s="7" t="s">
        <v>34</v>
      </c>
      <c r="E637" s="6"/>
      <c r="F637" s="6"/>
      <c r="G637" s="27"/>
      <c r="H637" s="28" t="s">
        <v>173</v>
      </c>
      <c r="I637" s="5">
        <v>1</v>
      </c>
      <c r="J637" s="4"/>
      <c r="K637" s="29">
        <v>500</v>
      </c>
      <c r="L637" s="27"/>
      <c r="M637" s="27"/>
      <c r="N637" s="27"/>
      <c r="O637" s="27"/>
      <c r="P637" s="27"/>
      <c r="Q637" s="27"/>
      <c r="R637" s="27"/>
      <c r="S637" s="27"/>
      <c r="T637" s="27"/>
      <c r="U637" s="27"/>
      <c r="V637" s="27"/>
      <c r="W637" s="27"/>
      <c r="X637" s="27"/>
      <c r="Y637" s="27"/>
      <c r="Z637" s="27"/>
      <c r="AA637" s="27"/>
    </row>
    <row r="638" spans="1:27" ht="45" customHeight="1" x14ac:dyDescent="0.25">
      <c r="A638" s="26"/>
      <c r="B638" s="26" t="s">
        <v>141</v>
      </c>
      <c r="C638" s="27" t="s">
        <v>14</v>
      </c>
      <c r="D638" s="7" t="s">
        <v>142</v>
      </c>
      <c r="E638" s="6"/>
      <c r="F638" s="6"/>
      <c r="G638" s="27"/>
      <c r="H638" s="28" t="s">
        <v>173</v>
      </c>
      <c r="I638" s="5">
        <v>1</v>
      </c>
      <c r="J638" s="4"/>
      <c r="K638" s="29">
        <v>1000</v>
      </c>
      <c r="L638" s="27"/>
      <c r="M638" s="27"/>
      <c r="N638" s="27"/>
      <c r="O638" s="27"/>
      <c r="P638" s="27"/>
      <c r="Q638" s="27"/>
      <c r="R638" s="27"/>
      <c r="S638" s="27"/>
      <c r="T638" s="27"/>
      <c r="U638" s="27"/>
      <c r="V638" s="27"/>
      <c r="W638" s="27"/>
      <c r="X638" s="27"/>
      <c r="Y638" s="27"/>
      <c r="Z638" s="27"/>
      <c r="AA638" s="27"/>
    </row>
    <row r="639" spans="1:27" ht="45" customHeight="1" x14ac:dyDescent="0.25">
      <c r="A639" s="26"/>
      <c r="B639" s="26" t="s">
        <v>161</v>
      </c>
      <c r="C639" s="27" t="s">
        <v>14</v>
      </c>
      <c r="D639" s="7" t="s">
        <v>162</v>
      </c>
      <c r="E639" s="6"/>
      <c r="F639" s="6"/>
      <c r="G639" s="27"/>
      <c r="H639" s="28" t="s">
        <v>173</v>
      </c>
      <c r="I639" s="5">
        <v>1</v>
      </c>
      <c r="J639" s="4"/>
      <c r="K639" s="29">
        <v>2500</v>
      </c>
      <c r="L639" s="27"/>
      <c r="M639" s="27"/>
      <c r="N639" s="27"/>
      <c r="O639" s="27"/>
      <c r="P639" s="27"/>
      <c r="Q639" s="27"/>
      <c r="R639" s="27"/>
      <c r="S639" s="27"/>
      <c r="T639" s="27"/>
      <c r="U639" s="27"/>
      <c r="V639" s="27"/>
      <c r="W639" s="27"/>
      <c r="X639" s="27"/>
      <c r="Y639" s="27"/>
      <c r="Z639" s="27"/>
      <c r="AA639" s="27"/>
    </row>
    <row r="640" spans="1:27" ht="45" customHeight="1" x14ac:dyDescent="0.25">
      <c r="A640" s="26"/>
      <c r="B640" s="26" t="s">
        <v>131</v>
      </c>
      <c r="C640" s="27" t="s">
        <v>50</v>
      </c>
      <c r="D640" s="7" t="s">
        <v>132</v>
      </c>
      <c r="E640" s="6"/>
      <c r="F640" s="6"/>
      <c r="G640" s="27"/>
      <c r="H640" s="28" t="s">
        <v>173</v>
      </c>
      <c r="I640" s="5">
        <v>1</v>
      </c>
      <c r="J640" s="4"/>
      <c r="K640" s="29">
        <f>ROUND(K642,2)</f>
        <v>0</v>
      </c>
      <c r="L640" s="27"/>
      <c r="M640" s="27"/>
      <c r="N640" s="27"/>
      <c r="O640" s="27"/>
      <c r="P640" s="27"/>
      <c r="Q640" s="27"/>
      <c r="R640" s="27"/>
      <c r="S640" s="27"/>
      <c r="T640" s="27"/>
      <c r="U640" s="27"/>
      <c r="V640" s="27"/>
      <c r="W640" s="27"/>
      <c r="X640" s="27"/>
      <c r="Y640" s="27"/>
      <c r="Z640" s="27"/>
      <c r="AA640" s="27"/>
    </row>
    <row r="641" spans="1:27" x14ac:dyDescent="0.25">
      <c r="D641" s="34" t="s">
        <v>190</v>
      </c>
      <c r="E641" s="33"/>
      <c r="H641" s="33"/>
      <c r="K641" s="35">
        <f>SUM(J640:J640)</f>
        <v>0</v>
      </c>
    </row>
    <row r="642" spans="1:27" x14ac:dyDescent="0.25">
      <c r="D642" s="34" t="s">
        <v>193</v>
      </c>
      <c r="E642" s="33"/>
      <c r="H642" s="33"/>
      <c r="K642" s="35">
        <f>SUM(K641:K641)</f>
        <v>0</v>
      </c>
    </row>
    <row r="644" spans="1:27" x14ac:dyDescent="0.25">
      <c r="A644" s="24" t="s">
        <v>194</v>
      </c>
      <c r="B644" s="24"/>
    </row>
    <row r="645" spans="1:27" ht="45" customHeight="1" x14ac:dyDescent="0.25">
      <c r="A645" s="26" t="s">
        <v>415</v>
      </c>
      <c r="B645" s="26" t="s">
        <v>37</v>
      </c>
      <c r="C645" s="27" t="s">
        <v>20</v>
      </c>
      <c r="D645" s="7" t="s">
        <v>38</v>
      </c>
      <c r="E645" s="6"/>
      <c r="F645" s="6"/>
      <c r="G645" s="27"/>
      <c r="H645" s="28" t="s">
        <v>173</v>
      </c>
      <c r="I645" s="5">
        <v>1</v>
      </c>
      <c r="J645" s="4"/>
      <c r="K645" s="29">
        <f>ROUND(K652,2)</f>
        <v>300.64</v>
      </c>
      <c r="L645" s="27"/>
      <c r="M645" s="27"/>
      <c r="N645" s="27"/>
      <c r="O645" s="27"/>
      <c r="P645" s="27"/>
      <c r="Q645" s="27"/>
      <c r="R645" s="27"/>
      <c r="S645" s="27"/>
      <c r="T645" s="27"/>
      <c r="U645" s="27"/>
      <c r="V645" s="27"/>
      <c r="W645" s="27"/>
      <c r="X645" s="27"/>
      <c r="Y645" s="27"/>
      <c r="Z645" s="27"/>
      <c r="AA645" s="27"/>
    </row>
    <row r="646" spans="1:27" x14ac:dyDescent="0.25">
      <c r="B646" s="22" t="s">
        <v>194</v>
      </c>
    </row>
    <row r="647" spans="1:27" x14ac:dyDescent="0.25">
      <c r="B647" t="s">
        <v>195</v>
      </c>
      <c r="C647" t="s">
        <v>171</v>
      </c>
      <c r="D647" t="s">
        <v>196</v>
      </c>
      <c r="E647" s="30">
        <v>70</v>
      </c>
      <c r="G647" t="s">
        <v>179</v>
      </c>
      <c r="H647" s="31">
        <v>1.8632599999999999</v>
      </c>
      <c r="I647" t="s">
        <v>180</v>
      </c>
      <c r="J647" s="32">
        <f>ROUND(E647* H647,5)</f>
        <v>130.4282</v>
      </c>
      <c r="K647" s="33"/>
    </row>
    <row r="648" spans="1:27" x14ac:dyDescent="0.25">
      <c r="B648" t="s">
        <v>217</v>
      </c>
      <c r="C648" t="s">
        <v>20</v>
      </c>
      <c r="D648" t="s">
        <v>218</v>
      </c>
      <c r="E648" s="30">
        <v>1</v>
      </c>
      <c r="G648" t="s">
        <v>179</v>
      </c>
      <c r="H648" s="31">
        <v>149.25710000000001</v>
      </c>
      <c r="I648" t="s">
        <v>180</v>
      </c>
      <c r="J648" s="32">
        <f>ROUND(E648* H648,5)</f>
        <v>149.25710000000001</v>
      </c>
      <c r="K648" s="33"/>
    </row>
    <row r="649" spans="1:27" x14ac:dyDescent="0.25">
      <c r="B649" t="s">
        <v>199</v>
      </c>
      <c r="C649" t="s">
        <v>200</v>
      </c>
      <c r="D649" t="s">
        <v>201</v>
      </c>
      <c r="E649" s="30">
        <v>0.2</v>
      </c>
      <c r="G649" t="s">
        <v>179</v>
      </c>
      <c r="H649" s="31">
        <v>33.216189999999997</v>
      </c>
      <c r="I649" t="s">
        <v>180</v>
      </c>
      <c r="J649" s="32">
        <f>ROUND(E649* H649,5)</f>
        <v>6.6432399999999996</v>
      </c>
      <c r="K649" s="33"/>
    </row>
    <row r="650" spans="1:27" x14ac:dyDescent="0.25">
      <c r="D650" s="34" t="s">
        <v>190</v>
      </c>
      <c r="E650" s="33"/>
      <c r="H650" s="33"/>
      <c r="K650" s="35">
        <f>SUM(J646:J649)</f>
        <v>286.32853999999998</v>
      </c>
    </row>
    <row r="651" spans="1:27" x14ac:dyDescent="0.25">
      <c r="D651" s="34" t="s">
        <v>198</v>
      </c>
      <c r="E651" s="33"/>
      <c r="H651" s="33">
        <v>5</v>
      </c>
      <c r="I651" t="s">
        <v>192</v>
      </c>
      <c r="K651" s="31">
        <f>ROUND(H651/100*K650,5)</f>
        <v>14.31643</v>
      </c>
    </row>
    <row r="652" spans="1:27" x14ac:dyDescent="0.25">
      <c r="D652" s="34" t="s">
        <v>193</v>
      </c>
      <c r="E652" s="33"/>
      <c r="H652" s="33"/>
      <c r="K652" s="35">
        <f>SUM(K650:K651)</f>
        <v>300.64497</v>
      </c>
    </row>
  </sheetData>
  <sheetProtection sheet="1"/>
  <mergeCells count="125">
    <mergeCell ref="D639:F639"/>
    <mergeCell ref="I639:J639"/>
    <mergeCell ref="D640:F640"/>
    <mergeCell ref="I640:J640"/>
    <mergeCell ref="D645:F645"/>
    <mergeCell ref="I645:J645"/>
    <mergeCell ref="D629:F629"/>
    <mergeCell ref="I629:J629"/>
    <mergeCell ref="D630:F630"/>
    <mergeCell ref="I630:J630"/>
    <mergeCell ref="D636:F636"/>
    <mergeCell ref="I636:J636"/>
    <mergeCell ref="D637:F637"/>
    <mergeCell ref="I637:J637"/>
    <mergeCell ref="D638:F638"/>
    <mergeCell ref="I638:J638"/>
    <mergeCell ref="D585:F585"/>
    <mergeCell ref="I585:J585"/>
    <mergeCell ref="D599:F599"/>
    <mergeCell ref="I599:J599"/>
    <mergeCell ref="D613:F613"/>
    <mergeCell ref="I613:J613"/>
    <mergeCell ref="D627:F627"/>
    <mergeCell ref="I627:J627"/>
    <mergeCell ref="D628:F628"/>
    <mergeCell ref="I628:J628"/>
    <mergeCell ref="D567:F567"/>
    <mergeCell ref="I567:J567"/>
    <mergeCell ref="D581:F581"/>
    <mergeCell ref="I581:J581"/>
    <mergeCell ref="D582:F582"/>
    <mergeCell ref="I582:J582"/>
    <mergeCell ref="D583:F583"/>
    <mergeCell ref="I583:J583"/>
    <mergeCell ref="D584:F584"/>
    <mergeCell ref="I584:J584"/>
    <mergeCell ref="D494:F494"/>
    <mergeCell ref="I494:J494"/>
    <mergeCell ref="D509:F509"/>
    <mergeCell ref="I509:J509"/>
    <mergeCell ref="D523:F523"/>
    <mergeCell ref="I523:J523"/>
    <mergeCell ref="D538:F538"/>
    <mergeCell ref="I538:J538"/>
    <mergeCell ref="D553:F553"/>
    <mergeCell ref="I553:J553"/>
    <mergeCell ref="D424:F424"/>
    <mergeCell ref="I424:J424"/>
    <mergeCell ref="D438:F438"/>
    <mergeCell ref="I438:J438"/>
    <mergeCell ref="D452:F452"/>
    <mergeCell ref="I452:J452"/>
    <mergeCell ref="D466:F466"/>
    <mergeCell ref="I466:J466"/>
    <mergeCell ref="D480:F480"/>
    <mergeCell ref="I480:J480"/>
    <mergeCell ref="D351:F351"/>
    <mergeCell ref="I351:J351"/>
    <mergeCell ref="D367:F367"/>
    <mergeCell ref="I367:J367"/>
    <mergeCell ref="D381:F381"/>
    <mergeCell ref="I381:J381"/>
    <mergeCell ref="D395:F395"/>
    <mergeCell ref="I395:J395"/>
    <mergeCell ref="D410:F410"/>
    <mergeCell ref="I410:J410"/>
    <mergeCell ref="D281:F281"/>
    <mergeCell ref="I281:J281"/>
    <mergeCell ref="D289:F289"/>
    <mergeCell ref="I289:J289"/>
    <mergeCell ref="D304:F304"/>
    <mergeCell ref="I304:J304"/>
    <mergeCell ref="D322:F322"/>
    <mergeCell ref="I322:J322"/>
    <mergeCell ref="D336:F336"/>
    <mergeCell ref="I336:J336"/>
    <mergeCell ref="D243:F243"/>
    <mergeCell ref="I243:J243"/>
    <mergeCell ref="D256:F256"/>
    <mergeCell ref="I256:J256"/>
    <mergeCell ref="D264:F264"/>
    <mergeCell ref="I264:J264"/>
    <mergeCell ref="D265:F265"/>
    <mergeCell ref="I265:J265"/>
    <mergeCell ref="D266:F266"/>
    <mergeCell ref="I266:J266"/>
    <mergeCell ref="D182:F182"/>
    <mergeCell ref="I182:J182"/>
    <mergeCell ref="D196:F196"/>
    <mergeCell ref="I196:J196"/>
    <mergeCell ref="D210:F210"/>
    <mergeCell ref="I210:J210"/>
    <mergeCell ref="D225:F225"/>
    <mergeCell ref="I225:J225"/>
    <mergeCell ref="D233:F233"/>
    <mergeCell ref="I233:J233"/>
    <mergeCell ref="D119:F119"/>
    <mergeCell ref="I119:J119"/>
    <mergeCell ref="D133:F133"/>
    <mergeCell ref="I133:J133"/>
    <mergeCell ref="D147:F147"/>
    <mergeCell ref="I147:J147"/>
    <mergeCell ref="D160:F160"/>
    <mergeCell ref="I160:J160"/>
    <mergeCell ref="D174:F174"/>
    <mergeCell ref="I174:J174"/>
    <mergeCell ref="D42:F42"/>
    <mergeCell ref="I42:J42"/>
    <mergeCell ref="D60:F60"/>
    <mergeCell ref="I60:J60"/>
    <mergeCell ref="D77:F77"/>
    <mergeCell ref="I77:J77"/>
    <mergeCell ref="D91:F91"/>
    <mergeCell ref="I91:J91"/>
    <mergeCell ref="D104:F104"/>
    <mergeCell ref="I104:J104"/>
    <mergeCell ref="A1:K1"/>
    <mergeCell ref="A2:K2"/>
    <mergeCell ref="A3:K3"/>
    <mergeCell ref="A4:K4"/>
    <mergeCell ref="A6:K6"/>
    <mergeCell ref="D11:F11"/>
    <mergeCell ref="I11:J11"/>
    <mergeCell ref="D25:F25"/>
    <mergeCell ref="I25:J25"/>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5"/>
  <sheetViews>
    <sheetView workbookViewId="0">
      <pane ySplit="8" topLeftCell="A9" activePane="bottomLeft" state="frozenSplit"/>
      <selection pane="bottomLeft"/>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3.42578125" customWidth="1"/>
  </cols>
  <sheetData>
    <row r="1" spans="1:4" x14ac:dyDescent="0.25">
      <c r="A1" s="9" t="s">
        <v>0</v>
      </c>
      <c r="B1" s="9" t="s">
        <v>0</v>
      </c>
      <c r="C1" s="9" t="s">
        <v>0</v>
      </c>
      <c r="D1" s="9" t="s">
        <v>0</v>
      </c>
    </row>
    <row r="2" spans="1:4" x14ac:dyDescent="0.25">
      <c r="A2" s="9"/>
      <c r="B2" s="9"/>
      <c r="C2" s="9"/>
      <c r="D2" s="9"/>
    </row>
    <row r="3" spans="1:4" x14ac:dyDescent="0.25">
      <c r="A3" s="9"/>
      <c r="B3" s="9"/>
      <c r="C3" s="9"/>
      <c r="D3" s="9"/>
    </row>
    <row r="4" spans="1:4" x14ac:dyDescent="0.25">
      <c r="A4" s="9"/>
      <c r="B4" s="9"/>
      <c r="C4" s="9"/>
      <c r="D4" s="9"/>
    </row>
    <row r="6" spans="1:4" ht="18.75" x14ac:dyDescent="0.3">
      <c r="A6" s="8" t="s">
        <v>164</v>
      </c>
      <c r="B6" s="8" t="s">
        <v>164</v>
      </c>
      <c r="C6" s="8" t="s">
        <v>164</v>
      </c>
      <c r="D6" s="8" t="s">
        <v>164</v>
      </c>
    </row>
    <row r="8" spans="1:4" x14ac:dyDescent="0.25">
      <c r="A8" s="25" t="s">
        <v>166</v>
      </c>
      <c r="B8" s="25" t="s">
        <v>167</v>
      </c>
      <c r="C8" s="25" t="s">
        <v>168</v>
      </c>
      <c r="D8" s="25" t="s">
        <v>2</v>
      </c>
    </row>
    <row r="10" spans="1:4" x14ac:dyDescent="0.25">
      <c r="A10" s="24" t="s">
        <v>174</v>
      </c>
    </row>
    <row r="11" spans="1:4" x14ac:dyDescent="0.25">
      <c r="A11" t="s">
        <v>202</v>
      </c>
      <c r="B11" t="s">
        <v>176</v>
      </c>
      <c r="C11" t="s">
        <v>203</v>
      </c>
      <c r="D11" s="31">
        <v>25.4</v>
      </c>
    </row>
    <row r="12" spans="1:4" x14ac:dyDescent="0.25">
      <c r="A12" t="s">
        <v>181</v>
      </c>
      <c r="B12" t="s">
        <v>176</v>
      </c>
      <c r="C12" t="s">
        <v>182</v>
      </c>
      <c r="D12" s="31">
        <v>28.5</v>
      </c>
    </row>
    <row r="13" spans="1:4" x14ac:dyDescent="0.25">
      <c r="A13" t="s">
        <v>377</v>
      </c>
      <c r="B13" t="s">
        <v>176</v>
      </c>
      <c r="C13" t="s">
        <v>378</v>
      </c>
      <c r="D13" s="31">
        <v>28.5</v>
      </c>
    </row>
    <row r="14" spans="1:4" x14ac:dyDescent="0.25">
      <c r="A14" t="s">
        <v>303</v>
      </c>
      <c r="B14" t="s">
        <v>176</v>
      </c>
      <c r="C14" t="s">
        <v>304</v>
      </c>
      <c r="D14" s="31">
        <v>28.55</v>
      </c>
    </row>
    <row r="15" spans="1:4" x14ac:dyDescent="0.25">
      <c r="A15" t="s">
        <v>230</v>
      </c>
      <c r="B15" t="s">
        <v>176</v>
      </c>
      <c r="C15" t="s">
        <v>231</v>
      </c>
      <c r="D15" s="31">
        <v>32.159999999999997</v>
      </c>
    </row>
    <row r="16" spans="1:4" x14ac:dyDescent="0.25">
      <c r="A16" t="s">
        <v>232</v>
      </c>
      <c r="B16" t="s">
        <v>233</v>
      </c>
      <c r="C16" t="s">
        <v>234</v>
      </c>
      <c r="D16" s="31">
        <v>28.55</v>
      </c>
    </row>
    <row r="17" spans="1:4" x14ac:dyDescent="0.25">
      <c r="A17" t="s">
        <v>221</v>
      </c>
      <c r="B17" t="s">
        <v>176</v>
      </c>
      <c r="C17" t="s">
        <v>222</v>
      </c>
      <c r="D17" s="31">
        <v>26.84</v>
      </c>
    </row>
    <row r="18" spans="1:4" x14ac:dyDescent="0.25">
      <c r="A18" t="s">
        <v>264</v>
      </c>
      <c r="B18" t="s">
        <v>176</v>
      </c>
      <c r="C18" t="s">
        <v>265</v>
      </c>
      <c r="D18" s="31">
        <v>24.39</v>
      </c>
    </row>
    <row r="19" spans="1:4" x14ac:dyDescent="0.25">
      <c r="A19" t="s">
        <v>375</v>
      </c>
      <c r="B19" t="s">
        <v>176</v>
      </c>
      <c r="C19" t="s">
        <v>376</v>
      </c>
      <c r="D19" s="31">
        <v>33.24</v>
      </c>
    </row>
    <row r="20" spans="1:4" x14ac:dyDescent="0.25">
      <c r="A20" t="s">
        <v>238</v>
      </c>
      <c r="B20" t="s">
        <v>176</v>
      </c>
      <c r="C20" t="s">
        <v>239</v>
      </c>
      <c r="D20" s="31">
        <v>33.24</v>
      </c>
    </row>
    <row r="21" spans="1:4" x14ac:dyDescent="0.25">
      <c r="A21" t="s">
        <v>204</v>
      </c>
      <c r="B21" t="s">
        <v>176</v>
      </c>
      <c r="C21" t="s">
        <v>205</v>
      </c>
      <c r="D21" s="31">
        <v>28.61</v>
      </c>
    </row>
    <row r="22" spans="1:4" x14ac:dyDescent="0.25">
      <c r="A22" t="s">
        <v>175</v>
      </c>
      <c r="B22" t="s">
        <v>176</v>
      </c>
      <c r="C22" t="s">
        <v>177</v>
      </c>
      <c r="D22" s="31">
        <v>28.61</v>
      </c>
    </row>
    <row r="23" spans="1:4" x14ac:dyDescent="0.25">
      <c r="A23" t="s">
        <v>301</v>
      </c>
      <c r="B23" t="s">
        <v>176</v>
      </c>
      <c r="C23" t="s">
        <v>302</v>
      </c>
      <c r="D23" s="31">
        <v>33.24</v>
      </c>
    </row>
    <row r="24" spans="1:4" x14ac:dyDescent="0.25">
      <c r="A24" t="s">
        <v>313</v>
      </c>
      <c r="B24" t="s">
        <v>176</v>
      </c>
      <c r="C24" t="s">
        <v>231</v>
      </c>
      <c r="D24" s="31">
        <v>32.159999999999997</v>
      </c>
    </row>
    <row r="25" spans="1:4" x14ac:dyDescent="0.25">
      <c r="A25" t="s">
        <v>219</v>
      </c>
      <c r="B25" t="s">
        <v>176</v>
      </c>
      <c r="C25" t="s">
        <v>220</v>
      </c>
      <c r="D25" s="31">
        <v>32.159999999999997</v>
      </c>
    </row>
    <row r="26" spans="1:4" x14ac:dyDescent="0.25">
      <c r="A26" t="s">
        <v>266</v>
      </c>
      <c r="B26" t="s">
        <v>176</v>
      </c>
      <c r="C26" t="s">
        <v>267</v>
      </c>
      <c r="D26" s="31">
        <v>21.79</v>
      </c>
    </row>
    <row r="27" spans="1:4" x14ac:dyDescent="0.25">
      <c r="A27" s="24" t="s">
        <v>223</v>
      </c>
    </row>
    <row r="28" spans="1:4" x14ac:dyDescent="0.25">
      <c r="A28" t="s">
        <v>235</v>
      </c>
      <c r="B28" t="s">
        <v>176</v>
      </c>
      <c r="C28" t="s">
        <v>236</v>
      </c>
      <c r="D28" s="31">
        <v>15.65</v>
      </c>
    </row>
    <row r="29" spans="1:4" x14ac:dyDescent="0.25">
      <c r="A29" t="s">
        <v>280</v>
      </c>
      <c r="B29" t="s">
        <v>176</v>
      </c>
      <c r="C29" t="s">
        <v>281</v>
      </c>
      <c r="D29" s="31">
        <v>86.37</v>
      </c>
    </row>
    <row r="30" spans="1:4" x14ac:dyDescent="0.25">
      <c r="A30" t="s">
        <v>278</v>
      </c>
      <c r="B30" t="s">
        <v>176</v>
      </c>
      <c r="C30" t="s">
        <v>279</v>
      </c>
      <c r="D30" s="31">
        <v>98.47</v>
      </c>
    </row>
    <row r="31" spans="1:4" x14ac:dyDescent="0.25">
      <c r="A31" t="s">
        <v>276</v>
      </c>
      <c r="B31" t="s">
        <v>176</v>
      </c>
      <c r="C31" t="s">
        <v>277</v>
      </c>
      <c r="D31" s="31">
        <v>110.93</v>
      </c>
    </row>
    <row r="32" spans="1:4" x14ac:dyDescent="0.25">
      <c r="A32" t="s">
        <v>273</v>
      </c>
      <c r="B32" t="s">
        <v>176</v>
      </c>
      <c r="C32" t="s">
        <v>274</v>
      </c>
      <c r="D32" s="31">
        <v>58.08</v>
      </c>
    </row>
    <row r="33" spans="1:4" x14ac:dyDescent="0.25">
      <c r="A33" t="s">
        <v>271</v>
      </c>
      <c r="B33" t="s">
        <v>176</v>
      </c>
      <c r="C33" t="s">
        <v>272</v>
      </c>
      <c r="D33" s="31">
        <v>84.75</v>
      </c>
    </row>
    <row r="34" spans="1:4" x14ac:dyDescent="0.25">
      <c r="A34" t="s">
        <v>282</v>
      </c>
      <c r="B34" t="s">
        <v>176</v>
      </c>
      <c r="C34" t="s">
        <v>283</v>
      </c>
      <c r="D34" s="31">
        <v>61.71</v>
      </c>
    </row>
    <row r="35" spans="1:4" x14ac:dyDescent="0.25">
      <c r="A35" t="s">
        <v>319</v>
      </c>
      <c r="B35" t="s">
        <v>176</v>
      </c>
      <c r="C35" t="s">
        <v>320</v>
      </c>
      <c r="D35" s="31">
        <v>65.03</v>
      </c>
    </row>
    <row r="36" spans="1:4" x14ac:dyDescent="0.25">
      <c r="A36" t="s">
        <v>310</v>
      </c>
      <c r="B36" t="s">
        <v>176</v>
      </c>
      <c r="C36" t="s">
        <v>311</v>
      </c>
      <c r="D36" s="31">
        <v>65.41</v>
      </c>
    </row>
    <row r="37" spans="1:4" x14ac:dyDescent="0.25">
      <c r="A37" t="s">
        <v>224</v>
      </c>
      <c r="B37" t="s">
        <v>176</v>
      </c>
      <c r="C37" t="s">
        <v>225</v>
      </c>
      <c r="D37" s="31">
        <v>168.25</v>
      </c>
    </row>
    <row r="38" spans="1:4" x14ac:dyDescent="0.25">
      <c r="A38" t="s">
        <v>293</v>
      </c>
      <c r="B38" t="s">
        <v>20</v>
      </c>
      <c r="C38" t="s">
        <v>294</v>
      </c>
      <c r="D38" s="31">
        <v>17.75</v>
      </c>
    </row>
    <row r="39" spans="1:4" x14ac:dyDescent="0.25">
      <c r="A39" s="24" t="s">
        <v>184</v>
      </c>
    </row>
    <row r="40" spans="1:4" x14ac:dyDescent="0.25">
      <c r="A40" t="s">
        <v>284</v>
      </c>
      <c r="B40" t="s">
        <v>20</v>
      </c>
      <c r="C40" t="s">
        <v>285</v>
      </c>
      <c r="D40" s="31">
        <v>1.82</v>
      </c>
    </row>
    <row r="41" spans="1:4" x14ac:dyDescent="0.25">
      <c r="A41" t="s">
        <v>289</v>
      </c>
      <c r="B41" t="s">
        <v>20</v>
      </c>
      <c r="C41" t="s">
        <v>290</v>
      </c>
      <c r="D41" s="31">
        <v>20.55</v>
      </c>
    </row>
    <row r="42" spans="1:4" x14ac:dyDescent="0.25">
      <c r="A42" t="s">
        <v>286</v>
      </c>
      <c r="B42" t="s">
        <v>20</v>
      </c>
      <c r="C42" t="s">
        <v>287</v>
      </c>
      <c r="D42" s="31">
        <v>7</v>
      </c>
    </row>
    <row r="43" spans="1:4" x14ac:dyDescent="0.25">
      <c r="A43" t="s">
        <v>321</v>
      </c>
      <c r="B43" t="s">
        <v>297</v>
      </c>
      <c r="C43" t="s">
        <v>322</v>
      </c>
      <c r="D43" s="31">
        <v>23.84</v>
      </c>
    </row>
    <row r="44" spans="1:4" x14ac:dyDescent="0.25">
      <c r="A44" t="s">
        <v>227</v>
      </c>
      <c r="B44" t="s">
        <v>20</v>
      </c>
      <c r="C44" t="s">
        <v>228</v>
      </c>
      <c r="D44" s="31">
        <v>122.61</v>
      </c>
    </row>
    <row r="45" spans="1:4" x14ac:dyDescent="0.25">
      <c r="A45" t="s">
        <v>316</v>
      </c>
      <c r="B45" t="s">
        <v>297</v>
      </c>
      <c r="C45" t="s">
        <v>317</v>
      </c>
      <c r="D45" s="31">
        <v>39.42</v>
      </c>
    </row>
    <row r="46" spans="1:4" x14ac:dyDescent="0.25">
      <c r="A46" t="s">
        <v>206</v>
      </c>
      <c r="B46" t="s">
        <v>171</v>
      </c>
      <c r="C46" t="s">
        <v>207</v>
      </c>
      <c r="D46" s="31">
        <v>1.89</v>
      </c>
    </row>
    <row r="47" spans="1:4" x14ac:dyDescent="0.25">
      <c r="A47" t="s">
        <v>187</v>
      </c>
      <c r="B47" t="s">
        <v>171</v>
      </c>
      <c r="C47" t="s">
        <v>188</v>
      </c>
      <c r="D47" s="31">
        <v>1.95</v>
      </c>
    </row>
    <row r="48" spans="1:4" x14ac:dyDescent="0.25">
      <c r="A48" t="s">
        <v>307</v>
      </c>
      <c r="B48" t="s">
        <v>17</v>
      </c>
      <c r="C48" t="s">
        <v>308</v>
      </c>
      <c r="D48" s="31">
        <v>8.11</v>
      </c>
    </row>
    <row r="49" spans="1:4" x14ac:dyDescent="0.25">
      <c r="A49" t="s">
        <v>185</v>
      </c>
      <c r="B49" t="s">
        <v>171</v>
      </c>
      <c r="C49" t="s">
        <v>186</v>
      </c>
      <c r="D49" s="31">
        <v>1.03</v>
      </c>
    </row>
    <row r="50" spans="1:4" x14ac:dyDescent="0.25">
      <c r="A50" t="s">
        <v>213</v>
      </c>
      <c r="B50" t="s">
        <v>27</v>
      </c>
      <c r="C50" t="s">
        <v>214</v>
      </c>
      <c r="D50" s="31">
        <v>0.44</v>
      </c>
    </row>
    <row r="51" spans="1:4" x14ac:dyDescent="0.25">
      <c r="A51" t="s">
        <v>215</v>
      </c>
      <c r="B51" t="s">
        <v>20</v>
      </c>
      <c r="C51" t="s">
        <v>216</v>
      </c>
      <c r="D51" s="31">
        <v>367.16</v>
      </c>
    </row>
    <row r="52" spans="1:4" x14ac:dyDescent="0.25">
      <c r="A52" t="s">
        <v>211</v>
      </c>
      <c r="B52" t="s">
        <v>200</v>
      </c>
      <c r="C52" t="s">
        <v>212</v>
      </c>
      <c r="D52" s="31">
        <v>1.94</v>
      </c>
    </row>
    <row r="53" spans="1:4" x14ac:dyDescent="0.25">
      <c r="A53" t="s">
        <v>208</v>
      </c>
      <c r="B53" t="s">
        <v>209</v>
      </c>
      <c r="C53" t="s">
        <v>210</v>
      </c>
      <c r="D53" s="31">
        <v>2.73</v>
      </c>
    </row>
    <row r="54" spans="1:4" x14ac:dyDescent="0.25">
      <c r="A54" t="s">
        <v>268</v>
      </c>
      <c r="B54" t="s">
        <v>17</v>
      </c>
      <c r="C54" t="s">
        <v>269</v>
      </c>
      <c r="D54" s="31">
        <v>72.58</v>
      </c>
    </row>
    <row r="55" spans="1:4" x14ac:dyDescent="0.25">
      <c r="A55" t="s">
        <v>296</v>
      </c>
      <c r="B55" t="s">
        <v>297</v>
      </c>
      <c r="C55" t="s">
        <v>158</v>
      </c>
      <c r="D55" s="31">
        <v>112.4</v>
      </c>
    </row>
    <row r="56" spans="1:4" x14ac:dyDescent="0.25">
      <c r="A56" t="s">
        <v>305</v>
      </c>
      <c r="B56" t="s">
        <v>27</v>
      </c>
      <c r="C56" t="s">
        <v>306</v>
      </c>
      <c r="D56" s="31">
        <v>160.19999999999999</v>
      </c>
    </row>
    <row r="57" spans="1:4" x14ac:dyDescent="0.25">
      <c r="A57" t="s">
        <v>323</v>
      </c>
      <c r="B57" t="s">
        <v>17</v>
      </c>
      <c r="C57" t="s">
        <v>324</v>
      </c>
      <c r="D57" s="31">
        <v>43.44</v>
      </c>
    </row>
    <row r="58" spans="1:4" x14ac:dyDescent="0.25">
      <c r="A58" t="s">
        <v>314</v>
      </c>
      <c r="B58" t="s">
        <v>17</v>
      </c>
      <c r="C58" t="s">
        <v>315</v>
      </c>
      <c r="D58" s="31">
        <v>114.46</v>
      </c>
    </row>
    <row r="59" spans="1:4" x14ac:dyDescent="0.25">
      <c r="A59" t="s">
        <v>326</v>
      </c>
      <c r="B59" t="s">
        <v>17</v>
      </c>
      <c r="C59" t="s">
        <v>327</v>
      </c>
      <c r="D59" s="31">
        <v>738.04</v>
      </c>
    </row>
    <row r="60" spans="1:4" x14ac:dyDescent="0.25">
      <c r="A60" t="s">
        <v>259</v>
      </c>
      <c r="B60" t="s">
        <v>17</v>
      </c>
      <c r="C60" t="s">
        <v>260</v>
      </c>
      <c r="D60" s="31">
        <v>160.68</v>
      </c>
    </row>
    <row r="61" spans="1:4" x14ac:dyDescent="0.25">
      <c r="A61" t="s">
        <v>329</v>
      </c>
      <c r="B61" t="s">
        <v>27</v>
      </c>
      <c r="C61" t="s">
        <v>330</v>
      </c>
      <c r="D61" s="31">
        <v>31.7</v>
      </c>
    </row>
    <row r="62" spans="1:4" x14ac:dyDescent="0.25">
      <c r="A62" t="s">
        <v>338</v>
      </c>
      <c r="B62" t="s">
        <v>27</v>
      </c>
      <c r="C62" t="s">
        <v>339</v>
      </c>
      <c r="D62" s="31">
        <v>9.8800000000000008</v>
      </c>
    </row>
    <row r="63" spans="1:4" x14ac:dyDescent="0.25">
      <c r="A63" t="s">
        <v>334</v>
      </c>
      <c r="B63" t="s">
        <v>27</v>
      </c>
      <c r="C63" t="s">
        <v>335</v>
      </c>
      <c r="D63" s="31">
        <v>12.34</v>
      </c>
    </row>
    <row r="64" spans="1:4" x14ac:dyDescent="0.25">
      <c r="A64" t="s">
        <v>347</v>
      </c>
      <c r="B64" t="s">
        <v>27</v>
      </c>
      <c r="C64" t="s">
        <v>348</v>
      </c>
      <c r="D64" s="31">
        <v>22.42</v>
      </c>
    </row>
    <row r="65" spans="1:4" x14ac:dyDescent="0.25">
      <c r="A65" t="s">
        <v>344</v>
      </c>
      <c r="B65" t="s">
        <v>27</v>
      </c>
      <c r="C65" t="s">
        <v>345</v>
      </c>
      <c r="D65" s="31">
        <v>1.57</v>
      </c>
    </row>
    <row r="66" spans="1:4" x14ac:dyDescent="0.25">
      <c r="A66" t="s">
        <v>341</v>
      </c>
      <c r="B66" t="s">
        <v>27</v>
      </c>
      <c r="C66" t="s">
        <v>342</v>
      </c>
      <c r="D66" s="31">
        <v>5.4</v>
      </c>
    </row>
    <row r="67" spans="1:4" x14ac:dyDescent="0.25">
      <c r="A67" t="s">
        <v>358</v>
      </c>
      <c r="B67" t="s">
        <v>27</v>
      </c>
      <c r="C67" t="s">
        <v>359</v>
      </c>
      <c r="D67" s="31">
        <v>15.28</v>
      </c>
    </row>
    <row r="68" spans="1:4" x14ac:dyDescent="0.25">
      <c r="A68" t="s">
        <v>367</v>
      </c>
      <c r="B68" t="s">
        <v>27</v>
      </c>
      <c r="C68" t="s">
        <v>368</v>
      </c>
      <c r="D68" s="31">
        <v>10.95</v>
      </c>
    </row>
    <row r="69" spans="1:4" x14ac:dyDescent="0.25">
      <c r="A69" t="s">
        <v>364</v>
      </c>
      <c r="B69" t="s">
        <v>27</v>
      </c>
      <c r="C69" t="s">
        <v>365</v>
      </c>
      <c r="D69" s="31">
        <v>5.33</v>
      </c>
    </row>
    <row r="70" spans="1:4" x14ac:dyDescent="0.25">
      <c r="A70" t="s">
        <v>355</v>
      </c>
      <c r="B70" t="s">
        <v>27</v>
      </c>
      <c r="C70" t="s">
        <v>356</v>
      </c>
      <c r="D70" s="31">
        <v>2.4300000000000002</v>
      </c>
    </row>
    <row r="71" spans="1:4" x14ac:dyDescent="0.25">
      <c r="A71" t="s">
        <v>352</v>
      </c>
      <c r="B71" t="s">
        <v>27</v>
      </c>
      <c r="C71" t="s">
        <v>353</v>
      </c>
      <c r="D71" s="31">
        <v>1.04</v>
      </c>
    </row>
    <row r="72" spans="1:4" x14ac:dyDescent="0.25">
      <c r="A72" t="s">
        <v>361</v>
      </c>
      <c r="B72" t="s">
        <v>27</v>
      </c>
      <c r="C72" t="s">
        <v>362</v>
      </c>
      <c r="D72" s="31">
        <v>0.81</v>
      </c>
    </row>
    <row r="73" spans="1:4" x14ac:dyDescent="0.25">
      <c r="A73" t="s">
        <v>370</v>
      </c>
      <c r="B73" t="s">
        <v>17</v>
      </c>
      <c r="C73" t="s">
        <v>371</v>
      </c>
      <c r="D73" s="31">
        <v>565.84</v>
      </c>
    </row>
    <row r="74" spans="1:4" x14ac:dyDescent="0.25">
      <c r="A74" t="s">
        <v>379</v>
      </c>
      <c r="B74" t="s">
        <v>17</v>
      </c>
      <c r="C74" t="s">
        <v>380</v>
      </c>
      <c r="D74" s="31">
        <v>220.09</v>
      </c>
    </row>
    <row r="75" spans="1:4" x14ac:dyDescent="0.25">
      <c r="A75" t="s">
        <v>382</v>
      </c>
      <c r="B75" t="s">
        <v>17</v>
      </c>
      <c r="C75" t="s">
        <v>383</v>
      </c>
      <c r="D75" s="31">
        <v>4.3</v>
      </c>
    </row>
    <row r="76" spans="1:4" x14ac:dyDescent="0.25">
      <c r="A76" t="s">
        <v>248</v>
      </c>
      <c r="B76" t="s">
        <v>17</v>
      </c>
      <c r="C76" t="s">
        <v>249</v>
      </c>
      <c r="D76" s="31">
        <v>564.5</v>
      </c>
    </row>
    <row r="77" spans="1:4" x14ac:dyDescent="0.25">
      <c r="A77" t="s">
        <v>251</v>
      </c>
      <c r="B77" t="s">
        <v>17</v>
      </c>
      <c r="C77" t="s">
        <v>252</v>
      </c>
      <c r="D77" s="31">
        <v>1350</v>
      </c>
    </row>
    <row r="78" spans="1:4" x14ac:dyDescent="0.25">
      <c r="A78" t="s">
        <v>389</v>
      </c>
      <c r="B78" t="s">
        <v>17</v>
      </c>
      <c r="C78" t="s">
        <v>390</v>
      </c>
      <c r="D78" s="31">
        <v>737.55</v>
      </c>
    </row>
    <row r="79" spans="1:4" x14ac:dyDescent="0.25">
      <c r="A79" t="s">
        <v>240</v>
      </c>
      <c r="B79" t="s">
        <v>17</v>
      </c>
      <c r="C79" t="s">
        <v>241</v>
      </c>
      <c r="D79" s="31">
        <v>131.5</v>
      </c>
    </row>
    <row r="80" spans="1:4" x14ac:dyDescent="0.25">
      <c r="A80" t="s">
        <v>392</v>
      </c>
      <c r="B80" t="s">
        <v>17</v>
      </c>
      <c r="C80" t="s">
        <v>393</v>
      </c>
      <c r="D80" s="31">
        <v>100.95</v>
      </c>
    </row>
    <row r="81" spans="1:4" x14ac:dyDescent="0.25">
      <c r="A81" t="s">
        <v>408</v>
      </c>
      <c r="B81" t="s">
        <v>17</v>
      </c>
      <c r="C81" t="s">
        <v>409</v>
      </c>
      <c r="D81" s="31">
        <v>45.31</v>
      </c>
    </row>
    <row r="82" spans="1:4" x14ac:dyDescent="0.25">
      <c r="A82" t="s">
        <v>387</v>
      </c>
      <c r="B82" t="s">
        <v>17</v>
      </c>
      <c r="C82" t="s">
        <v>388</v>
      </c>
      <c r="D82" s="31">
        <v>25.32</v>
      </c>
    </row>
    <row r="83" spans="1:4" x14ac:dyDescent="0.25">
      <c r="A83" t="s">
        <v>243</v>
      </c>
      <c r="B83" t="s">
        <v>17</v>
      </c>
      <c r="C83" t="s">
        <v>244</v>
      </c>
      <c r="D83" s="31">
        <v>3.1</v>
      </c>
    </row>
    <row r="84" spans="1:4" x14ac:dyDescent="0.25">
      <c r="A84" t="s">
        <v>254</v>
      </c>
      <c r="B84" t="s">
        <v>17</v>
      </c>
      <c r="C84" t="s">
        <v>255</v>
      </c>
      <c r="D84" s="31">
        <v>3.5</v>
      </c>
    </row>
    <row r="85" spans="1:4" x14ac:dyDescent="0.25">
      <c r="A85" t="s">
        <v>349</v>
      </c>
      <c r="B85" t="s">
        <v>17</v>
      </c>
      <c r="C85" t="s">
        <v>350</v>
      </c>
      <c r="D85" s="31">
        <v>0.27</v>
      </c>
    </row>
    <row r="86" spans="1:4" x14ac:dyDescent="0.25">
      <c r="A86" t="s">
        <v>372</v>
      </c>
      <c r="B86" t="s">
        <v>17</v>
      </c>
      <c r="C86" t="s">
        <v>373</v>
      </c>
      <c r="D86" s="31">
        <v>0.51</v>
      </c>
    </row>
    <row r="87" spans="1:4" x14ac:dyDescent="0.25">
      <c r="A87" t="s">
        <v>384</v>
      </c>
      <c r="B87" t="s">
        <v>17</v>
      </c>
      <c r="C87" t="s">
        <v>385</v>
      </c>
      <c r="D87" s="31">
        <v>0.35</v>
      </c>
    </row>
    <row r="88" spans="1:4" x14ac:dyDescent="0.25">
      <c r="A88" t="s">
        <v>331</v>
      </c>
      <c r="B88" t="s">
        <v>27</v>
      </c>
      <c r="C88" t="s">
        <v>332</v>
      </c>
      <c r="D88" s="31">
        <v>7.92</v>
      </c>
    </row>
    <row r="89" spans="1:4" x14ac:dyDescent="0.25">
      <c r="A89" t="s">
        <v>336</v>
      </c>
      <c r="B89" t="s">
        <v>17</v>
      </c>
      <c r="C89" t="s">
        <v>337</v>
      </c>
      <c r="D89" s="31">
        <v>4.3499999999999996</v>
      </c>
    </row>
    <row r="90" spans="1:4" x14ac:dyDescent="0.25">
      <c r="A90" t="s">
        <v>245</v>
      </c>
      <c r="B90" t="s">
        <v>17</v>
      </c>
      <c r="C90" t="s">
        <v>246</v>
      </c>
      <c r="D90" s="31">
        <v>4550.2</v>
      </c>
    </row>
    <row r="91" spans="1:4" x14ac:dyDescent="0.25">
      <c r="A91" t="s">
        <v>256</v>
      </c>
      <c r="B91" t="s">
        <v>17</v>
      </c>
      <c r="C91" t="s">
        <v>257</v>
      </c>
      <c r="D91" s="31">
        <v>95.4</v>
      </c>
    </row>
    <row r="92" spans="1:4" x14ac:dyDescent="0.25">
      <c r="A92" t="s">
        <v>395</v>
      </c>
      <c r="B92" t="s">
        <v>27</v>
      </c>
      <c r="C92" t="s">
        <v>396</v>
      </c>
      <c r="D92" s="31">
        <v>1.02</v>
      </c>
    </row>
    <row r="93" spans="1:4" x14ac:dyDescent="0.25">
      <c r="A93" t="s">
        <v>262</v>
      </c>
      <c r="B93" t="s">
        <v>17</v>
      </c>
      <c r="C93" t="s">
        <v>56</v>
      </c>
      <c r="D93" s="31">
        <v>30.13</v>
      </c>
    </row>
    <row r="94" spans="1:4" x14ac:dyDescent="0.25">
      <c r="A94" t="s">
        <v>405</v>
      </c>
      <c r="B94" t="s">
        <v>17</v>
      </c>
      <c r="C94" t="s">
        <v>406</v>
      </c>
      <c r="D94" s="31">
        <v>325</v>
      </c>
    </row>
    <row r="95" spans="1:4" x14ac:dyDescent="0.25">
      <c r="A95" t="s">
        <v>402</v>
      </c>
      <c r="B95" t="s">
        <v>17</v>
      </c>
      <c r="C95" t="s">
        <v>403</v>
      </c>
      <c r="D95" s="31">
        <v>340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7"/>
  <sheetViews>
    <sheetView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c r="F2" s="3"/>
      <c r="G2" s="3"/>
      <c r="H2" s="3"/>
    </row>
    <row r="3" spans="1:8" x14ac:dyDescent="0.25">
      <c r="E3" s="3"/>
      <c r="F3" s="3"/>
      <c r="G3" s="3"/>
      <c r="H3" s="3"/>
    </row>
    <row r="4" spans="1:8" x14ac:dyDescent="0.25">
      <c r="E4" s="3"/>
      <c r="F4" s="3"/>
      <c r="G4" s="3"/>
      <c r="H4" s="3"/>
    </row>
    <row r="6" spans="1:8" ht="18.75" x14ac:dyDescent="0.3">
      <c r="C6" s="2" t="s">
        <v>416</v>
      </c>
      <c r="D6" s="2" t="s">
        <v>416</v>
      </c>
      <c r="E6" s="2" t="s">
        <v>416</v>
      </c>
      <c r="F6" s="2" t="s">
        <v>416</v>
      </c>
      <c r="G6" s="2" t="s">
        <v>416</v>
      </c>
    </row>
    <row r="10" spans="1:8" x14ac:dyDescent="0.25">
      <c r="B10" t="s">
        <v>417</v>
      </c>
      <c r="C10" s="36" t="s">
        <v>5</v>
      </c>
      <c r="D10" s="37" t="s">
        <v>6</v>
      </c>
      <c r="E10" s="36" t="s">
        <v>7</v>
      </c>
    </row>
    <row r="11" spans="1:8" x14ac:dyDescent="0.25">
      <c r="B11" t="s">
        <v>417</v>
      </c>
      <c r="C11" s="36" t="s">
        <v>8</v>
      </c>
      <c r="D11" s="37" t="s">
        <v>6</v>
      </c>
      <c r="E11" s="36" t="s">
        <v>9</v>
      </c>
    </row>
    <row r="12" spans="1:8" x14ac:dyDescent="0.25">
      <c r="B12" t="s">
        <v>417</v>
      </c>
      <c r="C12" s="36" t="s">
        <v>10</v>
      </c>
      <c r="D12" s="37" t="s">
        <v>6</v>
      </c>
      <c r="E12" s="36" t="s">
        <v>11</v>
      </c>
    </row>
    <row r="14" spans="1:8" ht="45" customHeight="1" x14ac:dyDescent="0.25">
      <c r="A14" s="38" t="s">
        <v>418</v>
      </c>
      <c r="B14" s="39" t="s">
        <v>419</v>
      </c>
      <c r="C14" s="38" t="s">
        <v>19</v>
      </c>
      <c r="D14" s="38" t="s">
        <v>20</v>
      </c>
      <c r="E14" s="1" t="s">
        <v>21</v>
      </c>
      <c r="F14" s="1" t="s">
        <v>21</v>
      </c>
      <c r="G14" s="40">
        <f>SUM(G15:G16)</f>
        <v>35.3125</v>
      </c>
    </row>
    <row r="15" spans="1:8" x14ac:dyDescent="0.25">
      <c r="A15" s="41" t="s">
        <v>420</v>
      </c>
      <c r="B15" s="41"/>
      <c r="C15" s="42">
        <v>110</v>
      </c>
      <c r="D15" s="42">
        <v>0.4</v>
      </c>
      <c r="E15" s="42">
        <v>0.8</v>
      </c>
      <c r="F15" s="42"/>
      <c r="G15" s="42">
        <f>PRODUCT(C15:F15)</f>
        <v>35.200000000000003</v>
      </c>
    </row>
    <row r="16" spans="1:8" x14ac:dyDescent="0.25">
      <c r="A16" s="41" t="s">
        <v>421</v>
      </c>
      <c r="B16" s="41"/>
      <c r="C16" s="42">
        <v>0.5</v>
      </c>
      <c r="D16" s="42">
        <v>1.5</v>
      </c>
      <c r="E16" s="42">
        <v>0.15</v>
      </c>
      <c r="F16" s="42"/>
      <c r="G16" s="42">
        <f>PRODUCT(C16:F16)</f>
        <v>0.11249999999999999</v>
      </c>
    </row>
    <row r="18" spans="1:7" ht="45" customHeight="1" x14ac:dyDescent="0.25">
      <c r="A18" s="38" t="s">
        <v>422</v>
      </c>
      <c r="B18" s="39" t="s">
        <v>419</v>
      </c>
      <c r="C18" s="38" t="s">
        <v>22</v>
      </c>
      <c r="D18" s="38" t="s">
        <v>20</v>
      </c>
      <c r="E18" s="1" t="s">
        <v>23</v>
      </c>
      <c r="F18" s="1" t="s">
        <v>23</v>
      </c>
      <c r="G18" s="40">
        <f>SUM(G19:G20)</f>
        <v>22</v>
      </c>
    </row>
    <row r="19" spans="1:7" x14ac:dyDescent="0.25">
      <c r="A19" s="43"/>
      <c r="B19" s="43" t="s">
        <v>423</v>
      </c>
      <c r="C19" s="44" t="s">
        <v>424</v>
      </c>
      <c r="D19" s="44" t="s">
        <v>425</v>
      </c>
      <c r="E19" s="44" t="s">
        <v>426</v>
      </c>
      <c r="F19" s="44"/>
      <c r="G19" s="45"/>
    </row>
    <row r="20" spans="1:7" x14ac:dyDescent="0.25">
      <c r="A20" s="41" t="s">
        <v>427</v>
      </c>
      <c r="B20" s="41"/>
      <c r="C20" s="42">
        <v>110</v>
      </c>
      <c r="D20" s="42">
        <v>0.4</v>
      </c>
      <c r="E20" s="42">
        <v>0.5</v>
      </c>
      <c r="F20" s="42"/>
      <c r="G20" s="42">
        <f>PRODUCT(C20:F20)</f>
        <v>22</v>
      </c>
    </row>
    <row r="22" spans="1:7" ht="45" customHeight="1" x14ac:dyDescent="0.25">
      <c r="A22" s="38" t="s">
        <v>428</v>
      </c>
      <c r="B22" s="39" t="s">
        <v>419</v>
      </c>
      <c r="C22" s="38" t="s">
        <v>24</v>
      </c>
      <c r="D22" s="38" t="s">
        <v>20</v>
      </c>
      <c r="E22" s="1" t="s">
        <v>25</v>
      </c>
      <c r="F22" s="1" t="s">
        <v>25</v>
      </c>
      <c r="G22" s="40">
        <f>SUM(G23:G24)</f>
        <v>13.2</v>
      </c>
    </row>
    <row r="23" spans="1:7" x14ac:dyDescent="0.25">
      <c r="A23" s="43"/>
      <c r="B23" s="43" t="s">
        <v>423</v>
      </c>
      <c r="C23" s="44" t="s">
        <v>424</v>
      </c>
      <c r="D23" s="44" t="s">
        <v>425</v>
      </c>
      <c r="E23" s="44" t="s">
        <v>426</v>
      </c>
      <c r="F23" s="44"/>
      <c r="G23" s="45"/>
    </row>
    <row r="24" spans="1:7" x14ac:dyDescent="0.25">
      <c r="A24" s="41" t="s">
        <v>429</v>
      </c>
      <c r="B24" s="41"/>
      <c r="C24" s="42">
        <v>110</v>
      </c>
      <c r="D24" s="42">
        <v>0.4</v>
      </c>
      <c r="E24" s="42">
        <v>0.3</v>
      </c>
      <c r="F24" s="42"/>
      <c r="G24" s="42">
        <f>PRODUCT(C24:F24)</f>
        <v>13.2</v>
      </c>
    </row>
    <row r="26" spans="1:7" ht="45" customHeight="1" x14ac:dyDescent="0.25">
      <c r="A26" s="38" t="s">
        <v>430</v>
      </c>
      <c r="B26" s="39" t="s">
        <v>419</v>
      </c>
      <c r="C26" s="38" t="s">
        <v>26</v>
      </c>
      <c r="D26" s="38" t="s">
        <v>27</v>
      </c>
      <c r="E26" s="1" t="s">
        <v>28</v>
      </c>
      <c r="F26" s="1" t="s">
        <v>28</v>
      </c>
      <c r="G26" s="40">
        <f>SUM(G27:G27)</f>
        <v>440</v>
      </c>
    </row>
    <row r="27" spans="1:7" x14ac:dyDescent="0.25">
      <c r="A27" s="41" t="s">
        <v>431</v>
      </c>
      <c r="B27" s="41"/>
      <c r="C27" s="42">
        <v>4</v>
      </c>
      <c r="D27" s="42">
        <v>110</v>
      </c>
      <c r="E27" s="42"/>
      <c r="F27" s="42"/>
      <c r="G27" s="42">
        <f>PRODUCT(C27:F27)</f>
        <v>440</v>
      </c>
    </row>
    <row r="29" spans="1:7" ht="45" customHeight="1" x14ac:dyDescent="0.25">
      <c r="A29" s="38" t="s">
        <v>432</v>
      </c>
      <c r="B29" s="39" t="s">
        <v>419</v>
      </c>
      <c r="C29" s="38" t="s">
        <v>37</v>
      </c>
      <c r="D29" s="38" t="s">
        <v>20</v>
      </c>
      <c r="E29" s="1" t="s">
        <v>38</v>
      </c>
      <c r="F29" s="1" t="s">
        <v>38</v>
      </c>
      <c r="G29" s="40">
        <f>SUM(G30:G30)</f>
        <v>0.12937499999999999</v>
      </c>
    </row>
    <row r="30" spans="1:7" x14ac:dyDescent="0.25">
      <c r="A30" s="41" t="s">
        <v>421</v>
      </c>
      <c r="B30" s="41"/>
      <c r="C30" s="42">
        <v>0.5</v>
      </c>
      <c r="D30" s="42">
        <v>1.5</v>
      </c>
      <c r="E30" s="42">
        <v>0.15</v>
      </c>
      <c r="F30" s="42">
        <v>1.1499999999999999</v>
      </c>
      <c r="G30" s="42">
        <f>PRODUCT(C30:F30)</f>
        <v>0.12937499999999999</v>
      </c>
    </row>
    <row r="32" spans="1:7" x14ac:dyDescent="0.25">
      <c r="B32" t="s">
        <v>417</v>
      </c>
      <c r="C32" s="36" t="s">
        <v>5</v>
      </c>
      <c r="D32" s="37" t="s">
        <v>6</v>
      </c>
      <c r="E32" s="36" t="s">
        <v>7</v>
      </c>
    </row>
    <row r="33" spans="1:7" x14ac:dyDescent="0.25">
      <c r="B33" t="s">
        <v>417</v>
      </c>
      <c r="C33" s="36" t="s">
        <v>8</v>
      </c>
      <c r="D33" s="37" t="s">
        <v>6</v>
      </c>
      <c r="E33" s="36" t="s">
        <v>9</v>
      </c>
    </row>
    <row r="34" spans="1:7" x14ac:dyDescent="0.25">
      <c r="B34" t="s">
        <v>417</v>
      </c>
      <c r="C34" s="36" t="s">
        <v>10</v>
      </c>
      <c r="D34" s="37" t="s">
        <v>40</v>
      </c>
      <c r="E34" s="36" t="s">
        <v>41</v>
      </c>
    </row>
    <row r="36" spans="1:7" ht="45" customHeight="1" x14ac:dyDescent="0.25">
      <c r="A36" s="38" t="s">
        <v>433</v>
      </c>
      <c r="B36" s="39" t="s">
        <v>419</v>
      </c>
      <c r="C36" s="38" t="s">
        <v>45</v>
      </c>
      <c r="D36" s="38" t="s">
        <v>27</v>
      </c>
      <c r="E36" s="1" t="s">
        <v>46</v>
      </c>
      <c r="F36" s="1" t="s">
        <v>46</v>
      </c>
      <c r="G36" s="40">
        <f>SUM(G37:G37)</f>
        <v>220</v>
      </c>
    </row>
    <row r="37" spans="1:7" x14ac:dyDescent="0.25">
      <c r="A37" s="41" t="s">
        <v>434</v>
      </c>
      <c r="B37" s="41"/>
      <c r="C37" s="42">
        <v>2</v>
      </c>
      <c r="D37" s="42">
        <v>110</v>
      </c>
      <c r="E37" s="42"/>
      <c r="F37" s="42"/>
      <c r="G37" s="42">
        <f>PRODUCT(C37:F37)</f>
        <v>220</v>
      </c>
    </row>
    <row r="39" spans="1:7" x14ac:dyDescent="0.25">
      <c r="B39" t="s">
        <v>417</v>
      </c>
      <c r="C39" s="36" t="s">
        <v>5</v>
      </c>
      <c r="D39" s="37" t="s">
        <v>6</v>
      </c>
      <c r="E39" s="36" t="s">
        <v>7</v>
      </c>
    </row>
    <row r="40" spans="1:7" x14ac:dyDescent="0.25">
      <c r="B40" t="s">
        <v>417</v>
      </c>
      <c r="C40" s="36" t="s">
        <v>8</v>
      </c>
      <c r="D40" s="37" t="s">
        <v>40</v>
      </c>
      <c r="E40" s="36" t="s">
        <v>57</v>
      </c>
    </row>
    <row r="41" spans="1:7" x14ac:dyDescent="0.25">
      <c r="B41" t="s">
        <v>417</v>
      </c>
      <c r="C41" s="36" t="s">
        <v>10</v>
      </c>
      <c r="D41" s="37" t="s">
        <v>6</v>
      </c>
      <c r="E41" s="36" t="s">
        <v>58</v>
      </c>
    </row>
    <row r="43" spans="1:7" ht="45" customHeight="1" x14ac:dyDescent="0.25">
      <c r="A43" s="38" t="s">
        <v>435</v>
      </c>
      <c r="B43" s="39" t="s">
        <v>419</v>
      </c>
      <c r="C43" s="38" t="s">
        <v>60</v>
      </c>
      <c r="D43" s="38" t="s">
        <v>17</v>
      </c>
      <c r="E43" s="1" t="s">
        <v>61</v>
      </c>
      <c r="F43" s="1" t="s">
        <v>61</v>
      </c>
      <c r="G43" s="40">
        <f>SUM(G44:G45)</f>
        <v>420</v>
      </c>
    </row>
    <row r="44" spans="1:7" x14ac:dyDescent="0.25">
      <c r="A44" s="41" t="s">
        <v>436</v>
      </c>
      <c r="B44" s="41"/>
      <c r="C44" s="42">
        <v>184</v>
      </c>
      <c r="D44" s="42"/>
      <c r="E44" s="42"/>
      <c r="F44" s="42"/>
      <c r="G44" s="42">
        <f>PRODUCT(C44:F44)</f>
        <v>184</v>
      </c>
    </row>
    <row r="45" spans="1:7" x14ac:dyDescent="0.25">
      <c r="A45" s="41" t="s">
        <v>437</v>
      </c>
      <c r="B45" s="41"/>
      <c r="C45" s="42">
        <v>236</v>
      </c>
      <c r="D45" s="42"/>
      <c r="E45" s="42"/>
      <c r="F45" s="42"/>
      <c r="G45" s="42">
        <f>PRODUCT(C45:F45)</f>
        <v>236</v>
      </c>
    </row>
    <row r="47" spans="1:7" x14ac:dyDescent="0.25">
      <c r="B47" t="s">
        <v>417</v>
      </c>
      <c r="C47" s="36" t="s">
        <v>5</v>
      </c>
      <c r="D47" s="37" t="s">
        <v>6</v>
      </c>
      <c r="E47" s="36" t="s">
        <v>7</v>
      </c>
    </row>
    <row r="48" spans="1:7" x14ac:dyDescent="0.25">
      <c r="B48" t="s">
        <v>417</v>
      </c>
      <c r="C48" s="36" t="s">
        <v>8</v>
      </c>
      <c r="D48" s="37" t="s">
        <v>40</v>
      </c>
      <c r="E48" s="36" t="s">
        <v>57</v>
      </c>
    </row>
    <row r="49" spans="1:7" x14ac:dyDescent="0.25">
      <c r="B49" t="s">
        <v>417</v>
      </c>
      <c r="C49" s="36" t="s">
        <v>10</v>
      </c>
      <c r="D49" s="37" t="s">
        <v>40</v>
      </c>
      <c r="E49" s="36" t="s">
        <v>62</v>
      </c>
    </row>
    <row r="51" spans="1:7" ht="45" customHeight="1" x14ac:dyDescent="0.25">
      <c r="A51" s="38" t="s">
        <v>438</v>
      </c>
      <c r="B51" s="39" t="s">
        <v>419</v>
      </c>
      <c r="C51" s="38" t="s">
        <v>64</v>
      </c>
      <c r="D51" s="38" t="s">
        <v>17</v>
      </c>
      <c r="E51" s="1" t="s">
        <v>65</v>
      </c>
      <c r="F51" s="1" t="s">
        <v>65</v>
      </c>
      <c r="G51" s="40">
        <f>SUM(G52:G54)</f>
        <v>420</v>
      </c>
    </row>
    <row r="52" spans="1:7" x14ac:dyDescent="0.25">
      <c r="A52" s="43"/>
      <c r="B52" s="43" t="s">
        <v>423</v>
      </c>
      <c r="C52" s="44" t="s">
        <v>439</v>
      </c>
      <c r="D52" s="44"/>
      <c r="E52" s="44"/>
      <c r="F52" s="44"/>
      <c r="G52" s="45"/>
    </row>
    <row r="53" spans="1:7" x14ac:dyDescent="0.25">
      <c r="A53" s="41" t="s">
        <v>440</v>
      </c>
      <c r="B53" s="41"/>
      <c r="C53" s="42">
        <v>184</v>
      </c>
      <c r="D53" s="42"/>
      <c r="E53" s="42"/>
      <c r="F53" s="42"/>
      <c r="G53" s="42">
        <f>PRODUCT(C53:F53)</f>
        <v>184</v>
      </c>
    </row>
    <row r="54" spans="1:7" x14ac:dyDescent="0.25">
      <c r="A54" s="41" t="s">
        <v>441</v>
      </c>
      <c r="B54" s="41"/>
      <c r="C54" s="42">
        <v>236</v>
      </c>
      <c r="D54" s="42"/>
      <c r="E54" s="42"/>
      <c r="F54" s="42"/>
      <c r="G54" s="42">
        <f>PRODUCT(C54:F54)</f>
        <v>236</v>
      </c>
    </row>
    <row r="56" spans="1:7" x14ac:dyDescent="0.25">
      <c r="B56" t="s">
        <v>417</v>
      </c>
      <c r="C56" s="36" t="s">
        <v>5</v>
      </c>
      <c r="D56" s="37" t="s">
        <v>6</v>
      </c>
      <c r="E56" s="36" t="s">
        <v>7</v>
      </c>
    </row>
    <row r="57" spans="1:7" x14ac:dyDescent="0.25">
      <c r="B57" t="s">
        <v>417</v>
      </c>
      <c r="C57" s="36" t="s">
        <v>8</v>
      </c>
      <c r="D57" s="37" t="s">
        <v>40</v>
      </c>
      <c r="E57" s="36" t="s">
        <v>57</v>
      </c>
    </row>
    <row r="58" spans="1:7" x14ac:dyDescent="0.25">
      <c r="B58" t="s">
        <v>417</v>
      </c>
      <c r="C58" s="36" t="s">
        <v>10</v>
      </c>
      <c r="D58" s="37" t="s">
        <v>52</v>
      </c>
      <c r="E58" s="36" t="s">
        <v>73</v>
      </c>
    </row>
    <row r="60" spans="1:7" ht="45" customHeight="1" x14ac:dyDescent="0.25">
      <c r="A60" s="38" t="s">
        <v>442</v>
      </c>
      <c r="B60" s="39" t="s">
        <v>419</v>
      </c>
      <c r="C60" s="38" t="s">
        <v>75</v>
      </c>
      <c r="D60" s="38" t="s">
        <v>27</v>
      </c>
      <c r="E60" s="1" t="s">
        <v>76</v>
      </c>
      <c r="F60" s="1" t="s">
        <v>76</v>
      </c>
      <c r="G60" s="40">
        <f>SUM(G61:G62)</f>
        <v>6684</v>
      </c>
    </row>
    <row r="61" spans="1:7" x14ac:dyDescent="0.25">
      <c r="A61" s="41" t="s">
        <v>443</v>
      </c>
      <c r="B61" s="41"/>
      <c r="C61" s="42">
        <v>3672</v>
      </c>
      <c r="D61" s="42"/>
      <c r="E61" s="42"/>
      <c r="F61" s="42"/>
      <c r="G61" s="42">
        <f>PRODUCT(C61:F61)</f>
        <v>3672</v>
      </c>
    </row>
    <row r="62" spans="1:7" x14ac:dyDescent="0.25">
      <c r="A62" s="41" t="s">
        <v>444</v>
      </c>
      <c r="B62" s="41"/>
      <c r="C62" s="42">
        <v>3012</v>
      </c>
      <c r="D62" s="42"/>
      <c r="E62" s="42"/>
      <c r="F62" s="42"/>
      <c r="G62" s="42">
        <f>PRODUCT(C62:F62)</f>
        <v>3012</v>
      </c>
    </row>
    <row r="64" spans="1:7" ht="45" customHeight="1" x14ac:dyDescent="0.25">
      <c r="A64" s="38" t="s">
        <v>445</v>
      </c>
      <c r="B64" s="39" t="s">
        <v>419</v>
      </c>
      <c r="C64" s="38" t="s">
        <v>81</v>
      </c>
      <c r="D64" s="38" t="s">
        <v>27</v>
      </c>
      <c r="E64" s="1" t="s">
        <v>82</v>
      </c>
      <c r="F64" s="1" t="s">
        <v>82</v>
      </c>
      <c r="G64" s="40">
        <f>SUM(G65:G66)</f>
        <v>400</v>
      </c>
    </row>
    <row r="65" spans="1:7" x14ac:dyDescent="0.25">
      <c r="A65" s="41" t="s">
        <v>443</v>
      </c>
      <c r="B65" s="41"/>
      <c r="C65" s="42">
        <v>4</v>
      </c>
      <c r="D65" s="42">
        <v>50</v>
      </c>
      <c r="E65" s="42"/>
      <c r="F65" s="42"/>
      <c r="G65" s="42">
        <f>PRODUCT(C65:F65)</f>
        <v>200</v>
      </c>
    </row>
    <row r="66" spans="1:7" x14ac:dyDescent="0.25">
      <c r="A66" s="41" t="s">
        <v>444</v>
      </c>
      <c r="B66" s="41"/>
      <c r="C66" s="42">
        <v>4</v>
      </c>
      <c r="D66" s="42">
        <v>50</v>
      </c>
      <c r="E66" s="42"/>
      <c r="F66" s="42"/>
      <c r="G66" s="42">
        <f>PRODUCT(C66:F66)</f>
        <v>200</v>
      </c>
    </row>
    <row r="68" spans="1:7" ht="45" customHeight="1" x14ac:dyDescent="0.25">
      <c r="A68" s="38" t="s">
        <v>446</v>
      </c>
      <c r="B68" s="39" t="s">
        <v>419</v>
      </c>
      <c r="C68" s="38" t="s">
        <v>83</v>
      </c>
      <c r="D68" s="38" t="s">
        <v>27</v>
      </c>
      <c r="E68" s="1" t="s">
        <v>84</v>
      </c>
      <c r="F68" s="1" t="s">
        <v>84</v>
      </c>
      <c r="G68" s="40">
        <f>SUM(G69:G70)</f>
        <v>100</v>
      </c>
    </row>
    <row r="69" spans="1:7" x14ac:dyDescent="0.25">
      <c r="A69" s="41" t="s">
        <v>443</v>
      </c>
      <c r="B69" s="41"/>
      <c r="C69" s="42">
        <v>1</v>
      </c>
      <c r="D69" s="42">
        <v>50</v>
      </c>
      <c r="E69" s="42"/>
      <c r="F69" s="42"/>
      <c r="G69" s="42">
        <f>PRODUCT(C69:F69)</f>
        <v>50</v>
      </c>
    </row>
    <row r="70" spans="1:7" x14ac:dyDescent="0.25">
      <c r="A70" s="41" t="s">
        <v>444</v>
      </c>
      <c r="B70" s="41"/>
      <c r="C70" s="42">
        <v>1</v>
      </c>
      <c r="D70" s="42">
        <v>50</v>
      </c>
      <c r="E70" s="42"/>
      <c r="F70" s="42"/>
      <c r="G70" s="42">
        <f>PRODUCT(C70:F70)</f>
        <v>50</v>
      </c>
    </row>
    <row r="72" spans="1:7" ht="45" customHeight="1" x14ac:dyDescent="0.25">
      <c r="A72" s="38" t="s">
        <v>447</v>
      </c>
      <c r="B72" s="39" t="s">
        <v>419</v>
      </c>
      <c r="C72" s="38" t="s">
        <v>85</v>
      </c>
      <c r="D72" s="38" t="s">
        <v>27</v>
      </c>
      <c r="E72" s="1" t="s">
        <v>86</v>
      </c>
      <c r="F72" s="1" t="s">
        <v>86</v>
      </c>
      <c r="G72" s="40">
        <f>SUM(G73:G73)</f>
        <v>100</v>
      </c>
    </row>
    <row r="73" spans="1:7" x14ac:dyDescent="0.25">
      <c r="A73" s="41"/>
      <c r="B73" s="41"/>
      <c r="C73" s="42">
        <v>4</v>
      </c>
      <c r="D73" s="42">
        <v>25</v>
      </c>
      <c r="E73" s="42"/>
      <c r="F73" s="42"/>
      <c r="G73" s="42">
        <f>PRODUCT(C73:F73)</f>
        <v>100</v>
      </c>
    </row>
    <row r="75" spans="1:7" ht="45" customHeight="1" x14ac:dyDescent="0.25">
      <c r="A75" s="38" t="s">
        <v>448</v>
      </c>
      <c r="B75" s="39" t="s">
        <v>419</v>
      </c>
      <c r="C75" s="38" t="s">
        <v>89</v>
      </c>
      <c r="D75" s="38" t="s">
        <v>17</v>
      </c>
      <c r="E75" s="1" t="s">
        <v>90</v>
      </c>
      <c r="F75" s="1" t="s">
        <v>90</v>
      </c>
      <c r="G75" s="40">
        <f>SUM(G76:G77)</f>
        <v>40</v>
      </c>
    </row>
    <row r="76" spans="1:7" x14ac:dyDescent="0.25">
      <c r="A76" s="41" t="s">
        <v>449</v>
      </c>
      <c r="B76" s="41"/>
      <c r="C76" s="42">
        <v>2</v>
      </c>
      <c r="D76" s="42">
        <v>9</v>
      </c>
      <c r="E76" s="42"/>
      <c r="F76" s="42"/>
      <c r="G76" s="42">
        <f>PRODUCT(C76:F76)</f>
        <v>18</v>
      </c>
    </row>
    <row r="77" spans="1:7" x14ac:dyDescent="0.25">
      <c r="A77" s="41" t="s">
        <v>450</v>
      </c>
      <c r="B77" s="41"/>
      <c r="C77" s="42">
        <v>2</v>
      </c>
      <c r="D77" s="42">
        <v>11</v>
      </c>
      <c r="E77" s="42"/>
      <c r="F77" s="42"/>
      <c r="G77" s="42">
        <f>PRODUCT(C77:F77)</f>
        <v>22</v>
      </c>
    </row>
    <row r="79" spans="1:7" ht="45" customHeight="1" x14ac:dyDescent="0.25">
      <c r="A79" s="38" t="s">
        <v>451</v>
      </c>
      <c r="B79" s="39" t="s">
        <v>419</v>
      </c>
      <c r="C79" s="38" t="s">
        <v>91</v>
      </c>
      <c r="D79" s="38" t="s">
        <v>17</v>
      </c>
      <c r="E79" s="1" t="s">
        <v>92</v>
      </c>
      <c r="F79" s="1" t="s">
        <v>92</v>
      </c>
      <c r="G79" s="40">
        <f>SUM(G80:G81)</f>
        <v>19</v>
      </c>
    </row>
    <row r="80" spans="1:7" x14ac:dyDescent="0.25">
      <c r="A80" s="41" t="s">
        <v>449</v>
      </c>
      <c r="B80" s="41"/>
      <c r="C80" s="42">
        <v>9</v>
      </c>
      <c r="D80" s="42"/>
      <c r="E80" s="42"/>
      <c r="F80" s="42"/>
      <c r="G80" s="42">
        <f>PRODUCT(C80:F80)</f>
        <v>9</v>
      </c>
    </row>
    <row r="81" spans="1:7" x14ac:dyDescent="0.25">
      <c r="A81" s="41" t="s">
        <v>450</v>
      </c>
      <c r="B81" s="41"/>
      <c r="C81" s="42">
        <v>10</v>
      </c>
      <c r="D81" s="42"/>
      <c r="E81" s="42"/>
      <c r="F81" s="42"/>
      <c r="G81" s="42">
        <f>PRODUCT(C81:F81)</f>
        <v>10</v>
      </c>
    </row>
    <row r="83" spans="1:7" ht="45" customHeight="1" x14ac:dyDescent="0.25">
      <c r="A83" s="38" t="s">
        <v>452</v>
      </c>
      <c r="B83" s="39" t="s">
        <v>419</v>
      </c>
      <c r="C83" s="38" t="s">
        <v>93</v>
      </c>
      <c r="D83" s="38" t="s">
        <v>17</v>
      </c>
      <c r="E83" s="1" t="s">
        <v>94</v>
      </c>
      <c r="F83" s="1" t="s">
        <v>94</v>
      </c>
      <c r="G83" s="40">
        <f>SUM(G84:G85)</f>
        <v>19</v>
      </c>
    </row>
    <row r="84" spans="1:7" x14ac:dyDescent="0.25">
      <c r="A84" s="41" t="s">
        <v>449</v>
      </c>
      <c r="B84" s="41"/>
      <c r="C84" s="42">
        <v>9</v>
      </c>
      <c r="D84" s="42"/>
      <c r="E84" s="42"/>
      <c r="F84" s="42"/>
      <c r="G84" s="42">
        <f>PRODUCT(C84:F84)</f>
        <v>9</v>
      </c>
    </row>
    <row r="85" spans="1:7" x14ac:dyDescent="0.25">
      <c r="A85" s="41" t="s">
        <v>450</v>
      </c>
      <c r="B85" s="41"/>
      <c r="C85" s="42">
        <v>10</v>
      </c>
      <c r="D85" s="42"/>
      <c r="E85" s="42"/>
      <c r="F85" s="42"/>
      <c r="G85" s="42">
        <f>PRODUCT(C85:F85)</f>
        <v>10</v>
      </c>
    </row>
    <row r="87" spans="1:7" x14ac:dyDescent="0.25">
      <c r="B87" t="s">
        <v>417</v>
      </c>
      <c r="C87" s="36" t="s">
        <v>5</v>
      </c>
      <c r="D87" s="37" t="s">
        <v>6</v>
      </c>
      <c r="E87" s="36" t="s">
        <v>7</v>
      </c>
    </row>
    <row r="88" spans="1:7" x14ac:dyDescent="0.25">
      <c r="B88" t="s">
        <v>417</v>
      </c>
      <c r="C88" s="36" t="s">
        <v>8</v>
      </c>
      <c r="D88" s="37" t="s">
        <v>40</v>
      </c>
      <c r="E88" s="36" t="s">
        <v>57</v>
      </c>
    </row>
    <row r="89" spans="1:7" x14ac:dyDescent="0.25">
      <c r="B89" t="s">
        <v>417</v>
      </c>
      <c r="C89" s="36" t="s">
        <v>10</v>
      </c>
      <c r="D89" s="37" t="s">
        <v>109</v>
      </c>
      <c r="E89" s="36" t="s">
        <v>110</v>
      </c>
    </row>
    <row r="91" spans="1:7" ht="45" customHeight="1" x14ac:dyDescent="0.25">
      <c r="A91" s="38" t="s">
        <v>453</v>
      </c>
      <c r="B91" s="39" t="s">
        <v>419</v>
      </c>
      <c r="C91" s="38" t="s">
        <v>116</v>
      </c>
      <c r="D91" s="38" t="s">
        <v>27</v>
      </c>
      <c r="E91" s="1" t="s">
        <v>117</v>
      </c>
      <c r="F91" s="1" t="s">
        <v>117</v>
      </c>
      <c r="G91" s="40">
        <f>SUM(G92:G92)</f>
        <v>150</v>
      </c>
    </row>
    <row r="92" spans="1:7" x14ac:dyDescent="0.25">
      <c r="A92" s="41"/>
      <c r="B92" s="41"/>
      <c r="C92" s="42">
        <v>2</v>
      </c>
      <c r="D92" s="42">
        <v>75</v>
      </c>
      <c r="E92" s="42"/>
      <c r="F92" s="42"/>
      <c r="G92" s="42">
        <f>PRODUCT(C92:F92)</f>
        <v>150</v>
      </c>
    </row>
    <row r="94" spans="1:7" x14ac:dyDescent="0.25">
      <c r="B94" t="s">
        <v>417</v>
      </c>
      <c r="C94" s="36" t="s">
        <v>5</v>
      </c>
      <c r="D94" s="37" t="s">
        <v>6</v>
      </c>
      <c r="E94" s="36" t="s">
        <v>7</v>
      </c>
    </row>
    <row r="95" spans="1:7" x14ac:dyDescent="0.25">
      <c r="B95" t="s">
        <v>417</v>
      </c>
      <c r="C95" s="36" t="s">
        <v>8</v>
      </c>
      <c r="D95" s="37" t="s">
        <v>52</v>
      </c>
      <c r="E95" s="36" t="s">
        <v>151</v>
      </c>
    </row>
    <row r="97" spans="1:7" ht="45" customHeight="1" x14ac:dyDescent="0.25">
      <c r="A97" s="38" t="s">
        <v>454</v>
      </c>
      <c r="B97" s="39" t="s">
        <v>419</v>
      </c>
      <c r="C97" s="38" t="s">
        <v>153</v>
      </c>
      <c r="D97" s="38" t="s">
        <v>20</v>
      </c>
      <c r="E97" s="1" t="s">
        <v>154</v>
      </c>
      <c r="F97" s="1" t="s">
        <v>154</v>
      </c>
      <c r="G97" s="40">
        <f>SUM(G98:G99)</f>
        <v>35.3125</v>
      </c>
    </row>
    <row r="98" spans="1:7" x14ac:dyDescent="0.25">
      <c r="A98" s="41" t="s">
        <v>455</v>
      </c>
      <c r="B98" s="41"/>
      <c r="C98" s="42">
        <v>110</v>
      </c>
      <c r="D98" s="42">
        <v>0.4</v>
      </c>
      <c r="E98" s="42">
        <v>0.8</v>
      </c>
      <c r="F98" s="42"/>
      <c r="G98" s="42">
        <f>PRODUCT(C98:F98)</f>
        <v>35.200000000000003</v>
      </c>
    </row>
    <row r="99" spans="1:7" x14ac:dyDescent="0.25">
      <c r="A99" s="41" t="s">
        <v>421</v>
      </c>
      <c r="B99" s="41"/>
      <c r="C99" s="42">
        <v>0.5</v>
      </c>
      <c r="D99" s="42">
        <v>1.5</v>
      </c>
      <c r="E99" s="42">
        <v>0.15</v>
      </c>
      <c r="F99" s="42"/>
      <c r="G99" s="42">
        <f>PRODUCT(C99:F99)</f>
        <v>0.11249999999999999</v>
      </c>
    </row>
    <row r="101" spans="1:7" ht="45" customHeight="1" x14ac:dyDescent="0.25">
      <c r="A101" s="38" t="s">
        <v>456</v>
      </c>
      <c r="B101" s="39" t="s">
        <v>419</v>
      </c>
      <c r="C101" s="38" t="s">
        <v>155</v>
      </c>
      <c r="D101" s="38" t="s">
        <v>20</v>
      </c>
      <c r="E101" s="1" t="s">
        <v>156</v>
      </c>
      <c r="F101" s="1" t="s">
        <v>156</v>
      </c>
      <c r="G101" s="40">
        <f>SUM(G102:G103)</f>
        <v>35.3125</v>
      </c>
    </row>
    <row r="102" spans="1:7" x14ac:dyDescent="0.25">
      <c r="A102" s="41" t="s">
        <v>455</v>
      </c>
      <c r="B102" s="41"/>
      <c r="C102" s="42">
        <v>110</v>
      </c>
      <c r="D102" s="42">
        <v>0.4</v>
      </c>
      <c r="E102" s="42">
        <v>0.8</v>
      </c>
      <c r="F102" s="42"/>
      <c r="G102" s="42">
        <f>PRODUCT(C102:F102)</f>
        <v>35.200000000000003</v>
      </c>
    </row>
    <row r="103" spans="1:7" x14ac:dyDescent="0.25">
      <c r="A103" s="41" t="s">
        <v>421</v>
      </c>
      <c r="B103" s="41"/>
      <c r="C103" s="42">
        <v>0.5</v>
      </c>
      <c r="D103" s="42">
        <v>1.5</v>
      </c>
      <c r="E103" s="42">
        <v>0.15</v>
      </c>
      <c r="F103" s="42"/>
      <c r="G103" s="42">
        <f>PRODUCT(C103:F103)</f>
        <v>0.11249999999999999</v>
      </c>
    </row>
    <row r="105" spans="1:7" ht="45" customHeight="1" x14ac:dyDescent="0.25">
      <c r="A105" s="38" t="s">
        <v>457</v>
      </c>
      <c r="B105" s="39" t="s">
        <v>419</v>
      </c>
      <c r="C105" s="38" t="s">
        <v>157</v>
      </c>
      <c r="D105" s="38" t="s">
        <v>20</v>
      </c>
      <c r="E105" s="1" t="s">
        <v>158</v>
      </c>
      <c r="F105" s="1" t="s">
        <v>158</v>
      </c>
      <c r="G105" s="40">
        <f>SUM(G106:G107)</f>
        <v>35.3125</v>
      </c>
    </row>
    <row r="106" spans="1:7" x14ac:dyDescent="0.25">
      <c r="A106" s="41" t="s">
        <v>455</v>
      </c>
      <c r="B106" s="41"/>
      <c r="C106" s="42">
        <v>110</v>
      </c>
      <c r="D106" s="42">
        <v>0.4</v>
      </c>
      <c r="E106" s="42">
        <v>0.8</v>
      </c>
      <c r="F106" s="42"/>
      <c r="G106" s="42">
        <f>PRODUCT(C106:F106)</f>
        <v>35.200000000000003</v>
      </c>
    </row>
    <row r="107" spans="1:7" x14ac:dyDescent="0.25">
      <c r="A107" s="41" t="s">
        <v>421</v>
      </c>
      <c r="B107" s="41"/>
      <c r="C107" s="42">
        <v>0.5</v>
      </c>
      <c r="D107" s="42">
        <v>1.5</v>
      </c>
      <c r="E107" s="42">
        <v>0.15</v>
      </c>
      <c r="F107" s="42"/>
      <c r="G107" s="42">
        <f>PRODUCT(C107:F107)</f>
        <v>0.11249999999999999</v>
      </c>
    </row>
  </sheetData>
  <sheetProtection sheet="1"/>
  <mergeCells count="24">
    <mergeCell ref="E91:F91"/>
    <mergeCell ref="E97:F97"/>
    <mergeCell ref="E101:F101"/>
    <mergeCell ref="E105:F105"/>
    <mergeCell ref="E68:F68"/>
    <mergeCell ref="E72:F72"/>
    <mergeCell ref="E75:F75"/>
    <mergeCell ref="E79:F79"/>
    <mergeCell ref="E83:F83"/>
    <mergeCell ref="E36:F36"/>
    <mergeCell ref="E43:F43"/>
    <mergeCell ref="E51:F51"/>
    <mergeCell ref="E60:F60"/>
    <mergeCell ref="E64:F64"/>
    <mergeCell ref="E14:F14"/>
    <mergeCell ref="E18:F18"/>
    <mergeCell ref="E22:F22"/>
    <mergeCell ref="E26:F26"/>
    <mergeCell ref="E29:F29"/>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tecni13</cp:lastModifiedBy>
  <dcterms:created xsi:type="dcterms:W3CDTF">2025-04-29T04:48:54Z</dcterms:created>
  <dcterms:modified xsi:type="dcterms:W3CDTF">2025-04-29T04:49:20Z</dcterms:modified>
</cp:coreProperties>
</file>