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santquirzevalles-my.sharepoint.com/personal/xavier_ludevid_santquirzevalles_onmicrosoft_com/Documents/sqvaigua/03 CONTRACTACIÓ/Exp 2025-52 Material Despesa Corrent 2501/"/>
    </mc:Choice>
  </mc:AlternateContent>
  <xr:revisionPtr revIDLastSave="61" documentId="8_{48004417-049E-4103-A227-AA835528289F}" xr6:coauthVersionLast="47" xr6:coauthVersionMax="47" xr10:uidLastSave="{DE4D4C6C-A9C9-4384-A04C-41B71D05C10D}"/>
  <bookViews>
    <workbookView xWindow="-90" yWindow="0" windowWidth="9780" windowHeight="10170" xr2:uid="{00000000-000D-0000-FFFF-FFFF00000000}"/>
  </bookViews>
  <sheets>
    <sheet name="Exp 01-2025 (2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7" i="2" l="1"/>
  <c r="E87" i="2"/>
  <c r="G80" i="2"/>
  <c r="E80" i="2"/>
  <c r="G79" i="2"/>
  <c r="E79" i="2"/>
  <c r="G78" i="2"/>
  <c r="E78" i="2"/>
  <c r="G77" i="2"/>
  <c r="E77" i="2"/>
  <c r="G76" i="2"/>
  <c r="E76" i="2"/>
  <c r="G75" i="2"/>
  <c r="E75" i="2"/>
  <c r="G74" i="2"/>
  <c r="E74" i="2"/>
  <c r="G73" i="2"/>
  <c r="E73" i="2"/>
  <c r="G72" i="2"/>
  <c r="E72" i="2"/>
  <c r="G71" i="2"/>
  <c r="E71" i="2"/>
  <c r="G70" i="2"/>
  <c r="E70" i="2"/>
  <c r="G54" i="2"/>
  <c r="E54" i="2"/>
  <c r="G53" i="2"/>
  <c r="E53" i="2"/>
  <c r="G52" i="2"/>
  <c r="E52" i="2"/>
  <c r="G51" i="2"/>
  <c r="E51" i="2"/>
  <c r="G50" i="2"/>
  <c r="E50" i="2"/>
  <c r="G49" i="2"/>
  <c r="E49" i="2"/>
  <c r="G48" i="2"/>
  <c r="E48" i="2"/>
  <c r="G47" i="2"/>
  <c r="E47" i="2"/>
  <c r="G46" i="2"/>
  <c r="E46" i="2"/>
  <c r="G45" i="2"/>
  <c r="E45" i="2"/>
  <c r="G44" i="2"/>
  <c r="E44" i="2"/>
  <c r="G43" i="2"/>
  <c r="E43" i="2"/>
  <c r="G60" i="2"/>
  <c r="E60" i="2"/>
  <c r="G59" i="2"/>
  <c r="E59" i="2"/>
  <c r="G58" i="2"/>
  <c r="E58" i="2"/>
  <c r="G57" i="2"/>
  <c r="E57" i="2"/>
  <c r="G56" i="2"/>
  <c r="E56" i="2"/>
  <c r="G55" i="2"/>
  <c r="E55" i="2"/>
  <c r="G63" i="2"/>
  <c r="E63" i="2"/>
  <c r="G62" i="2"/>
  <c r="E62" i="2"/>
  <c r="G61" i="2"/>
  <c r="E61" i="2"/>
  <c r="G42" i="2"/>
  <c r="E42" i="2"/>
  <c r="G33" i="2"/>
  <c r="E33" i="2"/>
  <c r="G32" i="2"/>
  <c r="E32" i="2"/>
  <c r="G24" i="2"/>
  <c r="E24" i="2"/>
  <c r="G25" i="2"/>
  <c r="E25" i="2"/>
  <c r="G23" i="2"/>
  <c r="E23" i="2"/>
  <c r="G13" i="2"/>
  <c r="E13" i="2"/>
  <c r="G12" i="2"/>
  <c r="E12" i="2"/>
  <c r="G11" i="2"/>
  <c r="E11" i="2"/>
  <c r="G10" i="2"/>
  <c r="E10" i="2"/>
  <c r="E81" i="2" l="1"/>
  <c r="E82" i="2" s="1"/>
  <c r="E83" i="2" s="1"/>
  <c r="G81" i="2"/>
  <c r="G82" i="2"/>
  <c r="G26" i="2"/>
  <c r="G27" i="2" s="1"/>
  <c r="E64" i="2"/>
  <c r="E65" i="2" s="1"/>
  <c r="E66" i="2" s="1"/>
  <c r="G64" i="2"/>
  <c r="G65" i="2" s="1"/>
  <c r="G66" i="2" s="1"/>
  <c r="E26" i="2"/>
  <c r="E27" i="2" s="1"/>
  <c r="E28" i="2" s="1"/>
  <c r="G28" i="2"/>
  <c r="G83" i="2" l="1"/>
  <c r="G35" i="2" l="1"/>
  <c r="G34" i="2"/>
  <c r="G15" i="2"/>
  <c r="G14" i="2"/>
  <c r="G9" i="2"/>
  <c r="G8" i="2"/>
  <c r="G7" i="2"/>
  <c r="G6" i="2"/>
  <c r="E35" i="2"/>
  <c r="E15" i="2"/>
  <c r="G36" i="2" l="1"/>
  <c r="G16" i="2"/>
  <c r="G17" i="2" s="1"/>
  <c r="G18" i="2" s="1"/>
  <c r="E34" i="2"/>
  <c r="E36" i="2" s="1"/>
  <c r="G88" i="2" l="1"/>
  <c r="G89" i="2" s="1"/>
  <c r="G37" i="2"/>
  <c r="G38" i="2" s="1"/>
  <c r="E6" i="2" l="1"/>
  <c r="E7" i="2"/>
  <c r="E8" i="2"/>
  <c r="E9" i="2"/>
  <c r="E14" i="2"/>
  <c r="E16" i="2" l="1"/>
  <c r="E88" i="2" s="1"/>
  <c r="E89" i="2" s="1"/>
  <c r="E17" i="2" l="1"/>
  <c r="E18" i="2" s="1"/>
  <c r="E37" i="2" l="1"/>
  <c r="E38" i="2" s="1"/>
</calcChain>
</file>

<file path=xl/sharedStrings.xml><?xml version="1.0" encoding="utf-8"?>
<sst xmlns="http://schemas.openxmlformats.org/spreadsheetml/2006/main" count="123" uniqueCount="66">
  <si>
    <t>Unitats</t>
  </si>
  <si>
    <t>Preu oferta (UT) *</t>
  </si>
  <si>
    <t>Base</t>
  </si>
  <si>
    <t>IVA</t>
  </si>
  <si>
    <t>Total</t>
  </si>
  <si>
    <t>Portabrides de PE 100 electrosoldable de DN 225 mm</t>
  </si>
  <si>
    <t>Material LOT 1, Materials de Polietilè</t>
  </si>
  <si>
    <t>Material LOT 3, Maniguets d’unió i brides antitracció</t>
  </si>
  <si>
    <t>Concurs segona volta</t>
  </si>
  <si>
    <t>Preu oferta</t>
  </si>
  <si>
    <t>Preu Acord Marc</t>
  </si>
  <si>
    <t>Import Acord Marc</t>
  </si>
  <si>
    <t>* Emplenar només la columna de color groc.</t>
  </si>
  <si>
    <t>SUBMINISTRAMENT de Material pel Magatzem de la Brigada de SQVaigua. Exp. 52/2025/SQVSLU/CO.</t>
  </si>
  <si>
    <t>Colze de 90º de PE 100 electrosoldable de DN 32 mm</t>
  </si>
  <si>
    <t>Colze de 90º de PE 100 electrosoldable de DN 63 mm</t>
  </si>
  <si>
    <t>Reducció de PE 100 electrosoldable de DN 110/90 mm</t>
  </si>
  <si>
    <t>Reducció de PE 100 electrosoldable de DN 160/125 mm</t>
  </si>
  <si>
    <t>Reducció de PE 100 electrosoldable de DN 225/160 mm</t>
  </si>
  <si>
    <t>Reducció de PE 100 electrosoldable de DN 250/200 mm</t>
  </si>
  <si>
    <t>Maniguet de PE 100 electrosoldable de DN 63 mm</t>
  </si>
  <si>
    <t>Reducció de PE 100 electrosoldable de DN 125/63 mm</t>
  </si>
  <si>
    <t>Reducció de PE 100 electrosoldable de DN 125/90 mm</t>
  </si>
  <si>
    <t>Material LOT 2, Materials de Fossa</t>
  </si>
  <si>
    <t>Hidrant soterrat DN 100 PN16 Racor sortida tipus Barcelona</t>
  </si>
  <si>
    <t>Maniguet de reparació de 2 peces d'acer tipus GEBO per DN  3/4"</t>
  </si>
  <si>
    <t>Maniguet de reparació de 2 peces d'acer tipus GEBO per DN  1"</t>
  </si>
  <si>
    <t>Multi/Joint 3000 Plus tipus maniguet normal DN 50</t>
  </si>
  <si>
    <t>Multi/Joint 3000 Plus tipus maniguet Tap ceg DN 50</t>
  </si>
  <si>
    <t>Multi/Joint 3000 Plus tipus maniguet normal DN 100</t>
  </si>
  <si>
    <t>Multi/Joint 3000 Plus tipus maniguet Normal-Brida DN 200</t>
  </si>
  <si>
    <t>Material LOT 5, Materials de llautó</t>
  </si>
  <si>
    <t>Vàlvula bola quadradet de Llautó (Tub-Tub), rosca de l'enllaç exterior DN 32 mm</t>
  </si>
  <si>
    <t>Vàlvula bola quadradet de Llautó (Tub-F), rosca de l'enllaç exterior DN 32 mm a 1"</t>
  </si>
  <si>
    <t>Vàlvula bola quadradet de Llautó (Tub-F), rosca de l'enllaç exterior DN 40 mm 1-1/4"</t>
  </si>
  <si>
    <t>Vàlvula bola quadradet de Llautó (Tub-M), rosca de l'enllaç exterior DN 32 mm a 1"</t>
  </si>
  <si>
    <t>Vàlvula bola palanca de Llautó (M-M), DN  a 2"</t>
  </si>
  <si>
    <t>Vàlvula bola palanca de Llautó (M-F), DN  2"</t>
  </si>
  <si>
    <t>Vàlvula bola palanca de Llautó (Tub-Tub), rosca de l'enllaç exterior DN 63 mm</t>
  </si>
  <si>
    <t>Colze de 90º de Llautó de connexió (Tub-Tub), rosca de l'enllaç exterior DN 25 mm</t>
  </si>
  <si>
    <t>Colze de 90º de Llautó de connexió (Tub-F), rosca de l'enllaç exterior DN 25 - 3/4"</t>
  </si>
  <si>
    <t>Maniguet de connexió de Llautó, rosca de l'enllaç exterior DN 25 mm (curt)</t>
  </si>
  <si>
    <t>Colze de 90º de Llautó de connexió (Tub-F), rosca de l'enllaç exterior DN 32 - 1"</t>
  </si>
  <si>
    <t>Maniguet de Llautó de connexió (Tub-M), rosca de l'enllaç exterior DN 25 - 3/4"</t>
  </si>
  <si>
    <t>Maniguet de Llautó de connexió (Tub-M), rosca de l'enllaç exterior DN 32 - 1"</t>
  </si>
  <si>
    <t>Maniguet de Llautó de connexió (Tub-F), rosca de l'enllaç exterior DN 32 - 1"</t>
  </si>
  <si>
    <t>Maniguet de Llautó de connexió (Tub-F), rosca de l'enllaç exterior DN 40 - 1-1/4"</t>
  </si>
  <si>
    <t>Maniguet de connexió de Llautó, rosca de l'enllaç exterior DN 32 mm (curt)</t>
  </si>
  <si>
    <t>Femella rosca reduida de llautó de 1/2" a 3/4"</t>
  </si>
  <si>
    <t>Racor contrarosca de llautó de  3/4"</t>
  </si>
  <si>
    <t>Racor contrarosca de llautó de  1"</t>
  </si>
  <si>
    <t>Valvula de bola accionament papallona F-F 3/4"</t>
  </si>
  <si>
    <t>Maniguet  de llautó de  3/4" (F-F)</t>
  </si>
  <si>
    <t>Maniguet  de llautó de  1" (F-F)</t>
  </si>
  <si>
    <t>Material LOT 7, Materials varis</t>
  </si>
  <si>
    <t>Caixa de 50 cargols hexagonals zincats DIN 933 qualitat 8.8 de  M16 long 70 mm</t>
  </si>
  <si>
    <t>Caixa de 50 cargols hexagonals zincats DIN 933 qualitat 8.8 de  M16 long 80 mm</t>
  </si>
  <si>
    <t>Caixa de 50 cargols hexagonals zincats DIN 933 qualitat 8.8 de  M16 long 100 mm</t>
  </si>
  <si>
    <t>Caixa de 50 cargols hexagonals zincats DIN 933 qualitat 8.8 de  M20 long 80 mm</t>
  </si>
  <si>
    <t>Caixa de 50 cargols hexagonals zincats DIN 933 qualitat 8.8 de  M20 long 100 mm</t>
  </si>
  <si>
    <t>Caixa de 50 cargols hexagonals zincats DIN 933 qualitat 8.8 de  M20 long 120 mm</t>
  </si>
  <si>
    <t>Caixa de 50 ut Femella hexagonal zincada DIN 934 qualitat 8,8 M16</t>
  </si>
  <si>
    <t>Caixa de 50 ut Femella hexagonal zincada DIN 934 qualitat 8,8 M20</t>
  </si>
  <si>
    <t>Caixa de 50 ut Volandera zincada DIN 125 qualitat 8,8 M16</t>
  </si>
  <si>
    <t>Caixa de 50 ut Volandera zincada DIN 125 qualitat 8,8 M20</t>
  </si>
  <si>
    <t>Manometre de glicerina graduat de 0-6 bars, de 63 mm  de diàmetre i rosca mascle 1/4"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</si>
</sst>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#,##0.00\ &quot;€/Ut&quot;"/>
    <numFmt numFmtId="165" formatCode="#,##0.00\ &quot;€&quot;"/>
    <numFmt numFmtId="166" formatCode="#,##0.00\ &quot;€/ml&quot;"/>
    <numFmt numFmtId="167" formatCode="#,##0.00\ &quot;Ut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Figtree"/>
    </font>
    <font>
      <b/>
      <sz val="12"/>
      <color theme="1"/>
      <name val="Figtree"/>
    </font>
    <font>
      <sz val="8"/>
      <name val="Calibri"/>
      <family val="2"/>
      <scheme val="minor"/>
    </font>
    <font>
      <sz val="12"/>
      <color theme="1"/>
      <name val="Figtree"/>
    </font>
    <font>
      <sz val="12"/>
      <name val="Figtree"/>
    </font>
    <font>
      <sz val="11"/>
      <color theme="1"/>
      <name val="Figtree"/>
    </font>
    <font>
      <b/>
      <sz val="11"/>
      <color theme="1"/>
      <name val="Figtree"/>
    </font>
    <font>
      <b/>
      <sz val="14"/>
      <color theme="1"/>
      <name val="Figtree"/>
    </font>
    <font>
      <b/>
      <sz val="18"/>
      <color theme="1"/>
      <name val="Figtree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theme="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164" fontId="5" fillId="4" borderId="2" xfId="0" applyNumberFormat="1" applyFont="1" applyFill="1" applyBorder="1" applyAlignment="1" applyProtection="1">
      <alignment horizontal="right" vertical="center"/>
      <protection locked="0"/>
    </xf>
    <xf numFmtId="44" fontId="3" fillId="0" borderId="0" xfId="1" applyFont="1" applyFill="1" applyAlignment="1" applyProtection="1">
      <alignment horizontal="center" wrapText="1"/>
    </xf>
    <xf numFmtId="164" fontId="3" fillId="0" borderId="0" xfId="1" applyNumberFormat="1" applyFont="1" applyFill="1" applyAlignment="1" applyProtection="1">
      <alignment horizontal="right" wrapText="1"/>
    </xf>
    <xf numFmtId="44" fontId="3" fillId="0" borderId="0" xfId="1" applyFont="1" applyFill="1" applyAlignment="1" applyProtection="1">
      <alignment horizontal="right" wrapText="1"/>
    </xf>
    <xf numFmtId="0" fontId="5" fillId="0" borderId="0" xfId="0" applyFont="1"/>
    <xf numFmtId="0" fontId="3" fillId="4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right"/>
    </xf>
    <xf numFmtId="0" fontId="9" fillId="3" borderId="1" xfId="0" applyFont="1" applyFill="1" applyBorder="1" applyAlignment="1">
      <alignment horizontal="right"/>
    </xf>
    <xf numFmtId="164" fontId="2" fillId="4" borderId="2" xfId="0" applyNumberFormat="1" applyFont="1" applyFill="1" applyBorder="1" applyAlignment="1">
      <alignment horizontal="right"/>
    </xf>
    <xf numFmtId="0" fontId="2" fillId="5" borderId="1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left" vertical="center" wrapText="1"/>
    </xf>
    <xf numFmtId="166" fontId="7" fillId="0" borderId="1" xfId="0" applyNumberFormat="1" applyFont="1" applyBorder="1" applyAlignment="1">
      <alignment horizontal="right" vertical="center" wrapText="1"/>
    </xf>
    <xf numFmtId="165" fontId="5" fillId="0" borderId="1" xfId="0" applyNumberFormat="1" applyFont="1" applyBorder="1" applyAlignment="1">
      <alignment horizontal="right" vertical="center" wrapText="1"/>
    </xf>
    <xf numFmtId="165" fontId="5" fillId="0" borderId="1" xfId="0" applyNumberFormat="1" applyFont="1" applyBorder="1" applyAlignment="1">
      <alignment horizontal="right" vertical="center"/>
    </xf>
    <xf numFmtId="0" fontId="6" fillId="2" borderId="0" xfId="0" applyFont="1" applyFill="1" applyAlignment="1">
      <alignment horizontal="left" vertical="center" wrapText="1"/>
    </xf>
    <xf numFmtId="3" fontId="5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right"/>
    </xf>
    <xf numFmtId="165" fontId="3" fillId="0" borderId="1" xfId="0" applyNumberFormat="1" applyFont="1" applyBorder="1" applyAlignment="1">
      <alignment horizontal="right"/>
    </xf>
    <xf numFmtId="0" fontId="3" fillId="6" borderId="1" xfId="0" applyFont="1" applyFill="1" applyBorder="1" applyAlignment="1">
      <alignment horizontal="right"/>
    </xf>
    <xf numFmtId="165" fontId="3" fillId="6" borderId="1" xfId="0" applyNumberFormat="1" applyFont="1" applyFill="1" applyBorder="1" applyAlignment="1">
      <alignment horizontal="right"/>
    </xf>
    <xf numFmtId="0" fontId="8" fillId="4" borderId="1" xfId="0" applyFont="1" applyFill="1" applyBorder="1" applyAlignment="1">
      <alignment wrapText="1"/>
    </xf>
    <xf numFmtId="164" fontId="5" fillId="0" borderId="0" xfId="0" applyNumberFormat="1" applyFont="1" applyAlignment="1">
      <alignment horizontal="right" vertical="center" wrapText="1"/>
    </xf>
    <xf numFmtId="165" fontId="5" fillId="0" borderId="0" xfId="0" applyNumberFormat="1" applyFont="1" applyAlignment="1">
      <alignment horizontal="right" vertical="center" wrapText="1"/>
    </xf>
    <xf numFmtId="165" fontId="3" fillId="0" borderId="0" xfId="0" applyNumberFormat="1" applyFont="1" applyAlignment="1">
      <alignment horizontal="right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164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167" fontId="5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right" vertical="center" wrapText="1"/>
    </xf>
    <xf numFmtId="44" fontId="10" fillId="0" borderId="0" xfId="1" applyFont="1" applyFill="1" applyAlignment="1" applyProtection="1">
      <alignment horizontal="center" wrapText="1"/>
    </xf>
  </cellXfs>
  <cellStyles count="2">
    <cellStyle name="Moneda" xfId="1" builtinId="4"/>
    <cellStyle name="Normal" xfId="0" builtinId="0"/>
  </cellStyles>
  <dxfs count="3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8DB26-1DBD-4906-AA0C-1A766B9FE7DE}">
  <sheetPr>
    <pageSetUpPr fitToPage="1"/>
  </sheetPr>
  <dimension ref="A1:G89"/>
  <sheetViews>
    <sheetView showGridLines="0" tabSelected="1" topLeftCell="B77" zoomScale="85" zoomScaleNormal="85" workbookViewId="0">
      <selection activeCell="E81" sqref="E81"/>
    </sheetView>
  </sheetViews>
  <sheetFormatPr defaultColWidth="24.453125" defaultRowHeight="15" x14ac:dyDescent="0.3"/>
  <cols>
    <col min="1" max="1" width="4.54296875" style="5" customWidth="1"/>
    <col min="2" max="2" width="57.453125" style="31" customWidth="1"/>
    <col min="3" max="3" width="10.81640625" style="5" bestFit="1" customWidth="1"/>
    <col min="4" max="4" width="22.7265625" style="32" bestFit="1" customWidth="1"/>
    <col min="5" max="5" width="25.54296875" style="33" bestFit="1" customWidth="1"/>
    <col min="6" max="6" width="21" style="33" bestFit="1" customWidth="1"/>
    <col min="7" max="7" width="20.54296875" style="33" customWidth="1"/>
    <col min="8" max="16384" width="24.453125" style="5"/>
  </cols>
  <sheetData>
    <row r="1" spans="2:7" ht="54.65" customHeight="1" x14ac:dyDescent="0.45">
      <c r="B1" s="36" t="s">
        <v>13</v>
      </c>
      <c r="C1" s="36"/>
      <c r="D1" s="36"/>
      <c r="E1" s="36"/>
      <c r="F1" s="36"/>
      <c r="G1" s="36"/>
    </row>
    <row r="2" spans="2:7" x14ac:dyDescent="0.3">
      <c r="B2" s="2"/>
      <c r="C2" s="2"/>
      <c r="D2" s="3"/>
      <c r="E2" s="4"/>
      <c r="F2" s="4"/>
      <c r="G2" s="4"/>
    </row>
    <row r="3" spans="2:7" x14ac:dyDescent="0.3">
      <c r="B3" s="6" t="s">
        <v>8</v>
      </c>
      <c r="C3" s="2"/>
      <c r="D3" s="3"/>
      <c r="E3" s="4"/>
      <c r="F3" s="4"/>
      <c r="G3" s="4"/>
    </row>
    <row r="4" spans="2:7" x14ac:dyDescent="0.3">
      <c r="B4" s="2"/>
      <c r="C4" s="2"/>
      <c r="D4" s="3"/>
      <c r="E4" s="4"/>
      <c r="F4" s="4"/>
      <c r="G4" s="4"/>
    </row>
    <row r="5" spans="2:7" ht="17.5" x14ac:dyDescent="0.35">
      <c r="B5" s="7" t="s">
        <v>6</v>
      </c>
      <c r="C5" s="8" t="s">
        <v>0</v>
      </c>
      <c r="D5" s="9" t="s">
        <v>10</v>
      </c>
      <c r="E5" s="10" t="s">
        <v>11</v>
      </c>
      <c r="F5" s="11" t="s">
        <v>1</v>
      </c>
      <c r="G5" s="12" t="s">
        <v>9</v>
      </c>
    </row>
    <row r="6" spans="2:7" x14ac:dyDescent="0.3">
      <c r="B6" s="13" t="s">
        <v>14</v>
      </c>
      <c r="C6" s="34">
        <v>50</v>
      </c>
      <c r="D6" s="14">
        <v>3.7402599999999993</v>
      </c>
      <c r="E6" s="15">
        <f t="shared" ref="E6:E15" si="0">C6*D6</f>
        <v>187.01299999999998</v>
      </c>
      <c r="F6" s="1"/>
      <c r="G6" s="16">
        <f t="shared" ref="G6:G15" si="1">F6*C6</f>
        <v>0</v>
      </c>
    </row>
    <row r="7" spans="2:7" x14ac:dyDescent="0.3">
      <c r="B7" s="13" t="s">
        <v>15</v>
      </c>
      <c r="C7" s="34">
        <v>50</v>
      </c>
      <c r="D7" s="14">
        <v>5.74</v>
      </c>
      <c r="E7" s="15">
        <f t="shared" si="0"/>
        <v>287</v>
      </c>
      <c r="F7" s="1"/>
      <c r="G7" s="16">
        <f t="shared" si="1"/>
        <v>0</v>
      </c>
    </row>
    <row r="8" spans="2:7" x14ac:dyDescent="0.3">
      <c r="B8" s="13" t="s">
        <v>16</v>
      </c>
      <c r="C8" s="34">
        <v>10</v>
      </c>
      <c r="D8" s="14">
        <v>11.80452</v>
      </c>
      <c r="E8" s="15">
        <f t="shared" si="0"/>
        <v>118.04519999999999</v>
      </c>
      <c r="F8" s="1"/>
      <c r="G8" s="16">
        <f t="shared" si="1"/>
        <v>0</v>
      </c>
    </row>
    <row r="9" spans="2:7" x14ac:dyDescent="0.3">
      <c r="B9" s="13" t="s">
        <v>17</v>
      </c>
      <c r="C9" s="34">
        <v>50</v>
      </c>
      <c r="D9" s="14">
        <v>24.555995999999997</v>
      </c>
      <c r="E9" s="15">
        <f t="shared" si="0"/>
        <v>1227.7997999999998</v>
      </c>
      <c r="F9" s="1"/>
      <c r="G9" s="16">
        <f t="shared" si="1"/>
        <v>0</v>
      </c>
    </row>
    <row r="10" spans="2:7" x14ac:dyDescent="0.3">
      <c r="B10" s="13" t="s">
        <v>18</v>
      </c>
      <c r="C10" s="34">
        <v>20</v>
      </c>
      <c r="D10" s="14">
        <v>69.166703999999996</v>
      </c>
      <c r="E10" s="15">
        <f t="shared" si="0"/>
        <v>1383.3340799999999</v>
      </c>
      <c r="F10" s="1"/>
      <c r="G10" s="16">
        <f t="shared" si="1"/>
        <v>0</v>
      </c>
    </row>
    <row r="11" spans="2:7" ht="30" x14ac:dyDescent="0.3">
      <c r="B11" s="13" t="s">
        <v>19</v>
      </c>
      <c r="C11" s="34">
        <v>5</v>
      </c>
      <c r="D11" s="14">
        <v>97.886711999999974</v>
      </c>
      <c r="E11" s="15">
        <f t="shared" si="0"/>
        <v>489.43355999999989</v>
      </c>
      <c r="F11" s="1"/>
      <c r="G11" s="16">
        <f t="shared" si="1"/>
        <v>0</v>
      </c>
    </row>
    <row r="12" spans="2:7" x14ac:dyDescent="0.3">
      <c r="B12" s="13" t="s">
        <v>20</v>
      </c>
      <c r="C12" s="34">
        <v>5</v>
      </c>
      <c r="D12" s="14">
        <v>2.17</v>
      </c>
      <c r="E12" s="15">
        <f t="shared" si="0"/>
        <v>10.85</v>
      </c>
      <c r="F12" s="1"/>
      <c r="G12" s="16">
        <f t="shared" si="1"/>
        <v>0</v>
      </c>
    </row>
    <row r="13" spans="2:7" x14ac:dyDescent="0.3">
      <c r="B13" s="13" t="s">
        <v>21</v>
      </c>
      <c r="C13" s="34">
        <v>20</v>
      </c>
      <c r="D13" s="14">
        <v>16.457144000000003</v>
      </c>
      <c r="E13" s="15">
        <f t="shared" si="0"/>
        <v>329.14288000000005</v>
      </c>
      <c r="F13" s="1"/>
      <c r="G13" s="16">
        <f t="shared" si="1"/>
        <v>0</v>
      </c>
    </row>
    <row r="14" spans="2:7" x14ac:dyDescent="0.3">
      <c r="B14" s="13" t="s">
        <v>22</v>
      </c>
      <c r="C14" s="34">
        <v>20</v>
      </c>
      <c r="D14" s="14">
        <v>15.644231999999999</v>
      </c>
      <c r="E14" s="15">
        <f t="shared" si="0"/>
        <v>312.88463999999999</v>
      </c>
      <c r="F14" s="1"/>
      <c r="G14" s="16">
        <f t="shared" si="1"/>
        <v>0</v>
      </c>
    </row>
    <row r="15" spans="2:7" x14ac:dyDescent="0.3">
      <c r="B15" s="13" t="s">
        <v>5</v>
      </c>
      <c r="C15" s="34">
        <v>20</v>
      </c>
      <c r="D15" s="14">
        <v>28.23</v>
      </c>
      <c r="E15" s="15">
        <f t="shared" si="0"/>
        <v>564.6</v>
      </c>
      <c r="F15" s="1"/>
      <c r="G15" s="16">
        <f t="shared" si="1"/>
        <v>0</v>
      </c>
    </row>
    <row r="16" spans="2:7" x14ac:dyDescent="0.3">
      <c r="B16" s="17"/>
      <c r="C16" s="18"/>
      <c r="D16" s="19" t="s">
        <v>2</v>
      </c>
      <c r="E16" s="20">
        <f>SUM(E6:E15)</f>
        <v>4910.1031599999997</v>
      </c>
      <c r="F16" s="21" t="s">
        <v>2</v>
      </c>
      <c r="G16" s="22">
        <f>SUM(G6:G15)</f>
        <v>0</v>
      </c>
    </row>
    <row r="17" spans="1:7" x14ac:dyDescent="0.3">
      <c r="B17" s="17"/>
      <c r="C17" s="18"/>
      <c r="D17" s="19" t="s">
        <v>3</v>
      </c>
      <c r="E17" s="20">
        <f>E16*0.21</f>
        <v>1031.1216635999999</v>
      </c>
      <c r="F17" s="21" t="s">
        <v>3</v>
      </c>
      <c r="G17" s="22">
        <f>G16*0.21</f>
        <v>0</v>
      </c>
    </row>
    <row r="18" spans="1:7" x14ac:dyDescent="0.3">
      <c r="B18" s="17"/>
      <c r="C18" s="18"/>
      <c r="D18" s="19" t="s">
        <v>4</v>
      </c>
      <c r="E18" s="20">
        <f>E16+E17</f>
        <v>5941.2248235999996</v>
      </c>
      <c r="F18" s="21" t="s">
        <v>4</v>
      </c>
      <c r="G18" s="22">
        <f>G16+G17</f>
        <v>0</v>
      </c>
    </row>
    <row r="19" spans="1:7" x14ac:dyDescent="0.3">
      <c r="B19" s="23" t="s">
        <v>12</v>
      </c>
      <c r="C19" s="18"/>
      <c r="D19" s="24"/>
      <c r="E19" s="25"/>
      <c r="F19" s="26"/>
      <c r="G19" s="26"/>
    </row>
    <row r="20" spans="1:7" x14ac:dyDescent="0.3">
      <c r="B20" s="17"/>
      <c r="C20" s="18"/>
      <c r="D20" s="24"/>
      <c r="E20" s="25"/>
      <c r="F20" s="26"/>
      <c r="G20" s="26"/>
    </row>
    <row r="21" spans="1:7" x14ac:dyDescent="0.3">
      <c r="A21" s="2"/>
      <c r="B21" s="2"/>
      <c r="C21" s="2"/>
      <c r="D21" s="4"/>
      <c r="E21" s="4"/>
      <c r="F21" s="4"/>
      <c r="G21" s="4"/>
    </row>
    <row r="22" spans="1:7" ht="17.5" x14ac:dyDescent="0.35">
      <c r="A22" s="2"/>
      <c r="B22" s="7" t="s">
        <v>23</v>
      </c>
      <c r="C22" s="8" t="s">
        <v>0</v>
      </c>
      <c r="D22" s="9" t="s">
        <v>10</v>
      </c>
      <c r="E22" s="10" t="s">
        <v>11</v>
      </c>
      <c r="F22" s="11" t="s">
        <v>1</v>
      </c>
      <c r="G22" s="12" t="s">
        <v>9</v>
      </c>
    </row>
    <row r="23" spans="1:7" ht="30" x14ac:dyDescent="0.3">
      <c r="B23" s="27" t="s">
        <v>24</v>
      </c>
      <c r="C23" s="28">
        <v>10</v>
      </c>
      <c r="D23" s="35">
        <v>315.02</v>
      </c>
      <c r="E23" s="15">
        <f>C23*D23</f>
        <v>3150.2</v>
      </c>
      <c r="F23" s="1"/>
      <c r="G23" s="16">
        <f>F23*C23</f>
        <v>0</v>
      </c>
    </row>
    <row r="24" spans="1:7" ht="30" x14ac:dyDescent="0.3">
      <c r="B24" s="27" t="s">
        <v>25</v>
      </c>
      <c r="C24" s="28">
        <v>50</v>
      </c>
      <c r="D24" s="35">
        <v>4.0999999999999996</v>
      </c>
      <c r="E24" s="15">
        <f>C24*D24</f>
        <v>204.99999999999997</v>
      </c>
      <c r="F24" s="1"/>
      <c r="G24" s="16">
        <f>F24*C24</f>
        <v>0</v>
      </c>
    </row>
    <row r="25" spans="1:7" ht="30" x14ac:dyDescent="0.3">
      <c r="B25" s="27" t="s">
        <v>26</v>
      </c>
      <c r="C25" s="28">
        <v>50</v>
      </c>
      <c r="D25" s="35">
        <v>5.46</v>
      </c>
      <c r="E25" s="15">
        <f>C25*D25</f>
        <v>273</v>
      </c>
      <c r="F25" s="1"/>
      <c r="G25" s="16">
        <f>F25*C25</f>
        <v>0</v>
      </c>
    </row>
    <row r="26" spans="1:7" x14ac:dyDescent="0.3">
      <c r="B26" s="17"/>
      <c r="C26" s="18"/>
      <c r="D26" s="19" t="s">
        <v>2</v>
      </c>
      <c r="E26" s="20">
        <f>SUM(E23:E25)</f>
        <v>3628.2</v>
      </c>
      <c r="F26" s="21" t="s">
        <v>2</v>
      </c>
      <c r="G26" s="22">
        <f>SUM(G23:G25)</f>
        <v>0</v>
      </c>
    </row>
    <row r="27" spans="1:7" x14ac:dyDescent="0.3">
      <c r="B27" s="18"/>
      <c r="C27" s="18"/>
      <c r="D27" s="19" t="s">
        <v>3</v>
      </c>
      <c r="E27" s="20">
        <f>E26*0.21</f>
        <v>761.92199999999991</v>
      </c>
      <c r="F27" s="21" t="s">
        <v>3</v>
      </c>
      <c r="G27" s="22">
        <f>G26*0.21</f>
        <v>0</v>
      </c>
    </row>
    <row r="28" spans="1:7" x14ac:dyDescent="0.3">
      <c r="B28" s="17"/>
      <c r="C28" s="18"/>
      <c r="D28" s="19" t="s">
        <v>4</v>
      </c>
      <c r="E28" s="20">
        <f>E26+E27</f>
        <v>4390.1219999999994</v>
      </c>
      <c r="F28" s="21" t="s">
        <v>4</v>
      </c>
      <c r="G28" s="22">
        <f>G26+G27</f>
        <v>0</v>
      </c>
    </row>
    <row r="29" spans="1:7" x14ac:dyDescent="0.3">
      <c r="B29" s="23" t="s">
        <v>12</v>
      </c>
      <c r="C29" s="18"/>
      <c r="D29" s="24"/>
      <c r="E29" s="25"/>
      <c r="F29" s="26"/>
      <c r="G29" s="26"/>
    </row>
    <row r="30" spans="1:7" x14ac:dyDescent="0.3">
      <c r="A30" s="2"/>
      <c r="B30" s="2"/>
      <c r="C30" s="2"/>
      <c r="D30" s="4"/>
      <c r="E30" s="4"/>
      <c r="F30" s="4"/>
      <c r="G30" s="4"/>
    </row>
    <row r="31" spans="1:7" ht="17.5" x14ac:dyDescent="0.35">
      <c r="A31" s="2"/>
      <c r="B31" s="7" t="s">
        <v>7</v>
      </c>
      <c r="C31" s="8" t="s">
        <v>0</v>
      </c>
      <c r="D31" s="9" t="s">
        <v>10</v>
      </c>
      <c r="E31" s="10" t="s">
        <v>11</v>
      </c>
      <c r="F31" s="11" t="s">
        <v>1</v>
      </c>
      <c r="G31" s="12" t="s">
        <v>9</v>
      </c>
    </row>
    <row r="32" spans="1:7" x14ac:dyDescent="0.3">
      <c r="B32" s="27" t="s">
        <v>27</v>
      </c>
      <c r="C32" s="28">
        <v>10</v>
      </c>
      <c r="D32" s="35">
        <v>115.64654545454547</v>
      </c>
      <c r="E32" s="15">
        <f>C32*D32</f>
        <v>1156.4654545454548</v>
      </c>
      <c r="F32" s="1"/>
      <c r="G32" s="16">
        <f>F32*C32</f>
        <v>0</v>
      </c>
    </row>
    <row r="33" spans="1:7" x14ac:dyDescent="0.3">
      <c r="B33" s="27" t="s">
        <v>28</v>
      </c>
      <c r="C33" s="28">
        <v>5</v>
      </c>
      <c r="D33" s="35">
        <v>83.025599999999997</v>
      </c>
      <c r="E33" s="15">
        <f>C33*D33</f>
        <v>415.12799999999999</v>
      </c>
      <c r="F33" s="1"/>
      <c r="G33" s="16">
        <f>F33*C33</f>
        <v>0</v>
      </c>
    </row>
    <row r="34" spans="1:7" x14ac:dyDescent="0.3">
      <c r="B34" s="27" t="s">
        <v>29</v>
      </c>
      <c r="C34" s="28">
        <v>10</v>
      </c>
      <c r="D34" s="35">
        <v>172.66298181818183</v>
      </c>
      <c r="E34" s="15">
        <f>C34*D34</f>
        <v>1726.6298181818183</v>
      </c>
      <c r="F34" s="1"/>
      <c r="G34" s="16">
        <f>F34*C34</f>
        <v>0</v>
      </c>
    </row>
    <row r="35" spans="1:7" ht="30" x14ac:dyDescent="0.3">
      <c r="B35" s="27" t="s">
        <v>30</v>
      </c>
      <c r="C35" s="28">
        <v>5</v>
      </c>
      <c r="D35" s="35">
        <v>364.50240000000002</v>
      </c>
      <c r="E35" s="15">
        <f>C35*D35</f>
        <v>1822.5120000000002</v>
      </c>
      <c r="F35" s="1"/>
      <c r="G35" s="16">
        <f>F35*C35</f>
        <v>0</v>
      </c>
    </row>
    <row r="36" spans="1:7" x14ac:dyDescent="0.3">
      <c r="B36" s="17"/>
      <c r="C36" s="18"/>
      <c r="D36" s="19" t="s">
        <v>2</v>
      </c>
      <c r="E36" s="20">
        <f>SUM(E32:E35)</f>
        <v>5120.7352727272737</v>
      </c>
      <c r="F36" s="21" t="s">
        <v>2</v>
      </c>
      <c r="G36" s="22">
        <f>SUM(G32:G35)</f>
        <v>0</v>
      </c>
    </row>
    <row r="37" spans="1:7" x14ac:dyDescent="0.3">
      <c r="B37" s="18"/>
      <c r="C37" s="18"/>
      <c r="D37" s="19" t="s">
        <v>3</v>
      </c>
      <c r="E37" s="20">
        <f>E36*0.21</f>
        <v>1075.3544072727275</v>
      </c>
      <c r="F37" s="21" t="s">
        <v>3</v>
      </c>
      <c r="G37" s="22">
        <f>G36*0.21</f>
        <v>0</v>
      </c>
    </row>
    <row r="38" spans="1:7" x14ac:dyDescent="0.3">
      <c r="B38" s="17"/>
      <c r="C38" s="18"/>
      <c r="D38" s="19" t="s">
        <v>4</v>
      </c>
      <c r="E38" s="20">
        <f>E36+E37</f>
        <v>6196.089680000001</v>
      </c>
      <c r="F38" s="21" t="s">
        <v>4</v>
      </c>
      <c r="G38" s="22">
        <f>G36+G37</f>
        <v>0</v>
      </c>
    </row>
    <row r="39" spans="1:7" x14ac:dyDescent="0.3">
      <c r="B39" s="23" t="s">
        <v>12</v>
      </c>
      <c r="C39" s="18"/>
      <c r="D39" s="24"/>
      <c r="E39" s="25"/>
      <c r="F39" s="26"/>
      <c r="G39" s="26"/>
    </row>
    <row r="40" spans="1:7" x14ac:dyDescent="0.3">
      <c r="A40" s="18"/>
      <c r="B40" s="18"/>
      <c r="C40" s="18"/>
      <c r="D40" s="24"/>
      <c r="E40" s="25"/>
      <c r="F40" s="26"/>
      <c r="G40" s="26"/>
    </row>
    <row r="41" spans="1:7" ht="17.5" x14ac:dyDescent="0.35">
      <c r="A41" s="2"/>
      <c r="B41" s="7" t="s">
        <v>31</v>
      </c>
      <c r="C41" s="8" t="s">
        <v>0</v>
      </c>
      <c r="D41" s="9" t="s">
        <v>10</v>
      </c>
      <c r="E41" s="10" t="s">
        <v>11</v>
      </c>
      <c r="F41" s="11" t="s">
        <v>1</v>
      </c>
      <c r="G41" s="12" t="s">
        <v>9</v>
      </c>
    </row>
    <row r="42" spans="1:7" ht="30" x14ac:dyDescent="0.3">
      <c r="B42" s="27" t="s">
        <v>32</v>
      </c>
      <c r="C42" s="28">
        <v>10</v>
      </c>
      <c r="D42" s="35">
        <v>25.863</v>
      </c>
      <c r="E42" s="15">
        <f t="shared" ref="E42:E63" si="2">C42*D42</f>
        <v>258.63</v>
      </c>
      <c r="F42" s="1"/>
      <c r="G42" s="16">
        <f t="shared" ref="G42:G63" si="3">F42*C42</f>
        <v>0</v>
      </c>
    </row>
    <row r="43" spans="1:7" ht="30" x14ac:dyDescent="0.3">
      <c r="B43" s="27" t="s">
        <v>33</v>
      </c>
      <c r="C43" s="28">
        <v>10</v>
      </c>
      <c r="D43" s="35">
        <v>25.24</v>
      </c>
      <c r="E43" s="15">
        <f t="shared" si="2"/>
        <v>252.39999999999998</v>
      </c>
      <c r="F43" s="1"/>
      <c r="G43" s="16">
        <f t="shared" si="3"/>
        <v>0</v>
      </c>
    </row>
    <row r="44" spans="1:7" ht="30" x14ac:dyDescent="0.3">
      <c r="B44" s="27" t="s">
        <v>34</v>
      </c>
      <c r="C44" s="28">
        <v>10</v>
      </c>
      <c r="D44" s="35">
        <v>32.173999999999999</v>
      </c>
      <c r="E44" s="15">
        <f t="shared" si="2"/>
        <v>321.74</v>
      </c>
      <c r="F44" s="1"/>
      <c r="G44" s="16">
        <f t="shared" si="3"/>
        <v>0</v>
      </c>
    </row>
    <row r="45" spans="1:7" ht="30" x14ac:dyDescent="0.3">
      <c r="B45" s="27" t="s">
        <v>35</v>
      </c>
      <c r="C45" s="28">
        <v>10</v>
      </c>
      <c r="D45" s="35">
        <v>20.677</v>
      </c>
      <c r="E45" s="15">
        <f t="shared" si="2"/>
        <v>206.76999999999998</v>
      </c>
      <c r="F45" s="1"/>
      <c r="G45" s="16">
        <f t="shared" si="3"/>
        <v>0</v>
      </c>
    </row>
    <row r="46" spans="1:7" x14ac:dyDescent="0.3">
      <c r="B46" s="27" t="s">
        <v>36</v>
      </c>
      <c r="C46" s="28">
        <v>10</v>
      </c>
      <c r="D46" s="35">
        <v>33.839999999999996</v>
      </c>
      <c r="E46" s="15">
        <f t="shared" si="2"/>
        <v>338.4</v>
      </c>
      <c r="F46" s="1"/>
      <c r="G46" s="16">
        <f t="shared" si="3"/>
        <v>0</v>
      </c>
    </row>
    <row r="47" spans="1:7" x14ac:dyDescent="0.3">
      <c r="B47" s="27" t="s">
        <v>37</v>
      </c>
      <c r="C47" s="28">
        <v>10</v>
      </c>
      <c r="D47" s="35">
        <v>23.407</v>
      </c>
      <c r="E47" s="15">
        <f t="shared" si="2"/>
        <v>234.07</v>
      </c>
      <c r="F47" s="1"/>
      <c r="G47" s="16">
        <f t="shared" si="3"/>
        <v>0</v>
      </c>
    </row>
    <row r="48" spans="1:7" ht="30" x14ac:dyDescent="0.3">
      <c r="B48" s="27" t="s">
        <v>38</v>
      </c>
      <c r="C48" s="28">
        <v>10</v>
      </c>
      <c r="D48" s="35">
        <v>77.760000000000005</v>
      </c>
      <c r="E48" s="15">
        <f t="shared" si="2"/>
        <v>777.6</v>
      </c>
      <c r="F48" s="1"/>
      <c r="G48" s="16">
        <f t="shared" si="3"/>
        <v>0</v>
      </c>
    </row>
    <row r="49" spans="2:7" ht="30" x14ac:dyDescent="0.3">
      <c r="B49" s="27" t="s">
        <v>39</v>
      </c>
      <c r="C49" s="28">
        <v>10</v>
      </c>
      <c r="D49" s="35">
        <v>5.0927999999999995</v>
      </c>
      <c r="E49" s="15">
        <f t="shared" si="2"/>
        <v>50.927999999999997</v>
      </c>
      <c r="F49" s="1"/>
      <c r="G49" s="16">
        <f t="shared" si="3"/>
        <v>0</v>
      </c>
    </row>
    <row r="50" spans="2:7" ht="30" x14ac:dyDescent="0.3">
      <c r="B50" s="27" t="s">
        <v>40</v>
      </c>
      <c r="C50" s="28">
        <v>10</v>
      </c>
      <c r="D50" s="35">
        <v>3.6528</v>
      </c>
      <c r="E50" s="15">
        <f t="shared" si="2"/>
        <v>36.527999999999999</v>
      </c>
      <c r="F50" s="1"/>
      <c r="G50" s="16">
        <f t="shared" si="3"/>
        <v>0</v>
      </c>
    </row>
    <row r="51" spans="2:7" ht="30" x14ac:dyDescent="0.3">
      <c r="B51" s="27" t="s">
        <v>41</v>
      </c>
      <c r="C51" s="28">
        <v>10</v>
      </c>
      <c r="D51" s="35">
        <v>4.6631999999999998</v>
      </c>
      <c r="E51" s="15">
        <f t="shared" si="2"/>
        <v>46.631999999999998</v>
      </c>
      <c r="F51" s="1"/>
      <c r="G51" s="16">
        <f t="shared" si="3"/>
        <v>0</v>
      </c>
    </row>
    <row r="52" spans="2:7" ht="30" x14ac:dyDescent="0.3">
      <c r="B52" s="27" t="s">
        <v>42</v>
      </c>
      <c r="C52" s="28">
        <v>10</v>
      </c>
      <c r="D52" s="35">
        <v>4.1399999999999997</v>
      </c>
      <c r="E52" s="15">
        <f t="shared" si="2"/>
        <v>41.4</v>
      </c>
      <c r="F52" s="1"/>
      <c r="G52" s="16">
        <f t="shared" si="3"/>
        <v>0</v>
      </c>
    </row>
    <row r="53" spans="2:7" ht="30" x14ac:dyDescent="0.3">
      <c r="B53" s="27" t="s">
        <v>43</v>
      </c>
      <c r="C53" s="28">
        <v>10</v>
      </c>
      <c r="D53" s="35">
        <v>2.5307999999999997</v>
      </c>
      <c r="E53" s="15">
        <f t="shared" si="2"/>
        <v>25.307999999999996</v>
      </c>
      <c r="F53" s="1"/>
      <c r="G53" s="16">
        <f t="shared" si="3"/>
        <v>0</v>
      </c>
    </row>
    <row r="54" spans="2:7" ht="30" x14ac:dyDescent="0.3">
      <c r="B54" s="27" t="s">
        <v>44</v>
      </c>
      <c r="C54" s="28">
        <v>10</v>
      </c>
      <c r="D54" s="35">
        <v>3.7703999999999995</v>
      </c>
      <c r="E54" s="15">
        <f t="shared" si="2"/>
        <v>37.703999999999994</v>
      </c>
      <c r="F54" s="1"/>
      <c r="G54" s="16">
        <f t="shared" si="3"/>
        <v>0</v>
      </c>
    </row>
    <row r="55" spans="2:7" ht="30" x14ac:dyDescent="0.3">
      <c r="B55" s="27" t="s">
        <v>45</v>
      </c>
      <c r="C55" s="28">
        <v>10</v>
      </c>
      <c r="D55" s="35">
        <v>3.5999999999999996</v>
      </c>
      <c r="E55" s="15">
        <f t="shared" si="2"/>
        <v>36</v>
      </c>
      <c r="F55" s="1"/>
      <c r="G55" s="16">
        <f t="shared" si="3"/>
        <v>0</v>
      </c>
    </row>
    <row r="56" spans="2:7" ht="30" x14ac:dyDescent="0.3">
      <c r="B56" s="27" t="s">
        <v>46</v>
      </c>
      <c r="C56" s="28">
        <v>10</v>
      </c>
      <c r="D56" s="35">
        <v>5.1599999999999993</v>
      </c>
      <c r="E56" s="15">
        <f t="shared" si="2"/>
        <v>51.599999999999994</v>
      </c>
      <c r="F56" s="1"/>
      <c r="G56" s="16">
        <f t="shared" si="3"/>
        <v>0</v>
      </c>
    </row>
    <row r="57" spans="2:7" ht="30" x14ac:dyDescent="0.3">
      <c r="B57" s="27" t="s">
        <v>47</v>
      </c>
      <c r="C57" s="28">
        <v>10</v>
      </c>
      <c r="D57" s="35">
        <v>6.2195999999999998</v>
      </c>
      <c r="E57" s="15">
        <f t="shared" si="2"/>
        <v>62.195999999999998</v>
      </c>
      <c r="F57" s="1"/>
      <c r="G57" s="16">
        <f t="shared" si="3"/>
        <v>0</v>
      </c>
    </row>
    <row r="58" spans="2:7" x14ac:dyDescent="0.3">
      <c r="B58" s="27" t="s">
        <v>48</v>
      </c>
      <c r="C58" s="28">
        <v>10</v>
      </c>
      <c r="D58" s="35">
        <v>0.56879999999999997</v>
      </c>
      <c r="E58" s="15">
        <f t="shared" si="2"/>
        <v>5.6879999999999997</v>
      </c>
      <c r="F58" s="1"/>
      <c r="G58" s="16">
        <f t="shared" si="3"/>
        <v>0</v>
      </c>
    </row>
    <row r="59" spans="2:7" x14ac:dyDescent="0.3">
      <c r="B59" s="27" t="s">
        <v>49</v>
      </c>
      <c r="C59" s="28">
        <v>10</v>
      </c>
      <c r="D59" s="35">
        <v>0.77039999999999997</v>
      </c>
      <c r="E59" s="15">
        <f t="shared" si="2"/>
        <v>7.7039999999999997</v>
      </c>
      <c r="F59" s="1"/>
      <c r="G59" s="16">
        <f t="shared" si="3"/>
        <v>0</v>
      </c>
    </row>
    <row r="60" spans="2:7" x14ac:dyDescent="0.3">
      <c r="B60" s="27" t="s">
        <v>50</v>
      </c>
      <c r="C60" s="28">
        <v>10</v>
      </c>
      <c r="D60" s="35">
        <v>1.1832</v>
      </c>
      <c r="E60" s="15">
        <f t="shared" si="2"/>
        <v>11.832000000000001</v>
      </c>
      <c r="F60" s="1"/>
      <c r="G60" s="16">
        <f t="shared" si="3"/>
        <v>0</v>
      </c>
    </row>
    <row r="61" spans="2:7" x14ac:dyDescent="0.3">
      <c r="B61" s="27" t="s">
        <v>51</v>
      </c>
      <c r="C61" s="28">
        <v>10</v>
      </c>
      <c r="D61" s="35">
        <v>3.9339999999999997</v>
      </c>
      <c r="E61" s="15">
        <f t="shared" si="2"/>
        <v>39.339999999999996</v>
      </c>
      <c r="F61" s="1"/>
      <c r="G61" s="16">
        <f t="shared" si="3"/>
        <v>0</v>
      </c>
    </row>
    <row r="62" spans="2:7" x14ac:dyDescent="0.3">
      <c r="B62" s="27" t="s">
        <v>52</v>
      </c>
      <c r="C62" s="28">
        <v>10</v>
      </c>
      <c r="D62" s="35">
        <v>1.248</v>
      </c>
      <c r="E62" s="15">
        <f t="shared" si="2"/>
        <v>12.48</v>
      </c>
      <c r="F62" s="1"/>
      <c r="G62" s="16">
        <f t="shared" si="3"/>
        <v>0</v>
      </c>
    </row>
    <row r="63" spans="2:7" x14ac:dyDescent="0.3">
      <c r="B63" s="27" t="s">
        <v>53</v>
      </c>
      <c r="C63" s="28">
        <v>10</v>
      </c>
      <c r="D63" s="35">
        <v>1.81</v>
      </c>
      <c r="E63" s="15">
        <f t="shared" si="2"/>
        <v>18.100000000000001</v>
      </c>
      <c r="F63" s="1"/>
      <c r="G63" s="16">
        <f t="shared" si="3"/>
        <v>0</v>
      </c>
    </row>
    <row r="64" spans="2:7" x14ac:dyDescent="0.3">
      <c r="B64" s="17"/>
      <c r="C64" s="18"/>
      <c r="D64" s="19" t="s">
        <v>2</v>
      </c>
      <c r="E64" s="20">
        <f>SUM(E42:E63)</f>
        <v>2873.05</v>
      </c>
      <c r="F64" s="21" t="s">
        <v>2</v>
      </c>
      <c r="G64" s="22">
        <f>SUM(G42:G63)</f>
        <v>0</v>
      </c>
    </row>
    <row r="65" spans="1:7" x14ac:dyDescent="0.3">
      <c r="B65" s="18"/>
      <c r="C65" s="18"/>
      <c r="D65" s="19" t="s">
        <v>3</v>
      </c>
      <c r="E65" s="20">
        <f>E64*0.21</f>
        <v>603.34050000000002</v>
      </c>
      <c r="F65" s="21" t="s">
        <v>3</v>
      </c>
      <c r="G65" s="22">
        <f>G64*0.21</f>
        <v>0</v>
      </c>
    </row>
    <row r="66" spans="1:7" x14ac:dyDescent="0.3">
      <c r="B66" s="17"/>
      <c r="C66" s="18"/>
      <c r="D66" s="19" t="s">
        <v>4</v>
      </c>
      <c r="E66" s="20">
        <f>E64+E65</f>
        <v>3476.3905000000004</v>
      </c>
      <c r="F66" s="21" t="s">
        <v>4</v>
      </c>
      <c r="G66" s="22">
        <f>G64+G65</f>
        <v>0</v>
      </c>
    </row>
    <row r="67" spans="1:7" x14ac:dyDescent="0.3">
      <c r="B67" s="23" t="s">
        <v>12</v>
      </c>
      <c r="C67" s="18"/>
      <c r="D67" s="24"/>
      <c r="E67" s="25"/>
      <c r="F67" s="26"/>
      <c r="G67" s="26"/>
    </row>
    <row r="68" spans="1:7" x14ac:dyDescent="0.3">
      <c r="A68" s="18"/>
      <c r="B68" s="18"/>
      <c r="C68" s="18"/>
      <c r="D68" s="24"/>
      <c r="E68" s="25"/>
      <c r="F68" s="26"/>
      <c r="G68" s="26"/>
    </row>
    <row r="69" spans="1:7" ht="17.5" x14ac:dyDescent="0.35">
      <c r="A69" s="2"/>
      <c r="B69" s="7" t="s">
        <v>54</v>
      </c>
      <c r="C69" s="8" t="s">
        <v>0</v>
      </c>
      <c r="D69" s="9" t="s">
        <v>10</v>
      </c>
      <c r="E69" s="10" t="s">
        <v>11</v>
      </c>
      <c r="F69" s="11" t="s">
        <v>1</v>
      </c>
      <c r="G69" s="12" t="s">
        <v>9</v>
      </c>
    </row>
    <row r="70" spans="1:7" ht="30" x14ac:dyDescent="0.3">
      <c r="B70" s="27" t="s">
        <v>55</v>
      </c>
      <c r="C70" s="28">
        <v>5</v>
      </c>
      <c r="D70" s="35">
        <v>17.8794</v>
      </c>
      <c r="E70" s="15">
        <f t="shared" ref="E70:E80" si="4">C70*D70</f>
        <v>89.397000000000006</v>
      </c>
      <c r="F70" s="1"/>
      <c r="G70" s="16">
        <f t="shared" ref="G70:G80" si="5">F70*C70</f>
        <v>0</v>
      </c>
    </row>
    <row r="71" spans="1:7" ht="30" x14ac:dyDescent="0.3">
      <c r="B71" s="27" t="s">
        <v>56</v>
      </c>
      <c r="C71" s="28">
        <v>5</v>
      </c>
      <c r="D71" s="35">
        <v>19.4436</v>
      </c>
      <c r="E71" s="15">
        <f t="shared" si="4"/>
        <v>97.218000000000004</v>
      </c>
      <c r="F71" s="1"/>
      <c r="G71" s="16">
        <f t="shared" si="5"/>
        <v>0</v>
      </c>
    </row>
    <row r="72" spans="1:7" ht="30" x14ac:dyDescent="0.3">
      <c r="B72" s="27" t="s">
        <v>57</v>
      </c>
      <c r="C72" s="28">
        <v>5</v>
      </c>
      <c r="D72" s="35">
        <v>25.4694</v>
      </c>
      <c r="E72" s="15">
        <f t="shared" si="4"/>
        <v>127.34700000000001</v>
      </c>
      <c r="F72" s="1"/>
      <c r="G72" s="16">
        <f t="shared" si="5"/>
        <v>0</v>
      </c>
    </row>
    <row r="73" spans="1:7" ht="30" x14ac:dyDescent="0.3">
      <c r="B73" s="27" t="s">
        <v>58</v>
      </c>
      <c r="C73" s="28">
        <v>5</v>
      </c>
      <c r="D73" s="35">
        <v>36.306600000000003</v>
      </c>
      <c r="E73" s="15">
        <f t="shared" si="4"/>
        <v>181.53300000000002</v>
      </c>
      <c r="F73" s="1"/>
      <c r="G73" s="16">
        <f t="shared" si="5"/>
        <v>0</v>
      </c>
    </row>
    <row r="74" spans="1:7" ht="30" x14ac:dyDescent="0.3">
      <c r="B74" s="27" t="s">
        <v>59</v>
      </c>
      <c r="C74" s="28">
        <v>5</v>
      </c>
      <c r="D74" s="35">
        <v>43.447800000000001</v>
      </c>
      <c r="E74" s="15">
        <f t="shared" si="4"/>
        <v>217.239</v>
      </c>
      <c r="F74" s="1"/>
      <c r="G74" s="16">
        <f t="shared" si="5"/>
        <v>0</v>
      </c>
    </row>
    <row r="75" spans="1:7" ht="30" x14ac:dyDescent="0.3">
      <c r="B75" s="27" t="s">
        <v>60</v>
      </c>
      <c r="C75" s="28">
        <v>5</v>
      </c>
      <c r="D75" s="35">
        <v>47.150400000000012</v>
      </c>
      <c r="E75" s="15">
        <f t="shared" si="4"/>
        <v>235.75200000000007</v>
      </c>
      <c r="F75" s="1"/>
      <c r="G75" s="16">
        <f t="shared" si="5"/>
        <v>0</v>
      </c>
    </row>
    <row r="76" spans="1:7" ht="30" x14ac:dyDescent="0.3">
      <c r="B76" s="27" t="s">
        <v>61</v>
      </c>
      <c r="C76" s="28">
        <v>15</v>
      </c>
      <c r="D76" s="35">
        <v>2.5541999999999998</v>
      </c>
      <c r="E76" s="15">
        <f t="shared" si="4"/>
        <v>38.312999999999995</v>
      </c>
      <c r="F76" s="1"/>
      <c r="G76" s="16">
        <f t="shared" si="5"/>
        <v>0</v>
      </c>
    </row>
    <row r="77" spans="1:7" ht="30" x14ac:dyDescent="0.3">
      <c r="B77" s="27" t="s">
        <v>62</v>
      </c>
      <c r="C77" s="28">
        <v>15</v>
      </c>
      <c r="D77" s="35">
        <v>5.6034000000000006</v>
      </c>
      <c r="E77" s="15">
        <f t="shared" si="4"/>
        <v>84.051000000000016</v>
      </c>
      <c r="F77" s="1"/>
      <c r="G77" s="16">
        <f t="shared" si="5"/>
        <v>0</v>
      </c>
    </row>
    <row r="78" spans="1:7" ht="30" x14ac:dyDescent="0.3">
      <c r="B78" s="27" t="s">
        <v>63</v>
      </c>
      <c r="C78" s="28">
        <v>15</v>
      </c>
      <c r="D78" s="35">
        <v>1.5246</v>
      </c>
      <c r="E78" s="15">
        <f t="shared" si="4"/>
        <v>22.869</v>
      </c>
      <c r="F78" s="1"/>
      <c r="G78" s="16">
        <f t="shared" si="5"/>
        <v>0</v>
      </c>
    </row>
    <row r="79" spans="1:7" ht="30" x14ac:dyDescent="0.3">
      <c r="B79" s="27" t="s">
        <v>64</v>
      </c>
      <c r="C79" s="28">
        <v>15</v>
      </c>
      <c r="D79" s="35">
        <v>2.4948000000000001</v>
      </c>
      <c r="E79" s="15">
        <f t="shared" si="4"/>
        <v>37.422000000000004</v>
      </c>
      <c r="F79" s="1"/>
      <c r="G79" s="16">
        <f t="shared" si="5"/>
        <v>0</v>
      </c>
    </row>
    <row r="80" spans="1:7" ht="30" x14ac:dyDescent="0.3">
      <c r="B80" s="27" t="s">
        <v>65</v>
      </c>
      <c r="C80" s="28">
        <v>20</v>
      </c>
      <c r="D80" s="35">
        <v>4.0880000000000001</v>
      </c>
      <c r="E80" s="15">
        <f t="shared" si="4"/>
        <v>81.760000000000005</v>
      </c>
      <c r="F80" s="1"/>
      <c r="G80" s="16">
        <f t="shared" si="5"/>
        <v>0</v>
      </c>
    </row>
    <row r="81" spans="1:7" x14ac:dyDescent="0.3">
      <c r="B81" s="17"/>
      <c r="C81" s="18"/>
      <c r="D81" s="19" t="s">
        <v>2</v>
      </c>
      <c r="E81" s="20">
        <f>SUM(E70:E80)</f>
        <v>1212.9010000000001</v>
      </c>
      <c r="F81" s="21" t="s">
        <v>2</v>
      </c>
      <c r="G81" s="22">
        <f>SUM(G70:G80)</f>
        <v>0</v>
      </c>
    </row>
    <row r="82" spans="1:7" x14ac:dyDescent="0.3">
      <c r="B82" s="18"/>
      <c r="C82" s="18"/>
      <c r="D82" s="19" t="s">
        <v>3</v>
      </c>
      <c r="E82" s="20">
        <f>E81*0.21</f>
        <v>254.70921000000001</v>
      </c>
      <c r="F82" s="21" t="s">
        <v>3</v>
      </c>
      <c r="G82" s="22">
        <f>G81*0.21</f>
        <v>0</v>
      </c>
    </row>
    <row r="83" spans="1:7" x14ac:dyDescent="0.3">
      <c r="B83" s="17"/>
      <c r="C83" s="18"/>
      <c r="D83" s="19" t="s">
        <v>4</v>
      </c>
      <c r="E83" s="20">
        <f>E81+E82</f>
        <v>1467.6102100000001</v>
      </c>
      <c r="F83" s="21" t="s">
        <v>4</v>
      </c>
      <c r="G83" s="22">
        <f>G81+G82</f>
        <v>0</v>
      </c>
    </row>
    <row r="84" spans="1:7" x14ac:dyDescent="0.3">
      <c r="B84" s="23" t="s">
        <v>12</v>
      </c>
      <c r="C84" s="18"/>
      <c r="D84" s="24"/>
      <c r="E84" s="25"/>
      <c r="F84" s="26"/>
      <c r="G84" s="26"/>
    </row>
    <row r="85" spans="1:7" x14ac:dyDescent="0.3">
      <c r="A85" s="18"/>
      <c r="B85" s="18"/>
      <c r="C85" s="18"/>
      <c r="D85" s="24"/>
      <c r="E85" s="25"/>
      <c r="F85" s="26"/>
      <c r="G85" s="26"/>
    </row>
    <row r="86" spans="1:7" x14ac:dyDescent="0.3">
      <c r="B86" s="17"/>
      <c r="C86" s="18"/>
      <c r="D86" s="24"/>
      <c r="E86" s="25"/>
      <c r="F86" s="26"/>
      <c r="G86" s="26"/>
    </row>
    <row r="87" spans="1:7" x14ac:dyDescent="0.3">
      <c r="B87" s="29"/>
      <c r="C87" s="30"/>
      <c r="D87" s="19" t="s">
        <v>2</v>
      </c>
      <c r="E87" s="20">
        <f>E16+E36+E26+E64+E81</f>
        <v>17744.989432727274</v>
      </c>
      <c r="F87" s="21" t="s">
        <v>2</v>
      </c>
      <c r="G87" s="22">
        <f>G16+G36+G26+G64+G81</f>
        <v>0</v>
      </c>
    </row>
    <row r="88" spans="1:7" x14ac:dyDescent="0.3">
      <c r="D88" s="19" t="s">
        <v>3</v>
      </c>
      <c r="E88" s="20">
        <f>E87*0.21</f>
        <v>3726.4477808727274</v>
      </c>
      <c r="F88" s="21" t="s">
        <v>3</v>
      </c>
      <c r="G88" s="22">
        <f>G87*0.21</f>
        <v>0</v>
      </c>
    </row>
    <row r="89" spans="1:7" x14ac:dyDescent="0.3">
      <c r="D89" s="19" t="s">
        <v>4</v>
      </c>
      <c r="E89" s="20">
        <f>E87+E88</f>
        <v>21471.437213600002</v>
      </c>
      <c r="F89" s="21" t="s">
        <v>4</v>
      </c>
      <c r="G89" s="22">
        <f>G87+G88</f>
        <v>0</v>
      </c>
    </row>
  </sheetData>
  <sheetProtection selectLockedCells="1" selectUnlockedCells="1"/>
  <mergeCells count="1">
    <mergeCell ref="B1:G1"/>
  </mergeCells>
  <phoneticPr fontId="4" type="noConversion"/>
  <conditionalFormatting sqref="D6:D15 D42:D63 D70:D80">
    <cfRule type="expression" dxfId="2" priority="5">
      <formula>C6&gt;0</formula>
    </cfRule>
  </conditionalFormatting>
  <conditionalFormatting sqref="D23:D25">
    <cfRule type="expression" dxfId="1" priority="3">
      <formula>C23&gt;0</formula>
    </cfRule>
  </conditionalFormatting>
  <conditionalFormatting sqref="D32:D35">
    <cfRule type="expression" dxfId="0" priority="4">
      <formula>C32&gt;0</formula>
    </cfRule>
  </conditionalFormatting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Exp 01-2025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Carles</dc:creator>
  <cp:lastModifiedBy>XAVIER LUDEVID I MASSANA</cp:lastModifiedBy>
  <cp:lastPrinted>2025-01-03T15:32:46Z</cp:lastPrinted>
  <dcterms:created xsi:type="dcterms:W3CDTF">2015-06-05T18:19:34Z</dcterms:created>
  <dcterms:modified xsi:type="dcterms:W3CDTF">2025-04-24T15:57:32Z</dcterms:modified>
</cp:coreProperties>
</file>