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T:\ALOTARK\Proyectos\429_AYTO SANT PERE TORELLÓ SUBVENCION MITIGACIÓN CAMBIO CLIMÁTICO\1C-ProyBasicoEjecutivo\1C-1-DocEscrita\2-Presupuesto\PAVELLÓ\Presupuestos_v01_250220_Rev precios mercado\"/>
    </mc:Choice>
  </mc:AlternateContent>
  <xr:revisionPtr revIDLastSave="0" documentId="8_{18CE6692-0B90-41F4-9F0F-B9E6D80CB1EE}" xr6:coauthVersionLast="47" xr6:coauthVersionMax="47" xr10:uidLastSave="{00000000-0000-0000-0000-000000000000}"/>
  <bookViews>
    <workbookView xWindow="-108" yWindow="-17388" windowWidth="30936" windowHeight="16776" xr2:uid="{A3EBA2E6-C536-49E6-B00D-CA68B9E0355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6" i="1" l="1"/>
  <c r="F196" i="1"/>
  <c r="G159" i="1"/>
  <c r="G194" i="1"/>
  <c r="E159" i="1"/>
  <c r="F159" i="1"/>
  <c r="F194" i="1"/>
  <c r="G192" i="1"/>
  <c r="G190" i="1"/>
  <c r="G188" i="1"/>
  <c r="G186" i="1"/>
  <c r="G184" i="1"/>
  <c r="G182" i="1"/>
  <c r="G180" i="1"/>
  <c r="G178" i="1"/>
  <c r="G176" i="1"/>
  <c r="G174" i="1"/>
  <c r="G172" i="1"/>
  <c r="G170" i="1"/>
  <c r="G168" i="1"/>
  <c r="G166" i="1"/>
  <c r="G164" i="1"/>
  <c r="G162" i="1"/>
  <c r="G160" i="1"/>
  <c r="G154" i="1"/>
  <c r="G157" i="1"/>
  <c r="E154" i="1"/>
  <c r="F154" i="1"/>
  <c r="F157" i="1"/>
  <c r="G155" i="1"/>
  <c r="G143" i="1"/>
  <c r="G152" i="1"/>
  <c r="E143" i="1"/>
  <c r="F143" i="1"/>
  <c r="F152" i="1"/>
  <c r="G150" i="1"/>
  <c r="G148" i="1"/>
  <c r="G146" i="1"/>
  <c r="G144" i="1"/>
  <c r="G124" i="1"/>
  <c r="G141" i="1"/>
  <c r="E124" i="1"/>
  <c r="F124" i="1"/>
  <c r="F141" i="1"/>
  <c r="G139" i="1"/>
  <c r="G137" i="1"/>
  <c r="G135" i="1"/>
  <c r="G133" i="1"/>
  <c r="G131" i="1"/>
  <c r="G129" i="1"/>
  <c r="G127" i="1"/>
  <c r="G125" i="1"/>
  <c r="G69" i="1"/>
  <c r="G122" i="1"/>
  <c r="E69" i="1"/>
  <c r="F69" i="1"/>
  <c r="F122" i="1"/>
  <c r="G109" i="1"/>
  <c r="G120" i="1"/>
  <c r="E109" i="1"/>
  <c r="F109" i="1"/>
  <c r="F120" i="1"/>
  <c r="G118" i="1"/>
  <c r="G116" i="1"/>
  <c r="G114" i="1"/>
  <c r="G112" i="1"/>
  <c r="G110" i="1"/>
  <c r="G92" i="1"/>
  <c r="G107" i="1"/>
  <c r="E92" i="1"/>
  <c r="F92" i="1"/>
  <c r="F107" i="1"/>
  <c r="G105" i="1"/>
  <c r="G103" i="1"/>
  <c r="G101" i="1"/>
  <c r="G99" i="1"/>
  <c r="G97" i="1"/>
  <c r="G95" i="1"/>
  <c r="G93" i="1"/>
  <c r="G75" i="1"/>
  <c r="G90" i="1"/>
  <c r="E75" i="1"/>
  <c r="F75" i="1"/>
  <c r="F90" i="1"/>
  <c r="G88" i="1"/>
  <c r="G86" i="1"/>
  <c r="G84" i="1"/>
  <c r="G82" i="1"/>
  <c r="G80" i="1"/>
  <c r="G78" i="1"/>
  <c r="G76" i="1"/>
  <c r="G70" i="1"/>
  <c r="G73" i="1"/>
  <c r="E70" i="1"/>
  <c r="F70" i="1"/>
  <c r="F73" i="1"/>
  <c r="G71" i="1"/>
  <c r="G64" i="1"/>
  <c r="G67" i="1"/>
  <c r="E64" i="1"/>
  <c r="F64" i="1"/>
  <c r="F67" i="1"/>
  <c r="G65" i="1"/>
  <c r="G55" i="1"/>
  <c r="G62" i="1"/>
  <c r="E55" i="1"/>
  <c r="F55" i="1"/>
  <c r="F62" i="1"/>
  <c r="G60" i="1"/>
  <c r="G58" i="1"/>
  <c r="G56" i="1"/>
  <c r="G42" i="1"/>
  <c r="G53" i="1"/>
  <c r="E42" i="1"/>
  <c r="F42" i="1"/>
  <c r="F53" i="1"/>
  <c r="G51" i="1"/>
  <c r="G49" i="1"/>
  <c r="G47" i="1"/>
  <c r="G45" i="1"/>
  <c r="G43" i="1"/>
  <c r="G37" i="1"/>
  <c r="G40" i="1"/>
  <c r="E37" i="1"/>
  <c r="F37" i="1"/>
  <c r="F40" i="1"/>
  <c r="G38" i="1"/>
  <c r="G24" i="1"/>
  <c r="G35" i="1"/>
  <c r="E24" i="1"/>
  <c r="F24" i="1"/>
  <c r="F35" i="1"/>
  <c r="G33" i="1"/>
  <c r="G31" i="1"/>
  <c r="G29" i="1"/>
  <c r="G27" i="1"/>
  <c r="G25" i="1"/>
  <c r="G4" i="1"/>
  <c r="G22" i="1"/>
  <c r="E4" i="1"/>
  <c r="F4" i="1"/>
  <c r="F22" i="1"/>
  <c r="G17" i="1"/>
  <c r="G20" i="1"/>
  <c r="E17" i="1"/>
  <c r="F17" i="1"/>
  <c r="F20" i="1"/>
  <c r="G18" i="1"/>
  <c r="G10" i="1"/>
  <c r="G15" i="1"/>
  <c r="E10" i="1"/>
  <c r="F10" i="1"/>
  <c r="F15" i="1"/>
  <c r="G13" i="1"/>
  <c r="G11" i="1"/>
  <c r="G5" i="1"/>
  <c r="G8" i="1"/>
  <c r="E5" i="1"/>
  <c r="F5" i="1"/>
  <c r="F8" i="1"/>
  <c r="G6" i="1"/>
</calcChain>
</file>

<file path=xl/sharedStrings.xml><?xml version="1.0" encoding="utf-8"?>
<sst xmlns="http://schemas.openxmlformats.org/spreadsheetml/2006/main" count="445" uniqueCount="279">
  <si>
    <t>Pressupost SANT PERE DE TORELLÓ - PAVELLÓ</t>
  </si>
  <si>
    <t>Presupuesto</t>
  </si>
  <si>
    <t>Código</t>
  </si>
  <si>
    <t>Resumen</t>
  </si>
  <si>
    <t>ImpPres</t>
  </si>
  <si>
    <t>Nat</t>
  </si>
  <si>
    <t>Ud</t>
  </si>
  <si>
    <t>CanPres</t>
  </si>
  <si>
    <t>PrPres</t>
  </si>
  <si>
    <t xml:space="preserve">01.01        </t>
  </si>
  <si>
    <t xml:space="preserve"> ACTUACIONS PRÈVIES</t>
  </si>
  <si>
    <t>Capítulo</t>
  </si>
  <si>
    <t/>
  </si>
  <si>
    <t xml:space="preserve">01.01.01     </t>
  </si>
  <si>
    <t xml:space="preserve"> INSTAL·LACIONS</t>
  </si>
  <si>
    <t xml:space="preserve">P124-H9AF    </t>
  </si>
  <si>
    <t>Anul·lació d'instal·lació interior elèctrica BT&lt;200 kVA</t>
  </si>
  <si>
    <t>Partida</t>
  </si>
  <si>
    <t>u</t>
  </si>
  <si>
    <t>Anul·lació d'instal·lació interior elèctrica, a la sortida dels quadres elèctrics o de l'escomesa, per a subministrament a baixa tensió 200 kVA, com a màxim</t>
  </si>
  <si>
    <t>01.01.01</t>
  </si>
  <si>
    <t xml:space="preserve">01.01.02     </t>
  </si>
  <si>
    <t xml:space="preserve"> IMPLANTACIÓ D'OBRA</t>
  </si>
  <si>
    <t xml:space="preserve">P121-EKJZ    </t>
  </si>
  <si>
    <t>Amort.dia bast.tub.metàl fixa,bast.70cm,h&lt;= 200cm,base+plataform</t>
  </si>
  <si>
    <t>m2</t>
  </si>
  <si>
    <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t>
  </si>
  <si>
    <t xml:space="preserve">P127-EKJO    </t>
  </si>
  <si>
    <t>Munt/desm.bast.tub metàl fixa, bast.70cm,h&lt;= 200cm,base+platafor</t>
  </si>
  <si>
    <t>Muntatge i desmuntatge de bastida tubular metàl·lica fixa,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i el transport amb un recorregut total màxim de 20 km</t>
  </si>
  <si>
    <t>01.01.02</t>
  </si>
  <si>
    <t xml:space="preserve">01.01.03     </t>
  </si>
  <si>
    <t xml:space="preserve"> AFECTACIONS VIA PÚBLICA</t>
  </si>
  <si>
    <t xml:space="preserve">P1D1-HA2O    </t>
  </si>
  <si>
    <t>Protecció equipam.fix no fràgil + vel polietilè 250 µm + cinta a</t>
  </si>
  <si>
    <t>m3</t>
  </si>
  <si>
    <t>Protecció d'equipament fix, no fràgil ni obra d'art amb vel de polietilè de 250 µm de gruix, Paper de bombolles, en rotlle, adherida amb cinta adhesiva plàstica per a làmines de polietilè, protecció de post de fusta, inclòs desmuntatge</t>
  </si>
  <si>
    <t>01.01.03</t>
  </si>
  <si>
    <t>01.01</t>
  </si>
  <si>
    <t xml:space="preserve">01.02        </t>
  </si>
  <si>
    <t xml:space="preserve"> ENDERROCS I DESMUNTATGES</t>
  </si>
  <si>
    <t xml:space="preserve">P214A-4RRT   </t>
  </si>
  <si>
    <t>Desmuntatge fulla,bastim.,access.,finestró,sup.fins a 3m2,m.man.</t>
  </si>
  <si>
    <t>Desmuntatge de fulla, bastiment i accessoris de finestró, de fins a 3 m2, amb recuperació de ferramentes i fixacions a paraments, amb mitjans manuals, aplec de material per a la seva reutilització o restauració i carrega de runa sobre camió o contenidor</t>
  </si>
  <si>
    <t xml:space="preserve">P2144-4RSU   </t>
  </si>
  <si>
    <t>Desmuntatge vidre aïllant,g=5+CA+5mm,m.man.,càrrega man.mat.desm</t>
  </si>
  <si>
    <t>Desmuntatge de vidre aïllant, de 5+CA+5 mm de gruix, amb mitjans manuals i càrrega manual del material desmuntat sobre camió o contenidor</t>
  </si>
  <si>
    <t xml:space="preserve">P214A-4RRU   </t>
  </si>
  <si>
    <t>Desmuntatge fulla,bastim.,access.,porta grans dimensions,sup.20m</t>
  </si>
  <si>
    <t>Desmuntatge de fulla, bastiment i accessoris de porta de grans dimensions, de 20 m2 com a màxim, amb recuperació de ferramentes, amb mitjans manuals, aplec de material per a la seva reutilització o restauració i carrega de runa sobre camió o contenidor</t>
  </si>
  <si>
    <t xml:space="preserve">P21G1-4RU1   </t>
  </si>
  <si>
    <t>Arrencada baixant+con.desag.,m.man.,càrrega manual</t>
  </si>
  <si>
    <t>m</t>
  </si>
  <si>
    <t>Arrencada de baixant i connexions als desguassos, amb mitjans manuals i càrrega manual de runa sobre camió o contenidor</t>
  </si>
  <si>
    <t xml:space="preserve">P214O-4RO4   </t>
  </si>
  <si>
    <t>Enderroc mur,obra ceràm.,m.man.,càrrega manual</t>
  </si>
  <si>
    <t>Enderroc de mur d'obra ceràmica, amb mitjans manuals i càrrega manual de runa sobre camió o contenidor</t>
  </si>
  <si>
    <t>01.02</t>
  </si>
  <si>
    <t xml:space="preserve">01.03        </t>
  </si>
  <si>
    <t xml:space="preserve"> COBERTES</t>
  </si>
  <si>
    <t xml:space="preserve">P514-61T4    </t>
  </si>
  <si>
    <t>Aïll.tèrm.cob.invert,planxa XPS,tens.compres.&gt;= 300kPa,g=80mm,ca</t>
  </si>
  <si>
    <t>Rehabilitació energètica amb aïllament tèrmic per a formació de coberta invertida no transitable, amb planxa de poliestirè extruït (XPS), resistència a compressió &gt;= 300 kPa, de 80 mm de gruix, amb cares llises i cantell mitjamossa, col·locades sense adherir, capa separadora amb geotèxtil de polipropilè i acabat amb una capa de protecció de palet de riera</t>
  </si>
  <si>
    <t>01.03</t>
  </si>
  <si>
    <t xml:space="preserve">01.04        </t>
  </si>
  <si>
    <t xml:space="preserve"> FAÇANES</t>
  </si>
  <si>
    <t xml:space="preserve">P7CE0-4JM1   </t>
  </si>
  <si>
    <t>SATE aïllam.ext.p/sup.revest.prim,planxa XPS,g=80mm,resist.compr</t>
  </si>
  <si>
    <t>Sistema d'aïllament tèrmic per l'exterior (SATE) amb aïllament exterior per a suport de revestiment prim, amb planxa de poliestirè extruït (XPS), de 80 mm de gruix, resistència a compressió &gt;= 300 kPa, resistència tèrmica entre 2.353 i 2,162 m2·K/W, amb la superfície acanalada i cantell recte, fixada mecànicament amb morter de ciment per a ús corrent (GP) i tac i suport de niló, i revestida amb morter de ciment per a ús corrent (GP) amb malla de fibra de vidre revestida de PVC, de dimensions 4x4 mm, amb un pes mínim de 160 g/m2 embeguda, acabat exteriorment amb arrebossat amb morter monocapa (OC) de ciment, de designació CSIII-W2, segons la norma UNE-EN 998-1, col·locat manualment i acabat raspat, amb part proporcional de protecció d'aresta amb cantonera d'alumini de 5 mm de gruix i 25 mm de desenvolupament. No inclou la preparació del suport. B2+R3 segons CTE/DB-HS 2006</t>
  </si>
  <si>
    <t xml:space="preserve">P7CE0-4JB0   </t>
  </si>
  <si>
    <t>SATE aïllam.ext.p/sup.revest.prim,planxa EPS,g=80mm,tens.compres</t>
  </si>
  <si>
    <t>Sistema d'aïllament tèrmic per l'exterior (SATE) amb aïllament exterior per a suport de revestiment prim, amb planxa de poliestirè expandit (EPS), de 80 mm de gruix, de 60 kPa de tensió a la compressió, de 2,05 m2·K/W de resistència tèrmica, amb una cara llisa i cantell recte, fixada mecànicament amb morter de ciment per a ús corrent (GP) i tac i suport de niló, i revestida amb morter de ciment per a ús corrent (GP) amb malla de fibra de vidre revestida de PVC, de dimensions 4x4 mm, amb un pes mínim de 160 g/m2 embeguda, acabat exteriorment amb arrebossat amb morter monocapa (OC) de calç, de designació CSI-W2, segons la norma UNE-EN 998-1, col·locat manualment i acabat raspat, amb part proporcional de protecció d'aresta amb cantonera d'alumini de 5 mm de gruix i 25 mm de desenvolupament. No inclou la preparació del suport. B2+R3 segons CTE/DB-HS 2006</t>
  </si>
  <si>
    <t xml:space="preserve">P8K3-5TSG    </t>
  </si>
  <si>
    <t>Marc xapa d'acer tipus hotpint</t>
  </si>
  <si>
    <t>Marc perimetral de xapa d'acer lacat tipus hotpint,'1,5 mm de gruix, de 95 mm de desenvolupament, amb 4 plecs, col·locat amb adhesiu i fixacions mecàniques</t>
  </si>
  <si>
    <t xml:space="preserve">P8J8-6YJE    </t>
  </si>
  <si>
    <t>Coron.alumini anoditzat,g=1,5mm,desenv.=120mm,2 plecs+adh.fix.me</t>
  </si>
  <si>
    <t>Coronament de paret de planxa d'alumini anoditzat d'1,5 mm de gruix, de 120 mm de desenvolupament i de 2 plecs, col·locat amb adhesiu i fixacions mecàniques</t>
  </si>
  <si>
    <t xml:space="preserve">P861-6YQO    </t>
  </si>
  <si>
    <t>Folrat de parament vertical amb xapa d'alumini</t>
  </si>
  <si>
    <t>Folrat de parament vertical amb xapa d'alumini d'1 mm de gruix, tallat i plegat a mesura, col·locat amb fixacions mecàniques sobre pilars de façana vists</t>
  </si>
  <si>
    <t>01.04</t>
  </si>
  <si>
    <t xml:space="preserve">01.05        </t>
  </si>
  <si>
    <t xml:space="preserve"> FUSTERIES EXTERIORS</t>
  </si>
  <si>
    <t xml:space="preserve">0501         </t>
  </si>
  <si>
    <t>Tancament ext.pract.172x74cm,finestra alumini lacat,</t>
  </si>
  <si>
    <t xml:space="preserve">Tancament exterior practicable per a un buit d'obra aproximat de 172x74 cm, amb finestra d'alumini lacat color a escollir per la DF, de dues fulles oscil·lobatents amb perfils de preu alt i classificació mínima 4 9A C4 segons normes, bastiment de base de tub d'acer galvanitzat, vidre aïllant de seguretat i cambra d'aire 4+4/8/6 baix emissiu i factor solar 0,4, i persiana enrotllable d'alumini lacat amb comandament amb cinta i guies
</t>
  </si>
  <si>
    <t xml:space="preserve">0500         </t>
  </si>
  <si>
    <t>Tancament policarbonat</t>
  </si>
  <si>
    <t xml:space="preserve">Façana de policarbonat composta per:
-Panells de policarbonat cel·lular coextruït ArcoWall de 60mm de gruix, color cristall/OPAL, encadellats. Ample del mòdul 500mm. Tancament de les cel·les mitjançant U d'alumini standaritzades. Euroclase Bs1d0, marcat CE ,declaració de prestacions, estructura de 13 parets, coeficient de transmissió tèrmica 10.74 W/m2K, Aïllament acústic 22 dB, protecció UV coextruïda a una cara/en el costat exterior de l’estructura,. Longitud de plaques conforme coeficient de dilatació. Acabat color Cristall/OPAL, amb transmissió lumínica 20 %, Factor solar 36%, Coeficient d'ombra 0,41. Normativa mediambiental DAP. Certificat economia circular.
-Fixat mitjançant perfils d’alumini superior, lateral y base codi 4800+4809, foradat la base cada 60cm amb un pas de diàmetre 8mm per el seu drenatje. Remat amb junta externa cod. 1169/B i 1384 interna i amb fixacions a corretja intermitja amb abraçadores  d’alumini codi 4715/60/120.
-Completament acabat amb els seus remats corresponents, segellats, mitjans d'elevació, neteja, restes, seguretat, etc. Inclou bastiment/premarc d'acer galvanitzat, segellats, ferratges i petit material i perfils auxiliars necessari.
</t>
  </si>
  <si>
    <t xml:space="preserve">KAFAEA04     </t>
  </si>
  <si>
    <t>Porta alumini lacat</t>
  </si>
  <si>
    <t xml:space="preserve">Porta d'alumini lacat color a escollir per la DF, col·locada sobre bastiment de base, amb dues fulles de vaivé, per a un buit d'obra aproximat de 180x215 cm, elaborada amb perfils de preu mitjà
</t>
  </si>
  <si>
    <t>01.05</t>
  </si>
  <si>
    <t xml:space="preserve">01.06        </t>
  </si>
  <si>
    <t xml:space="preserve"> SERRALLERIA</t>
  </si>
  <si>
    <t xml:space="preserve">0602         </t>
  </si>
  <si>
    <t>Pèrgola bioclimàtica arial</t>
  </si>
  <si>
    <t xml:space="preserve">Subministrament i muntatge de pèrgola bioclimàtica arial amb les següents característiques:
- estructura en alumini conformada amb biga estructural de 250x150 mm. pergola estanca, sense esquitxades.
- Làmines de 210mm d'ample, de exstrusión amb disseny en forma Plana per a l'evacuació d'aigua. Obertura de Oº a 130è.
- Maniobra motoritzada mitjançant DOS motors sincronitzats i un comandament a distància.
electròniques de gestió ocultes.
- Pilars de 150x 150 amb platina de lnox a sòl.
DIMENSIONS:
Façana PATI.
1 ud de 7000 mm x 4500mm. Làmines a 4500mm.
4 pilars - H:2300 mm total.
2 uds de 4685 mm x 2070 mm Làmines a 2070mm.
4 pilars - H:2300mm total.
2 uds de 5295 mm x 2070mm.
6 pilars - H:3080mm total
* FAÇANA PISCINA:
4 uds de 4450mmx2450mm.
Làmines a 4450mm.
5 pilars H: 3080mm total., Color: Rol Estandar
Inclou 4 sensors de vent
Mitjans auxiiars per muntatge i entrega en perfecte estat de funcionament inclosos
</t>
  </si>
  <si>
    <t>01.06</t>
  </si>
  <si>
    <t xml:space="preserve">01.07        </t>
  </si>
  <si>
    <t xml:space="preserve">01.07.01.01  </t>
  </si>
  <si>
    <t xml:space="preserve"> PRODUCCIÓ FRED / CALOR</t>
  </si>
  <si>
    <t xml:space="preserve">EEFFI221     </t>
  </si>
  <si>
    <t>Bomba calor coberta,143kW,E=34kW,400V,250Pa,18000,+quadre comand</t>
  </si>
  <si>
    <t xml:space="preserve">Subministrament, instal·lació i connexió de KuNB 105. Unitat tipus Roof Top d'Alta eficiència de la sèrie Kubic NEXT de HITECSA, bomba de calor, amb dos circuits frigorífics independents, ventiladors d'exteriors axials amb motor EC i control de pressió, ventiladors interiors tipus Plug fan amb motor EC, Compressor scroll. Protecció elèctrica de tots els components principals mitjançant magnetotèrmics. Potència calculada en condicions nominals.
- Potència en fred (kW): 103.7
- Potència en bomba (kW): 103.1
- EER: SEER: 4,2
- COP: SCOP: 3,34
- Cabal nominal Exterior (m³/h): 44000
- Cabal nominal Interior (m³/h): 18000
- Pressió nominal Interior (*Pa): 250
- Dimensions (mm): *3986x2242x2430
- Pes (kg): 1810
- Termòstat: *TH *Tune
Inclou
Carrega GFEI s/ Llei 14/2022 1 
Recuperador de calor frigorífica, amb free-cooling tèrmic i ventiladors radials plug-fan en impulsió i en retorn (potència segons cabal recuperat -veure taules-).
Reixa de protecció intercanviadors exteriors 
Filtre gravimètric en retorn G4 
Filtre opacimétrico en retorn classe M6 
Filtre opacimétrico en retorn classe F7 
Detector de filtres bruts 
Detector de filtres bruts segon 
Detector de filtres bruts tercer 
Control *PGD 
Targeta Comunicacions*Modbus *RTU 
Sonda qualitat CO2+temperatura+humitat Conducte
(necessari disposar de PGD) 
Amortidors de goma 
Safata de condensats en unitat exterior 
MESURADOR ENERGIA PRODUCIDAD /DEMANDA RITE &gt;70KW
Quadre de control 
Posada en marxa.
Inclou el subministrament, muntatge, acabat, posada a punt i proves de l'equip pel fabricant, muntades d'acord amb plànols i especificacions.
Inclou els mitjans de transport i d'elevació d'equips. Comprèn tots els treballs, materials i mitjans auxiliars necessaris per a deixar la unitat completa, totalment instal·lada, provada i en perfecte estat de funcionament.
</t>
  </si>
  <si>
    <t>01.07.01.01</t>
  </si>
  <si>
    <t xml:space="preserve">01.07.01.02  </t>
  </si>
  <si>
    <t xml:space="preserve"> DIFUSIÓ D'AIRE</t>
  </si>
  <si>
    <t xml:space="preserve">EE42IQ52     </t>
  </si>
  <si>
    <t>Conducte helicoïdal circ. de planxa ac.galv.,D=900mm,g=0,8mm,mun</t>
  </si>
  <si>
    <t>Conducte helicoïdal circular de planxa d'acer galvanitzat de 900 mm de diàmetre (s/UNE-EN 1506), de gruix 0,8 mm, muntat superficialment,  aïllat per l'interior del conducte amb escuma elastomèrica tipus ARMAFLEX de 30 mm de gruix, enganxat a la xapa des d'origen amb adhesius resistents a la calor, amb un factor de resistència a la difusió del vapor d'aigua &gt;= 5000, muntat interiorment, adherit.
Inclou part proporcional de suports, acoblaments, colzes, derivacions, transicions,  aletes deflectores en colzes i registres. Els suports seran especials per suportar el tub des del sostre, paret o bigues.
Inclou els mitjans de transport i d'elevació d'equips i muntatge per instal·lar els conductes a alçades h&gt;3 m respecte cota de paviment, així com tots els treballs, materials i mitjans auxiliars necessaris per a deixar la unitat completa, totalment instal·lada, provada i en perfecte estat de funcionament.</t>
  </si>
  <si>
    <t xml:space="preserve">EE51LQ10HI8T </t>
  </si>
  <si>
    <t>Formació conducte exteriorr ac.galv. e=0,8mm+ais,e=50 mm,+ac.gal</t>
  </si>
  <si>
    <t xml:space="preserve">Formació de conducte per a distribució d'aire en exterior, compost per conducte interior rectangular de planxa d'acer galvanitzat, de gruix 0,8 mm, amb unió marc caragolat i clips, aïllament tèrmic de conductes amb feltre de llana mineral de vidre (*MW) per a aïllaments, segons UNE-EN 13162, de gruix 50 mm, amb una conductivitat tèrmica &lt;= 0,036 W/mK, resistència tèrmica &gt;= 1,389 m².K/W, amb paper kraft-alumini, classificació al foc BS1-*d0, muntat exteriorment i conducte exterior rectangular de planxa d'acer galvanitzat, de gruix 0,8 mm, amb unió marc caragolat i clips, muntat adossat amb suports.
Inclou tots els mitjans auxiliars necessaris per a executar la unitat d'obra en perfectes condicions i lliurar-la en perfecte estat d'acabat i funcionament.
</t>
  </si>
  <si>
    <t xml:space="preserve">EE42IM52     </t>
  </si>
  <si>
    <t>Conducte helicoïdal circ. de planxa ac.galv.,D=750mm,g=0,8mm,mun</t>
  </si>
  <si>
    <t>Conducte helicoïdal circular de planxa d'acer galvanitzat de 750 mm de diàmetre (s/UNE-EN 1506), de gruix 0,8 mm, muntat superficialment, aïllat per l'interior del conducte amb escuma elastomèrica tipus ARMAFLEX de 30 mm de gruix, enganxat a la xapa des d'origen amb adhesius resistents a la calor, amb un factor de resistència a la difusió del vapor d'aigua &gt;= 5000, muntat interiorment, adherit.
Inclou part proporcional de suports, acoblaments, colzes, derivacions, transicions,  aletes deflectores en colzes i registres. Els suports seran especials per suportar el tub des del sostre, paret o bigues.
Inclou els mitjans de transport i d'elevació d'equips i muntatge per instal·lar els conductes a alçades h&gt;3 m respecte cota de paviment, així com tots els treballs, materials i mitjans auxiliars necessaris per a deixar la unitat completa, totalment instal·lada, provada i en perfecte estat de funcionament.</t>
  </si>
  <si>
    <t xml:space="preserve">EE42IJ52     </t>
  </si>
  <si>
    <t>Conducte helicoïdal circ. de planxa ac.galv.,D=600mm,g=0,8mm,mun</t>
  </si>
  <si>
    <t>Conducte helicoïdal circular de planxa d'acer galvanitzat de 600 mm de diàmetre (s/UNE-EN 1506), de gruix 0,8 mm, muntat superficialment, aïllat per l'interior del conducte amb escuma elastomèrica tipus ARMAFLEX de 30 mm de gruix, enganxat a la xapa des d'origen amb adhesius resistents a la calor, amb un factor de resistència a la difusió del vapor d'aigua &gt;= 5000, muntat interiorment, adherit.
Inclou part proporcional de suports, acoblaments, colzes, derivacions, transicions,  aletes deflectores en colzes i registres. Els suports seran especials per suportar el tub des del sostre, paret o bigues.
Inclou els mitjans de transport i d'elevació d'equips i muntatge per instal·lar els conductes a alçades h&gt;3 m respecte cota de paviment, així com tots els treballs, materials i mitjans auxiliars necessaris per a deixar la unitat completa, totalment instal·lada, provada i en perfecte estat de funcionament.</t>
  </si>
  <si>
    <t xml:space="preserve">EE42IF52     </t>
  </si>
  <si>
    <t>Conducte helicoïdal circ. de planxa ac.galv.,D=450mm,g=0,8mm,mun</t>
  </si>
  <si>
    <t>Conducte helicoïdal circular de planxa d'acer galvanitzat de 450 mm de diàmetre (s/UNE-EN 1506), de gruix 0,8 mm, muntat superficialment, aïllat per l'interior del conducte amb escuma elastomèrica tipus ARMAFLEX de 30 mm de gruix, enganxat a la xapa des d'origen amb adhesius resistents a la calor, amb un factor de resistència a la difusió del vapor d'aigua &gt;= 5000, muntat interiorment, adherit.
Inclou part proporcional de suports, acoblaments, colzes, derivacions, transicions,  aletes deflectores en colzes i registres. Els suports seran especials per suportar el tub des del sostre, paret o bigues.
Inclou els mitjans de transport i d'elevació d'equips i muntatge per instal·lar els conductes a alçades h&gt;3 m respecte cota de paviment, així com tots els treballs, materials i mitjans auxiliars necessaris per a deixar la unitat completa, totalment instal·lada, provada i en perfecte estat de funcionament.</t>
  </si>
  <si>
    <t xml:space="preserve">EEKE2E81     </t>
  </si>
  <si>
    <t>Tovera llarg abast,orient.man.,p/inst.later.cond.circul.vist,D=4</t>
  </si>
  <si>
    <t>Tovera de llarg abast, orientable manualment per a instal·lar en lateral de conducte circular vist de 400 mm de diàmetre de connexió i 212 mm de diàmetre de boca, alumini lacat de color estàndard,, col.locada.
Marca/model: MADEL KAM-D 400
Inclou els mitjans de transport i d'elevació d'equips i muntatge per instal·lar els elements a alçades h&gt;3 m respecte cota de paviment, així com tots els treballs, materials i mitjans auxiliars necessaris per a deixar la unitat completa, totalment instal·lada, provada i en perfecte estat de funcionament.</t>
  </si>
  <si>
    <t xml:space="preserve">EEKN1RM0     </t>
  </si>
  <si>
    <t>Reixeta intempèrie alum.anod.plat.+malla,2000x1000mm,aletes Z,fi</t>
  </si>
  <si>
    <t>Reixa d'intempèrie d'aletes horitzontals d'alumini anoditzat platejat i reixeta de malla metàl·lica, de 2000x1000 mm, aletes en Z i fixada al bastiment
Inclou els mitjans de transport i d'elevació d'equips i muntatge per instal·lar els elements a alçades h&gt;3 m respecte cota de paviment, així com tots els treballs, materials i mitjans auxiliars necessaris per a deixar la unitat completa, totalment instal·lada, provada i en perfecte estat de funcionament.</t>
  </si>
  <si>
    <t>01.07.01.02</t>
  </si>
  <si>
    <t xml:space="preserve">01.07.01.03  </t>
  </si>
  <si>
    <t xml:space="preserve"> ALIMENTACIÓ ELÈCTRICA</t>
  </si>
  <si>
    <t xml:space="preserve">EG3121A4     </t>
  </si>
  <si>
    <t>Cable Cu 0,6/1 kV,RZ1-K (AS),1x50mm2, a/coberta poliolefines,Cca</t>
  </si>
  <si>
    <t>Cable amb conductor de coure de 0,6/1 kV de tensió assignada, amb designació RZ1-K (AS), unipolar, de secció 1 x 50 mm2, amb coberta del cable de poliolefines amb baixa emissió fums, construcció segons norma UNE 21123-4, amb una classe de reacció al foc Cca-s1b,d1,a1 segons norma UNE-EN 50575, col·locat en tub</t>
  </si>
  <si>
    <t xml:space="preserve">EG312184     </t>
  </si>
  <si>
    <t>Cable Cu 0,6/1 kV,RZ1-K (AS),1x25mm2, a/coberta poliolefines,Cca</t>
  </si>
  <si>
    <t>Cable amb conductor de coure de 0,6/1 kV de tensió assignada, amb designació RZ1-K (AS), unipolar, de secció 1 x 25 mm2, amb coberta del cable de poliolefines amb baixa emissió fums, construcció segons norma UNE 21123-4, amb una classe de reacció al foc Cca-s1b,d1,a1 segons norma UNE-EN 50575, col·locat en tub</t>
  </si>
  <si>
    <t xml:space="preserve">EG22HB15     </t>
  </si>
  <si>
    <t>Tub flexible corrugat plàstic s/halògens,DN=50mmbaixa emissió fu</t>
  </si>
  <si>
    <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muntat sobre sostremort</t>
  </si>
  <si>
    <t xml:space="preserve">EG41H7NP     </t>
  </si>
  <si>
    <t>Interruptor auto.magnet.,caixa emmot.160A/160A,3P-3R,30kA,munt.s</t>
  </si>
  <si>
    <t>Interruptor automàtic magnetotèrmic de caixa emmotllada, de 160 A d'intensitat màxima i calibrat a 160 A, amb 3 pols i 3 relès i bloc de relès magnetotèrmic estàndard integrat, de 30 kA de poder de tall segons UNE-EN 60947-2, muntat superficialment</t>
  </si>
  <si>
    <t xml:space="preserve">EG2DF3D2     </t>
  </si>
  <si>
    <t>Safata reixa acer galv.calent,30mmx100mm,col.susp/param.horitz.</t>
  </si>
  <si>
    <t>Safata metàl·lica reixa d'acer galvanitzat en calent, d'alçària 30 mm i amplària 100 mm, col·locada suspesa de paraments horitzontals amb elements de suport</t>
  </si>
  <si>
    <t xml:space="preserve">EG42WVQP     </t>
  </si>
  <si>
    <t>Bloc diferencial emmo,cl.A,i&lt;160A,(4P),0,03-3A,munt.perf.DIN</t>
  </si>
  <si>
    <t>Bloc diferencial de caixa emmotllada de la classe A, gamma industrial, de fins a 160 A d'intensitat nominal, tetrapolar (4P), de sensibilitat entre 0,03 i 3 A, de desconnexió regulable entre les posicions fixe instantani, fixe selectiu i retardat, amb temps de retard de 0 ms, 60 ms i 150 o 310 ms respectivament, amb botó de test incorporat i indicador mecànic de defecte, construït segons les especificacions de la norma UNE-EN 60947-2, de 7 mòduls DIN de 18 mm d'amplària, muntat en perfil DIN</t>
  </si>
  <si>
    <t xml:space="preserve">EG1A1421     </t>
  </si>
  <si>
    <t>Armari metàl.,630A,aprox.450x450x250mm,classe I,IP30,munt.superf</t>
  </si>
  <si>
    <t>Armari per a quadre de distribució elèctrica, de cos de planxa d’acer acabat pintat al forn, per a una intensitat màxima de 630 A, de dimensions aproximades de 450x450x250 mm, aïllament elèctric classe I i grau de protecció IP30 i IK07, muntat superficialment</t>
  </si>
  <si>
    <t>01.07.01.03</t>
  </si>
  <si>
    <t xml:space="preserve">01.07.01.04  </t>
  </si>
  <si>
    <t xml:space="preserve"> VARIS</t>
  </si>
  <si>
    <t xml:space="preserve">ELEG2Z01     </t>
  </si>
  <si>
    <t>Legalització de totes les instal·lacions de calefacció (RITE) af</t>
  </si>
  <si>
    <t xml:space="preserve">Legalització de totes les instal·lacions de climatització de l'edifici,  incloent la preparació i visats de projectes en el Col·legi Professional corresponent i la presentació i seguiment fins a bona fi dels expedients davant Serveis Territorials d'Indústria i Entitats Col·laboradores, inclòs l'abonament de les taxes corresponents.
S'inclouen tots els tràmits administratius que calgui realitzar amb qualsevol organisme oficial per portar a bon terme les instal·lacions i el manteniment de les mateixes.
</t>
  </si>
  <si>
    <t xml:space="preserve">J441L502     </t>
  </si>
  <si>
    <t>Replanteig de les instal·lacions existents previ a qualsevol mun</t>
  </si>
  <si>
    <t xml:space="preserve">Replanteig de les instal·lacions existents previ a qualsevol muntatge. Inclou la revisió de la resta de les instal·lacions per a la seva adequada coordinació, coordinació d'alçades de muntatge, accessibilitat i registre per a manteniment d'instal·lacions, i resta de treballs d'estudi i coordinació necessaris per al correcte muntatge de la instal·lació.
NOTA: Aquesta partida ha de valorar-se específicament no podent quedar inclosa dins del cost total del projecte.
Inclou tots els mitjans auxiliars necessaris per executar la unitat d'obra en perfectes condicions i lliurar-la en perfecte estat d'acabat i funcionament.
</t>
  </si>
  <si>
    <t xml:space="preserve">J441L504     </t>
  </si>
  <si>
    <t>Ajudes d'obra de civil i obra de paleta per al muntatge de les i</t>
  </si>
  <si>
    <t xml:space="preserve">Ajudes d'obra de civil i obra de paleta per al muntatge de les instal·lacions de climatització i ventilació, incloent almenys els següents treballs; 
- Obertura de buits en paret i forjats per a pas de canalitzacions i canonades i conductes. Inclou la retirada a abocador autoritzat de tots els enderrocs generats, i l'acabat i rematada de la paret/forjat incloent tots els treballs necessaris per a deixar-ho en el mateix estat original.
- Retirada i reposició de cel ras existent per pas de conductes d'aires.
- Obertura de forats en plaques de cel ras per a integració de reixes d'impulsió/retorn.
- Treballs d'ajuda d'obra de paleta generals per a permetre als instal·ladors fer els treballs d'instal·lacions. Inclou la mà d'obra i els materials necessaris per a l'execució dels treballs d'obra civil que es requereixin per al complet desenvolupament i execució de les instal·lacions objecte de projecte.
- Neteja diària i final de les àrees objecte d'actuació una vegada acabats els treballs d'instal·lacions i obra de paleta associats.
- Executat d'acord amb la normativa vigent i seguint les indicacions de la Direcció d'Obra.
- En general s'inclouen tots els passos necessaris per deixar la instal·lació en perfecte funcionament. S'inclouen tots els repassos de paleteria i pintura per entregar l'obra en la mateixa qualitat estètica, de seguretat i funcionament. Els possibles desperfectes en l'obertura de passos seran assumits per l'adjudicatari amb la seva reparació amb el cost inclòs en aquesta partida.
- Protecció de mobiliari o la seva retirada de les zones afectades per l'obertura de passos o la instal·lació. 
- Sanejament en general de la sala on s'ubica la caldera retirant els elements emmagatzemats, com parts de mobiliari i material de construcció existent, així com neteja de la sala un cop la instal·lació quedi enllestida per entregar l'obra en una correcta qualitat estètica, de seguretat i funcionament. 
- Inclou els mitjans auxiliars, mecànics de transport, d'elevació i manuals necessaris per a l'adequada realització dels treballs. Inclou la retirada a abocador autoritzat dels elements desmuntats i la gestió de residus i el pagament de taxes associades.
</t>
  </si>
  <si>
    <t xml:space="preserve">J441L507     </t>
  </si>
  <si>
    <t>Preparació i realització de les proves completes de totes les in</t>
  </si>
  <si>
    <t xml:space="preserve">Preparació i realització de les proves completes de totes les instal·lacions, segons Normativa d'aplicació, protocol de proves i indicacions donades per la DF, inclou l'emplenament de les fitxes justificatives i la realització de totes les proves requerides a plena satisfacció de la DO i Propietat. Fins i tot l'equilibrat de totes les xarxes d'aigua i aire.
Aquest treball es realitzarà amb instrumentació calibrada i per personal certificat d'experiència provada.
Inclou tots els mitjans auxiliars necessaris per executar la unitat d'obra en perfectes condicions i lliurar-la en perfecte estat d'acabat i funcionament.
</t>
  </si>
  <si>
    <t xml:space="preserve">J441L509     </t>
  </si>
  <si>
    <t>Identificació d'equips i circuits mitjançant etiquetes adequade</t>
  </si>
  <si>
    <t>Identificació d'equips i circuits mitjançant etiquetes adequades. Inclou almenys identificació de canonades i sentit de flux d'aigua i condcutes d'aire mitjançant bandes de colors en les xarxes de la instal·lació substituïda, etiquetat d'equips, valvuleria, quadres elèctrics, caixes de registre i derivació, canalitzacions... etc. Tot això complet i instal·lat segons normativa UNE d'aplicació.
Inclou tots els mitjans auxiliars necessaris per executar la unitat d'obra en perfectes condicions i lliurar-la en perfecte estat d'acabat i funcionament.</t>
  </si>
  <si>
    <t>01.07.01.04</t>
  </si>
  <si>
    <t>01.07</t>
  </si>
  <si>
    <t xml:space="preserve">01.08        </t>
  </si>
  <si>
    <t xml:space="preserve"> ESPAI EXTERIOR</t>
  </si>
  <si>
    <t xml:space="preserve">P221H-EL6D   </t>
  </si>
  <si>
    <t>Excavació desmunt terr.n/classf.,m.mec.,càrrega cam.</t>
  </si>
  <si>
    <t>m³</t>
  </si>
  <si>
    <t>Excavació en zona de desmunt, de terreny no classificat, amb mitjans mecànics i càrrega sobre camió</t>
  </si>
  <si>
    <t xml:space="preserve">F931201F     </t>
  </si>
  <si>
    <t>Base de tot-u artificial</t>
  </si>
  <si>
    <t xml:space="preserve">Base de tot-u artificial, amb estesa i piconatge del material al 95% del PM
</t>
  </si>
  <si>
    <t xml:space="preserve">PR72-F15M    </t>
  </si>
  <si>
    <t>Rizosembra gespa St.C4+1 sega</t>
  </si>
  <si>
    <t>Implantació de gespa per rizosembra amb màquina rizosembradora, utilitzant rotlle de gespa tipus Standard C4, amb la primera sega inclosa</t>
  </si>
  <si>
    <t xml:space="preserve">PR60-8YIC    </t>
  </si>
  <si>
    <t>Plant.planifoli,pa terra/conten.,perím=80 a 100cm,150x150x80cm,m</t>
  </si>
  <si>
    <t>Plantació d'arbre planifoli  (caducifoli i autòcton) amb pa de terra o contenidor, de 80 a 100 cm de perímetre de tronc a 1 m d'alçària (a partir del coll de l'arrel), excavació de clot de plantació de 150x150x80 cm amb mitjans mecànics, en un pendent inferior al 25 %, reblert del clot amb substitució total de terra de l'excavació per terra de jardineria, primer reg i càrrega de les terres sobrants a camió</t>
  </si>
  <si>
    <t xml:space="preserve">P930-11ABR   </t>
  </si>
  <si>
    <t>Base paviment formigó</t>
  </si>
  <si>
    <t xml:space="preserve">Base per a paviment de formigó d'ús no estructural HNE-15/B/20 de resistència a compressió 15 N/mm2, consistència tova i grandària màxima del granulat 20 mm, abocat des de camió amb estesa i piconatge manual, acabat reglejat
</t>
  </si>
  <si>
    <t xml:space="preserve">G9F15121     </t>
  </si>
  <si>
    <t>Paviment exterior</t>
  </si>
  <si>
    <t>m²</t>
  </si>
  <si>
    <t xml:space="preserve">Paviment de peça rectangular de formigó monocapa, gris, de 10x20 cm i 8 cm de gruix, preu superior, per a paviment, sobre llit de sorra de 5 cm de gruix, amb rebliment de junts amb sorra fina i compactació del paviment acabat
</t>
  </si>
  <si>
    <t xml:space="preserve">P6A5-HLYR    </t>
  </si>
  <si>
    <t>Reixat d'acer d'alçària 2 m</t>
  </si>
  <si>
    <t xml:space="preserve">Reixat d'acer d'alçària 2 m amb tela metàl·lica de torsió simple amb acabat galvanitzat, de 50 mm de pas de malla i diàmetre 2.7 i 2,7 mm, pals de tub galvanitzat 50 mm col·locats cada 3 m sobre daus de formigó i part proporcional de pals per a punts singulars
</t>
  </si>
  <si>
    <t xml:space="preserve">G6A16KZ3     </t>
  </si>
  <si>
    <t>Porta de dues fulles batents de 3x2 m</t>
  </si>
  <si>
    <t xml:space="preserve">Porta de dues fulles batents de 3x2 m de llum de pas d'acergalvanitzat en calent, amb bastidor de tub de 40x40x2 mm i malla simple torsió de 50/14/17 mm de pas i 2,2 mm de gruix, muntants de tub de 80x80x2 mm, passador amb topall antiobertura, perns regulables, pany de cop i clau i pom, acabat pintat, col·locada
</t>
  </si>
  <si>
    <t>01.08</t>
  </si>
  <si>
    <t xml:space="preserve">01.09        </t>
  </si>
  <si>
    <t xml:space="preserve"> GESTIÓ DE RESIDUS</t>
  </si>
  <si>
    <t xml:space="preserve">P2R5-DT41    </t>
  </si>
  <si>
    <t>Transp.residus inerts o no especials,instal.gestió residus,conte</t>
  </si>
  <si>
    <t>Transport de residus inerts o no especials a instal·lació autoritzada de gestió de residus, amb contenidor de 8 m3 de capacitat</t>
  </si>
  <si>
    <t xml:space="preserve">P2RA-EU62    </t>
  </si>
  <si>
    <t>Disposició controlada centre selec.+transf.,residus vidre inerts</t>
  </si>
  <si>
    <t>Disposició controlada en centre de selecció i transferència de residus de vidre inerts amb una densitat 0,7 t/m3, procedents de construcció o demolició, amb codi 17 02 02 segons la Llista Europea de Residus</t>
  </si>
  <si>
    <t xml:space="preserve">P2RA-EU5Q    </t>
  </si>
  <si>
    <t>Disposició controlada dipòsit autoritzat,residus barrej. no peri</t>
  </si>
  <si>
    <t>Disposició controlada en dipòsit autoritzat de residus barrejats no perillosos amb una densitat 0,17 t/m3, procedents de construcció o demolició, amb codi 17 09 04 segons la Llista Europea de Residus</t>
  </si>
  <si>
    <t xml:space="preserve">P2RA-EU65    </t>
  </si>
  <si>
    <t>Disposició controlada dipòsit autoritzat inclòs el cànon sobre l</t>
  </si>
  <si>
    <t>Disposició controlada en dipòsit autoritzat inclòs el cànon sobre la deposició controlada dels residus de la construcció, segons la LLEI 8/2008, de residus ceràmics inerts amb una densitat 0,8 t/m3, procedents de construcció o demolició, amb codi 17 01 03 segons la Llista Europea de Residus</t>
  </si>
  <si>
    <t>01.09</t>
  </si>
  <si>
    <t xml:space="preserve">01.10        </t>
  </si>
  <si>
    <t xml:space="preserve"> CONTROL DE QUALITAT</t>
  </si>
  <si>
    <t xml:space="preserve">P5V0-02AF    </t>
  </si>
  <si>
    <t>Prova estanquitat coberta plana làm.sintètica</t>
  </si>
  <si>
    <t>Prova d'estanquitat de coberta plana impermeabilitzada amb làmina sintètica flexible, segons la norma UNE 104416</t>
  </si>
  <si>
    <t>01.10</t>
  </si>
  <si>
    <t xml:space="preserve">01.11        </t>
  </si>
  <si>
    <t xml:space="preserve"> SEGURETAT I SALUT</t>
  </si>
  <si>
    <t xml:space="preserve">P1515-49AI   </t>
  </si>
  <si>
    <t>Prot.colec.plat.vol.,ampl.=1m,fusta/met.,muntant h=1m,post,desm.</t>
  </si>
  <si>
    <t>Protecció col·lectiva amb plataforma de treball en voladís, d'amplària 1 m amb base de taulons i llates de fusta sobre carteles metàl·liques ancorades al parament vertical, amb muntant metàl·lic d'1 m d'alçària per a barana, amb travesser superior i travesser intermedi de tauló de fusta, sócol de post de fusta, amb el desmuntatge inclòs</t>
  </si>
  <si>
    <t xml:space="preserve">P1516-EQFA   </t>
  </si>
  <si>
    <t>Protecció col·lectiva vert. bastides tub./muntacàrr.,+malla poli</t>
  </si>
  <si>
    <t>Protecció col·lectiva vertical de bastides tubulars i/o muntacàrregues amb malla de polipropilè tupida tipus mosquitera, traus perimetrals amb reforç i corda de diàmetre 6 mm i amb el desmuntatge inclòs</t>
  </si>
  <si>
    <t xml:space="preserve">P151L-35DF   </t>
  </si>
  <si>
    <t>Passadís protecció a=1m,h=2m,metàl·lic,fusta,desm.</t>
  </si>
  <si>
    <t>Passadís de protecció d'amplària 1 m i 2 m d'alçària, amb suport metàl·lic, sostre de tauló i llata de fusta i amb el desmuntatge inclòs</t>
  </si>
  <si>
    <t xml:space="preserve">P151A-45RC   </t>
  </si>
  <si>
    <t>Barana prot.,perím.sost.,h=1m,travesser sup.+interm.tub metàl.2,</t>
  </si>
  <si>
    <t>Barana de protecció en el perímetre del sostre, d'alçària 1 m amb travesser superior i intermedi de tub metàl·lic de 2,3´´, sòcol de post de fusta, fixada amb suports de muntant metàl·lic amb mordassa per al sostre i amb el desmuntatge inclòs</t>
  </si>
  <si>
    <t xml:space="preserve">P151U-EQF7   </t>
  </si>
  <si>
    <t>Protec.+xarxa segur. horitz. trams lat.viaduc./ponts,ancorada su</t>
  </si>
  <si>
    <t>Protecció amb xarxa de seguretat horitzontal en trams laterals en viaductes o ponts, ancorada a suports metàl·lics, en voladiu, i amb el desmuntatge inclòs</t>
  </si>
  <si>
    <t xml:space="preserve">P1473-EPWW   </t>
  </si>
  <si>
    <t>Protector auditiu auricular,arnès,orelleres antisoroll</t>
  </si>
  <si>
    <t>Protector auditiu d'auricular, acoblat al cap amb arnès i orelleres antisoroll, homologat segons UNE-EN 352-1 i UNE-EN 458</t>
  </si>
  <si>
    <t xml:space="preserve">P1477-65LG   </t>
  </si>
  <si>
    <t>Casc seguretat,p/ús normal,contra cops,PE,pmàxim de 400g</t>
  </si>
  <si>
    <t>Casc de seguretat per a ús normal, contra cops, de polietilè amb un pes màxim de 400 g, homologat segons UNE-EN 812</t>
  </si>
  <si>
    <t xml:space="preserve">P1479-65N8   </t>
  </si>
  <si>
    <t>Cinturó cl.A/B/C polièst+ferr.estamp.arne.subj.</t>
  </si>
  <si>
    <t>Cinturó de seguretat de subjecció, suspensió i anticaiguda, classes A, B i C, de polièster i ferramenta estampada, amb arnesos de subjecció per al tronc i per a les extremitats inferiors, homologat segons CE</t>
  </si>
  <si>
    <t xml:space="preserve">P147L-EQDA   </t>
  </si>
  <si>
    <t>Guants p/ús gral.,pell+cotó,subj.canell</t>
  </si>
  <si>
    <t>Parella de guants per a ús general, amb palmell, artells, ungles i dits índex i polze de pell, dors de la mà i maniguet de cotó, folre interior, i subjecció elàstica al canell</t>
  </si>
  <si>
    <t xml:space="preserve">P147X-65NJ   </t>
  </si>
  <si>
    <t>Sistema subjecció en pos.treball+pèrdua equilibri,amb band.cintu</t>
  </si>
  <si>
    <t>Sistema de subjecció en posició de treball i prevenció de pèrdua d'equilibri, compost d'una banda de cintura, sivella, recolzament dorsal, elements d'enganxament, connector, element d'amarrament del sistema d'ajust de longitud, homologat segons UNE-EN 358, UNE-EN 362, UNE-EN 354 i UNE-EN 364/AC</t>
  </si>
  <si>
    <t xml:space="preserve">P151G-49AL   </t>
  </si>
  <si>
    <t>Línia horitz.p/ancoratge-despl.cinturó,corda/disp.anticaiguda,de</t>
  </si>
  <si>
    <t>Línia horitzontal per a l'ancoratge i desplaçament de cinturons de seguretat, amb corda de poliamida de 16 mm de D i dispositiu anticaiguda autoblocador per a subjectar cinturó de seguretat i amb el desmuntatge inclòs</t>
  </si>
  <si>
    <t xml:space="preserve">P1471-65NK   </t>
  </si>
  <si>
    <t>Ap.ancoratge p/prot.individ.caiguda alç.tac mecànic</t>
  </si>
  <si>
    <t>Aparell d'ancoratge per a equip de protecció individual contra caiguda d'alçada, homologat segons UNE-EN 795, amb fixació amb tac mecànic</t>
  </si>
  <si>
    <t xml:space="preserve">P147O-EPWY   </t>
  </si>
  <si>
    <t>Mascareta autofiltrant c/polsim+vap.tòx. s/UNE-EN 405</t>
  </si>
  <si>
    <t>Mascareta autofiltrant contra polsims i vapors tòxics, homologada segons UNE-EN 405</t>
  </si>
  <si>
    <t xml:space="preserve">P1488-EQEZ   </t>
  </si>
  <si>
    <t>Impermeable jaq.+cap.+pant.,p/edif.,PVC sold.,g=0,3mm</t>
  </si>
  <si>
    <t>Impermeable amb jaqueta, caputxa i pantalons, per a edificació, de PVC soldat de 0,3 mm de gruix, homologat segons UNE-EN 340</t>
  </si>
  <si>
    <t xml:space="preserve">P1474-65MP   </t>
  </si>
  <si>
    <t>Parella botes seguretat,resist.humit.,pell rectif.,sola antillis</t>
  </si>
  <si>
    <t>Parella de botes de seguretat resistents a la humitat, de pell rectificada, amb turmellera encoixinada sola antilliscant i antiestàtica, falca amortidora per al taló, llengüeta de manxa, de despreniment ràpid, amb plantilles i puntera metàl·liques</t>
  </si>
  <si>
    <t xml:space="preserve">P1474-65MQ   </t>
  </si>
  <si>
    <t>Parella botes aigua,PVC,mitja canya,plantill./punte.met.</t>
  </si>
  <si>
    <t>Parella de botes d'aigua de PVC de mitja canya, amb sola antilliscant i folrades de niló rentable, amb plantilles i puntera metàl·liques</t>
  </si>
  <si>
    <t xml:space="preserve">P147Z-FITH   </t>
  </si>
  <si>
    <t>Ulleres antiimp.st.,muntura univ.,visor transp.c/entelam.</t>
  </si>
  <si>
    <t>Ulleres de seguretat antiimpactes estàndard, amb muntura universal, amb visor transparent i tractament contra l'entelament, homologades segons UNE-EN 167 i UNE-EN 168</t>
  </si>
  <si>
    <t>01.11</t>
  </si>
  <si>
    <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</si>
</sst>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6">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4" fillId="4" borderId="0" xfId="0" applyNumberFormat="1" applyFont="1" applyFill="1" applyAlignment="1">
      <alignment vertical="top"/>
    </xf>
    <xf numFmtId="164" fontId="4" fillId="2" borderId="0" xfId="0" applyNumberFormat="1" applyFont="1" applyFill="1" applyAlignment="1">
      <alignment vertical="top"/>
    </xf>
    <xf numFmtId="49" fontId="3" fillId="0" borderId="0" xfId="0" applyNumberFormat="1" applyFont="1" applyAlignment="1">
      <alignment vertical="top"/>
    </xf>
    <xf numFmtId="164"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5" borderId="0" xfId="0" applyFont="1" applyFill="1" applyAlignment="1">
      <alignment vertical="top"/>
    </xf>
    <xf numFmtId="3" fontId="3" fillId="0" borderId="0" xfId="0" applyNumberFormat="1" applyFont="1" applyAlignment="1">
      <alignment vertical="top"/>
    </xf>
    <xf numFmtId="0" fontId="3" fillId="0" borderId="0" xfId="0" applyFont="1" applyAlignment="1">
      <alignment vertical="top" wrapText="1"/>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1914-11A0-4EBA-9CCD-9374D0BCC768}">
  <dimension ref="A1:G197"/>
  <sheetViews>
    <sheetView tabSelected="1" workbookViewId="0">
      <pane xSplit="4" ySplit="3" topLeftCell="E183" activePane="bottomRight" state="frozen"/>
      <selection pane="topRight" activeCell="E1" sqref="E1"/>
      <selection pane="bottomLeft" activeCell="A4" sqref="A4"/>
      <selection pane="bottomRight" activeCell="G197" sqref="G197"/>
    </sheetView>
  </sheetViews>
  <sheetFormatPr baseColWidth="10" defaultRowHeight="14.25" x14ac:dyDescent="0.45"/>
  <cols>
    <col min="1" max="1" width="13.73046875" bestFit="1" customWidth="1"/>
    <col min="2" max="2" width="5.53125" bestFit="1" customWidth="1"/>
    <col min="3" max="3" width="3.46484375" bestFit="1" customWidth="1"/>
    <col min="4" max="4" width="30.796875" customWidth="1"/>
    <col min="5" max="5" width="7.6640625" bestFit="1" customWidth="1"/>
    <col min="6" max="6" width="7.265625" bestFit="1" customWidth="1"/>
    <col min="7" max="7" width="7.53125" bestFit="1" customWidth="1"/>
  </cols>
  <sheetData>
    <row r="1" spans="1:7" x14ac:dyDescent="0.45">
      <c r="A1" s="1" t="s">
        <v>0</v>
      </c>
      <c r="B1" s="2"/>
      <c r="C1" s="2"/>
      <c r="D1" s="2"/>
      <c r="E1" s="2"/>
      <c r="F1" s="2"/>
      <c r="G1" s="2"/>
    </row>
    <row r="2" spans="1:7" ht="18" x14ac:dyDescent="0.45">
      <c r="A2" s="3" t="s">
        <v>1</v>
      </c>
      <c r="B2" s="4"/>
      <c r="C2" s="4"/>
      <c r="D2" s="4"/>
      <c r="E2" s="4"/>
      <c r="F2" s="4"/>
      <c r="G2" s="4"/>
    </row>
    <row r="3" spans="1:7" x14ac:dyDescent="0.45">
      <c r="A3" s="5" t="s">
        <v>2</v>
      </c>
      <c r="B3" s="5" t="s">
        <v>5</v>
      </c>
      <c r="C3" s="5" t="s">
        <v>6</v>
      </c>
      <c r="D3" s="20" t="s">
        <v>3</v>
      </c>
      <c r="E3" s="6" t="s">
        <v>7</v>
      </c>
      <c r="F3" s="6" t="s">
        <v>8</v>
      </c>
      <c r="G3" s="6" t="s">
        <v>4</v>
      </c>
    </row>
    <row r="4" spans="1:7" x14ac:dyDescent="0.45">
      <c r="A4" s="7" t="s">
        <v>9</v>
      </c>
      <c r="B4" s="7" t="s">
        <v>11</v>
      </c>
      <c r="C4" s="7" t="s">
        <v>12</v>
      </c>
      <c r="D4" s="21" t="s">
        <v>10</v>
      </c>
      <c r="E4" s="8">
        <f>E22</f>
        <v>1</v>
      </c>
      <c r="F4" s="9">
        <f>F22</f>
        <v>7663.74</v>
      </c>
      <c r="G4" s="9">
        <f>G22</f>
        <v>7663.74</v>
      </c>
    </row>
    <row r="5" spans="1:7" x14ac:dyDescent="0.45">
      <c r="A5" s="10" t="s">
        <v>13</v>
      </c>
      <c r="B5" s="10" t="s">
        <v>11</v>
      </c>
      <c r="C5" s="10" t="s">
        <v>12</v>
      </c>
      <c r="D5" s="22" t="s">
        <v>14</v>
      </c>
      <c r="E5" s="11">
        <f>E8</f>
        <v>1</v>
      </c>
      <c r="F5" s="9">
        <f>F8</f>
        <v>262.37</v>
      </c>
      <c r="G5" s="9">
        <f>G8</f>
        <v>262.37</v>
      </c>
    </row>
    <row r="6" spans="1:7" x14ac:dyDescent="0.45">
      <c r="A6" s="12" t="s">
        <v>15</v>
      </c>
      <c r="B6" s="12" t="s">
        <v>17</v>
      </c>
      <c r="C6" s="12" t="s">
        <v>18</v>
      </c>
      <c r="D6" s="23" t="s">
        <v>16</v>
      </c>
      <c r="E6" s="13">
        <v>1</v>
      </c>
      <c r="F6" s="14">
        <v>262.37</v>
      </c>
      <c r="G6" s="15">
        <f>ROUND(E6*F6,2)</f>
        <v>262.37</v>
      </c>
    </row>
    <row r="7" spans="1:7" ht="42" x14ac:dyDescent="0.45">
      <c r="A7" s="16"/>
      <c r="B7" s="16"/>
      <c r="C7" s="16"/>
      <c r="D7" s="19" t="s">
        <v>19</v>
      </c>
      <c r="E7" s="16"/>
      <c r="F7" s="16"/>
      <c r="G7" s="16"/>
    </row>
    <row r="8" spans="1:7" x14ac:dyDescent="0.45">
      <c r="A8" s="16"/>
      <c r="B8" s="16"/>
      <c r="C8" s="16"/>
      <c r="D8" s="24" t="s">
        <v>20</v>
      </c>
      <c r="E8" s="13">
        <v>1</v>
      </c>
      <c r="F8" s="9">
        <f>G6</f>
        <v>262.37</v>
      </c>
      <c r="G8" s="9">
        <f>ROUND(F8*E8,2)</f>
        <v>262.37</v>
      </c>
    </row>
    <row r="9" spans="1:7" ht="1.05" customHeight="1" x14ac:dyDescent="0.45">
      <c r="A9" s="17"/>
      <c r="B9" s="17"/>
      <c r="C9" s="17"/>
      <c r="D9" s="25"/>
      <c r="E9" s="17"/>
      <c r="F9" s="17"/>
      <c r="G9" s="17"/>
    </row>
    <row r="10" spans="1:7" x14ac:dyDescent="0.45">
      <c r="A10" s="10" t="s">
        <v>21</v>
      </c>
      <c r="B10" s="10" t="s">
        <v>11</v>
      </c>
      <c r="C10" s="10" t="s">
        <v>12</v>
      </c>
      <c r="D10" s="22" t="s">
        <v>22</v>
      </c>
      <c r="E10" s="11">
        <f>E15</f>
        <v>1</v>
      </c>
      <c r="F10" s="9">
        <f>F15</f>
        <v>7010.4500000000007</v>
      </c>
      <c r="G10" s="9">
        <f>G15</f>
        <v>7010.45</v>
      </c>
    </row>
    <row r="11" spans="1:7" ht="21" x14ac:dyDescent="0.45">
      <c r="A11" s="12" t="s">
        <v>23</v>
      </c>
      <c r="B11" s="12" t="s">
        <v>17</v>
      </c>
      <c r="C11" s="12" t="s">
        <v>25</v>
      </c>
      <c r="D11" s="23" t="s">
        <v>24</v>
      </c>
      <c r="E11" s="13">
        <v>11222.7</v>
      </c>
      <c r="F11" s="14">
        <v>0.1</v>
      </c>
      <c r="G11" s="15">
        <f>ROUND(E11*F11,2)</f>
        <v>1122.27</v>
      </c>
    </row>
    <row r="12" spans="1:7" ht="94.5" x14ac:dyDescent="0.45">
      <c r="A12" s="16"/>
      <c r="B12" s="16"/>
      <c r="C12" s="16"/>
      <c r="D12" s="19" t="s">
        <v>26</v>
      </c>
      <c r="E12" s="16"/>
      <c r="F12" s="16"/>
      <c r="G12" s="16"/>
    </row>
    <row r="13" spans="1:7" ht="21" x14ac:dyDescent="0.45">
      <c r="A13" s="12" t="s">
        <v>27</v>
      </c>
      <c r="B13" s="12" t="s">
        <v>17</v>
      </c>
      <c r="C13" s="12" t="s">
        <v>25</v>
      </c>
      <c r="D13" s="23" t="s">
        <v>28</v>
      </c>
      <c r="E13" s="13">
        <v>748.18</v>
      </c>
      <c r="F13" s="14">
        <v>7.87</v>
      </c>
      <c r="G13" s="15">
        <f>ROUND(E13*F13,2)</f>
        <v>5888.18</v>
      </c>
    </row>
    <row r="14" spans="1:7" ht="105" x14ac:dyDescent="0.45">
      <c r="A14" s="16"/>
      <c r="B14" s="16"/>
      <c r="C14" s="16"/>
      <c r="D14" s="19" t="s">
        <v>29</v>
      </c>
      <c r="E14" s="16"/>
      <c r="F14" s="16"/>
      <c r="G14" s="16"/>
    </row>
    <row r="15" spans="1:7" x14ac:dyDescent="0.45">
      <c r="A15" s="16"/>
      <c r="B15" s="16"/>
      <c r="C15" s="16"/>
      <c r="D15" s="24" t="s">
        <v>30</v>
      </c>
      <c r="E15" s="13">
        <v>1</v>
      </c>
      <c r="F15" s="9">
        <f>G11+G13</f>
        <v>7010.4500000000007</v>
      </c>
      <c r="G15" s="9">
        <f>ROUND(F15*E15,2)</f>
        <v>7010.45</v>
      </c>
    </row>
    <row r="16" spans="1:7" ht="1.05" customHeight="1" x14ac:dyDescent="0.45">
      <c r="A16" s="17"/>
      <c r="B16" s="17"/>
      <c r="C16" s="17"/>
      <c r="D16" s="25"/>
      <c r="E16" s="17"/>
      <c r="F16" s="17"/>
      <c r="G16" s="17"/>
    </row>
    <row r="17" spans="1:7" x14ac:dyDescent="0.45">
      <c r="A17" s="10" t="s">
        <v>31</v>
      </c>
      <c r="B17" s="10" t="s">
        <v>11</v>
      </c>
      <c r="C17" s="10" t="s">
        <v>12</v>
      </c>
      <c r="D17" s="22" t="s">
        <v>32</v>
      </c>
      <c r="E17" s="11">
        <f>E20</f>
        <v>1</v>
      </c>
      <c r="F17" s="9">
        <f>F20</f>
        <v>390.92</v>
      </c>
      <c r="G17" s="9">
        <f>G20</f>
        <v>390.92</v>
      </c>
    </row>
    <row r="18" spans="1:7" ht="21" x14ac:dyDescent="0.45">
      <c r="A18" s="12" t="s">
        <v>33</v>
      </c>
      <c r="B18" s="12" t="s">
        <v>17</v>
      </c>
      <c r="C18" s="12" t="s">
        <v>35</v>
      </c>
      <c r="D18" s="23" t="s">
        <v>34</v>
      </c>
      <c r="E18" s="13">
        <v>4</v>
      </c>
      <c r="F18" s="14">
        <v>97.73</v>
      </c>
      <c r="G18" s="15">
        <f>ROUND(E18*F18,2)</f>
        <v>390.92</v>
      </c>
    </row>
    <row r="19" spans="1:7" ht="52.5" x14ac:dyDescent="0.45">
      <c r="A19" s="16"/>
      <c r="B19" s="16"/>
      <c r="C19" s="16"/>
      <c r="D19" s="19" t="s">
        <v>36</v>
      </c>
      <c r="E19" s="16"/>
      <c r="F19" s="16"/>
      <c r="G19" s="16"/>
    </row>
    <row r="20" spans="1:7" x14ac:dyDescent="0.45">
      <c r="A20" s="16"/>
      <c r="B20" s="16"/>
      <c r="C20" s="16"/>
      <c r="D20" s="24" t="s">
        <v>37</v>
      </c>
      <c r="E20" s="13">
        <v>1</v>
      </c>
      <c r="F20" s="9">
        <f>G18</f>
        <v>390.92</v>
      </c>
      <c r="G20" s="9">
        <f>ROUND(F20*E20,2)</f>
        <v>390.92</v>
      </c>
    </row>
    <row r="21" spans="1:7" ht="1.05" customHeight="1" x14ac:dyDescent="0.45">
      <c r="A21" s="17"/>
      <c r="B21" s="17"/>
      <c r="C21" s="17"/>
      <c r="D21" s="25"/>
      <c r="E21" s="17"/>
      <c r="F21" s="17"/>
      <c r="G21" s="17"/>
    </row>
    <row r="22" spans="1:7" x14ac:dyDescent="0.45">
      <c r="A22" s="16"/>
      <c r="B22" s="16"/>
      <c r="C22" s="16"/>
      <c r="D22" s="24" t="s">
        <v>38</v>
      </c>
      <c r="E22" s="18">
        <v>1</v>
      </c>
      <c r="F22" s="9">
        <f>G8+G15+G20</f>
        <v>7663.74</v>
      </c>
      <c r="G22" s="9">
        <f>ROUND(F22*E22,2)</f>
        <v>7663.74</v>
      </c>
    </row>
    <row r="23" spans="1:7" ht="1.05" customHeight="1" x14ac:dyDescent="0.45">
      <c r="A23" s="17"/>
      <c r="B23" s="17"/>
      <c r="C23" s="17"/>
      <c r="D23" s="25"/>
      <c r="E23" s="17"/>
      <c r="F23" s="17"/>
      <c r="G23" s="17"/>
    </row>
    <row r="24" spans="1:7" x14ac:dyDescent="0.45">
      <c r="A24" s="7" t="s">
        <v>39</v>
      </c>
      <c r="B24" s="7" t="s">
        <v>11</v>
      </c>
      <c r="C24" s="7" t="s">
        <v>12</v>
      </c>
      <c r="D24" s="21" t="s">
        <v>40</v>
      </c>
      <c r="E24" s="8">
        <f>E35</f>
        <v>1</v>
      </c>
      <c r="F24" s="9">
        <f>F35</f>
        <v>4423.42</v>
      </c>
      <c r="G24" s="9">
        <f>G35</f>
        <v>4423.42</v>
      </c>
    </row>
    <row r="25" spans="1:7" ht="21" x14ac:dyDescent="0.45">
      <c r="A25" s="12" t="s">
        <v>41</v>
      </c>
      <c r="B25" s="12" t="s">
        <v>17</v>
      </c>
      <c r="C25" s="12" t="s">
        <v>18</v>
      </c>
      <c r="D25" s="23" t="s">
        <v>42</v>
      </c>
      <c r="E25" s="13">
        <v>7</v>
      </c>
      <c r="F25" s="14">
        <v>31.82</v>
      </c>
      <c r="G25" s="15">
        <f>ROUND(E25*F25,2)</f>
        <v>222.74</v>
      </c>
    </row>
    <row r="26" spans="1:7" ht="63" x14ac:dyDescent="0.45">
      <c r="A26" s="16"/>
      <c r="B26" s="16"/>
      <c r="C26" s="16"/>
      <c r="D26" s="19" t="s">
        <v>43</v>
      </c>
      <c r="E26" s="16"/>
      <c r="F26" s="16"/>
      <c r="G26" s="16"/>
    </row>
    <row r="27" spans="1:7" ht="21" x14ac:dyDescent="0.45">
      <c r="A27" s="12" t="s">
        <v>44</v>
      </c>
      <c r="B27" s="12" t="s">
        <v>17</v>
      </c>
      <c r="C27" s="12" t="s">
        <v>25</v>
      </c>
      <c r="D27" s="23" t="s">
        <v>45</v>
      </c>
      <c r="E27" s="13">
        <v>127.669</v>
      </c>
      <c r="F27" s="14">
        <v>9.33</v>
      </c>
      <c r="G27" s="15">
        <f>ROUND(E27*F27,2)</f>
        <v>1191.1500000000001</v>
      </c>
    </row>
    <row r="28" spans="1:7" ht="31.5" x14ac:dyDescent="0.45">
      <c r="A28" s="16"/>
      <c r="B28" s="16"/>
      <c r="C28" s="16"/>
      <c r="D28" s="19" t="s">
        <v>46</v>
      </c>
      <c r="E28" s="16"/>
      <c r="F28" s="16"/>
      <c r="G28" s="16"/>
    </row>
    <row r="29" spans="1:7" ht="21" x14ac:dyDescent="0.45">
      <c r="A29" s="12" t="s">
        <v>47</v>
      </c>
      <c r="B29" s="12" t="s">
        <v>17</v>
      </c>
      <c r="C29" s="12" t="s">
        <v>18</v>
      </c>
      <c r="D29" s="23" t="s">
        <v>48</v>
      </c>
      <c r="E29" s="13">
        <v>13</v>
      </c>
      <c r="F29" s="14">
        <v>184.62</v>
      </c>
      <c r="G29" s="15">
        <f>ROUND(E29*F29,2)</f>
        <v>2400.06</v>
      </c>
    </row>
    <row r="30" spans="1:7" ht="63" x14ac:dyDescent="0.45">
      <c r="A30" s="16"/>
      <c r="B30" s="16"/>
      <c r="C30" s="16"/>
      <c r="D30" s="19" t="s">
        <v>49</v>
      </c>
      <c r="E30" s="16"/>
      <c r="F30" s="16"/>
      <c r="G30" s="16"/>
    </row>
    <row r="31" spans="1:7" ht="21" x14ac:dyDescent="0.45">
      <c r="A31" s="12" t="s">
        <v>50</v>
      </c>
      <c r="B31" s="12" t="s">
        <v>17</v>
      </c>
      <c r="C31" s="12" t="s">
        <v>52</v>
      </c>
      <c r="D31" s="23" t="s">
        <v>51</v>
      </c>
      <c r="E31" s="13">
        <v>31.35</v>
      </c>
      <c r="F31" s="14">
        <v>3.15</v>
      </c>
      <c r="G31" s="15">
        <f>ROUND(E31*F31,2)</f>
        <v>98.75</v>
      </c>
    </row>
    <row r="32" spans="1:7" ht="31.5" x14ac:dyDescent="0.45">
      <c r="A32" s="16"/>
      <c r="B32" s="16"/>
      <c r="C32" s="16"/>
      <c r="D32" s="19" t="s">
        <v>53</v>
      </c>
      <c r="E32" s="16"/>
      <c r="F32" s="16"/>
      <c r="G32" s="16"/>
    </row>
    <row r="33" spans="1:7" x14ac:dyDescent="0.45">
      <c r="A33" s="12" t="s">
        <v>54</v>
      </c>
      <c r="B33" s="12" t="s">
        <v>17</v>
      </c>
      <c r="C33" s="12" t="s">
        <v>35</v>
      </c>
      <c r="D33" s="23" t="s">
        <v>55</v>
      </c>
      <c r="E33" s="13">
        <v>3.57</v>
      </c>
      <c r="F33" s="14">
        <v>143.06</v>
      </c>
      <c r="G33" s="15">
        <f>ROUND(E33*F33,2)</f>
        <v>510.72</v>
      </c>
    </row>
    <row r="34" spans="1:7" ht="31.5" x14ac:dyDescent="0.45">
      <c r="A34" s="16"/>
      <c r="B34" s="16"/>
      <c r="C34" s="16"/>
      <c r="D34" s="19" t="s">
        <v>56</v>
      </c>
      <c r="E34" s="16"/>
      <c r="F34" s="16"/>
      <c r="G34" s="16"/>
    </row>
    <row r="35" spans="1:7" x14ac:dyDescent="0.45">
      <c r="A35" s="16"/>
      <c r="B35" s="16"/>
      <c r="C35" s="16"/>
      <c r="D35" s="24" t="s">
        <v>57</v>
      </c>
      <c r="E35" s="18">
        <v>1</v>
      </c>
      <c r="F35" s="9">
        <f>G25+G27+G29+G31+G33</f>
        <v>4423.42</v>
      </c>
      <c r="G35" s="9">
        <f>ROUND(F35*E35,2)</f>
        <v>4423.42</v>
      </c>
    </row>
    <row r="36" spans="1:7" ht="1.05" customHeight="1" x14ac:dyDescent="0.45">
      <c r="A36" s="17"/>
      <c r="B36" s="17"/>
      <c r="C36" s="17"/>
      <c r="D36" s="25"/>
      <c r="E36" s="17"/>
      <c r="F36" s="17"/>
      <c r="G36" s="17"/>
    </row>
    <row r="37" spans="1:7" x14ac:dyDescent="0.45">
      <c r="A37" s="7" t="s">
        <v>58</v>
      </c>
      <c r="B37" s="7" t="s">
        <v>11</v>
      </c>
      <c r="C37" s="7" t="s">
        <v>12</v>
      </c>
      <c r="D37" s="21" t="s">
        <v>59</v>
      </c>
      <c r="E37" s="8">
        <f>E40</f>
        <v>1</v>
      </c>
      <c r="F37" s="9">
        <f>F40</f>
        <v>5644.53</v>
      </c>
      <c r="G37" s="9">
        <f>G40</f>
        <v>5644.53</v>
      </c>
    </row>
    <row r="38" spans="1:7" ht="21" x14ac:dyDescent="0.45">
      <c r="A38" s="12" t="s">
        <v>60</v>
      </c>
      <c r="B38" s="12" t="s">
        <v>17</v>
      </c>
      <c r="C38" s="12" t="s">
        <v>25</v>
      </c>
      <c r="D38" s="23" t="s">
        <v>61</v>
      </c>
      <c r="E38" s="13">
        <v>212.28</v>
      </c>
      <c r="F38" s="14">
        <v>26.59</v>
      </c>
      <c r="G38" s="15">
        <f>ROUND(E38*F38,2)</f>
        <v>5644.53</v>
      </c>
    </row>
    <row r="39" spans="1:7" ht="73.5" x14ac:dyDescent="0.45">
      <c r="A39" s="16"/>
      <c r="B39" s="16"/>
      <c r="C39" s="16"/>
      <c r="D39" s="19" t="s">
        <v>62</v>
      </c>
      <c r="E39" s="16"/>
      <c r="F39" s="16"/>
      <c r="G39" s="16"/>
    </row>
    <row r="40" spans="1:7" x14ac:dyDescent="0.45">
      <c r="A40" s="16"/>
      <c r="B40" s="16"/>
      <c r="C40" s="16"/>
      <c r="D40" s="24" t="s">
        <v>63</v>
      </c>
      <c r="E40" s="18">
        <v>1</v>
      </c>
      <c r="F40" s="9">
        <f>G38</f>
        <v>5644.53</v>
      </c>
      <c r="G40" s="9">
        <f>ROUND(F40*E40,2)</f>
        <v>5644.53</v>
      </c>
    </row>
    <row r="41" spans="1:7" ht="1.05" customHeight="1" x14ac:dyDescent="0.45">
      <c r="A41" s="17"/>
      <c r="B41" s="17"/>
      <c r="C41" s="17"/>
      <c r="D41" s="25"/>
      <c r="E41" s="17"/>
      <c r="F41" s="17"/>
      <c r="G41" s="17"/>
    </row>
    <row r="42" spans="1:7" x14ac:dyDescent="0.45">
      <c r="A42" s="7" t="s">
        <v>64</v>
      </c>
      <c r="B42" s="7" t="s">
        <v>11</v>
      </c>
      <c r="C42" s="7" t="s">
        <v>12</v>
      </c>
      <c r="D42" s="21" t="s">
        <v>65</v>
      </c>
      <c r="E42" s="8">
        <f>E53</f>
        <v>1</v>
      </c>
      <c r="F42" s="9">
        <f>F53</f>
        <v>66087</v>
      </c>
      <c r="G42" s="9">
        <f>G53</f>
        <v>66087</v>
      </c>
    </row>
    <row r="43" spans="1:7" ht="21" x14ac:dyDescent="0.45">
      <c r="A43" s="12" t="s">
        <v>66</v>
      </c>
      <c r="B43" s="12" t="s">
        <v>17</v>
      </c>
      <c r="C43" s="12" t="s">
        <v>25</v>
      </c>
      <c r="D43" s="23" t="s">
        <v>67</v>
      </c>
      <c r="E43" s="13">
        <v>94.29</v>
      </c>
      <c r="F43" s="14">
        <v>96.36</v>
      </c>
      <c r="G43" s="15">
        <f>ROUND(E43*F43,2)</f>
        <v>9085.7800000000007</v>
      </c>
    </row>
    <row r="44" spans="1:7" ht="189" x14ac:dyDescent="0.45">
      <c r="A44" s="16"/>
      <c r="B44" s="16"/>
      <c r="C44" s="16"/>
      <c r="D44" s="19" t="s">
        <v>68</v>
      </c>
      <c r="E44" s="16"/>
      <c r="F44" s="16"/>
      <c r="G44" s="16"/>
    </row>
    <row r="45" spans="1:7" ht="21" x14ac:dyDescent="0.45">
      <c r="A45" s="12" t="s">
        <v>69</v>
      </c>
      <c r="B45" s="12" t="s">
        <v>17</v>
      </c>
      <c r="C45" s="12" t="s">
        <v>25</v>
      </c>
      <c r="D45" s="23" t="s">
        <v>70</v>
      </c>
      <c r="E45" s="13">
        <v>515.072</v>
      </c>
      <c r="F45" s="14">
        <v>96.36</v>
      </c>
      <c r="G45" s="15">
        <f>ROUND(E45*F45,2)</f>
        <v>49632.34</v>
      </c>
    </row>
    <row r="46" spans="1:7" ht="189" x14ac:dyDescent="0.45">
      <c r="A46" s="16"/>
      <c r="B46" s="16"/>
      <c r="C46" s="16"/>
      <c r="D46" s="19" t="s">
        <v>71</v>
      </c>
      <c r="E46" s="16"/>
      <c r="F46" s="16"/>
      <c r="G46" s="16"/>
    </row>
    <row r="47" spans="1:7" x14ac:dyDescent="0.45">
      <c r="A47" s="12" t="s">
        <v>72</v>
      </c>
      <c r="B47" s="12" t="s">
        <v>17</v>
      </c>
      <c r="C47" s="12" t="s">
        <v>52</v>
      </c>
      <c r="D47" s="23" t="s">
        <v>73</v>
      </c>
      <c r="E47" s="13">
        <v>162.93</v>
      </c>
      <c r="F47" s="14">
        <v>21.36</v>
      </c>
      <c r="G47" s="15">
        <f>ROUND(E47*F47,2)</f>
        <v>3480.18</v>
      </c>
    </row>
    <row r="48" spans="1:7" ht="31.5" x14ac:dyDescent="0.45">
      <c r="A48" s="16"/>
      <c r="B48" s="16"/>
      <c r="C48" s="16"/>
      <c r="D48" s="19" t="s">
        <v>74</v>
      </c>
      <c r="E48" s="16"/>
      <c r="F48" s="16"/>
      <c r="G48" s="16"/>
    </row>
    <row r="49" spans="1:7" ht="21" x14ac:dyDescent="0.45">
      <c r="A49" s="12" t="s">
        <v>75</v>
      </c>
      <c r="B49" s="12" t="s">
        <v>17</v>
      </c>
      <c r="C49" s="12" t="s">
        <v>52</v>
      </c>
      <c r="D49" s="23" t="s">
        <v>76</v>
      </c>
      <c r="E49" s="13">
        <v>50.53</v>
      </c>
      <c r="F49" s="14">
        <v>15.1</v>
      </c>
      <c r="G49" s="15">
        <f>ROUND(E49*F49,2)</f>
        <v>763</v>
      </c>
    </row>
    <row r="50" spans="1:7" ht="42" x14ac:dyDescent="0.45">
      <c r="A50" s="16"/>
      <c r="B50" s="16"/>
      <c r="C50" s="16"/>
      <c r="D50" s="19" t="s">
        <v>77</v>
      </c>
      <c r="E50" s="16"/>
      <c r="F50" s="16"/>
      <c r="G50" s="16"/>
    </row>
    <row r="51" spans="1:7" x14ac:dyDescent="0.45">
      <c r="A51" s="12" t="s">
        <v>78</v>
      </c>
      <c r="B51" s="12" t="s">
        <v>17</v>
      </c>
      <c r="C51" s="12" t="s">
        <v>25</v>
      </c>
      <c r="D51" s="23" t="s">
        <v>79</v>
      </c>
      <c r="E51" s="13">
        <v>71.971000000000004</v>
      </c>
      <c r="F51" s="14">
        <v>43.43</v>
      </c>
      <c r="G51" s="15">
        <f>ROUND(E51*F51,2)</f>
        <v>3125.7</v>
      </c>
    </row>
    <row r="52" spans="1:7" ht="31.5" x14ac:dyDescent="0.45">
      <c r="A52" s="16"/>
      <c r="B52" s="16"/>
      <c r="C52" s="16"/>
      <c r="D52" s="19" t="s">
        <v>80</v>
      </c>
      <c r="E52" s="16"/>
      <c r="F52" s="16"/>
      <c r="G52" s="16"/>
    </row>
    <row r="53" spans="1:7" x14ac:dyDescent="0.45">
      <c r="A53" s="16"/>
      <c r="B53" s="16"/>
      <c r="C53" s="16"/>
      <c r="D53" s="24" t="s">
        <v>81</v>
      </c>
      <c r="E53" s="18">
        <v>1</v>
      </c>
      <c r="F53" s="9">
        <f>G43+G45+G47+G49+G51</f>
        <v>66087</v>
      </c>
      <c r="G53" s="9">
        <f>ROUND(F53*E53,2)</f>
        <v>66087</v>
      </c>
    </row>
    <row r="54" spans="1:7" ht="1.05" customHeight="1" x14ac:dyDescent="0.45">
      <c r="A54" s="17"/>
      <c r="B54" s="17"/>
      <c r="C54" s="17"/>
      <c r="D54" s="25"/>
      <c r="E54" s="17"/>
      <c r="F54" s="17"/>
      <c r="G54" s="17"/>
    </row>
    <row r="55" spans="1:7" x14ac:dyDescent="0.45">
      <c r="A55" s="7" t="s">
        <v>82</v>
      </c>
      <c r="B55" s="7" t="s">
        <v>11</v>
      </c>
      <c r="C55" s="7" t="s">
        <v>12</v>
      </c>
      <c r="D55" s="21" t="s">
        <v>83</v>
      </c>
      <c r="E55" s="8">
        <f>E62</f>
        <v>1</v>
      </c>
      <c r="F55" s="9">
        <f>F62</f>
        <v>31904.97</v>
      </c>
      <c r="G55" s="9">
        <f>G62</f>
        <v>31904.97</v>
      </c>
    </row>
    <row r="56" spans="1:7" x14ac:dyDescent="0.45">
      <c r="A56" s="12" t="s">
        <v>84</v>
      </c>
      <c r="B56" s="12" t="s">
        <v>17</v>
      </c>
      <c r="C56" s="12" t="s">
        <v>25</v>
      </c>
      <c r="D56" s="23" t="s">
        <v>85</v>
      </c>
      <c r="E56" s="13">
        <v>8.91</v>
      </c>
      <c r="F56" s="14">
        <v>651.17999999999995</v>
      </c>
      <c r="G56" s="15">
        <f>ROUND(E56*F56,2)</f>
        <v>5802.01</v>
      </c>
    </row>
    <row r="57" spans="1:7" ht="105" x14ac:dyDescent="0.45">
      <c r="A57" s="16"/>
      <c r="B57" s="16"/>
      <c r="C57" s="16"/>
      <c r="D57" s="19" t="s">
        <v>86</v>
      </c>
      <c r="E57" s="16"/>
      <c r="F57" s="16"/>
      <c r="G57" s="16"/>
    </row>
    <row r="58" spans="1:7" x14ac:dyDescent="0.45">
      <c r="A58" s="12" t="s">
        <v>87</v>
      </c>
      <c r="B58" s="12" t="s">
        <v>17</v>
      </c>
      <c r="C58" s="12" t="s">
        <v>25</v>
      </c>
      <c r="D58" s="23" t="s">
        <v>88</v>
      </c>
      <c r="E58" s="13">
        <v>118.759</v>
      </c>
      <c r="F58" s="14">
        <v>188.7</v>
      </c>
      <c r="G58" s="15">
        <f>ROUND(E58*F58,2)</f>
        <v>22409.82</v>
      </c>
    </row>
    <row r="59" spans="1:7" ht="294" x14ac:dyDescent="0.45">
      <c r="A59" s="16"/>
      <c r="B59" s="16"/>
      <c r="C59" s="16"/>
      <c r="D59" s="19" t="s">
        <v>89</v>
      </c>
      <c r="E59" s="16"/>
      <c r="F59" s="16"/>
      <c r="G59" s="16"/>
    </row>
    <row r="60" spans="1:7" x14ac:dyDescent="0.45">
      <c r="A60" s="12" t="s">
        <v>90</v>
      </c>
      <c r="B60" s="12" t="s">
        <v>17</v>
      </c>
      <c r="C60" s="12" t="s">
        <v>18</v>
      </c>
      <c r="D60" s="23" t="s">
        <v>91</v>
      </c>
      <c r="E60" s="13">
        <v>2</v>
      </c>
      <c r="F60" s="14">
        <v>1846.57</v>
      </c>
      <c r="G60" s="15">
        <f>ROUND(E60*F60,2)</f>
        <v>3693.14</v>
      </c>
    </row>
    <row r="61" spans="1:7" ht="52.5" x14ac:dyDescent="0.45">
      <c r="A61" s="16"/>
      <c r="B61" s="16"/>
      <c r="C61" s="16"/>
      <c r="D61" s="19" t="s">
        <v>92</v>
      </c>
      <c r="E61" s="16"/>
      <c r="F61" s="16"/>
      <c r="G61" s="16"/>
    </row>
    <row r="62" spans="1:7" x14ac:dyDescent="0.45">
      <c r="A62" s="16"/>
      <c r="B62" s="16"/>
      <c r="C62" s="16"/>
      <c r="D62" s="24" t="s">
        <v>93</v>
      </c>
      <c r="E62" s="18">
        <v>1</v>
      </c>
      <c r="F62" s="9">
        <f>G56+G58+G60</f>
        <v>31904.97</v>
      </c>
      <c r="G62" s="9">
        <f>ROUND(F62*E62,2)</f>
        <v>31904.97</v>
      </c>
    </row>
    <row r="63" spans="1:7" ht="1.05" customHeight="1" x14ac:dyDescent="0.45">
      <c r="A63" s="17"/>
      <c r="B63" s="17"/>
      <c r="C63" s="17"/>
      <c r="D63" s="25"/>
      <c r="E63" s="17"/>
      <c r="F63" s="17"/>
      <c r="G63" s="17"/>
    </row>
    <row r="64" spans="1:7" x14ac:dyDescent="0.45">
      <c r="A64" s="7" t="s">
        <v>94</v>
      </c>
      <c r="B64" s="7" t="s">
        <v>11</v>
      </c>
      <c r="C64" s="7" t="s">
        <v>12</v>
      </c>
      <c r="D64" s="21" t="s">
        <v>95</v>
      </c>
      <c r="E64" s="8">
        <f>E67</f>
        <v>1</v>
      </c>
      <c r="F64" s="9">
        <f>F67</f>
        <v>54033.82</v>
      </c>
      <c r="G64" s="9">
        <f>G67</f>
        <v>54033.82</v>
      </c>
    </row>
    <row r="65" spans="1:7" x14ac:dyDescent="0.45">
      <c r="A65" s="12" t="s">
        <v>96</v>
      </c>
      <c r="B65" s="12" t="s">
        <v>17</v>
      </c>
      <c r="C65" s="12" t="s">
        <v>18</v>
      </c>
      <c r="D65" s="23" t="s">
        <v>97</v>
      </c>
      <c r="E65" s="13">
        <v>1</v>
      </c>
      <c r="F65" s="14">
        <v>54033.82</v>
      </c>
      <c r="G65" s="15">
        <f>ROUND(E65*F65,2)</f>
        <v>54033.82</v>
      </c>
    </row>
    <row r="66" spans="1:7" ht="325.5" x14ac:dyDescent="0.45">
      <c r="A66" s="16"/>
      <c r="B66" s="16"/>
      <c r="C66" s="16"/>
      <c r="D66" s="19" t="s">
        <v>98</v>
      </c>
      <c r="E66" s="16"/>
      <c r="F66" s="16"/>
      <c r="G66" s="16"/>
    </row>
    <row r="67" spans="1:7" x14ac:dyDescent="0.45">
      <c r="A67" s="16"/>
      <c r="B67" s="16"/>
      <c r="C67" s="16"/>
      <c r="D67" s="24" t="s">
        <v>99</v>
      </c>
      <c r="E67" s="18">
        <v>1</v>
      </c>
      <c r="F67" s="9">
        <f>G65</f>
        <v>54033.82</v>
      </c>
      <c r="G67" s="9">
        <f>ROUND(F67*E67,2)</f>
        <v>54033.82</v>
      </c>
    </row>
    <row r="68" spans="1:7" ht="1.05" customHeight="1" x14ac:dyDescent="0.45">
      <c r="A68" s="17"/>
      <c r="B68" s="17"/>
      <c r="C68" s="17"/>
      <c r="D68" s="25"/>
      <c r="E68" s="17"/>
      <c r="F68" s="17"/>
      <c r="G68" s="17"/>
    </row>
    <row r="69" spans="1:7" x14ac:dyDescent="0.45">
      <c r="A69" s="7" t="s">
        <v>100</v>
      </c>
      <c r="B69" s="7" t="s">
        <v>11</v>
      </c>
      <c r="C69" s="7" t="s">
        <v>12</v>
      </c>
      <c r="D69" s="21" t="s">
        <v>14</v>
      </c>
      <c r="E69" s="8">
        <f>E122</f>
        <v>1</v>
      </c>
      <c r="F69" s="9">
        <f>F122</f>
        <v>119042.58</v>
      </c>
      <c r="G69" s="9">
        <f>G122</f>
        <v>119042.58</v>
      </c>
    </row>
    <row r="70" spans="1:7" x14ac:dyDescent="0.45">
      <c r="A70" s="10" t="s">
        <v>101</v>
      </c>
      <c r="B70" s="10" t="s">
        <v>11</v>
      </c>
      <c r="C70" s="10" t="s">
        <v>12</v>
      </c>
      <c r="D70" s="22" t="s">
        <v>102</v>
      </c>
      <c r="E70" s="11">
        <f>E73</f>
        <v>1</v>
      </c>
      <c r="F70" s="9">
        <f>F73</f>
        <v>66748</v>
      </c>
      <c r="G70" s="9">
        <f>G73</f>
        <v>66748</v>
      </c>
    </row>
    <row r="71" spans="1:7" ht="31.5" x14ac:dyDescent="0.45">
      <c r="A71" s="12" t="s">
        <v>103</v>
      </c>
      <c r="B71" s="12" t="s">
        <v>17</v>
      </c>
      <c r="C71" s="12" t="s">
        <v>18</v>
      </c>
      <c r="D71" s="23" t="s">
        <v>104</v>
      </c>
      <c r="E71" s="13">
        <v>1</v>
      </c>
      <c r="F71" s="14">
        <v>66748</v>
      </c>
      <c r="G71" s="15">
        <f>ROUND(E71*F71,2)</f>
        <v>66748</v>
      </c>
    </row>
    <row r="72" spans="1:7" ht="409.5" x14ac:dyDescent="0.45">
      <c r="A72" s="16"/>
      <c r="B72" s="16"/>
      <c r="C72" s="16"/>
      <c r="D72" s="19" t="s">
        <v>105</v>
      </c>
      <c r="E72" s="16"/>
      <c r="F72" s="16"/>
      <c r="G72" s="16"/>
    </row>
    <row r="73" spans="1:7" x14ac:dyDescent="0.45">
      <c r="A73" s="16"/>
      <c r="B73" s="16"/>
      <c r="C73" s="16"/>
      <c r="D73" s="24" t="s">
        <v>106</v>
      </c>
      <c r="E73" s="13">
        <v>1</v>
      </c>
      <c r="F73" s="9">
        <f>G71</f>
        <v>66748</v>
      </c>
      <c r="G73" s="9">
        <f>ROUND(F73*E73,2)</f>
        <v>66748</v>
      </c>
    </row>
    <row r="74" spans="1:7" ht="1.05" customHeight="1" x14ac:dyDescent="0.45">
      <c r="A74" s="17"/>
      <c r="B74" s="17"/>
      <c r="C74" s="17"/>
      <c r="D74" s="25"/>
      <c r="E74" s="17"/>
      <c r="F74" s="17"/>
      <c r="G74" s="17"/>
    </row>
    <row r="75" spans="1:7" x14ac:dyDescent="0.45">
      <c r="A75" s="10" t="s">
        <v>107</v>
      </c>
      <c r="B75" s="10" t="s">
        <v>11</v>
      </c>
      <c r="C75" s="10" t="s">
        <v>12</v>
      </c>
      <c r="D75" s="22" t="s">
        <v>108</v>
      </c>
      <c r="E75" s="11">
        <f>E90</f>
        <v>1</v>
      </c>
      <c r="F75" s="9">
        <f>F90</f>
        <v>36957.670000000006</v>
      </c>
      <c r="G75" s="9">
        <f>G90</f>
        <v>36957.67</v>
      </c>
    </row>
    <row r="76" spans="1:7" ht="21" x14ac:dyDescent="0.45">
      <c r="A76" s="12" t="s">
        <v>109</v>
      </c>
      <c r="B76" s="12" t="s">
        <v>17</v>
      </c>
      <c r="C76" s="12" t="s">
        <v>52</v>
      </c>
      <c r="D76" s="23" t="s">
        <v>110</v>
      </c>
      <c r="E76" s="13">
        <v>8.5</v>
      </c>
      <c r="F76" s="14">
        <v>430.21</v>
      </c>
      <c r="G76" s="15">
        <f>ROUND(E76*F76,2)</f>
        <v>3656.79</v>
      </c>
    </row>
    <row r="77" spans="1:7" ht="210" x14ac:dyDescent="0.45">
      <c r="A77" s="16"/>
      <c r="B77" s="16"/>
      <c r="C77" s="16"/>
      <c r="D77" s="19" t="s">
        <v>111</v>
      </c>
      <c r="E77" s="16"/>
      <c r="F77" s="16"/>
      <c r="G77" s="16"/>
    </row>
    <row r="78" spans="1:7" ht="21" x14ac:dyDescent="0.45">
      <c r="A78" s="12" t="s">
        <v>112</v>
      </c>
      <c r="B78" s="12" t="s">
        <v>17</v>
      </c>
      <c r="C78" s="12" t="s">
        <v>25</v>
      </c>
      <c r="D78" s="23" t="s">
        <v>113</v>
      </c>
      <c r="E78" s="13">
        <v>112.5</v>
      </c>
      <c r="F78" s="14">
        <v>154.31</v>
      </c>
      <c r="G78" s="15">
        <f>ROUND(E78*F78,2)</f>
        <v>17359.88</v>
      </c>
    </row>
    <row r="79" spans="1:7" ht="178.5" x14ac:dyDescent="0.45">
      <c r="A79" s="16"/>
      <c r="B79" s="16"/>
      <c r="C79" s="16"/>
      <c r="D79" s="19" t="s">
        <v>114</v>
      </c>
      <c r="E79" s="16"/>
      <c r="F79" s="16"/>
      <c r="G79" s="16"/>
    </row>
    <row r="80" spans="1:7" ht="21" x14ac:dyDescent="0.45">
      <c r="A80" s="12" t="s">
        <v>115</v>
      </c>
      <c r="B80" s="12" t="s">
        <v>17</v>
      </c>
      <c r="C80" s="12" t="s">
        <v>52</v>
      </c>
      <c r="D80" s="23" t="s">
        <v>116</v>
      </c>
      <c r="E80" s="13">
        <v>8</v>
      </c>
      <c r="F80" s="14">
        <v>329.01</v>
      </c>
      <c r="G80" s="15">
        <f>ROUND(E80*F80,2)</f>
        <v>2632.08</v>
      </c>
    </row>
    <row r="81" spans="1:7" ht="210" x14ac:dyDescent="0.45">
      <c r="A81" s="16"/>
      <c r="B81" s="16"/>
      <c r="C81" s="16"/>
      <c r="D81" s="19" t="s">
        <v>117</v>
      </c>
      <c r="E81" s="16"/>
      <c r="F81" s="16"/>
      <c r="G81" s="16"/>
    </row>
    <row r="82" spans="1:7" ht="21" x14ac:dyDescent="0.45">
      <c r="A82" s="12" t="s">
        <v>118</v>
      </c>
      <c r="B82" s="12" t="s">
        <v>17</v>
      </c>
      <c r="C82" s="12" t="s">
        <v>52</v>
      </c>
      <c r="D82" s="23" t="s">
        <v>119</v>
      </c>
      <c r="E82" s="13">
        <v>8</v>
      </c>
      <c r="F82" s="14">
        <v>238.02</v>
      </c>
      <c r="G82" s="15">
        <f>ROUND(E82*F82,2)</f>
        <v>1904.16</v>
      </c>
    </row>
    <row r="83" spans="1:7" ht="210" x14ac:dyDescent="0.45">
      <c r="A83" s="16"/>
      <c r="B83" s="16"/>
      <c r="C83" s="16"/>
      <c r="D83" s="19" t="s">
        <v>120</v>
      </c>
      <c r="E83" s="16"/>
      <c r="F83" s="16"/>
      <c r="G83" s="16"/>
    </row>
    <row r="84" spans="1:7" ht="21" x14ac:dyDescent="0.45">
      <c r="A84" s="12" t="s">
        <v>121</v>
      </c>
      <c r="B84" s="12" t="s">
        <v>17</v>
      </c>
      <c r="C84" s="12" t="s">
        <v>52</v>
      </c>
      <c r="D84" s="23" t="s">
        <v>122</v>
      </c>
      <c r="E84" s="13">
        <v>8</v>
      </c>
      <c r="F84" s="14">
        <v>174.45</v>
      </c>
      <c r="G84" s="15">
        <f>ROUND(E84*F84,2)</f>
        <v>1395.6</v>
      </c>
    </row>
    <row r="85" spans="1:7" ht="210" x14ac:dyDescent="0.45">
      <c r="A85" s="16"/>
      <c r="B85" s="16"/>
      <c r="C85" s="16"/>
      <c r="D85" s="19" t="s">
        <v>123</v>
      </c>
      <c r="E85" s="16"/>
      <c r="F85" s="16"/>
      <c r="G85" s="16"/>
    </row>
    <row r="86" spans="1:7" ht="21" x14ac:dyDescent="0.45">
      <c r="A86" s="12" t="s">
        <v>124</v>
      </c>
      <c r="B86" s="12" t="s">
        <v>17</v>
      </c>
      <c r="C86" s="12" t="s">
        <v>18</v>
      </c>
      <c r="D86" s="23" t="s">
        <v>125</v>
      </c>
      <c r="E86" s="13">
        <v>12</v>
      </c>
      <c r="F86" s="14">
        <v>691.89</v>
      </c>
      <c r="G86" s="15">
        <f>ROUND(E86*F86,2)</f>
        <v>8302.68</v>
      </c>
    </row>
    <row r="87" spans="1:7" ht="147" x14ac:dyDescent="0.45">
      <c r="A87" s="16"/>
      <c r="B87" s="16"/>
      <c r="C87" s="16"/>
      <c r="D87" s="19" t="s">
        <v>126</v>
      </c>
      <c r="E87" s="16"/>
      <c r="F87" s="16"/>
      <c r="G87" s="16"/>
    </row>
    <row r="88" spans="1:7" ht="21" x14ac:dyDescent="0.45">
      <c r="A88" s="12" t="s">
        <v>127</v>
      </c>
      <c r="B88" s="12" t="s">
        <v>17</v>
      </c>
      <c r="C88" s="12" t="s">
        <v>18</v>
      </c>
      <c r="D88" s="23" t="s">
        <v>128</v>
      </c>
      <c r="E88" s="13">
        <v>2</v>
      </c>
      <c r="F88" s="14">
        <v>853.24</v>
      </c>
      <c r="G88" s="15">
        <f>ROUND(E88*F88,2)</f>
        <v>1706.48</v>
      </c>
    </row>
    <row r="89" spans="1:7" ht="105" x14ac:dyDescent="0.45">
      <c r="A89" s="16"/>
      <c r="B89" s="16"/>
      <c r="C89" s="16"/>
      <c r="D89" s="19" t="s">
        <v>129</v>
      </c>
      <c r="E89" s="16"/>
      <c r="F89" s="16"/>
      <c r="G89" s="16"/>
    </row>
    <row r="90" spans="1:7" x14ac:dyDescent="0.45">
      <c r="A90" s="16"/>
      <c r="B90" s="16"/>
      <c r="C90" s="16"/>
      <c r="D90" s="24" t="s">
        <v>130</v>
      </c>
      <c r="E90" s="13">
        <v>1</v>
      </c>
      <c r="F90" s="9">
        <f>G76+G78+G80+G82+G84+G86+G88</f>
        <v>36957.670000000006</v>
      </c>
      <c r="G90" s="9">
        <f>ROUND(F90*E90,2)</f>
        <v>36957.67</v>
      </c>
    </row>
    <row r="91" spans="1:7" ht="1.05" customHeight="1" x14ac:dyDescent="0.45">
      <c r="A91" s="17"/>
      <c r="B91" s="17"/>
      <c r="C91" s="17"/>
      <c r="D91" s="25"/>
      <c r="E91" s="17"/>
      <c r="F91" s="17"/>
      <c r="G91" s="17"/>
    </row>
    <row r="92" spans="1:7" x14ac:dyDescent="0.45">
      <c r="A92" s="10" t="s">
        <v>131</v>
      </c>
      <c r="B92" s="10" t="s">
        <v>11</v>
      </c>
      <c r="C92" s="10" t="s">
        <v>12</v>
      </c>
      <c r="D92" s="22" t="s">
        <v>132</v>
      </c>
      <c r="E92" s="11">
        <f>E107</f>
        <v>1</v>
      </c>
      <c r="F92" s="9">
        <f>F107</f>
        <v>8230.1899999999987</v>
      </c>
      <c r="G92" s="9">
        <f>G107</f>
        <v>8230.19</v>
      </c>
    </row>
    <row r="93" spans="1:7" ht="21" x14ac:dyDescent="0.45">
      <c r="A93" s="12" t="s">
        <v>133</v>
      </c>
      <c r="B93" s="12" t="s">
        <v>17</v>
      </c>
      <c r="C93" s="12" t="s">
        <v>52</v>
      </c>
      <c r="D93" s="23" t="s">
        <v>134</v>
      </c>
      <c r="E93" s="13">
        <v>180</v>
      </c>
      <c r="F93" s="14">
        <v>13.13</v>
      </c>
      <c r="G93" s="15">
        <f>ROUND(E93*F93,2)</f>
        <v>2363.4</v>
      </c>
    </row>
    <row r="94" spans="1:7" ht="73.5" x14ac:dyDescent="0.45">
      <c r="A94" s="16"/>
      <c r="B94" s="16"/>
      <c r="C94" s="16"/>
      <c r="D94" s="19" t="s">
        <v>135</v>
      </c>
      <c r="E94" s="16"/>
      <c r="F94" s="16"/>
      <c r="G94" s="16"/>
    </row>
    <row r="95" spans="1:7" ht="21" x14ac:dyDescent="0.45">
      <c r="A95" s="12" t="s">
        <v>136</v>
      </c>
      <c r="B95" s="12" t="s">
        <v>17</v>
      </c>
      <c r="C95" s="12" t="s">
        <v>52</v>
      </c>
      <c r="D95" s="23" t="s">
        <v>137</v>
      </c>
      <c r="E95" s="13">
        <v>60</v>
      </c>
      <c r="F95" s="14">
        <v>8.24</v>
      </c>
      <c r="G95" s="15">
        <f>ROUND(E95*F95,2)</f>
        <v>494.4</v>
      </c>
    </row>
    <row r="96" spans="1:7" ht="73.5" x14ac:dyDescent="0.45">
      <c r="A96" s="16"/>
      <c r="B96" s="16"/>
      <c r="C96" s="16"/>
      <c r="D96" s="19" t="s">
        <v>138</v>
      </c>
      <c r="E96" s="16"/>
      <c r="F96" s="16"/>
      <c r="G96" s="16"/>
    </row>
    <row r="97" spans="1:7" ht="21" x14ac:dyDescent="0.45">
      <c r="A97" s="12" t="s">
        <v>139</v>
      </c>
      <c r="B97" s="12" t="s">
        <v>17</v>
      </c>
      <c r="C97" s="12" t="s">
        <v>52</v>
      </c>
      <c r="D97" s="23" t="s">
        <v>140</v>
      </c>
      <c r="E97" s="13">
        <v>30</v>
      </c>
      <c r="F97" s="14">
        <v>8.24</v>
      </c>
      <c r="G97" s="15">
        <f>ROUND(E97*F97,2)</f>
        <v>247.2</v>
      </c>
    </row>
    <row r="98" spans="1:7" ht="63" x14ac:dyDescent="0.45">
      <c r="A98" s="16"/>
      <c r="B98" s="16"/>
      <c r="C98" s="16"/>
      <c r="D98" s="19" t="s">
        <v>141</v>
      </c>
      <c r="E98" s="16"/>
      <c r="F98" s="16"/>
      <c r="G98" s="16"/>
    </row>
    <row r="99" spans="1:7" ht="21" x14ac:dyDescent="0.45">
      <c r="A99" s="12" t="s">
        <v>142</v>
      </c>
      <c r="B99" s="12" t="s">
        <v>17</v>
      </c>
      <c r="C99" s="12" t="s">
        <v>18</v>
      </c>
      <c r="D99" s="23" t="s">
        <v>143</v>
      </c>
      <c r="E99" s="13">
        <v>2</v>
      </c>
      <c r="F99" s="14">
        <v>1018.62</v>
      </c>
      <c r="G99" s="15">
        <f>ROUND(E99*F99,2)</f>
        <v>2037.24</v>
      </c>
    </row>
    <row r="100" spans="1:7" ht="63" x14ac:dyDescent="0.45">
      <c r="A100" s="16"/>
      <c r="B100" s="16"/>
      <c r="C100" s="16"/>
      <c r="D100" s="19" t="s">
        <v>144</v>
      </c>
      <c r="E100" s="16"/>
      <c r="F100" s="16"/>
      <c r="G100" s="16"/>
    </row>
    <row r="101" spans="1:7" ht="21" x14ac:dyDescent="0.45">
      <c r="A101" s="12" t="s">
        <v>145</v>
      </c>
      <c r="B101" s="12" t="s">
        <v>17</v>
      </c>
      <c r="C101" s="12" t="s">
        <v>52</v>
      </c>
      <c r="D101" s="23" t="s">
        <v>146</v>
      </c>
      <c r="E101" s="13">
        <v>30</v>
      </c>
      <c r="F101" s="14">
        <v>41.43</v>
      </c>
      <c r="G101" s="15">
        <f>ROUND(E101*F101,2)</f>
        <v>1242.9000000000001</v>
      </c>
    </row>
    <row r="102" spans="1:7" ht="42" x14ac:dyDescent="0.45">
      <c r="A102" s="16"/>
      <c r="B102" s="16"/>
      <c r="C102" s="16"/>
      <c r="D102" s="19" t="s">
        <v>147</v>
      </c>
      <c r="E102" s="16"/>
      <c r="F102" s="16"/>
      <c r="G102" s="16"/>
    </row>
    <row r="103" spans="1:7" ht="21" x14ac:dyDescent="0.45">
      <c r="A103" s="12" t="s">
        <v>148</v>
      </c>
      <c r="B103" s="12" t="s">
        <v>17</v>
      </c>
      <c r="C103" s="12" t="s">
        <v>18</v>
      </c>
      <c r="D103" s="23" t="s">
        <v>149</v>
      </c>
      <c r="E103" s="13">
        <v>1</v>
      </c>
      <c r="F103" s="14">
        <v>1240.3800000000001</v>
      </c>
      <c r="G103" s="15">
        <f>ROUND(E103*F103,2)</f>
        <v>1240.3800000000001</v>
      </c>
    </row>
    <row r="104" spans="1:7" ht="105" x14ac:dyDescent="0.45">
      <c r="A104" s="16"/>
      <c r="B104" s="16"/>
      <c r="C104" s="16"/>
      <c r="D104" s="19" t="s">
        <v>150</v>
      </c>
      <c r="E104" s="16"/>
      <c r="F104" s="16"/>
      <c r="G104" s="16"/>
    </row>
    <row r="105" spans="1:7" ht="21" x14ac:dyDescent="0.45">
      <c r="A105" s="12" t="s">
        <v>151</v>
      </c>
      <c r="B105" s="12" t="s">
        <v>17</v>
      </c>
      <c r="C105" s="12" t="s">
        <v>18</v>
      </c>
      <c r="D105" s="23" t="s">
        <v>152</v>
      </c>
      <c r="E105" s="13">
        <v>1</v>
      </c>
      <c r="F105" s="14">
        <v>604.66999999999996</v>
      </c>
      <c r="G105" s="15">
        <f>ROUND(E105*F105,2)</f>
        <v>604.66999999999996</v>
      </c>
    </row>
    <row r="106" spans="1:7" ht="63" x14ac:dyDescent="0.45">
      <c r="A106" s="16"/>
      <c r="B106" s="16"/>
      <c r="C106" s="16"/>
      <c r="D106" s="19" t="s">
        <v>153</v>
      </c>
      <c r="E106" s="16"/>
      <c r="F106" s="16"/>
      <c r="G106" s="16"/>
    </row>
    <row r="107" spans="1:7" x14ac:dyDescent="0.45">
      <c r="A107" s="16"/>
      <c r="B107" s="16"/>
      <c r="C107" s="16"/>
      <c r="D107" s="24" t="s">
        <v>154</v>
      </c>
      <c r="E107" s="13">
        <v>1</v>
      </c>
      <c r="F107" s="9">
        <f>G93+G95+G97+G99+G101+G103+G105</f>
        <v>8230.1899999999987</v>
      </c>
      <c r="G107" s="9">
        <f>ROUND(F107*E107,2)</f>
        <v>8230.19</v>
      </c>
    </row>
    <row r="108" spans="1:7" ht="1.05" customHeight="1" x14ac:dyDescent="0.45">
      <c r="A108" s="17"/>
      <c r="B108" s="17"/>
      <c r="C108" s="17"/>
      <c r="D108" s="25"/>
      <c r="E108" s="17"/>
      <c r="F108" s="17"/>
      <c r="G108" s="17"/>
    </row>
    <row r="109" spans="1:7" x14ac:dyDescent="0.45">
      <c r="A109" s="10" t="s">
        <v>155</v>
      </c>
      <c r="B109" s="10" t="s">
        <v>11</v>
      </c>
      <c r="C109" s="10" t="s">
        <v>12</v>
      </c>
      <c r="D109" s="22" t="s">
        <v>156</v>
      </c>
      <c r="E109" s="11">
        <f>E120</f>
        <v>1</v>
      </c>
      <c r="F109" s="9">
        <f>F120</f>
        <v>7106.7199999999993</v>
      </c>
      <c r="G109" s="9">
        <f>G120</f>
        <v>7106.72</v>
      </c>
    </row>
    <row r="110" spans="1:7" ht="21" x14ac:dyDescent="0.45">
      <c r="A110" s="12" t="s">
        <v>157</v>
      </c>
      <c r="B110" s="12" t="s">
        <v>17</v>
      </c>
      <c r="C110" s="12" t="s">
        <v>18</v>
      </c>
      <c r="D110" s="23" t="s">
        <v>158</v>
      </c>
      <c r="E110" s="13">
        <v>1</v>
      </c>
      <c r="F110" s="14">
        <v>2534.4</v>
      </c>
      <c r="G110" s="15">
        <f>ROUND(E110*F110,2)</f>
        <v>2534.4</v>
      </c>
    </row>
    <row r="111" spans="1:7" ht="136.5" x14ac:dyDescent="0.45">
      <c r="A111" s="16"/>
      <c r="B111" s="16"/>
      <c r="C111" s="16"/>
      <c r="D111" s="19" t="s">
        <v>159</v>
      </c>
      <c r="E111" s="16"/>
      <c r="F111" s="16"/>
      <c r="G111" s="16"/>
    </row>
    <row r="112" spans="1:7" ht="21" x14ac:dyDescent="0.45">
      <c r="A112" s="12" t="s">
        <v>160</v>
      </c>
      <c r="B112" s="12" t="s">
        <v>17</v>
      </c>
      <c r="C112" s="12" t="s">
        <v>18</v>
      </c>
      <c r="D112" s="23" t="s">
        <v>161</v>
      </c>
      <c r="E112" s="13">
        <v>1</v>
      </c>
      <c r="F112" s="14">
        <v>498.98</v>
      </c>
      <c r="G112" s="15">
        <f>ROUND(E112*F112,2)</f>
        <v>498.98</v>
      </c>
    </row>
    <row r="113" spans="1:7" ht="168" x14ac:dyDescent="0.45">
      <c r="A113" s="16"/>
      <c r="B113" s="16"/>
      <c r="C113" s="16"/>
      <c r="D113" s="19" t="s">
        <v>162</v>
      </c>
      <c r="E113" s="16"/>
      <c r="F113" s="16"/>
      <c r="G113" s="16"/>
    </row>
    <row r="114" spans="1:7" ht="21" x14ac:dyDescent="0.45">
      <c r="A114" s="12" t="s">
        <v>163</v>
      </c>
      <c r="B114" s="12" t="s">
        <v>17</v>
      </c>
      <c r="C114" s="12" t="s">
        <v>18</v>
      </c>
      <c r="D114" s="23" t="s">
        <v>164</v>
      </c>
      <c r="E114" s="13">
        <v>1</v>
      </c>
      <c r="F114" s="14">
        <v>2637.18</v>
      </c>
      <c r="G114" s="15">
        <f>ROUND(E114*F114,2)</f>
        <v>2637.18</v>
      </c>
    </row>
    <row r="115" spans="1:7" ht="409.5" x14ac:dyDescent="0.45">
      <c r="A115" s="16"/>
      <c r="B115" s="16"/>
      <c r="C115" s="16"/>
      <c r="D115" s="19" t="s">
        <v>165</v>
      </c>
      <c r="E115" s="16"/>
      <c r="F115" s="16"/>
      <c r="G115" s="16"/>
    </row>
    <row r="116" spans="1:7" ht="21" x14ac:dyDescent="0.45">
      <c r="A116" s="12" t="s">
        <v>166</v>
      </c>
      <c r="B116" s="12" t="s">
        <v>17</v>
      </c>
      <c r="C116" s="12" t="s">
        <v>18</v>
      </c>
      <c r="D116" s="23" t="s">
        <v>167</v>
      </c>
      <c r="E116" s="13">
        <v>1</v>
      </c>
      <c r="F116" s="14">
        <v>895.49</v>
      </c>
      <c r="G116" s="15">
        <f>ROUND(E116*F116,2)</f>
        <v>895.49</v>
      </c>
    </row>
    <row r="117" spans="1:7" ht="178.5" x14ac:dyDescent="0.45">
      <c r="A117" s="16"/>
      <c r="B117" s="16"/>
      <c r="C117" s="16"/>
      <c r="D117" s="19" t="s">
        <v>168</v>
      </c>
      <c r="E117" s="16"/>
      <c r="F117" s="16"/>
      <c r="G117" s="16"/>
    </row>
    <row r="118" spans="1:7" ht="21" x14ac:dyDescent="0.45">
      <c r="A118" s="12" t="s">
        <v>169</v>
      </c>
      <c r="B118" s="12" t="s">
        <v>17</v>
      </c>
      <c r="C118" s="12" t="s">
        <v>18</v>
      </c>
      <c r="D118" s="23" t="s">
        <v>170</v>
      </c>
      <c r="E118" s="13">
        <v>1</v>
      </c>
      <c r="F118" s="14">
        <v>540.66999999999996</v>
      </c>
      <c r="G118" s="15">
        <f>ROUND(E118*F118,2)</f>
        <v>540.66999999999996</v>
      </c>
    </row>
    <row r="119" spans="1:7" ht="126" x14ac:dyDescent="0.45">
      <c r="A119" s="16"/>
      <c r="B119" s="16"/>
      <c r="C119" s="16"/>
      <c r="D119" s="19" t="s">
        <v>171</v>
      </c>
      <c r="E119" s="16"/>
      <c r="F119" s="16"/>
      <c r="G119" s="16"/>
    </row>
    <row r="120" spans="1:7" x14ac:dyDescent="0.45">
      <c r="A120" s="16"/>
      <c r="B120" s="16"/>
      <c r="C120" s="16"/>
      <c r="D120" s="24" t="s">
        <v>172</v>
      </c>
      <c r="E120" s="13">
        <v>1</v>
      </c>
      <c r="F120" s="9">
        <f>G110+G112+G114+G116+G118</f>
        <v>7106.7199999999993</v>
      </c>
      <c r="G120" s="9">
        <f>ROUND(F120*E120,2)</f>
        <v>7106.72</v>
      </c>
    </row>
    <row r="121" spans="1:7" ht="1.05" customHeight="1" x14ac:dyDescent="0.45">
      <c r="A121" s="17"/>
      <c r="B121" s="17"/>
      <c r="C121" s="17"/>
      <c r="D121" s="25"/>
      <c r="E121" s="17"/>
      <c r="F121" s="17"/>
      <c r="G121" s="17"/>
    </row>
    <row r="122" spans="1:7" x14ac:dyDescent="0.45">
      <c r="A122" s="16"/>
      <c r="B122" s="16"/>
      <c r="C122" s="16"/>
      <c r="D122" s="24" t="s">
        <v>173</v>
      </c>
      <c r="E122" s="18">
        <v>1</v>
      </c>
      <c r="F122" s="9">
        <f>G73+G90+G107+G120</f>
        <v>119042.58</v>
      </c>
      <c r="G122" s="9">
        <f>ROUND(F122*E122,2)</f>
        <v>119042.58</v>
      </c>
    </row>
    <row r="123" spans="1:7" ht="1.05" customHeight="1" x14ac:dyDescent="0.45">
      <c r="A123" s="17"/>
      <c r="B123" s="17"/>
      <c r="C123" s="17"/>
      <c r="D123" s="25"/>
      <c r="E123" s="17"/>
      <c r="F123" s="17"/>
      <c r="G123" s="17"/>
    </row>
    <row r="124" spans="1:7" x14ac:dyDescent="0.45">
      <c r="A124" s="7" t="s">
        <v>174</v>
      </c>
      <c r="B124" s="7" t="s">
        <v>11</v>
      </c>
      <c r="C124" s="7" t="s">
        <v>12</v>
      </c>
      <c r="D124" s="21" t="s">
        <v>175</v>
      </c>
      <c r="E124" s="8">
        <f>E141</f>
        <v>1</v>
      </c>
      <c r="F124" s="9">
        <f>F141</f>
        <v>10620.510000000002</v>
      </c>
      <c r="G124" s="9">
        <f>G141</f>
        <v>10620.51</v>
      </c>
    </row>
    <row r="125" spans="1:7" x14ac:dyDescent="0.45">
      <c r="A125" s="12" t="s">
        <v>176</v>
      </c>
      <c r="B125" s="12" t="s">
        <v>17</v>
      </c>
      <c r="C125" s="12" t="s">
        <v>178</v>
      </c>
      <c r="D125" s="23" t="s">
        <v>177</v>
      </c>
      <c r="E125" s="13">
        <v>78.230999999999995</v>
      </c>
      <c r="F125" s="14">
        <v>3.67</v>
      </c>
      <c r="G125" s="15">
        <f>ROUND(E125*F125,2)</f>
        <v>287.11</v>
      </c>
    </row>
    <row r="126" spans="1:7" ht="31.5" x14ac:dyDescent="0.45">
      <c r="A126" s="16"/>
      <c r="B126" s="16"/>
      <c r="C126" s="16"/>
      <c r="D126" s="19" t="s">
        <v>179</v>
      </c>
      <c r="E126" s="16"/>
      <c r="F126" s="16"/>
      <c r="G126" s="16"/>
    </row>
    <row r="127" spans="1:7" x14ac:dyDescent="0.45">
      <c r="A127" s="12" t="s">
        <v>180</v>
      </c>
      <c r="B127" s="12" t="s">
        <v>17</v>
      </c>
      <c r="C127" s="12" t="s">
        <v>178</v>
      </c>
      <c r="D127" s="23" t="s">
        <v>181</v>
      </c>
      <c r="E127" s="13">
        <v>39.116</v>
      </c>
      <c r="F127" s="14">
        <v>34.97</v>
      </c>
      <c r="G127" s="15">
        <f>ROUND(E127*F127,2)</f>
        <v>1367.89</v>
      </c>
    </row>
    <row r="128" spans="1:7" ht="31.5" x14ac:dyDescent="0.45">
      <c r="A128" s="16"/>
      <c r="B128" s="16"/>
      <c r="C128" s="16"/>
      <c r="D128" s="19" t="s">
        <v>182</v>
      </c>
      <c r="E128" s="16"/>
      <c r="F128" s="16"/>
      <c r="G128" s="16"/>
    </row>
    <row r="129" spans="1:7" x14ac:dyDescent="0.45">
      <c r="A129" s="12" t="s">
        <v>183</v>
      </c>
      <c r="B129" s="12" t="s">
        <v>17</v>
      </c>
      <c r="C129" s="12" t="s">
        <v>25</v>
      </c>
      <c r="D129" s="23" t="s">
        <v>184</v>
      </c>
      <c r="E129" s="13">
        <v>135.69</v>
      </c>
      <c r="F129" s="14">
        <v>3.76</v>
      </c>
      <c r="G129" s="15">
        <f>ROUND(E129*F129,2)</f>
        <v>510.19</v>
      </c>
    </row>
    <row r="130" spans="1:7" ht="31.5" x14ac:dyDescent="0.45">
      <c r="A130" s="16"/>
      <c r="B130" s="16"/>
      <c r="C130" s="16"/>
      <c r="D130" s="19" t="s">
        <v>185</v>
      </c>
      <c r="E130" s="16"/>
      <c r="F130" s="16"/>
      <c r="G130" s="16"/>
    </row>
    <row r="131" spans="1:7" ht="21" x14ac:dyDescent="0.45">
      <c r="A131" s="12" t="s">
        <v>186</v>
      </c>
      <c r="B131" s="12" t="s">
        <v>17</v>
      </c>
      <c r="C131" s="12" t="s">
        <v>18</v>
      </c>
      <c r="D131" s="23" t="s">
        <v>187</v>
      </c>
      <c r="E131" s="13">
        <v>3</v>
      </c>
      <c r="F131" s="14">
        <v>454.51</v>
      </c>
      <c r="G131" s="15">
        <f>ROUND(E131*F131,2)</f>
        <v>1363.53</v>
      </c>
    </row>
    <row r="132" spans="1:7" ht="84" x14ac:dyDescent="0.45">
      <c r="A132" s="16"/>
      <c r="B132" s="16"/>
      <c r="C132" s="16"/>
      <c r="D132" s="19" t="s">
        <v>188</v>
      </c>
      <c r="E132" s="16"/>
      <c r="F132" s="16"/>
      <c r="G132" s="16"/>
    </row>
    <row r="133" spans="1:7" x14ac:dyDescent="0.45">
      <c r="A133" s="12" t="s">
        <v>189</v>
      </c>
      <c r="B133" s="12" t="s">
        <v>17</v>
      </c>
      <c r="C133" s="12" t="s">
        <v>178</v>
      </c>
      <c r="D133" s="23" t="s">
        <v>190</v>
      </c>
      <c r="E133" s="13">
        <v>12.507999999999999</v>
      </c>
      <c r="F133" s="14">
        <v>205.34</v>
      </c>
      <c r="G133" s="15">
        <f>ROUND(E133*F133,2)</f>
        <v>2568.39</v>
      </c>
    </row>
    <row r="134" spans="1:7" ht="63" x14ac:dyDescent="0.45">
      <c r="A134" s="16"/>
      <c r="B134" s="16"/>
      <c r="C134" s="16"/>
      <c r="D134" s="19" t="s">
        <v>191</v>
      </c>
      <c r="E134" s="16"/>
      <c r="F134" s="16"/>
      <c r="G134" s="16"/>
    </row>
    <row r="135" spans="1:7" x14ac:dyDescent="0.45">
      <c r="A135" s="12" t="s">
        <v>192</v>
      </c>
      <c r="B135" s="12" t="s">
        <v>17</v>
      </c>
      <c r="C135" s="12" t="s">
        <v>194</v>
      </c>
      <c r="D135" s="23" t="s">
        <v>193</v>
      </c>
      <c r="E135" s="13">
        <v>125.08</v>
      </c>
      <c r="F135" s="14">
        <v>29.28</v>
      </c>
      <c r="G135" s="15">
        <f>ROUND(E135*F135,2)</f>
        <v>3662.34</v>
      </c>
    </row>
    <row r="136" spans="1:7" ht="63" x14ac:dyDescent="0.45">
      <c r="A136" s="16"/>
      <c r="B136" s="16"/>
      <c r="C136" s="16"/>
      <c r="D136" s="19" t="s">
        <v>195</v>
      </c>
      <c r="E136" s="16"/>
      <c r="F136" s="16"/>
      <c r="G136" s="16"/>
    </row>
    <row r="137" spans="1:7" x14ac:dyDescent="0.45">
      <c r="A137" s="12" t="s">
        <v>196</v>
      </c>
      <c r="B137" s="12" t="s">
        <v>17</v>
      </c>
      <c r="C137" s="12" t="s">
        <v>52</v>
      </c>
      <c r="D137" s="23" t="s">
        <v>197</v>
      </c>
      <c r="E137" s="13">
        <v>11.55</v>
      </c>
      <c r="F137" s="14">
        <v>27.37</v>
      </c>
      <c r="G137" s="15">
        <f>ROUND(E137*F137,2)</f>
        <v>316.12</v>
      </c>
    </row>
    <row r="138" spans="1:7" ht="73.5" x14ac:dyDescent="0.45">
      <c r="A138" s="16"/>
      <c r="B138" s="16"/>
      <c r="C138" s="16"/>
      <c r="D138" s="19" t="s">
        <v>198</v>
      </c>
      <c r="E138" s="16"/>
      <c r="F138" s="16"/>
      <c r="G138" s="16"/>
    </row>
    <row r="139" spans="1:7" x14ac:dyDescent="0.45">
      <c r="A139" s="12" t="s">
        <v>199</v>
      </c>
      <c r="B139" s="12" t="s">
        <v>17</v>
      </c>
      <c r="C139" s="12" t="s">
        <v>18</v>
      </c>
      <c r="D139" s="23" t="s">
        <v>200</v>
      </c>
      <c r="E139" s="13">
        <v>1</v>
      </c>
      <c r="F139" s="14">
        <v>544.94000000000005</v>
      </c>
      <c r="G139" s="15">
        <f>ROUND(E139*F139,2)</f>
        <v>544.94000000000005</v>
      </c>
    </row>
    <row r="140" spans="1:7" ht="84" x14ac:dyDescent="0.45">
      <c r="A140" s="16"/>
      <c r="B140" s="16"/>
      <c r="C140" s="16"/>
      <c r="D140" s="19" t="s">
        <v>201</v>
      </c>
      <c r="E140" s="16"/>
      <c r="F140" s="16"/>
      <c r="G140" s="16"/>
    </row>
    <row r="141" spans="1:7" x14ac:dyDescent="0.45">
      <c r="A141" s="16"/>
      <c r="B141" s="16"/>
      <c r="C141" s="16"/>
      <c r="D141" s="24" t="s">
        <v>202</v>
      </c>
      <c r="E141" s="18">
        <v>1</v>
      </c>
      <c r="F141" s="9">
        <f>G125+G127+G129+G131+G133+G135+G137+G139</f>
        <v>10620.510000000002</v>
      </c>
      <c r="G141" s="9">
        <f>ROUND(F141*E141,2)</f>
        <v>10620.51</v>
      </c>
    </row>
    <row r="142" spans="1:7" ht="1.05" customHeight="1" x14ac:dyDescent="0.45">
      <c r="A142" s="17"/>
      <c r="B142" s="17"/>
      <c r="C142" s="17"/>
      <c r="D142" s="25"/>
      <c r="E142" s="17"/>
      <c r="F142" s="17"/>
      <c r="G142" s="17"/>
    </row>
    <row r="143" spans="1:7" x14ac:dyDescent="0.45">
      <c r="A143" s="7" t="s">
        <v>203</v>
      </c>
      <c r="B143" s="7" t="s">
        <v>11</v>
      </c>
      <c r="C143" s="7" t="s">
        <v>12</v>
      </c>
      <c r="D143" s="21" t="s">
        <v>204</v>
      </c>
      <c r="E143" s="8">
        <f>E152</f>
        <v>1</v>
      </c>
      <c r="F143" s="9">
        <f>F152</f>
        <v>2005.9299999999998</v>
      </c>
      <c r="G143" s="9">
        <f>G152</f>
        <v>2005.93</v>
      </c>
    </row>
    <row r="144" spans="1:7" ht="21" x14ac:dyDescent="0.45">
      <c r="A144" s="12" t="s">
        <v>205</v>
      </c>
      <c r="B144" s="12" t="s">
        <v>17</v>
      </c>
      <c r="C144" s="12" t="s">
        <v>35</v>
      </c>
      <c r="D144" s="23" t="s">
        <v>206</v>
      </c>
      <c r="E144" s="13">
        <v>81.319999999999993</v>
      </c>
      <c r="F144" s="14">
        <v>20.94</v>
      </c>
      <c r="G144" s="15">
        <f>ROUND(E144*F144,2)</f>
        <v>1702.84</v>
      </c>
    </row>
    <row r="145" spans="1:7" ht="31.5" x14ac:dyDescent="0.45">
      <c r="A145" s="16"/>
      <c r="B145" s="16"/>
      <c r="C145" s="16"/>
      <c r="D145" s="19" t="s">
        <v>207</v>
      </c>
      <c r="E145" s="16"/>
      <c r="F145" s="16"/>
      <c r="G145" s="16"/>
    </row>
    <row r="146" spans="1:7" ht="21" x14ac:dyDescent="0.45">
      <c r="A146" s="12" t="s">
        <v>208</v>
      </c>
      <c r="B146" s="12" t="s">
        <v>17</v>
      </c>
      <c r="C146" s="12" t="s">
        <v>35</v>
      </c>
      <c r="D146" s="23" t="s">
        <v>209</v>
      </c>
      <c r="E146" s="13">
        <v>2.5529999999999999</v>
      </c>
      <c r="F146" s="14">
        <v>0</v>
      </c>
      <c r="G146" s="15">
        <f>ROUND(E146*F146,2)</f>
        <v>0</v>
      </c>
    </row>
    <row r="147" spans="1:7" ht="52.5" x14ac:dyDescent="0.45">
      <c r="A147" s="16"/>
      <c r="B147" s="16"/>
      <c r="C147" s="16"/>
      <c r="D147" s="19" t="s">
        <v>210</v>
      </c>
      <c r="E147" s="16"/>
      <c r="F147" s="16"/>
      <c r="G147" s="16"/>
    </row>
    <row r="148" spans="1:7" ht="21" x14ac:dyDescent="0.45">
      <c r="A148" s="12" t="s">
        <v>211</v>
      </c>
      <c r="B148" s="12" t="s">
        <v>17</v>
      </c>
      <c r="C148" s="12" t="s">
        <v>35</v>
      </c>
      <c r="D148" s="23" t="s">
        <v>212</v>
      </c>
      <c r="E148" s="13">
        <v>10</v>
      </c>
      <c r="F148" s="14">
        <v>23.86</v>
      </c>
      <c r="G148" s="15">
        <f>ROUND(E148*F148,2)</f>
        <v>238.6</v>
      </c>
    </row>
    <row r="149" spans="1:7" ht="42" x14ac:dyDescent="0.45">
      <c r="A149" s="16"/>
      <c r="B149" s="16"/>
      <c r="C149" s="16"/>
      <c r="D149" s="19" t="s">
        <v>213</v>
      </c>
      <c r="E149" s="16"/>
      <c r="F149" s="16"/>
      <c r="G149" s="16"/>
    </row>
    <row r="150" spans="1:7" ht="21" x14ac:dyDescent="0.45">
      <c r="A150" s="12" t="s">
        <v>214</v>
      </c>
      <c r="B150" s="12" t="s">
        <v>17</v>
      </c>
      <c r="C150" s="12" t="s">
        <v>35</v>
      </c>
      <c r="D150" s="23" t="s">
        <v>215</v>
      </c>
      <c r="E150" s="13">
        <v>5.5359999999999996</v>
      </c>
      <c r="F150" s="14">
        <v>11.65</v>
      </c>
      <c r="G150" s="15">
        <f>ROUND(E150*F150,2)</f>
        <v>64.489999999999995</v>
      </c>
    </row>
    <row r="151" spans="1:7" ht="63" x14ac:dyDescent="0.45">
      <c r="A151" s="16"/>
      <c r="B151" s="16"/>
      <c r="C151" s="16"/>
      <c r="D151" s="19" t="s">
        <v>216</v>
      </c>
      <c r="E151" s="16"/>
      <c r="F151" s="16"/>
      <c r="G151" s="16"/>
    </row>
    <row r="152" spans="1:7" x14ac:dyDescent="0.45">
      <c r="A152" s="16"/>
      <c r="B152" s="16"/>
      <c r="C152" s="16"/>
      <c r="D152" s="24" t="s">
        <v>217</v>
      </c>
      <c r="E152" s="18">
        <v>1</v>
      </c>
      <c r="F152" s="9">
        <f>G144+G146+G148+G150</f>
        <v>2005.9299999999998</v>
      </c>
      <c r="G152" s="9">
        <f>ROUND(F152*E152,2)</f>
        <v>2005.93</v>
      </c>
    </row>
    <row r="153" spans="1:7" ht="1.05" customHeight="1" x14ac:dyDescent="0.45">
      <c r="A153" s="17"/>
      <c r="B153" s="17"/>
      <c r="C153" s="17"/>
      <c r="D153" s="25"/>
      <c r="E153" s="17"/>
      <c r="F153" s="17"/>
      <c r="G153" s="17"/>
    </row>
    <row r="154" spans="1:7" x14ac:dyDescent="0.45">
      <c r="A154" s="7" t="s">
        <v>218</v>
      </c>
      <c r="B154" s="7" t="s">
        <v>11</v>
      </c>
      <c r="C154" s="7" t="s">
        <v>12</v>
      </c>
      <c r="D154" s="21" t="s">
        <v>219</v>
      </c>
      <c r="E154" s="8">
        <f>E157</f>
        <v>1</v>
      </c>
      <c r="F154" s="9">
        <f>F157</f>
        <v>589.33000000000004</v>
      </c>
      <c r="G154" s="9">
        <f>G157</f>
        <v>589.33000000000004</v>
      </c>
    </row>
    <row r="155" spans="1:7" x14ac:dyDescent="0.45">
      <c r="A155" s="12" t="s">
        <v>220</v>
      </c>
      <c r="B155" s="12" t="s">
        <v>17</v>
      </c>
      <c r="C155" s="12" t="s">
        <v>18</v>
      </c>
      <c r="D155" s="23" t="s">
        <v>221</v>
      </c>
      <c r="E155" s="13">
        <v>1</v>
      </c>
      <c r="F155" s="14">
        <v>589.33000000000004</v>
      </c>
      <c r="G155" s="15">
        <f>ROUND(E155*F155,2)</f>
        <v>589.33000000000004</v>
      </c>
    </row>
    <row r="156" spans="1:7" ht="31.5" x14ac:dyDescent="0.45">
      <c r="A156" s="16"/>
      <c r="B156" s="16"/>
      <c r="C156" s="16"/>
      <c r="D156" s="19" t="s">
        <v>222</v>
      </c>
      <c r="E156" s="16"/>
      <c r="F156" s="16"/>
      <c r="G156" s="16"/>
    </row>
    <row r="157" spans="1:7" x14ac:dyDescent="0.45">
      <c r="A157" s="16"/>
      <c r="B157" s="16"/>
      <c r="C157" s="16"/>
      <c r="D157" s="24" t="s">
        <v>223</v>
      </c>
      <c r="E157" s="18">
        <v>1</v>
      </c>
      <c r="F157" s="9">
        <f>G155</f>
        <v>589.33000000000004</v>
      </c>
      <c r="G157" s="9">
        <f>ROUND(F157*E157,2)</f>
        <v>589.33000000000004</v>
      </c>
    </row>
    <row r="158" spans="1:7" ht="1.05" customHeight="1" x14ac:dyDescent="0.45">
      <c r="A158" s="17"/>
      <c r="B158" s="17"/>
      <c r="C158" s="17"/>
      <c r="D158" s="25"/>
      <c r="E158" s="17"/>
      <c r="F158" s="17"/>
      <c r="G158" s="17"/>
    </row>
    <row r="159" spans="1:7" x14ac:dyDescent="0.45">
      <c r="A159" s="7" t="s">
        <v>224</v>
      </c>
      <c r="B159" s="7" t="s">
        <v>11</v>
      </c>
      <c r="C159" s="7" t="s">
        <v>12</v>
      </c>
      <c r="D159" s="21" t="s">
        <v>225</v>
      </c>
      <c r="E159" s="8">
        <f>E194</f>
        <v>1</v>
      </c>
      <c r="F159" s="9">
        <f>F194</f>
        <v>4590.5300000000007</v>
      </c>
      <c r="G159" s="9">
        <f>G194</f>
        <v>4590.53</v>
      </c>
    </row>
    <row r="160" spans="1:7" ht="21" x14ac:dyDescent="0.45">
      <c r="A160" s="12" t="s">
        <v>226</v>
      </c>
      <c r="B160" s="12" t="s">
        <v>17</v>
      </c>
      <c r="C160" s="12" t="s">
        <v>52</v>
      </c>
      <c r="D160" s="23" t="s">
        <v>227</v>
      </c>
      <c r="E160" s="13">
        <v>7</v>
      </c>
      <c r="F160" s="14">
        <v>31.8</v>
      </c>
      <c r="G160" s="15">
        <f>ROUND(E160*F160,2)</f>
        <v>222.6</v>
      </c>
    </row>
    <row r="161" spans="1:7" ht="73.5" x14ac:dyDescent="0.45">
      <c r="A161" s="16"/>
      <c r="B161" s="16"/>
      <c r="C161" s="16"/>
      <c r="D161" s="19" t="s">
        <v>228</v>
      </c>
      <c r="E161" s="16"/>
      <c r="F161" s="16"/>
      <c r="G161" s="16"/>
    </row>
    <row r="162" spans="1:7" ht="21" x14ac:dyDescent="0.45">
      <c r="A162" s="12" t="s">
        <v>229</v>
      </c>
      <c r="B162" s="12" t="s">
        <v>17</v>
      </c>
      <c r="C162" s="12" t="s">
        <v>25</v>
      </c>
      <c r="D162" s="23" t="s">
        <v>230</v>
      </c>
      <c r="E162" s="13">
        <v>241.935</v>
      </c>
      <c r="F162" s="14">
        <v>5.89</v>
      </c>
      <c r="G162" s="15">
        <f>ROUND(E162*F162,2)</f>
        <v>1425</v>
      </c>
    </row>
    <row r="163" spans="1:7" ht="42" x14ac:dyDescent="0.45">
      <c r="A163" s="16"/>
      <c r="B163" s="16"/>
      <c r="C163" s="16"/>
      <c r="D163" s="19" t="s">
        <v>231</v>
      </c>
      <c r="E163" s="16"/>
      <c r="F163" s="16"/>
      <c r="G163" s="16"/>
    </row>
    <row r="164" spans="1:7" x14ac:dyDescent="0.45">
      <c r="A164" s="12" t="s">
        <v>232</v>
      </c>
      <c r="B164" s="12" t="s">
        <v>17</v>
      </c>
      <c r="C164" s="12" t="s">
        <v>52</v>
      </c>
      <c r="D164" s="23" t="s">
        <v>233</v>
      </c>
      <c r="E164" s="13">
        <v>5</v>
      </c>
      <c r="F164" s="14">
        <v>66.45</v>
      </c>
      <c r="G164" s="15">
        <f>ROUND(E164*F164,2)</f>
        <v>332.25</v>
      </c>
    </row>
    <row r="165" spans="1:7" ht="31.5" x14ac:dyDescent="0.45">
      <c r="A165" s="16"/>
      <c r="B165" s="16"/>
      <c r="C165" s="16"/>
      <c r="D165" s="19" t="s">
        <v>234</v>
      </c>
      <c r="E165" s="16"/>
      <c r="F165" s="16"/>
      <c r="G165" s="16"/>
    </row>
    <row r="166" spans="1:7" ht="21" x14ac:dyDescent="0.45">
      <c r="A166" s="12" t="s">
        <v>235</v>
      </c>
      <c r="B166" s="12" t="s">
        <v>17</v>
      </c>
      <c r="C166" s="12" t="s">
        <v>52</v>
      </c>
      <c r="D166" s="23" t="s">
        <v>236</v>
      </c>
      <c r="E166" s="13">
        <v>71.849999999999994</v>
      </c>
      <c r="F166" s="14">
        <v>8.68</v>
      </c>
      <c r="G166" s="15">
        <f>ROUND(E166*F166,2)</f>
        <v>623.66</v>
      </c>
    </row>
    <row r="167" spans="1:7" ht="52.5" x14ac:dyDescent="0.45">
      <c r="A167" s="16"/>
      <c r="B167" s="16"/>
      <c r="C167" s="16"/>
      <c r="D167" s="19" t="s">
        <v>237</v>
      </c>
      <c r="E167" s="16"/>
      <c r="F167" s="16"/>
      <c r="G167" s="16"/>
    </row>
    <row r="168" spans="1:7" ht="21" x14ac:dyDescent="0.45">
      <c r="A168" s="12" t="s">
        <v>238</v>
      </c>
      <c r="B168" s="12" t="s">
        <v>17</v>
      </c>
      <c r="C168" s="12" t="s">
        <v>25</v>
      </c>
      <c r="D168" s="23" t="s">
        <v>239</v>
      </c>
      <c r="E168" s="13">
        <v>5</v>
      </c>
      <c r="F168" s="14">
        <v>17.100000000000001</v>
      </c>
      <c r="G168" s="15">
        <f>ROUND(E168*F168,2)</f>
        <v>85.5</v>
      </c>
    </row>
    <row r="169" spans="1:7" ht="31.5" x14ac:dyDescent="0.45">
      <c r="A169" s="16"/>
      <c r="B169" s="16"/>
      <c r="C169" s="16"/>
      <c r="D169" s="19" t="s">
        <v>240</v>
      </c>
      <c r="E169" s="16"/>
      <c r="F169" s="16"/>
      <c r="G169" s="16"/>
    </row>
    <row r="170" spans="1:7" x14ac:dyDescent="0.45">
      <c r="A170" s="12" t="s">
        <v>241</v>
      </c>
      <c r="B170" s="12" t="s">
        <v>17</v>
      </c>
      <c r="C170" s="12" t="s">
        <v>18</v>
      </c>
      <c r="D170" s="23" t="s">
        <v>242</v>
      </c>
      <c r="E170" s="13">
        <v>5</v>
      </c>
      <c r="F170" s="14">
        <v>16.43</v>
      </c>
      <c r="G170" s="15">
        <f>ROUND(E170*F170,2)</f>
        <v>82.15</v>
      </c>
    </row>
    <row r="171" spans="1:7" ht="31.5" x14ac:dyDescent="0.45">
      <c r="A171" s="16"/>
      <c r="B171" s="16"/>
      <c r="C171" s="16"/>
      <c r="D171" s="19" t="s">
        <v>243</v>
      </c>
      <c r="E171" s="16"/>
      <c r="F171" s="16"/>
      <c r="G171" s="16"/>
    </row>
    <row r="172" spans="1:7" ht="21" x14ac:dyDescent="0.45">
      <c r="A172" s="12" t="s">
        <v>244</v>
      </c>
      <c r="B172" s="12" t="s">
        <v>17</v>
      </c>
      <c r="C172" s="12" t="s">
        <v>18</v>
      </c>
      <c r="D172" s="23" t="s">
        <v>245</v>
      </c>
      <c r="E172" s="13">
        <v>6</v>
      </c>
      <c r="F172" s="14">
        <v>6.96</v>
      </c>
      <c r="G172" s="15">
        <f>ROUND(E172*F172,2)</f>
        <v>41.76</v>
      </c>
    </row>
    <row r="173" spans="1:7" ht="31.5" x14ac:dyDescent="0.45">
      <c r="A173" s="16"/>
      <c r="B173" s="16"/>
      <c r="C173" s="16"/>
      <c r="D173" s="19" t="s">
        <v>246</v>
      </c>
      <c r="E173" s="16"/>
      <c r="F173" s="16"/>
      <c r="G173" s="16"/>
    </row>
    <row r="174" spans="1:7" x14ac:dyDescent="0.45">
      <c r="A174" s="12" t="s">
        <v>247</v>
      </c>
      <c r="B174" s="12" t="s">
        <v>17</v>
      </c>
      <c r="C174" s="12" t="s">
        <v>18</v>
      </c>
      <c r="D174" s="23" t="s">
        <v>248</v>
      </c>
      <c r="E174" s="13">
        <v>2</v>
      </c>
      <c r="F174" s="14">
        <v>180.11</v>
      </c>
      <c r="G174" s="15">
        <f>ROUND(E174*F174,2)</f>
        <v>360.22</v>
      </c>
    </row>
    <row r="175" spans="1:7" ht="42" x14ac:dyDescent="0.45">
      <c r="A175" s="16"/>
      <c r="B175" s="16"/>
      <c r="C175" s="16"/>
      <c r="D175" s="19" t="s">
        <v>249</v>
      </c>
      <c r="E175" s="16"/>
      <c r="F175" s="16"/>
      <c r="G175" s="16"/>
    </row>
    <row r="176" spans="1:7" x14ac:dyDescent="0.45">
      <c r="A176" s="12" t="s">
        <v>250</v>
      </c>
      <c r="B176" s="12" t="s">
        <v>17</v>
      </c>
      <c r="C176" s="12" t="s">
        <v>18</v>
      </c>
      <c r="D176" s="23" t="s">
        <v>251</v>
      </c>
      <c r="E176" s="13">
        <v>6</v>
      </c>
      <c r="F176" s="14">
        <v>1.77</v>
      </c>
      <c r="G176" s="15">
        <f>ROUND(E176*F176,2)</f>
        <v>10.62</v>
      </c>
    </row>
    <row r="177" spans="1:7" ht="42" x14ac:dyDescent="0.45">
      <c r="A177" s="16"/>
      <c r="B177" s="16"/>
      <c r="C177" s="16"/>
      <c r="D177" s="19" t="s">
        <v>252</v>
      </c>
      <c r="E177" s="16"/>
      <c r="F177" s="16"/>
      <c r="G177" s="16"/>
    </row>
    <row r="178" spans="1:7" ht="21" x14ac:dyDescent="0.45">
      <c r="A178" s="12" t="s">
        <v>253</v>
      </c>
      <c r="B178" s="12" t="s">
        <v>17</v>
      </c>
      <c r="C178" s="12" t="s">
        <v>18</v>
      </c>
      <c r="D178" s="23" t="s">
        <v>254</v>
      </c>
      <c r="E178" s="13">
        <v>4</v>
      </c>
      <c r="F178" s="14">
        <v>39.1</v>
      </c>
      <c r="G178" s="15">
        <f>ROUND(E178*F178,2)</f>
        <v>156.4</v>
      </c>
    </row>
    <row r="179" spans="1:7" ht="63" x14ac:dyDescent="0.45">
      <c r="A179" s="16"/>
      <c r="B179" s="16"/>
      <c r="C179" s="16"/>
      <c r="D179" s="19" t="s">
        <v>255</v>
      </c>
      <c r="E179" s="16"/>
      <c r="F179" s="16"/>
      <c r="G179" s="16"/>
    </row>
    <row r="180" spans="1:7" ht="21" x14ac:dyDescent="0.45">
      <c r="A180" s="12" t="s">
        <v>256</v>
      </c>
      <c r="B180" s="12" t="s">
        <v>17</v>
      </c>
      <c r="C180" s="12" t="s">
        <v>52</v>
      </c>
      <c r="D180" s="23" t="s">
        <v>257</v>
      </c>
      <c r="E180" s="13">
        <v>71.849999999999994</v>
      </c>
      <c r="F180" s="14">
        <v>12.06</v>
      </c>
      <c r="G180" s="15">
        <f>ROUND(E180*F180,2)</f>
        <v>866.51</v>
      </c>
    </row>
    <row r="181" spans="1:7" ht="52.5" x14ac:dyDescent="0.45">
      <c r="A181" s="16"/>
      <c r="B181" s="16"/>
      <c r="C181" s="16"/>
      <c r="D181" s="19" t="s">
        <v>258</v>
      </c>
      <c r="E181" s="16"/>
      <c r="F181" s="16"/>
      <c r="G181" s="16"/>
    </row>
    <row r="182" spans="1:7" x14ac:dyDescent="0.45">
      <c r="A182" s="12" t="s">
        <v>259</v>
      </c>
      <c r="B182" s="12" t="s">
        <v>17</v>
      </c>
      <c r="C182" s="12" t="s">
        <v>18</v>
      </c>
      <c r="D182" s="23" t="s">
        <v>260</v>
      </c>
      <c r="E182" s="13">
        <v>2</v>
      </c>
      <c r="F182" s="14">
        <v>26.15</v>
      </c>
      <c r="G182" s="15">
        <f>ROUND(E182*F182,2)</f>
        <v>52.3</v>
      </c>
    </row>
    <row r="183" spans="1:7" ht="31.5" x14ac:dyDescent="0.45">
      <c r="A183" s="16"/>
      <c r="B183" s="16"/>
      <c r="C183" s="16"/>
      <c r="D183" s="19" t="s">
        <v>261</v>
      </c>
      <c r="E183" s="16"/>
      <c r="F183" s="16"/>
      <c r="G183" s="16"/>
    </row>
    <row r="184" spans="1:7" ht="21" x14ac:dyDescent="0.45">
      <c r="A184" s="12" t="s">
        <v>262</v>
      </c>
      <c r="B184" s="12" t="s">
        <v>17</v>
      </c>
      <c r="C184" s="12" t="s">
        <v>18</v>
      </c>
      <c r="D184" s="23" t="s">
        <v>263</v>
      </c>
      <c r="E184" s="13">
        <v>6</v>
      </c>
      <c r="F184" s="14">
        <v>0.77</v>
      </c>
      <c r="G184" s="15">
        <f>ROUND(E184*F184,2)</f>
        <v>4.62</v>
      </c>
    </row>
    <row r="185" spans="1:7" ht="21" x14ac:dyDescent="0.45">
      <c r="A185" s="16"/>
      <c r="B185" s="16"/>
      <c r="C185" s="16"/>
      <c r="D185" s="19" t="s">
        <v>264</v>
      </c>
      <c r="E185" s="16"/>
      <c r="F185" s="16"/>
      <c r="G185" s="16"/>
    </row>
    <row r="186" spans="1:7" ht="21" x14ac:dyDescent="0.45">
      <c r="A186" s="12" t="s">
        <v>265</v>
      </c>
      <c r="B186" s="12" t="s">
        <v>17</v>
      </c>
      <c r="C186" s="12" t="s">
        <v>18</v>
      </c>
      <c r="D186" s="23" t="s">
        <v>266</v>
      </c>
      <c r="E186" s="13">
        <v>3</v>
      </c>
      <c r="F186" s="14">
        <v>5.78</v>
      </c>
      <c r="G186" s="15">
        <f>ROUND(E186*F186,2)</f>
        <v>17.34</v>
      </c>
    </row>
    <row r="187" spans="1:7" ht="31.5" x14ac:dyDescent="0.45">
      <c r="A187" s="16"/>
      <c r="B187" s="16"/>
      <c r="C187" s="16"/>
      <c r="D187" s="19" t="s">
        <v>267</v>
      </c>
      <c r="E187" s="16"/>
      <c r="F187" s="16"/>
      <c r="G187" s="16"/>
    </row>
    <row r="188" spans="1:7" ht="21" x14ac:dyDescent="0.45">
      <c r="A188" s="12" t="s">
        <v>268</v>
      </c>
      <c r="B188" s="12" t="s">
        <v>17</v>
      </c>
      <c r="C188" s="12" t="s">
        <v>18</v>
      </c>
      <c r="D188" s="23" t="s">
        <v>269</v>
      </c>
      <c r="E188" s="13">
        <v>6</v>
      </c>
      <c r="F188" s="14">
        <v>33.25</v>
      </c>
      <c r="G188" s="15">
        <f>ROUND(E188*F188,2)</f>
        <v>199.5</v>
      </c>
    </row>
    <row r="189" spans="1:7" ht="52.5" x14ac:dyDescent="0.45">
      <c r="A189" s="16"/>
      <c r="B189" s="16"/>
      <c r="C189" s="16"/>
      <c r="D189" s="19" t="s">
        <v>270</v>
      </c>
      <c r="E189" s="16"/>
      <c r="F189" s="16"/>
      <c r="G189" s="16"/>
    </row>
    <row r="190" spans="1:7" ht="21" x14ac:dyDescent="0.45">
      <c r="A190" s="12" t="s">
        <v>271</v>
      </c>
      <c r="B190" s="12" t="s">
        <v>17</v>
      </c>
      <c r="C190" s="12" t="s">
        <v>18</v>
      </c>
      <c r="D190" s="23" t="s">
        <v>272</v>
      </c>
      <c r="E190" s="13">
        <v>3</v>
      </c>
      <c r="F190" s="14">
        <v>20.82</v>
      </c>
      <c r="G190" s="15">
        <f>ROUND(E190*F190,2)</f>
        <v>62.46</v>
      </c>
    </row>
    <row r="191" spans="1:7" ht="31.5" x14ac:dyDescent="0.45">
      <c r="A191" s="16"/>
      <c r="B191" s="16"/>
      <c r="C191" s="16"/>
      <c r="D191" s="19" t="s">
        <v>273</v>
      </c>
      <c r="E191" s="16"/>
      <c r="F191" s="16"/>
      <c r="G191" s="16"/>
    </row>
    <row r="192" spans="1:7" ht="21" x14ac:dyDescent="0.45">
      <c r="A192" s="12" t="s">
        <v>274</v>
      </c>
      <c r="B192" s="12" t="s">
        <v>17</v>
      </c>
      <c r="C192" s="12" t="s">
        <v>18</v>
      </c>
      <c r="D192" s="23" t="s">
        <v>275</v>
      </c>
      <c r="E192" s="13">
        <v>6</v>
      </c>
      <c r="F192" s="14">
        <v>7.94</v>
      </c>
      <c r="G192" s="15">
        <f>ROUND(E192*F192,2)</f>
        <v>47.64</v>
      </c>
    </row>
    <row r="193" spans="1:7" ht="42" x14ac:dyDescent="0.45">
      <c r="A193" s="16"/>
      <c r="B193" s="16"/>
      <c r="C193" s="16"/>
      <c r="D193" s="19" t="s">
        <v>276</v>
      </c>
      <c r="E193" s="16"/>
      <c r="F193" s="16"/>
      <c r="G193" s="16"/>
    </row>
    <row r="194" spans="1:7" x14ac:dyDescent="0.45">
      <c r="A194" s="16"/>
      <c r="B194" s="16"/>
      <c r="C194" s="16"/>
      <c r="D194" s="24" t="s">
        <v>277</v>
      </c>
      <c r="E194" s="18">
        <v>1</v>
      </c>
      <c r="F194" s="9">
        <f>G160+G162+G164+G166+G168+G170+G172+G174+G176+G178+G180+G182+G184+G186+G188+G190+G192</f>
        <v>4590.5300000000007</v>
      </c>
      <c r="G194" s="9">
        <f>ROUND(F194*E194,2)</f>
        <v>4590.53</v>
      </c>
    </row>
    <row r="195" spans="1:7" ht="1.05" customHeight="1" x14ac:dyDescent="0.45">
      <c r="A195" s="17"/>
      <c r="B195" s="17"/>
      <c r="C195" s="17"/>
      <c r="D195" s="25"/>
      <c r="E195" s="17"/>
      <c r="F195" s="17"/>
      <c r="G195" s="17"/>
    </row>
    <row r="196" spans="1:7" x14ac:dyDescent="0.45">
      <c r="A196" s="16"/>
      <c r="B196" s="16"/>
      <c r="C196" s="16"/>
      <c r="D196" s="24" t="s">
        <v>278</v>
      </c>
      <c r="E196" s="18">
        <v>1</v>
      </c>
      <c r="F196" s="9">
        <f>G22+G35+G40+G53+G62+G67+G122+G141+G152+G157+G194</f>
        <v>306606.36000000004</v>
      </c>
      <c r="G196" s="9">
        <f>ROUND(F196*E196,2)</f>
        <v>306606.36</v>
      </c>
    </row>
    <row r="197" spans="1:7" x14ac:dyDescent="0.45">
      <c r="A197" s="16"/>
      <c r="B197" s="16"/>
      <c r="C197" s="16"/>
      <c r="D197" s="19"/>
      <c r="E197" s="16"/>
      <c r="F197" s="16"/>
      <c r="G197" s="16"/>
    </row>
  </sheetData>
  <dataValidations count="1">
    <dataValidation type="list" allowBlank="1" showInputMessage="1" showErrorMessage="1" sqref="B4:B197" xr:uid="{1D18D1E6-3D7B-47B8-BADB-E02A85C0836E}">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Débora Valls</dc:creator>
  <cp:lastModifiedBy>Débora Valls</cp:lastModifiedBy>
  <dcterms:created xsi:type="dcterms:W3CDTF">2025-04-22T14:43:10Z</dcterms:created>
  <dcterms:modified xsi:type="dcterms:W3CDTF">2025-04-22T14:44:25Z</dcterms:modified>
</cp:coreProperties>
</file>