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46538289c\Downloads\"/>
    </mc:Choice>
  </mc:AlternateContent>
  <bookViews>
    <workbookView xWindow="0" yWindow="0" windowWidth="23040" windowHeight="8688"/>
  </bookViews>
  <sheets>
    <sheet name="Ful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22" i="1" l="1"/>
  <c r="K22" i="1"/>
  <c r="P21" i="1"/>
  <c r="I21" i="1"/>
  <c r="H21" i="1"/>
  <c r="J21" i="1" s="1"/>
  <c r="G21" i="1"/>
  <c r="F21" i="1"/>
  <c r="P20" i="1"/>
  <c r="G20" i="1"/>
  <c r="I20" i="1" s="1"/>
  <c r="F20" i="1"/>
  <c r="P19" i="1"/>
  <c r="I19" i="1"/>
  <c r="G19" i="1"/>
  <c r="H19" i="1" s="1"/>
  <c r="J19" i="1" s="1"/>
  <c r="F19" i="1"/>
  <c r="P18" i="1"/>
  <c r="G18" i="1"/>
  <c r="I18" i="1" s="1"/>
  <c r="F18" i="1"/>
  <c r="P17" i="1"/>
  <c r="G17" i="1"/>
  <c r="I17" i="1" s="1"/>
  <c r="F17" i="1"/>
  <c r="P16" i="1"/>
  <c r="G16" i="1"/>
  <c r="H16" i="1" s="1"/>
  <c r="F16" i="1"/>
  <c r="P15" i="1"/>
  <c r="G15" i="1"/>
  <c r="H15" i="1" s="1"/>
  <c r="F15" i="1"/>
  <c r="P14" i="1"/>
  <c r="G14" i="1"/>
  <c r="H14" i="1" s="1"/>
  <c r="F14" i="1"/>
  <c r="P13" i="1"/>
  <c r="I13" i="1"/>
  <c r="G13" i="1"/>
  <c r="H13" i="1" s="1"/>
  <c r="J13" i="1" s="1"/>
  <c r="F13" i="1"/>
  <c r="P12" i="1"/>
  <c r="G12" i="1"/>
  <c r="I12" i="1" s="1"/>
  <c r="F12" i="1"/>
  <c r="P11" i="1"/>
  <c r="G11" i="1"/>
  <c r="I11" i="1" s="1"/>
  <c r="F11" i="1"/>
  <c r="P10" i="1"/>
  <c r="G10" i="1"/>
  <c r="I10" i="1" s="1"/>
  <c r="F10" i="1"/>
  <c r="P9" i="1"/>
  <c r="I9" i="1"/>
  <c r="G9" i="1"/>
  <c r="H9" i="1" s="1"/>
  <c r="J9" i="1" s="1"/>
  <c r="F9" i="1"/>
  <c r="P8" i="1"/>
  <c r="I8" i="1"/>
  <c r="G8" i="1"/>
  <c r="H8" i="1" s="1"/>
  <c r="J8" i="1" s="1"/>
  <c r="F8" i="1"/>
  <c r="P7" i="1"/>
  <c r="G7" i="1"/>
  <c r="H7" i="1" s="1"/>
  <c r="F7" i="1"/>
  <c r="P6" i="1"/>
  <c r="G6" i="1"/>
  <c r="F6" i="1"/>
  <c r="I16" i="1" l="1"/>
  <c r="H12" i="1"/>
  <c r="J12" i="1" s="1"/>
  <c r="L12" i="1" s="1"/>
  <c r="H20" i="1"/>
  <c r="J20" i="1" s="1"/>
  <c r="J16" i="1"/>
  <c r="L16" i="1" s="1"/>
  <c r="F22" i="1"/>
  <c r="H17" i="1"/>
  <c r="J17" i="1" s="1"/>
  <c r="L17" i="1" s="1"/>
  <c r="G22" i="1"/>
  <c r="H11" i="1"/>
  <c r="J11" i="1" s="1"/>
  <c r="L21" i="1"/>
  <c r="L19" i="1"/>
  <c r="M19" i="1"/>
  <c r="R19" i="1" s="1"/>
  <c r="L9" i="1"/>
  <c r="L11" i="1"/>
  <c r="M11" i="1"/>
  <c r="R11" i="1" s="1"/>
  <c r="M20" i="1"/>
  <c r="R20" i="1" s="1"/>
  <c r="L13" i="1"/>
  <c r="M12" i="1"/>
  <c r="R12" i="1" s="1"/>
  <c r="I14" i="1"/>
  <c r="J14" i="1" s="1"/>
  <c r="I7" i="1"/>
  <c r="J7" i="1" s="1"/>
  <c r="I15" i="1"/>
  <c r="J15" i="1" s="1"/>
  <c r="L20" i="1"/>
  <c r="I6" i="1"/>
  <c r="H6" i="1"/>
  <c r="P22" i="1"/>
  <c r="L8" i="1"/>
  <c r="H10" i="1"/>
  <c r="J10" i="1" s="1"/>
  <c r="H18" i="1"/>
  <c r="J18" i="1" s="1"/>
  <c r="L15" i="1" l="1"/>
  <c r="L7" i="1"/>
  <c r="L14" i="1"/>
  <c r="M14" i="1" s="1"/>
  <c r="R14" i="1" s="1"/>
  <c r="M13" i="1"/>
  <c r="R13" i="1" s="1"/>
  <c r="M17" i="1"/>
  <c r="R17" i="1" s="1"/>
  <c r="L18" i="1"/>
  <c r="M16" i="1"/>
  <c r="R16" i="1" s="1"/>
  <c r="L10" i="1"/>
  <c r="H22" i="1"/>
  <c r="J6" i="1"/>
  <c r="I22" i="1"/>
  <c r="M8" i="1"/>
  <c r="R8" i="1" s="1"/>
  <c r="M9" i="1"/>
  <c r="R9" i="1" s="1"/>
  <c r="M21" i="1"/>
  <c r="R21" i="1" s="1"/>
  <c r="M10" i="1" l="1"/>
  <c r="R10" i="1" s="1"/>
  <c r="M18" i="1"/>
  <c r="R18" i="1" s="1"/>
  <c r="M7" i="1"/>
  <c r="R7" i="1" s="1"/>
  <c r="L6" i="1"/>
  <c r="J22" i="1"/>
  <c r="M15" i="1"/>
  <c r="R15" i="1" s="1"/>
  <c r="L22" i="1" l="1"/>
  <c r="M6" i="1"/>
  <c r="R6" i="1" l="1"/>
  <c r="R22" i="1" s="1"/>
  <c r="M22" i="1"/>
</calcChain>
</file>

<file path=xl/sharedStrings.xml><?xml version="1.0" encoding="utf-8"?>
<sst xmlns="http://schemas.openxmlformats.org/spreadsheetml/2006/main" count="51" uniqueCount="49">
  <si>
    <t>PRESSUPOST LICITACIÓ UEC 2025-2027</t>
  </si>
  <si>
    <t>Lot</t>
  </si>
  <si>
    <t>Unitat</t>
  </si>
  <si>
    <t>Alumnat per UEC</t>
  </si>
  <si>
    <t>Import per alumne  ofertat</t>
  </si>
  <si>
    <t>Import setembre 50%</t>
  </si>
  <si>
    <t>Import mensual</t>
  </si>
  <si>
    <t>Import 2025</t>
  </si>
  <si>
    <t>Import 2026</t>
  </si>
  <si>
    <r>
      <t xml:space="preserve">Pressupost 
</t>
    </r>
    <r>
      <rPr>
        <b/>
        <sz val="8"/>
        <color rgb="FF000000"/>
        <rFont val="Arial"/>
        <family val="2"/>
      </rPr>
      <t xml:space="preserve">curs 2025-2026 
</t>
    </r>
    <r>
      <rPr>
        <sz val="8"/>
        <color rgb="FF000000"/>
        <rFont val="Arial"/>
        <family val="2"/>
      </rPr>
      <t>(sense IVA)</t>
    </r>
  </si>
  <si>
    <t>Assessorament psicològic</t>
  </si>
  <si>
    <t xml:space="preserve">5% variable informe seguiment </t>
  </si>
  <si>
    <t>Total Licitació 25-26
Variables inclosos</t>
  </si>
  <si>
    <r>
      <t xml:space="preserve">Pressupost 
</t>
    </r>
    <r>
      <rPr>
        <b/>
        <sz val="8"/>
        <color rgb="FF000000"/>
        <rFont val="Arial"/>
        <family val="2"/>
      </rPr>
      <t xml:space="preserve">curs 2026-2027 
</t>
    </r>
    <r>
      <rPr>
        <sz val="8"/>
        <color rgb="FF000000"/>
        <rFont val="Arial"/>
        <family val="2"/>
      </rPr>
      <t>(sense IVA)</t>
    </r>
  </si>
  <si>
    <t>Total Licitació 26-27
Variables inclosos</t>
  </si>
  <si>
    <t>VALOR TOTAL DEL CONTRACTE</t>
  </si>
  <si>
    <t xml:space="preserve">Lot 1 </t>
  </si>
  <si>
    <t xml:space="preserve">UC4 </t>
  </si>
  <si>
    <t xml:space="preserve">Lot 2 </t>
  </si>
  <si>
    <t xml:space="preserve">UA1 </t>
  </si>
  <si>
    <t xml:space="preserve">Lot 3 </t>
  </si>
  <si>
    <t xml:space="preserve">UA2 </t>
  </si>
  <si>
    <t xml:space="preserve">Lot 4 </t>
  </si>
  <si>
    <t xml:space="preserve">UA3 </t>
  </si>
  <si>
    <t xml:space="preserve">Lot 5 </t>
  </si>
  <si>
    <t xml:space="preserve">UA4 </t>
  </si>
  <si>
    <t xml:space="preserve">Lot 6 </t>
  </si>
  <si>
    <t xml:space="preserve">UA5 </t>
  </si>
  <si>
    <t xml:space="preserve">Lot 7 </t>
  </si>
  <si>
    <t xml:space="preserve">UA6 </t>
  </si>
  <si>
    <t xml:space="preserve">Lot 8 </t>
  </si>
  <si>
    <t xml:space="preserve">UA7 </t>
  </si>
  <si>
    <t xml:space="preserve">Lot 9 </t>
  </si>
  <si>
    <t xml:space="preserve">UB1 </t>
  </si>
  <si>
    <t xml:space="preserve">Lot 10 </t>
  </si>
  <si>
    <t xml:space="preserve">UB2 </t>
  </si>
  <si>
    <t xml:space="preserve">Lot 11 </t>
  </si>
  <si>
    <t xml:space="preserve">UB3 </t>
  </si>
  <si>
    <t xml:space="preserve">Lot 12 </t>
  </si>
  <si>
    <t xml:space="preserve">UB4 </t>
  </si>
  <si>
    <t xml:space="preserve">Lot 13 </t>
  </si>
  <si>
    <t xml:space="preserve">UC1 </t>
  </si>
  <si>
    <t xml:space="preserve">Lot 14 </t>
  </si>
  <si>
    <t xml:space="preserve">UC2 </t>
  </si>
  <si>
    <t xml:space="preserve">Lot 15 </t>
  </si>
  <si>
    <t xml:space="preserve">UC3 </t>
  </si>
  <si>
    <t>Lot 16</t>
  </si>
  <si>
    <t>UA8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</si>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</sst>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#,##0.00\ &quot;€&quot;;[Red]\-#,##0.00\ &quot;€&quot;"/>
    <numFmt numFmtId="166" formatCode="#,##0.00\ &quot;€&quot;"/>
  </numFmts>
  <fonts count="7" x14ac:knownFonts="1">
    <font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8"/>
      <color theme="1"/>
      <name val="Arial"/>
      <family val="2"/>
    </font>
    <font>
      <sz val="8"/>
      <color rgb="FF000000"/>
      <name val="Arial"/>
      <family val="2"/>
    </font>
    <font>
      <b/>
      <sz val="8"/>
      <color rgb="FF000000"/>
      <name val="Arial"/>
      <family val="2"/>
    </font>
    <font>
      <b/>
      <sz val="8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 indent="1"/>
    </xf>
    <xf numFmtId="0" fontId="3" fillId="0" borderId="1" xfId="0" applyFont="1" applyBorder="1" applyAlignment="1">
      <alignment vertical="center"/>
    </xf>
    <xf numFmtId="8" fontId="3" fillId="0" borderId="1" xfId="0" applyNumberFormat="1" applyFont="1" applyBorder="1" applyAlignment="1">
      <alignment vertical="center"/>
    </xf>
    <xf numFmtId="8" fontId="3" fillId="2" borderId="1" xfId="0" applyNumberFormat="1" applyFont="1" applyFill="1" applyBorder="1" applyAlignment="1">
      <alignment vertical="center"/>
    </xf>
    <xf numFmtId="8" fontId="3" fillId="3" borderId="1" xfId="0" applyNumberFormat="1" applyFont="1" applyFill="1" applyBorder="1" applyAlignment="1">
      <alignment vertical="center"/>
    </xf>
    <xf numFmtId="8" fontId="3" fillId="4" borderId="1" xfId="0" applyNumberFormat="1" applyFont="1" applyFill="1" applyBorder="1" applyAlignment="1">
      <alignment vertical="center"/>
    </xf>
    <xf numFmtId="8" fontId="6" fillId="0" borderId="1" xfId="0" applyNumberFormat="1" applyFont="1" applyBorder="1"/>
    <xf numFmtId="0" fontId="4" fillId="0" borderId="1" xfId="0" applyFont="1" applyBorder="1" applyAlignment="1">
      <alignment horizontal="justify" vertical="center" wrapText="1"/>
    </xf>
    <xf numFmtId="0" fontId="4" fillId="0" borderId="6" xfId="0" applyFont="1" applyFill="1" applyBorder="1" applyAlignment="1">
      <alignment horizontal="left" vertical="center" wrapText="1" indent="1"/>
    </xf>
    <xf numFmtId="0" fontId="5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166" fontId="6" fillId="0" borderId="8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Y22"/>
  <sheetViews>
    <sheetView tabSelected="1" workbookViewId="0">
      <selection activeCell="T12" sqref="T12"/>
    </sheetView>
  </sheetViews>
  <sheetFormatPr defaultRowHeight="13.2" x14ac:dyDescent="0.25"/>
  <cols>
    <col min="2" max="2" width="5.33203125" customWidth="1"/>
    <col min="3" max="3" width="5.6640625" customWidth="1"/>
    <col min="4" max="4" width="5.109375" customWidth="1"/>
    <col min="5" max="5" width="8.109375" customWidth="1"/>
    <col min="6" max="6" width="10.33203125" customWidth="1"/>
    <col min="7" max="7" width="9.88671875" customWidth="1"/>
    <col min="8" max="8" width="10.109375" customWidth="1"/>
    <col min="9" max="9" width="11.109375" customWidth="1"/>
    <col min="10" max="10" width="11.33203125" customWidth="1"/>
    <col min="11" max="11" width="9.6640625" customWidth="1"/>
    <col min="12" max="12" width="9.33203125" customWidth="1"/>
    <col min="13" max="13" width="11.88671875" customWidth="1"/>
    <col min="14" max="14" width="12.33203125" customWidth="1"/>
    <col min="15" max="16" width="11.88671875" customWidth="1"/>
    <col min="17" max="17" width="18.109375" customWidth="1"/>
    <col min="18" max="18" width="16.5546875" customWidth="1"/>
  </cols>
  <sheetData>
    <row r="3" spans="2:18" ht="13.8" x14ac:dyDescent="0.25">
      <c r="B3" s="1"/>
      <c r="C3" s="1"/>
      <c r="D3" s="1"/>
      <c r="E3" s="1"/>
      <c r="F3" s="1"/>
      <c r="G3" s="1"/>
      <c r="H3" s="1"/>
      <c r="I3" s="1"/>
      <c r="J3" s="2" t="s">
        <v>0</v>
      </c>
      <c r="K3" s="2"/>
      <c r="L3" s="2"/>
      <c r="M3" s="2"/>
    </row>
    <row r="4" spans="2:18" ht="14.4" thickBot="1" x14ac:dyDescent="0.3">
      <c r="B4" s="1"/>
      <c r="C4" s="1"/>
      <c r="D4" s="1"/>
      <c r="E4" s="1"/>
      <c r="F4" s="1"/>
      <c r="G4" s="1"/>
      <c r="H4" s="1"/>
      <c r="I4" s="1"/>
      <c r="J4" s="1"/>
      <c r="K4" s="3"/>
      <c r="L4" s="3"/>
      <c r="M4" s="1"/>
    </row>
    <row r="5" spans="2:18" ht="46.5" customHeight="1" x14ac:dyDescent="0.25">
      <c r="B5" s="4" t="s">
        <v>1</v>
      </c>
      <c r="C5" s="4" t="s">
        <v>2</v>
      </c>
      <c r="D5" s="5" t="s">
        <v>3</v>
      </c>
      <c r="E5" s="6" t="s">
        <v>4</v>
      </c>
      <c r="F5" s="6" t="s">
        <v>5</v>
      </c>
      <c r="G5" s="7" t="s">
        <v>6</v>
      </c>
      <c r="H5" s="7" t="s">
        <v>7</v>
      </c>
      <c r="I5" s="7" t="s">
        <v>8</v>
      </c>
      <c r="J5" s="6" t="s">
        <v>9</v>
      </c>
      <c r="K5" s="6" t="s">
        <v>10</v>
      </c>
      <c r="L5" s="6" t="s">
        <v>11</v>
      </c>
      <c r="M5" s="6" t="s">
        <v>12</v>
      </c>
      <c r="N5" s="6" t="s">
        <v>13</v>
      </c>
      <c r="O5" s="6" t="s">
        <v>10</v>
      </c>
      <c r="P5" s="6" t="s">
        <v>11</v>
      </c>
      <c r="Q5" s="8" t="s">
        <v>14</v>
      </c>
      <c r="R5" s="9" t="s">
        <v>15</v>
      </c>
    </row>
    <row r="6" spans="2:18" ht="21.9" customHeight="1" x14ac:dyDescent="0.25">
      <c r="B6" s="10" t="s">
        <v>16</v>
      </c>
      <c r="C6" s="11" t="s">
        <v>17</v>
      </c>
      <c r="D6" s="12">
        <v>18</v>
      </c>
      <c r="E6" s="13">
        <v>910.9</v>
      </c>
      <c r="F6" s="14">
        <f>E6*D6/2</f>
        <v>8198.1</v>
      </c>
      <c r="G6" s="15">
        <f>(D6*E6)</f>
        <v>16396.2</v>
      </c>
      <c r="H6" s="13">
        <f>(G6*3.5)</f>
        <v>57386.700000000004</v>
      </c>
      <c r="I6" s="13">
        <f>(G6*6)</f>
        <v>98377.200000000012</v>
      </c>
      <c r="J6" s="13">
        <f>SUM(H6:I6)</f>
        <v>155763.90000000002</v>
      </c>
      <c r="K6" s="16">
        <v>4000</v>
      </c>
      <c r="L6" s="13">
        <f>(J6*0.05)</f>
        <v>7788.1950000000015</v>
      </c>
      <c r="M6" s="13">
        <f>SUM(J6:K6:L6)</f>
        <v>167552.09500000003</v>
      </c>
      <c r="N6" s="13">
        <v>155763.90000000002</v>
      </c>
      <c r="O6" s="16">
        <v>4000</v>
      </c>
      <c r="P6" s="13">
        <f>(N6*0.05)</f>
        <v>7788.1950000000015</v>
      </c>
      <c r="Q6" s="13">
        <v>167552.10000000003</v>
      </c>
      <c r="R6" s="17">
        <f>Q6+M6</f>
        <v>335104.19500000007</v>
      </c>
    </row>
    <row r="7" spans="2:18" ht="21.9" customHeight="1" x14ac:dyDescent="0.25">
      <c r="B7" s="10" t="s">
        <v>18</v>
      </c>
      <c r="C7" s="11" t="s">
        <v>19</v>
      </c>
      <c r="D7" s="12">
        <v>12</v>
      </c>
      <c r="E7" s="13">
        <v>910.9</v>
      </c>
      <c r="F7" s="14">
        <f t="shared" ref="F7:F21" si="0">E7*D7/2</f>
        <v>5465.4</v>
      </c>
      <c r="G7" s="15">
        <f t="shared" ref="G7:G21" si="1">(D7*E7)</f>
        <v>10930.8</v>
      </c>
      <c r="H7" s="13">
        <f t="shared" ref="H7:H21" si="2">(G7*3.5)</f>
        <v>38257.799999999996</v>
      </c>
      <c r="I7" s="13">
        <f t="shared" ref="I7:I21" si="3">(G7*6)</f>
        <v>65584.799999999988</v>
      </c>
      <c r="J7" s="13">
        <f t="shared" ref="J7:J21" si="4">SUM(H7:I7)</f>
        <v>103842.59999999998</v>
      </c>
      <c r="K7" s="16">
        <v>4000</v>
      </c>
      <c r="L7" s="13">
        <f>(J7*0.05)</f>
        <v>5192.1299999999992</v>
      </c>
      <c r="M7" s="13">
        <f>SUM(J7:K7:L7)</f>
        <v>113034.72999999998</v>
      </c>
      <c r="N7" s="13">
        <v>103842.59999999998</v>
      </c>
      <c r="O7" s="16">
        <v>4000</v>
      </c>
      <c r="P7" s="13">
        <f>(N7*0.05)</f>
        <v>5192.1299999999992</v>
      </c>
      <c r="Q7" s="13">
        <v>113034.72999999998</v>
      </c>
      <c r="R7" s="17">
        <f t="shared" ref="R7:R21" si="5">Q7+M7</f>
        <v>226069.45999999996</v>
      </c>
    </row>
    <row r="8" spans="2:18" ht="21.9" customHeight="1" x14ac:dyDescent="0.25">
      <c r="B8" s="10" t="s">
        <v>20</v>
      </c>
      <c r="C8" s="11" t="s">
        <v>21</v>
      </c>
      <c r="D8" s="12">
        <v>12</v>
      </c>
      <c r="E8" s="13">
        <v>910.9</v>
      </c>
      <c r="F8" s="14">
        <f t="shared" si="0"/>
        <v>5465.4</v>
      </c>
      <c r="G8" s="15">
        <f t="shared" si="1"/>
        <v>10930.8</v>
      </c>
      <c r="H8" s="13">
        <f t="shared" si="2"/>
        <v>38257.799999999996</v>
      </c>
      <c r="I8" s="13">
        <f t="shared" si="3"/>
        <v>65584.799999999988</v>
      </c>
      <c r="J8" s="13">
        <f t="shared" si="4"/>
        <v>103842.59999999998</v>
      </c>
      <c r="K8" s="16">
        <v>4000</v>
      </c>
      <c r="L8" s="13">
        <f t="shared" ref="L8:L12" si="6">(J8*0.05)</f>
        <v>5192.1299999999992</v>
      </c>
      <c r="M8" s="13">
        <f>SUM(J8:K8:L8)</f>
        <v>113034.72999999998</v>
      </c>
      <c r="N8" s="13">
        <v>103842.59999999998</v>
      </c>
      <c r="O8" s="16">
        <v>4000</v>
      </c>
      <c r="P8" s="13">
        <f t="shared" ref="P8:P12" si="7">(N8*0.05)</f>
        <v>5192.1299999999992</v>
      </c>
      <c r="Q8" s="13">
        <v>113034.72999999998</v>
      </c>
      <c r="R8" s="17">
        <f t="shared" si="5"/>
        <v>226069.45999999996</v>
      </c>
    </row>
    <row r="9" spans="2:18" ht="21.9" customHeight="1" x14ac:dyDescent="0.25">
      <c r="B9" s="10" t="s">
        <v>22</v>
      </c>
      <c r="C9" s="11" t="s">
        <v>23</v>
      </c>
      <c r="D9" s="12">
        <v>12</v>
      </c>
      <c r="E9" s="13">
        <v>910.9</v>
      </c>
      <c r="F9" s="14">
        <f t="shared" si="0"/>
        <v>5465.4</v>
      </c>
      <c r="G9" s="15">
        <f t="shared" si="1"/>
        <v>10930.8</v>
      </c>
      <c r="H9" s="13">
        <f t="shared" si="2"/>
        <v>38257.799999999996</v>
      </c>
      <c r="I9" s="13">
        <f t="shared" si="3"/>
        <v>65584.799999999988</v>
      </c>
      <c r="J9" s="13">
        <f t="shared" si="4"/>
        <v>103842.59999999998</v>
      </c>
      <c r="K9" s="16">
        <v>4000</v>
      </c>
      <c r="L9" s="13">
        <f t="shared" si="6"/>
        <v>5192.1299999999992</v>
      </c>
      <c r="M9" s="13">
        <f>SUM(J9:K9:L9)</f>
        <v>113034.72999999998</v>
      </c>
      <c r="N9" s="13">
        <v>103842.59999999998</v>
      </c>
      <c r="O9" s="16">
        <v>4000</v>
      </c>
      <c r="P9" s="13">
        <f t="shared" si="7"/>
        <v>5192.1299999999992</v>
      </c>
      <c r="Q9" s="13">
        <v>113034.72999999998</v>
      </c>
      <c r="R9" s="17">
        <f t="shared" si="5"/>
        <v>226069.45999999996</v>
      </c>
    </row>
    <row r="10" spans="2:18" ht="21.9" customHeight="1" x14ac:dyDescent="0.25">
      <c r="B10" s="10" t="s">
        <v>24</v>
      </c>
      <c r="C10" s="11" t="s">
        <v>25</v>
      </c>
      <c r="D10" s="12">
        <v>12</v>
      </c>
      <c r="E10" s="13">
        <v>910.9</v>
      </c>
      <c r="F10" s="14">
        <f t="shared" si="0"/>
        <v>5465.4</v>
      </c>
      <c r="G10" s="15">
        <f t="shared" si="1"/>
        <v>10930.8</v>
      </c>
      <c r="H10" s="13">
        <f t="shared" si="2"/>
        <v>38257.799999999996</v>
      </c>
      <c r="I10" s="13">
        <f t="shared" si="3"/>
        <v>65584.799999999988</v>
      </c>
      <c r="J10" s="13">
        <f t="shared" si="4"/>
        <v>103842.59999999998</v>
      </c>
      <c r="K10" s="16">
        <v>4000</v>
      </c>
      <c r="L10" s="13">
        <f>(J10*0.05)</f>
        <v>5192.1299999999992</v>
      </c>
      <c r="M10" s="13">
        <f>SUM(J10:K10:L10)</f>
        <v>113034.72999999998</v>
      </c>
      <c r="N10" s="13">
        <v>103842.59999999998</v>
      </c>
      <c r="O10" s="16">
        <v>4000</v>
      </c>
      <c r="P10" s="13">
        <f>(N10*0.05)</f>
        <v>5192.1299999999992</v>
      </c>
      <c r="Q10" s="13">
        <v>113034.72999999998</v>
      </c>
      <c r="R10" s="17">
        <f t="shared" si="5"/>
        <v>226069.45999999996</v>
      </c>
    </row>
    <row r="11" spans="2:18" x14ac:dyDescent="0.25">
      <c r="B11" s="10" t="s">
        <v>26</v>
      </c>
      <c r="C11" s="11" t="s">
        <v>27</v>
      </c>
      <c r="D11" s="12">
        <v>12</v>
      </c>
      <c r="E11" s="13">
        <v>910.9</v>
      </c>
      <c r="F11" s="14">
        <f t="shared" si="0"/>
        <v>5465.4</v>
      </c>
      <c r="G11" s="15">
        <f t="shared" si="1"/>
        <v>10930.8</v>
      </c>
      <c r="H11" s="13">
        <f t="shared" si="2"/>
        <v>38257.799999999996</v>
      </c>
      <c r="I11" s="13">
        <f t="shared" si="3"/>
        <v>65584.799999999988</v>
      </c>
      <c r="J11" s="13">
        <f t="shared" si="4"/>
        <v>103842.59999999998</v>
      </c>
      <c r="K11" s="16">
        <v>4000</v>
      </c>
      <c r="L11" s="13">
        <f t="shared" si="6"/>
        <v>5192.1299999999992</v>
      </c>
      <c r="M11" s="13">
        <f>SUM(J11:K11:L11)</f>
        <v>113034.72999999998</v>
      </c>
      <c r="N11" s="13">
        <v>103842.59999999998</v>
      </c>
      <c r="O11" s="16">
        <v>4000</v>
      </c>
      <c r="P11" s="13">
        <f t="shared" si="7"/>
        <v>5192.1299999999992</v>
      </c>
      <c r="Q11" s="13">
        <v>113034.72999999998</v>
      </c>
      <c r="R11" s="17">
        <f t="shared" si="5"/>
        <v>226069.45999999996</v>
      </c>
    </row>
    <row r="12" spans="2:18" ht="21.9" customHeight="1" x14ac:dyDescent="0.25">
      <c r="B12" s="10" t="s">
        <v>28</v>
      </c>
      <c r="C12" s="11" t="s">
        <v>29</v>
      </c>
      <c r="D12" s="12">
        <v>12</v>
      </c>
      <c r="E12" s="13">
        <v>910.9</v>
      </c>
      <c r="F12" s="14">
        <f t="shared" si="0"/>
        <v>5465.4</v>
      </c>
      <c r="G12" s="15">
        <f t="shared" si="1"/>
        <v>10930.8</v>
      </c>
      <c r="H12" s="13">
        <f t="shared" si="2"/>
        <v>38257.799999999996</v>
      </c>
      <c r="I12" s="13">
        <f t="shared" si="3"/>
        <v>65584.799999999988</v>
      </c>
      <c r="J12" s="13">
        <f t="shared" si="4"/>
        <v>103842.59999999998</v>
      </c>
      <c r="K12" s="16">
        <v>4000</v>
      </c>
      <c r="L12" s="13">
        <f t="shared" si="6"/>
        <v>5192.1299999999992</v>
      </c>
      <c r="M12" s="13">
        <f>SUM(J12:K12:L12)</f>
        <v>113034.72999999998</v>
      </c>
      <c r="N12" s="13">
        <v>103842.59999999998</v>
      </c>
      <c r="O12" s="16">
        <v>4000</v>
      </c>
      <c r="P12" s="13">
        <f t="shared" si="7"/>
        <v>5192.1299999999992</v>
      </c>
      <c r="Q12" s="13">
        <v>113034.72999999998</v>
      </c>
      <c r="R12" s="17">
        <f t="shared" si="5"/>
        <v>226069.45999999996</v>
      </c>
    </row>
    <row r="13" spans="2:18" ht="21.9" customHeight="1" x14ac:dyDescent="0.25">
      <c r="B13" s="10" t="s">
        <v>30</v>
      </c>
      <c r="C13" s="11" t="s">
        <v>31</v>
      </c>
      <c r="D13" s="12">
        <v>12</v>
      </c>
      <c r="E13" s="13">
        <v>910.9</v>
      </c>
      <c r="F13" s="14">
        <f t="shared" si="0"/>
        <v>5465.4</v>
      </c>
      <c r="G13" s="15">
        <f t="shared" si="1"/>
        <v>10930.8</v>
      </c>
      <c r="H13" s="13">
        <f t="shared" si="2"/>
        <v>38257.799999999996</v>
      </c>
      <c r="I13" s="13">
        <f t="shared" si="3"/>
        <v>65584.799999999988</v>
      </c>
      <c r="J13" s="13">
        <f t="shared" si="4"/>
        <v>103842.59999999998</v>
      </c>
      <c r="K13" s="16">
        <v>4000</v>
      </c>
      <c r="L13" s="13">
        <f>(J13*0.05)</f>
        <v>5192.1299999999992</v>
      </c>
      <c r="M13" s="13">
        <f>SUM(J13:K13:L13)</f>
        <v>113034.72999999998</v>
      </c>
      <c r="N13" s="13">
        <v>103842.59999999998</v>
      </c>
      <c r="O13" s="16">
        <v>4000</v>
      </c>
      <c r="P13" s="13">
        <f>(N13*0.05)</f>
        <v>5192.1299999999992</v>
      </c>
      <c r="Q13" s="13">
        <v>113034.72999999998</v>
      </c>
      <c r="R13" s="17">
        <f t="shared" si="5"/>
        <v>226069.45999999996</v>
      </c>
    </row>
    <row r="14" spans="2:18" ht="21.9" customHeight="1" x14ac:dyDescent="0.25">
      <c r="B14" s="10" t="s">
        <v>32</v>
      </c>
      <c r="C14" s="11" t="s">
        <v>33</v>
      </c>
      <c r="D14" s="12">
        <v>15</v>
      </c>
      <c r="E14" s="13">
        <v>910.9</v>
      </c>
      <c r="F14" s="14">
        <f t="shared" si="0"/>
        <v>6831.75</v>
      </c>
      <c r="G14" s="15">
        <f t="shared" si="1"/>
        <v>13663.5</v>
      </c>
      <c r="H14" s="13">
        <f t="shared" si="2"/>
        <v>47822.25</v>
      </c>
      <c r="I14" s="13">
        <f t="shared" si="3"/>
        <v>81981</v>
      </c>
      <c r="J14" s="13">
        <f t="shared" si="4"/>
        <v>129803.25</v>
      </c>
      <c r="K14" s="16">
        <v>4000</v>
      </c>
      <c r="L14" s="13">
        <f t="shared" ref="L14:L21" si="8">(J14*0.05)</f>
        <v>6490.1625000000004</v>
      </c>
      <c r="M14" s="13">
        <f>SUM(J14:K14:L14)</f>
        <v>140293.41250000001</v>
      </c>
      <c r="N14" s="13">
        <v>129803.25</v>
      </c>
      <c r="O14" s="16">
        <v>4000</v>
      </c>
      <c r="P14" s="13">
        <f t="shared" ref="P14:P21" si="9">(N14*0.05)</f>
        <v>6490.1625000000004</v>
      </c>
      <c r="Q14" s="13">
        <v>140293.41</v>
      </c>
      <c r="R14" s="17">
        <f t="shared" si="5"/>
        <v>280586.82250000001</v>
      </c>
    </row>
    <row r="15" spans="2:18" ht="21.9" customHeight="1" x14ac:dyDescent="0.25">
      <c r="B15" s="18" t="s">
        <v>34</v>
      </c>
      <c r="C15" s="11" t="s">
        <v>35</v>
      </c>
      <c r="D15" s="12">
        <v>15</v>
      </c>
      <c r="E15" s="13">
        <v>910.9</v>
      </c>
      <c r="F15" s="14">
        <f t="shared" si="0"/>
        <v>6831.75</v>
      </c>
      <c r="G15" s="15">
        <f t="shared" si="1"/>
        <v>13663.5</v>
      </c>
      <c r="H15" s="13">
        <f t="shared" si="2"/>
        <v>47822.25</v>
      </c>
      <c r="I15" s="13">
        <f t="shared" si="3"/>
        <v>81981</v>
      </c>
      <c r="J15" s="13">
        <f t="shared" si="4"/>
        <v>129803.25</v>
      </c>
      <c r="K15" s="16">
        <v>4000</v>
      </c>
      <c r="L15" s="13">
        <f t="shared" si="8"/>
        <v>6490.1625000000004</v>
      </c>
      <c r="M15" s="13">
        <f>SUM(J15:K15:L15)</f>
        <v>140293.41250000001</v>
      </c>
      <c r="N15" s="13">
        <v>129803.25</v>
      </c>
      <c r="O15" s="16">
        <v>4000</v>
      </c>
      <c r="P15" s="13">
        <f t="shared" si="9"/>
        <v>6490.1625000000004</v>
      </c>
      <c r="Q15" s="13">
        <v>140293.41</v>
      </c>
      <c r="R15" s="17">
        <f t="shared" si="5"/>
        <v>280586.82250000001</v>
      </c>
    </row>
    <row r="16" spans="2:18" ht="21.9" customHeight="1" x14ac:dyDescent="0.25">
      <c r="B16" s="18" t="s">
        <v>36</v>
      </c>
      <c r="C16" s="11" t="s">
        <v>37</v>
      </c>
      <c r="D16" s="12">
        <v>15</v>
      </c>
      <c r="E16" s="13">
        <v>910.9</v>
      </c>
      <c r="F16" s="14">
        <f t="shared" si="0"/>
        <v>6831.75</v>
      </c>
      <c r="G16" s="15">
        <f t="shared" si="1"/>
        <v>13663.5</v>
      </c>
      <c r="H16" s="13">
        <f t="shared" si="2"/>
        <v>47822.25</v>
      </c>
      <c r="I16" s="13">
        <f t="shared" si="3"/>
        <v>81981</v>
      </c>
      <c r="J16" s="13">
        <f t="shared" si="4"/>
        <v>129803.25</v>
      </c>
      <c r="K16" s="16">
        <v>4000</v>
      </c>
      <c r="L16" s="13">
        <f t="shared" si="8"/>
        <v>6490.1625000000004</v>
      </c>
      <c r="M16" s="13">
        <f>SUM(J16:K16:L16)</f>
        <v>140293.41250000001</v>
      </c>
      <c r="N16" s="13">
        <v>129803.25</v>
      </c>
      <c r="O16" s="16">
        <v>4000</v>
      </c>
      <c r="P16" s="13">
        <f t="shared" si="9"/>
        <v>6490.1625000000004</v>
      </c>
      <c r="Q16" s="13">
        <v>140293.41</v>
      </c>
      <c r="R16" s="17">
        <f t="shared" si="5"/>
        <v>280586.82250000001</v>
      </c>
    </row>
    <row r="17" spans="2:18" ht="21.9" customHeight="1" x14ac:dyDescent="0.25">
      <c r="B17" s="18" t="s">
        <v>38</v>
      </c>
      <c r="C17" s="11" t="s">
        <v>39</v>
      </c>
      <c r="D17" s="12">
        <v>15</v>
      </c>
      <c r="E17" s="13">
        <v>910.9</v>
      </c>
      <c r="F17" s="14">
        <f t="shared" si="0"/>
        <v>6831.75</v>
      </c>
      <c r="G17" s="15">
        <f t="shared" si="1"/>
        <v>13663.5</v>
      </c>
      <c r="H17" s="13">
        <f t="shared" si="2"/>
        <v>47822.25</v>
      </c>
      <c r="I17" s="13">
        <f t="shared" si="3"/>
        <v>81981</v>
      </c>
      <c r="J17" s="13">
        <f t="shared" si="4"/>
        <v>129803.25</v>
      </c>
      <c r="K17" s="16">
        <v>4000</v>
      </c>
      <c r="L17" s="13">
        <f t="shared" si="8"/>
        <v>6490.1625000000004</v>
      </c>
      <c r="M17" s="13">
        <f>SUM(J17:K17:L17)</f>
        <v>140293.41250000001</v>
      </c>
      <c r="N17" s="13">
        <v>129803.25</v>
      </c>
      <c r="O17" s="16">
        <v>4000</v>
      </c>
      <c r="P17" s="13">
        <f t="shared" si="9"/>
        <v>6490.1625000000004</v>
      </c>
      <c r="Q17" s="13">
        <v>140293.41</v>
      </c>
      <c r="R17" s="17">
        <f t="shared" si="5"/>
        <v>280586.82250000001</v>
      </c>
    </row>
    <row r="18" spans="2:18" ht="21.9" customHeight="1" x14ac:dyDescent="0.25">
      <c r="B18" s="18" t="s">
        <v>40</v>
      </c>
      <c r="C18" s="11" t="s">
        <v>41</v>
      </c>
      <c r="D18" s="12">
        <v>18</v>
      </c>
      <c r="E18" s="13">
        <v>910.9</v>
      </c>
      <c r="F18" s="14">
        <f t="shared" si="0"/>
        <v>8198.1</v>
      </c>
      <c r="G18" s="15">
        <f t="shared" si="1"/>
        <v>16396.2</v>
      </c>
      <c r="H18" s="13">
        <f t="shared" si="2"/>
        <v>57386.700000000004</v>
      </c>
      <c r="I18" s="13">
        <f t="shared" si="3"/>
        <v>98377.200000000012</v>
      </c>
      <c r="J18" s="13">
        <f t="shared" si="4"/>
        <v>155763.90000000002</v>
      </c>
      <c r="K18" s="16">
        <v>4000</v>
      </c>
      <c r="L18" s="13">
        <f>(J18*0.05)</f>
        <v>7788.1950000000015</v>
      </c>
      <c r="M18" s="13">
        <f>SUM(J18:K18:L18)</f>
        <v>167552.09500000003</v>
      </c>
      <c r="N18" s="13">
        <v>155763.90000000002</v>
      </c>
      <c r="O18" s="16">
        <v>4000</v>
      </c>
      <c r="P18" s="13">
        <f>(N18*0.05)</f>
        <v>7788.1950000000015</v>
      </c>
      <c r="Q18" s="13">
        <v>167552.10000000003</v>
      </c>
      <c r="R18" s="17">
        <f t="shared" si="5"/>
        <v>335104.19500000007</v>
      </c>
    </row>
    <row r="19" spans="2:18" ht="21.9" customHeight="1" x14ac:dyDescent="0.25">
      <c r="B19" s="18" t="s">
        <v>42</v>
      </c>
      <c r="C19" s="11" t="s">
        <v>43</v>
      </c>
      <c r="D19" s="12">
        <v>18</v>
      </c>
      <c r="E19" s="13">
        <v>910.9</v>
      </c>
      <c r="F19" s="14">
        <f t="shared" si="0"/>
        <v>8198.1</v>
      </c>
      <c r="G19" s="15">
        <f t="shared" si="1"/>
        <v>16396.2</v>
      </c>
      <c r="H19" s="13">
        <f t="shared" si="2"/>
        <v>57386.700000000004</v>
      </c>
      <c r="I19" s="13">
        <f t="shared" si="3"/>
        <v>98377.200000000012</v>
      </c>
      <c r="J19" s="13">
        <f t="shared" si="4"/>
        <v>155763.90000000002</v>
      </c>
      <c r="K19" s="16">
        <v>4000</v>
      </c>
      <c r="L19" s="13">
        <f t="shared" si="8"/>
        <v>7788.1950000000015</v>
      </c>
      <c r="M19" s="13">
        <f>SUM(J19:K19:L19)</f>
        <v>167552.09500000003</v>
      </c>
      <c r="N19" s="13">
        <v>155763.90000000002</v>
      </c>
      <c r="O19" s="16">
        <v>4000</v>
      </c>
      <c r="P19" s="13">
        <f t="shared" si="9"/>
        <v>7788.1950000000015</v>
      </c>
      <c r="Q19" s="13">
        <v>167552.10000000003</v>
      </c>
      <c r="R19" s="17">
        <f t="shared" si="5"/>
        <v>335104.19500000007</v>
      </c>
    </row>
    <row r="20" spans="2:18" ht="21.9" customHeight="1" x14ac:dyDescent="0.25">
      <c r="B20" s="18" t="s">
        <v>44</v>
      </c>
      <c r="C20" s="11" t="s">
        <v>45</v>
      </c>
      <c r="D20" s="12">
        <v>18</v>
      </c>
      <c r="E20" s="13">
        <v>910.9</v>
      </c>
      <c r="F20" s="14">
        <f t="shared" si="0"/>
        <v>8198.1</v>
      </c>
      <c r="G20" s="15">
        <f t="shared" si="1"/>
        <v>16396.2</v>
      </c>
      <c r="H20" s="13">
        <f t="shared" si="2"/>
        <v>57386.700000000004</v>
      </c>
      <c r="I20" s="13">
        <f t="shared" si="3"/>
        <v>98377.200000000012</v>
      </c>
      <c r="J20" s="13">
        <f t="shared" si="4"/>
        <v>155763.90000000002</v>
      </c>
      <c r="K20" s="16">
        <v>4000</v>
      </c>
      <c r="L20" s="13">
        <f t="shared" si="8"/>
        <v>7788.1950000000015</v>
      </c>
      <c r="M20" s="13">
        <f>SUM(J20:K20:L20)</f>
        <v>167552.09500000003</v>
      </c>
      <c r="N20" s="13">
        <v>155763.90000000002</v>
      </c>
      <c r="O20" s="16">
        <v>4000</v>
      </c>
      <c r="P20" s="13">
        <f t="shared" si="9"/>
        <v>7788.1950000000015</v>
      </c>
      <c r="Q20" s="13">
        <v>167552.10000000003</v>
      </c>
      <c r="R20" s="17">
        <f t="shared" si="5"/>
        <v>335104.19500000007</v>
      </c>
    </row>
    <row r="21" spans="2:18" ht="21.9" customHeight="1" x14ac:dyDescent="0.25">
      <c r="B21" s="18" t="s">
        <v>46</v>
      </c>
      <c r="C21" s="19" t="s">
        <v>47</v>
      </c>
      <c r="D21" s="12">
        <v>12</v>
      </c>
      <c r="E21" s="13">
        <v>910.9</v>
      </c>
      <c r="F21" s="14">
        <f t="shared" si="0"/>
        <v>5465.4</v>
      </c>
      <c r="G21" s="15">
        <f t="shared" si="1"/>
        <v>10930.8</v>
      </c>
      <c r="H21" s="13">
        <f t="shared" si="2"/>
        <v>38257.799999999996</v>
      </c>
      <c r="I21" s="13">
        <f t="shared" si="3"/>
        <v>65584.799999999988</v>
      </c>
      <c r="J21" s="13">
        <f t="shared" si="4"/>
        <v>103842.59999999998</v>
      </c>
      <c r="K21" s="16">
        <v>4000</v>
      </c>
      <c r="L21" s="13">
        <f t="shared" si="8"/>
        <v>5192.1299999999992</v>
      </c>
      <c r="M21" s="13">
        <f>SUM(J21:K21:L21)</f>
        <v>113034.72999999998</v>
      </c>
      <c r="N21" s="13">
        <v>103842.59999999998</v>
      </c>
      <c r="O21" s="16">
        <v>4000</v>
      </c>
      <c r="P21" s="13">
        <f t="shared" si="9"/>
        <v>5192.1299999999992</v>
      </c>
      <c r="Q21" s="13">
        <v>113034.72999999998</v>
      </c>
      <c r="R21" s="17">
        <f t="shared" si="5"/>
        <v>226069.45999999996</v>
      </c>
    </row>
    <row r="22" spans="2:18" x14ac:dyDescent="0.25">
      <c r="B22" s="20" t="s">
        <v>48</v>
      </c>
      <c r="C22" s="21"/>
      <c r="D22" s="22"/>
      <c r="E22" s="22"/>
      <c r="F22" s="23">
        <f t="shared" ref="F22:I22" si="10">SUM(F6:F21)</f>
        <v>103842.60000000002</v>
      </c>
      <c r="G22" s="23">
        <f t="shared" si="10"/>
        <v>207685.20000000004</v>
      </c>
      <c r="H22" s="23">
        <f t="shared" si="10"/>
        <v>726898.19999999984</v>
      </c>
      <c r="I22" s="23">
        <f t="shared" si="10"/>
        <v>1246111.2</v>
      </c>
      <c r="J22" s="23">
        <f>SUM(J6:J21)</f>
        <v>1973009.4</v>
      </c>
      <c r="K22" s="23">
        <f>SUM(K6:K21)</f>
        <v>64000</v>
      </c>
      <c r="L22" s="23">
        <f>SUM(L6:L21)</f>
        <v>98650.470000000016</v>
      </c>
      <c r="M22" s="23">
        <f>SUM(M6:M21)</f>
        <v>2135659.87</v>
      </c>
      <c r="N22" s="23">
        <v>1973009.4</v>
      </c>
      <c r="O22" s="23">
        <f>SUM(O6:O21)</f>
        <v>64000</v>
      </c>
      <c r="P22" s="23">
        <f>SUM(P6:P21)</f>
        <v>98650.470000000016</v>
      </c>
      <c r="Q22" s="23">
        <v>2135659.88</v>
      </c>
      <c r="R22" s="23">
        <f>SUM(R6:R21)</f>
        <v>4271319.75</v>
      </c>
    </row>
  </sheetData>
  <mergeCells count="2">
    <mergeCell ref="J3:M3"/>
    <mergeCell ref="B22:C2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Full1</vt:lpstr>
    </vt:vector>
  </TitlesOfParts>
  <Company>Departament d'Educació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Lopez Badia, Silvia</dc:creator>
  <cp:lastModifiedBy>Lopez Badia, Silvia</cp:lastModifiedBy>
  <dcterms:created xsi:type="dcterms:W3CDTF">2025-03-05T12:52:21Z</dcterms:created>
  <dcterms:modified xsi:type="dcterms:W3CDTF">2025-03-05T12:53:10Z</dcterms:modified>
</cp:coreProperties>
</file>