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spitalclinicdebarcelona-my.sharepoint.com/personal/dfernandezf_clinic_cat/Documents/INSTITUTS/DSG/2025/2025-19 Servei de neteja/Annexes/"/>
    </mc:Choice>
  </mc:AlternateContent>
  <xr:revisionPtr revIDLastSave="206" documentId="8_{CF506063-01D4-4455-93A1-CB5E5CF68DA7}" xr6:coauthVersionLast="47" xr6:coauthVersionMax="47" xr10:uidLastSave="{EC8A0E83-47FE-49EC-9A8C-6B2B94CCE999}"/>
  <bookViews>
    <workbookView xWindow="-120" yWindow="-120" windowWidth="19440" windowHeight="15000" tabRatio="856" xr2:uid="{00000000-000D-0000-FFFF-FFFF00000000}"/>
  </bookViews>
  <sheets>
    <sheet name="CARATULA" sheetId="34" r:id="rId1"/>
    <sheet name="HCB PL-1 + 0" sheetId="9" r:id="rId2"/>
    <sheet name="HCB PL 1" sheetId="14" r:id="rId3"/>
    <sheet name="HCB PL 2" sheetId="15" r:id="rId4"/>
    <sheet name="HCB PL 3" sheetId="16" r:id="rId5"/>
    <sheet name="HCB PL 4" sheetId="17" r:id="rId6"/>
    <sheet name="HCB PL 5" sheetId="18" r:id="rId7"/>
    <sheet name="HCB PL 6" sheetId="19" r:id="rId8"/>
    <sheet name="HCB PL 7" sheetId="20" r:id="rId9"/>
    <sheet name="ZONES COMUNS" sheetId="30" r:id="rId10"/>
    <sheet name="CEX" sheetId="21" r:id="rId11"/>
    <sheet name="RESTA LOT 1" sheetId="22" r:id="rId12"/>
    <sheet name="LOT 2 CAPSBE" sheetId="10" r:id="rId13"/>
    <sheet name="LOT3 Barnaclínic" sheetId="13" r:id="rId14"/>
    <sheet name="LOT 4 Maternitat" sheetId="11" r:id="rId15"/>
  </sheets>
  <definedNames>
    <definedName name="_xlnm._FilterDatabase" localSheetId="10" hidden="1">CEX!#REF!</definedName>
    <definedName name="_xlnm._FilterDatabase" localSheetId="2" hidden="1">'HCB PL 1'!#REF!</definedName>
    <definedName name="_xlnm._FilterDatabase" localSheetId="3" hidden="1">'HCB PL 2'!#REF!</definedName>
    <definedName name="_xlnm._FilterDatabase" localSheetId="4" hidden="1">'HCB PL 3'!#REF!</definedName>
    <definedName name="_xlnm._FilterDatabase" localSheetId="5" hidden="1">'HCB PL 4'!#REF!</definedName>
    <definedName name="_xlnm._FilterDatabase" localSheetId="6" hidden="1">'HCB PL 5'!#REF!</definedName>
    <definedName name="_xlnm._FilterDatabase" localSheetId="7" hidden="1">'HCB PL 6'!#REF!</definedName>
    <definedName name="_xlnm._FilterDatabase" localSheetId="8" hidden="1">'HCB PL 7'!#REF!</definedName>
    <definedName name="_xlnm._FilterDatabase" localSheetId="1" hidden="1">'HCB PL-1 + 0'!#REF!</definedName>
    <definedName name="_xlnm._FilterDatabase" localSheetId="11" hidden="1">'RESTA LOT 1'!#REF!</definedName>
    <definedName name="_xlnm.Print_Area" localSheetId="0">CARATULA!$A$1:$G$8</definedName>
    <definedName name="_xlnm.Print_Area" localSheetId="10">CEX!$A$1:$I$17</definedName>
    <definedName name="_xlnm.Print_Area" localSheetId="2">'HCB PL 1'!$A$1:$I$27</definedName>
    <definedName name="_xlnm.Print_Area" localSheetId="3">'HCB PL 2'!$A$1:$I$32</definedName>
    <definedName name="_xlnm.Print_Area" localSheetId="4">'HCB PL 3'!$A$1:$I$37</definedName>
    <definedName name="_xlnm.Print_Area" localSheetId="5">'HCB PL 4'!$A$1:$I$43</definedName>
    <definedName name="_xlnm.Print_Area" localSheetId="6">'HCB PL 5'!$A$1:$I$37</definedName>
    <definedName name="_xlnm.Print_Area" localSheetId="7">'HCB PL 6'!$A$1:$I$30</definedName>
    <definedName name="_xlnm.Print_Area" localSheetId="8">'HCB PL 7'!$A$1:$I$33</definedName>
    <definedName name="_xlnm.Print_Area" localSheetId="1">'HCB PL-1 + 0'!$A$1:$I$33</definedName>
    <definedName name="_xlnm.Print_Area" localSheetId="12">'LOT 2 CAPSBE'!$A$1:$I$54</definedName>
    <definedName name="_xlnm.Print_Area" localSheetId="14">'LOT 4 Maternitat'!$A$1:$K$69</definedName>
    <definedName name="_xlnm.Print_Area" localSheetId="13">'LOT3 Barnaclínic'!$A$1:$I$35</definedName>
    <definedName name="_xlnm.Print_Area" localSheetId="11">'RESTA LOT 1'!$A$1:$I$83</definedName>
    <definedName name="_xlnm.Print_Area" localSheetId="9">'ZONES COMUNS'!$A$1:$I$50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1" i="22" l="1"/>
  <c r="I32" i="13"/>
  <c r="H32" i="13"/>
  <c r="G32" i="13"/>
  <c r="F32" i="13"/>
  <c r="E32" i="13"/>
  <c r="E30" i="13"/>
  <c r="H44" i="22"/>
  <c r="G44" i="22"/>
  <c r="I83" i="22" l="1"/>
  <c r="H83" i="22"/>
  <c r="G83" i="22"/>
  <c r="H81" i="22"/>
  <c r="F81" i="22"/>
  <c r="F83" i="22" s="1"/>
  <c r="E81" i="22"/>
  <c r="H19" i="20"/>
  <c r="G19" i="20"/>
  <c r="I19" i="20"/>
  <c r="F19" i="20"/>
  <c r="E19" i="20"/>
  <c r="I40" i="17"/>
  <c r="H40" i="17"/>
  <c r="G40" i="17"/>
  <c r="F40" i="17"/>
  <c r="E40" i="17"/>
  <c r="E19" i="19" l="1"/>
  <c r="G66" i="11" l="1"/>
  <c r="E66" i="11"/>
  <c r="H53" i="11"/>
  <c r="G53" i="11"/>
  <c r="F53" i="11"/>
  <c r="E53" i="11"/>
  <c r="E47" i="11"/>
  <c r="K47" i="11"/>
  <c r="J47" i="11"/>
  <c r="I47" i="11"/>
  <c r="H47" i="11"/>
  <c r="G47" i="11"/>
  <c r="F47" i="11"/>
  <c r="K34" i="11"/>
  <c r="J34" i="11"/>
  <c r="I34" i="11"/>
  <c r="H34" i="11"/>
  <c r="G34" i="11"/>
  <c r="E34" i="11"/>
  <c r="I18" i="13"/>
  <c r="H18" i="13"/>
  <c r="G18" i="13"/>
  <c r="F18" i="13"/>
  <c r="E18" i="13" a="1"/>
  <c r="E18" i="13" s="1"/>
  <c r="I9" i="13"/>
  <c r="H9" i="13"/>
  <c r="G9" i="13"/>
  <c r="F9" i="13"/>
  <c r="E9" i="13"/>
  <c r="G52" i="10"/>
  <c r="F52" i="10"/>
  <c r="E52" i="10"/>
  <c r="G44" i="10"/>
  <c r="F44" i="10"/>
  <c r="E44" i="10"/>
  <c r="E30" i="10"/>
  <c r="H30" i="10"/>
  <c r="F30" i="10"/>
  <c r="G20" i="10"/>
  <c r="E20" i="10"/>
  <c r="F74" i="22"/>
  <c r="G62" i="22"/>
  <c r="E62" i="22"/>
  <c r="I52" i="22"/>
  <c r="H52" i="22"/>
  <c r="G52" i="22"/>
  <c r="F52" i="22"/>
  <c r="E52" i="22"/>
  <c r="I44" i="22" a="1"/>
  <c r="I44" i="22" s="1"/>
  <c r="F44" i="22" a="1"/>
  <c r="F44" i="22" s="1"/>
  <c r="E44" i="22"/>
  <c r="G25" i="22"/>
  <c r="E25" i="22"/>
  <c r="E18" i="22"/>
  <c r="G18" i="22"/>
  <c r="G10" i="22" a="1"/>
  <c r="G10" i="22" s="1"/>
  <c r="E10" i="22"/>
  <c r="E11" i="21"/>
  <c r="I49" i="30"/>
  <c r="H49" i="30"/>
  <c r="G49" i="30"/>
  <c r="F49" i="30"/>
  <c r="E49" i="30"/>
  <c r="G13" i="30"/>
  <c r="F13" i="30"/>
  <c r="I11" i="20"/>
  <c r="H11" i="20"/>
  <c r="G11" i="20"/>
  <c r="F11" i="20"/>
  <c r="F22" i="20" s="1"/>
  <c r="E11" i="20"/>
  <c r="E22" i="20" s="1"/>
  <c r="I19" i="19"/>
  <c r="G19" i="19"/>
  <c r="F19" i="19"/>
  <c r="F22" i="19" s="1"/>
  <c r="I12" i="19"/>
  <c r="H12" i="19"/>
  <c r="G12" i="19"/>
  <c r="F12" i="19"/>
  <c r="E12" i="19"/>
  <c r="E22" i="19" s="1"/>
  <c r="I34" i="18"/>
  <c r="H34" i="18"/>
  <c r="F34" i="18"/>
  <c r="G34" i="18"/>
  <c r="E34" i="18"/>
  <c r="I18" i="18"/>
  <c r="I37" i="18" s="1"/>
  <c r="H18" i="18"/>
  <c r="H37" i="18" s="1"/>
  <c r="G18" i="18"/>
  <c r="F18" i="18"/>
  <c r="F37" i="18" s="1"/>
  <c r="E18" i="18"/>
  <c r="E37" i="18" s="1"/>
  <c r="I23" i="17"/>
  <c r="I43" i="17" s="1"/>
  <c r="H23" i="17"/>
  <c r="G23" i="17"/>
  <c r="E23" i="17"/>
  <c r="I34" i="16"/>
  <c r="I37" i="16" s="1"/>
  <c r="G34" i="16"/>
  <c r="F34" i="16"/>
  <c r="E34" i="16"/>
  <c r="I20" i="16"/>
  <c r="H20" i="16"/>
  <c r="G20" i="16"/>
  <c r="F20" i="16"/>
  <c r="E20" i="16"/>
  <c r="I29" i="15"/>
  <c r="G29" i="15"/>
  <c r="F29" i="15"/>
  <c r="E29" i="15"/>
  <c r="I16" i="15"/>
  <c r="H16" i="15"/>
  <c r="G16" i="15"/>
  <c r="F16" i="15"/>
  <c r="E16" i="15"/>
  <c r="E32" i="15" s="1"/>
  <c r="G24" i="14"/>
  <c r="H11" i="14"/>
  <c r="I24" i="14"/>
  <c r="F24" i="14"/>
  <c r="F11" i="14"/>
  <c r="E11" i="14"/>
  <c r="E27" i="14" s="1"/>
  <c r="E24" i="14"/>
  <c r="E30" i="9"/>
  <c r="E19" i="9"/>
  <c r="E33" i="9" s="1"/>
  <c r="E68" i="11" l="1"/>
  <c r="G68" i="11"/>
  <c r="F50" i="30"/>
  <c r="G50" i="30"/>
  <c r="I22" i="20"/>
  <c r="G22" i="19"/>
  <c r="I22" i="19"/>
  <c r="G37" i="18"/>
  <c r="E43" i="17"/>
  <c r="G43" i="17"/>
  <c r="G37" i="16"/>
  <c r="F37" i="16"/>
  <c r="E37" i="16"/>
  <c r="F32" i="15"/>
  <c r="G32" i="15"/>
  <c r="I32" i="15"/>
  <c r="F27" i="14"/>
  <c r="E36" i="22"/>
  <c r="E83" i="22" s="1"/>
  <c r="E13" i="30" l="1"/>
  <c r="E50" i="30" s="1"/>
  <c r="F21" i="17" l="1"/>
  <c r="F23" i="17" s="1"/>
  <c r="F43" i="17" s="1"/>
  <c r="H34" i="16"/>
  <c r="H37" i="16" s="1"/>
  <c r="I30" i="13"/>
  <c r="H30" i="13"/>
  <c r="G30" i="13"/>
  <c r="F30" i="13"/>
  <c r="G7" i="14"/>
  <c r="G11" i="14" s="1"/>
  <c r="G27" i="14" s="1"/>
  <c r="F36" i="22"/>
  <c r="I74" i="22"/>
  <c r="H74" i="22"/>
  <c r="G74" i="22"/>
  <c r="F7" i="22"/>
  <c r="F10" i="22" s="1"/>
  <c r="F24" i="11" l="1"/>
  <c r="F34" i="11" l="1"/>
  <c r="K66" i="11" l="1"/>
  <c r="K53" i="11"/>
  <c r="K68" i="11" l="1"/>
  <c r="G11" i="21"/>
  <c r="H11" i="21"/>
  <c r="I11" i="21"/>
  <c r="F11" i="21"/>
  <c r="I13" i="30" l="1"/>
  <c r="H13" i="30"/>
  <c r="H50" i="30" l="1"/>
  <c r="I50" i="30"/>
  <c r="H66" i="11" l="1"/>
  <c r="H68" i="11" s="1"/>
  <c r="I66" i="11" l="1"/>
  <c r="J66" i="11"/>
  <c r="H44" i="10" l="1"/>
  <c r="I44" i="10"/>
  <c r="G36" i="22"/>
  <c r="H36" i="22"/>
  <c r="I36" i="22"/>
  <c r="H29" i="15"/>
  <c r="H32" i="15" s="1"/>
  <c r="H24" i="14"/>
  <c r="G19" i="9"/>
  <c r="H19" i="9"/>
  <c r="I19" i="9"/>
  <c r="F19" i="9"/>
  <c r="I53" i="11" l="1"/>
  <c r="I68" i="11" s="1"/>
  <c r="J53" i="11"/>
  <c r="J68" i="11" s="1"/>
  <c r="H52" i="10"/>
  <c r="I52" i="10"/>
  <c r="G30" i="10"/>
  <c r="I30" i="10"/>
  <c r="H20" i="10"/>
  <c r="I20" i="10"/>
  <c r="G9" i="10"/>
  <c r="G54" i="10" s="1"/>
  <c r="H9" i="10"/>
  <c r="H54" i="10" s="1"/>
  <c r="I9" i="10"/>
  <c r="I54" i="10" s="1"/>
  <c r="H62" i="22"/>
  <c r="I62" i="22"/>
  <c r="H25" i="22"/>
  <c r="I25" i="22"/>
  <c r="H18" i="22"/>
  <c r="I18" i="22"/>
  <c r="H10" i="22"/>
  <c r="I10" i="22"/>
  <c r="F62" i="22"/>
  <c r="F25" i="22"/>
  <c r="F18" i="22"/>
  <c r="H19" i="19"/>
  <c r="H22" i="19" s="1"/>
  <c r="H22" i="20"/>
  <c r="G30" i="9"/>
  <c r="G33" i="9" s="1"/>
  <c r="H30" i="9"/>
  <c r="H33" i="9" s="1"/>
  <c r="I30" i="9"/>
  <c r="I33" i="9" s="1"/>
  <c r="F30" i="9"/>
  <c r="F33" i="9" s="1"/>
  <c r="H27" i="14"/>
  <c r="I11" i="14"/>
  <c r="I27" i="14" s="1"/>
  <c r="H43" i="17" l="1"/>
  <c r="E9" i="10" l="1"/>
  <c r="E54" i="10" s="1"/>
  <c r="F66" i="11" l="1"/>
  <c r="F68" i="11" s="1"/>
  <c r="F20" i="10" l="1"/>
  <c r="F9" i="10"/>
  <c r="F54" i="10" s="1"/>
  <c r="G22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<sst xmlns="http://schemas.openxmlformats.org/spreadsheetml/2006/main" count="1175" uniqueCount="393">
  <si>
    <t xml:space="preserve">PERSONAL DE NETEJA REGULAR ALS ESPAIS </t>
  </si>
  <si>
    <t>CEX CAP CASANOVA</t>
  </si>
  <si>
    <t>ACTIVITAT SANITÀRIA, HOSPITALITZACIÓ, PROVES / TERÀPIES, CONSULTES, LABORATORIS…</t>
  </si>
  <si>
    <t>temps en minuts/dia bruts</t>
  </si>
  <si>
    <t>LLOC</t>
  </si>
  <si>
    <t>PLANTA</t>
  </si>
  <si>
    <r>
      <t>M</t>
    </r>
    <r>
      <rPr>
        <vertAlign val="superscript"/>
        <sz val="9"/>
        <color indexed="8"/>
        <rFont val="Arial"/>
        <family val="2"/>
      </rPr>
      <t>2</t>
    </r>
  </si>
  <si>
    <t>dll-dv (M)</t>
  </si>
  <si>
    <t>dll-dv (T)</t>
  </si>
  <si>
    <t>ds (M)</t>
  </si>
  <si>
    <t>ds (T)</t>
  </si>
  <si>
    <t>CASANOVA</t>
  </si>
  <si>
    <t>0</t>
  </si>
  <si>
    <t>ALA CASANOVA : CONSULTES CAPSBE: CONSULTES 57 A 64 + SALA D'ESPERA</t>
  </si>
  <si>
    <t>ROSSELLÓ</t>
  </si>
  <si>
    <t>ALA ROSSELLÓ: CAPSE PEDIATRIA</t>
  </si>
  <si>
    <t>1</t>
  </si>
  <si>
    <t>ALA CASANOVA : CAPSE-CONSULTES</t>
  </si>
  <si>
    <t>TOTAL</t>
  </si>
  <si>
    <t xml:space="preserve"> CAP BORRELL</t>
  </si>
  <si>
    <t>COMTE BORRELL</t>
  </si>
  <si>
    <t>PLANTA 2</t>
  </si>
  <si>
    <t>CAPSBE BORRELL</t>
  </si>
  <si>
    <t>PLANTA 3</t>
  </si>
  <si>
    <t>PLANTA 4</t>
  </si>
  <si>
    <t>PLANTA 5</t>
  </si>
  <si>
    <t>CAPSE BORRELL</t>
  </si>
  <si>
    <t>ÀREES ADMINISTRATIVES, DESPATXOS i SUPERFICIES DE CIRCULACIÓ</t>
  </si>
  <si>
    <t>SOTERRANI</t>
  </si>
  <si>
    <t>TOT: DESPATXOS, VESTIDORS I PASSADISOS</t>
  </si>
  <si>
    <t>BAIXA</t>
  </si>
  <si>
    <t>TOT</t>
  </si>
  <si>
    <t>PLANTA 1</t>
  </si>
  <si>
    <t>CAP: DESPATXOS, WC, PASSADISSOS, ESCALES…</t>
  </si>
  <si>
    <t>SOTA COBERTA</t>
  </si>
  <si>
    <t>CIRCULACIÓ</t>
  </si>
  <si>
    <t>REFORÇ</t>
  </si>
  <si>
    <t>CAP LES CORTS</t>
  </si>
  <si>
    <t>CAP "LES CORTS"</t>
  </si>
  <si>
    <t>HELIOS 1</t>
  </si>
  <si>
    <r>
      <t>M</t>
    </r>
    <r>
      <rPr>
        <vertAlign val="superscript"/>
        <sz val="9"/>
        <rFont val="Arial"/>
        <family val="2"/>
      </rPr>
      <t>2</t>
    </r>
  </si>
  <si>
    <t>ESPAIS COMUNS, VESTÍBULS, RECEPCIÓ...</t>
  </si>
  <si>
    <t>CONSULTES</t>
  </si>
  <si>
    <t>SERVEIS, WC i NETEJA</t>
  </si>
  <si>
    <t>BIBLIOTECA / AULA / SALA DE REUNIONS</t>
  </si>
  <si>
    <t>TERRASSA</t>
  </si>
  <si>
    <t xml:space="preserve">HELIOS 2 </t>
  </si>
  <si>
    <t>HELIOS 2</t>
  </si>
  <si>
    <t>CONSULTES CAP LES CORTS</t>
  </si>
  <si>
    <t>SUMA</t>
  </si>
  <si>
    <t>ANNEX 8</t>
  </si>
  <si>
    <t>Desembre 2024</t>
  </si>
  <si>
    <t>TEMPS ORIENTATIU I APROXIMAT DE SERVEI</t>
  </si>
  <si>
    <r>
      <rPr>
        <b/>
        <sz val="12"/>
        <color rgb="FF000000"/>
        <rFont val="Aptos Narrow"/>
        <family val="2"/>
      </rPr>
      <t xml:space="preserve">RESUM DE TEMPS  ORIENTATIU I APROXIMAT DE SERVEI ACTUALITZAT A DATA </t>
    </r>
    <r>
      <rPr>
        <b/>
        <sz val="12"/>
        <rFont val="Aptos Narrow"/>
        <family val="2"/>
      </rPr>
      <t xml:space="preserve"> 24/12/2024, 
A EXCEPCIÓ DEL LOT 3 BARNACLINIC QUE ESTAN ACTUALITZADES A DATA 10/02/2025</t>
    </r>
  </si>
  <si>
    <t>Aquest annex 8 té com a objectiu oferir una informació orientativa i aproximada que proporcioni una imatge general del servei en un moment concret. Aquesta informació servirà com a base perquè els licitadors puguin completar els quadres de proposta d'hores anuals per lot, tal com s'indica a l'apartat 3.5 del PPT.
L'annex també busca facilitar una justificació clara sobre els criteris utilitzats per distribuir el temps de servei. Aquesta justificació ha d'ajudar a explicar com l'organització del treball proposada contribueix a millorar l'eficiència i la qualitat del servei subcontractat, garantint així un impacte positiu en el resultat final del servei prestat.</t>
  </si>
  <si>
    <t>Seu Villarroel HCB - PLANTA -1 i 0</t>
  </si>
  <si>
    <t>temps en minuts/dia  bruts</t>
  </si>
  <si>
    <t>escala</t>
  </si>
  <si>
    <t>planta</t>
  </si>
  <si>
    <r>
      <t>M</t>
    </r>
    <r>
      <rPr>
        <vertAlign val="superscript"/>
        <sz val="10"/>
        <color indexed="8"/>
        <rFont val="Arial"/>
        <family val="2"/>
      </rPr>
      <t>2</t>
    </r>
  </si>
  <si>
    <t>ds, dg i fest (M)</t>
  </si>
  <si>
    <t>ds, dg i fest (T)</t>
  </si>
  <si>
    <t>9</t>
  </si>
  <si>
    <t>ESTERILITZACIÓ CENTRAL</t>
  </si>
  <si>
    <t>7</t>
  </si>
  <si>
    <t xml:space="preserve">URGÈNCIES: SALA TEMPORAL CONTENCIÓ / AÏLLAMENT </t>
  </si>
  <si>
    <t>4-6</t>
  </si>
  <si>
    <t>CUINA (NETEGES DE PARETS I SOSTRES)</t>
  </si>
  <si>
    <t>3</t>
  </si>
  <si>
    <t>IDIBAPS:RMN 7TL</t>
  </si>
  <si>
    <t>CDB: LAB. ANATOMIA PATOLOGIA I CITOGENÉTICA ONCOHEMATOLÒGICA + WC</t>
  </si>
  <si>
    <t>8</t>
  </si>
  <si>
    <t xml:space="preserve">ZONA ESTÈRIAL FARMÀCIA: PREPRACIÓ MEDICAMENTS, NUTRICIÓ PARENTERAL, CITOSTÀTICS </t>
  </si>
  <si>
    <t>10-12</t>
  </si>
  <si>
    <t>DIETÈTICA I NUTRICIÓ+ CARTERIA</t>
  </si>
  <si>
    <t xml:space="preserve">ICN: PSIQUIATRIA : ESQUIZOFRÈNIA I TRANSTORN BIPOLAR + COMITÉ D'EMPRESA (AMB ARXIUS) </t>
  </si>
  <si>
    <t>WC ESQUIZOFRÈNIA I TRANSTORN BIPOLAR + COMITÉ D'EMPRESA</t>
  </si>
  <si>
    <t>12</t>
  </si>
  <si>
    <t>FUNDACIÓ CLÍNIC: RECERCA EN CIRURGIA EXPERIMENTAL; QUIRÒFAN (DIVENDRES)</t>
  </si>
  <si>
    <t>NECRO</t>
  </si>
  <si>
    <t xml:space="preserve">SALA NECROPSIES </t>
  </si>
  <si>
    <t>ÀREES ADMINISTRATIVES, DESPATXOS, HABITACIONS METGES DE GUÀRDIA…</t>
  </si>
  <si>
    <t>AMB</t>
  </si>
  <si>
    <t>-1</t>
  </si>
  <si>
    <t>DESPATX EMPRESA NETEJA + MAGATZEM</t>
  </si>
  <si>
    <t>DESPATXOS HDOM</t>
  </si>
  <si>
    <t>HABITACIÓ + LLIT METGE DE GUÀRDIA</t>
  </si>
  <si>
    <t>4</t>
  </si>
  <si>
    <t>SERVEI IMMUNOLOGIA: HABITACIÓ + LLIT METGES DE GUARDIA</t>
  </si>
  <si>
    <t>6-8</t>
  </si>
  <si>
    <t>MAGATZEM GENERAL: PASSADÍS, WC, DESPATX COORDINACIÓ i CODI DE BARRES (DINS DEL MAGATZEM GRAL)</t>
  </si>
  <si>
    <t>SALA INTERCANVI D'EXPERIÈNCIES</t>
  </si>
  <si>
    <t>Seu Villarroel HCB - PLANTA 1</t>
  </si>
  <si>
    <t>11</t>
  </si>
  <si>
    <t>UNITAT 11-1 :G111 - MEDICINA INTERNA GENERAL</t>
  </si>
  <si>
    <t>2</t>
  </si>
  <si>
    <t>HOSPITAL DIA MALALTIES INF. i AUTOIMMUNES (ICMiD)</t>
  </si>
  <si>
    <t>QUIRÒFANS 4-1: TRANSFERS ENTRADA</t>
  </si>
  <si>
    <t>UNITAT 7-1 :G071 ( HAB. TRAUMA)</t>
  </si>
  <si>
    <t>BUNGALOWS LLITS METGE DE GUÀRDIA</t>
  </si>
  <si>
    <t>HELIOS</t>
  </si>
  <si>
    <t>DESPATXOS HELIOS 2-1 MALALTIES INFECCIOSES</t>
  </si>
  <si>
    <t>DESPATXOS HOSPITAL DIA MALALTIES INF. i AUTOIMMUNES (ICMiD)</t>
  </si>
  <si>
    <t>7-9</t>
  </si>
  <si>
    <t>ICN: DIRECCIÓ i ADMINISTRACIÓ</t>
  </si>
  <si>
    <t>CAP SEGURETAT</t>
  </si>
  <si>
    <t>TELEFONISTES (CENTRALETA) + SEGURETAT</t>
  </si>
  <si>
    <t>Seu Villarroel HCB - PLANTA 2</t>
  </si>
  <si>
    <t>UNITAT 9-2: G092 MEDICINA INTERNA GENERAL (ICMiD)</t>
  </si>
  <si>
    <t>UNITAT 7-2: G072 HEPATOLOGIA (ICMDiM)</t>
  </si>
  <si>
    <t>5</t>
  </si>
  <si>
    <t>UNITAT 5-2: DIAGNÒSTIC i TERAPÈUTICA GINECOLÒGICA (URODINAMIA)</t>
  </si>
  <si>
    <t>SALA HOSPITALITZACIÓ G022: UNITAT GERIATRIA D'AGUTS (UGA) ICMiD</t>
  </si>
  <si>
    <t>HOSPITAL DIA LABORATORI DEL SON: ICT - PNEUMOLOGIA (4-2) + DESPACHOS</t>
  </si>
  <si>
    <t>6</t>
  </si>
  <si>
    <t>UNITAT 6-2: G062 HOSPITALITZACIÓ PNEUMOLOGIA (ICT)+ HOSPITAL DE DIA</t>
  </si>
  <si>
    <t>10</t>
  </si>
  <si>
    <t>UNITAT 10-2: HOSPITALITZACIÓ G102 - CIRURGIA ORTOPÈDICA i TRAUMATOLOGIA i REUMATOLOGIA (ICEMEQ)</t>
  </si>
  <si>
    <t>UNITAT 12-2: HOSPITALITZACIÓ G122 - UROLOGIA (ICNU) +SALA ESPERA</t>
  </si>
  <si>
    <t>INTERPAVELLÓ 7-9 : ATENCIÓ INTEGRADA (HDOM)</t>
  </si>
  <si>
    <t>DESPATXOS PASSADÍS:  ICT - Pneumologia</t>
  </si>
  <si>
    <t>MAGATZEM VESTÍBUL GO62</t>
  </si>
  <si>
    <t>INTERPAVELLÓ 6-8 pl 2: ÀREA MEDICOADMINISTRATIVA ICT: PNEUMOLOGIA</t>
  </si>
  <si>
    <t>8-10</t>
  </si>
  <si>
    <t>DESPATXOS PASSADÍS</t>
  </si>
  <si>
    <t>INTERPAVELLÓ 8-10: ÀREA MEDICOADMINISTRATIVA ( OTORINOLARINGOLOGIA - ICEMEQ)</t>
  </si>
  <si>
    <t>DESPATXOS PASSADÍS: ÀREA MÈDICA ICNU. UROLOGIA</t>
  </si>
  <si>
    <t>Seu Villarroel HCB - PLANTA 3</t>
  </si>
  <si>
    <t>UNITAT 11-3: CEX PSQ i PSICOLOGIA INFANTIL i JUVENIL, HOSPITAL DIA (ICN)</t>
  </si>
  <si>
    <t>UNITAT 11-3: CEX PSQ i PSICOLOGIA INFANTIL i JUVENIL, MENJADOR</t>
  </si>
  <si>
    <t xml:space="preserve">UNITAT 9-3: HOSPITALITZACIÓ G093 CIRURGIA HEPÀTICA </t>
  </si>
  <si>
    <t>UNITAT 7-3: UNITAT IO73 CURES INTERMÈDIES + E073 CURES INTENSIVES+REFORÇ</t>
  </si>
  <si>
    <t>5-7</t>
  </si>
  <si>
    <t>INTERPAVELLÓ 5-7 PL3: HEMODINÀMICA HEPÀTICA (ICMDiM)</t>
  </si>
  <si>
    <t>UNITAT 5-3: HOSPITALITZACIÓ G053 GINECOLOGIA (ICGON)</t>
  </si>
  <si>
    <t>UNITAT 3-3: HOSPITALITZACIÓ G033: CIRURGIA CARDIOVASCULAR (ICCV)</t>
  </si>
  <si>
    <t>ENDOSCÒPIES RESPIRATÒRIES: ICR: PNEUMOLOGIA</t>
  </si>
  <si>
    <t>UNITAT NOVES TERÀPIES (INTHER UNIT - FUNDACIÓ) + REP.</t>
  </si>
  <si>
    <r>
      <t xml:space="preserve">UNITAT 8-3: HOSPITALITZACIÓ G083: OTORINOLARINGOLOGIA i CIR. PLÀSTICA (ICEMEQ) / ONCO-HEMATO (ICMHO)+ </t>
    </r>
    <r>
      <rPr>
        <b/>
        <sz val="8"/>
        <rFont val="Arial"/>
        <family val="2"/>
      </rPr>
      <t>S</t>
    </r>
    <r>
      <rPr>
        <sz val="8"/>
        <rFont val="Arial"/>
        <family val="2"/>
      </rPr>
      <t>ALA D'ESPERA</t>
    </r>
  </si>
  <si>
    <t>UNITAT 10-3 : UCI QUIRÚRGIQUES : SALA CIRURGIA CARDIOVASCULAR i TORÀCICA + LLIT DE METGE</t>
  </si>
  <si>
    <t>UNITAT 12-3: HOSPITALITZACIÓ G123: UNITAT DEL GENOLL + SEMINARI PACIENTS</t>
  </si>
  <si>
    <t>HABITACIÓ + LLIT METGE DE GUARDIA</t>
  </si>
  <si>
    <t>INTERPAVELLÓ 6-8 pl3 : ÀREA MEDICOADMINISTRATIVA - ICMHO</t>
  </si>
  <si>
    <t>DESPATXOS</t>
  </si>
  <si>
    <t>HABITACIONS METGES GUÀRDIA (ÀREA MEDICOADMINISTRATIVA OTORRINO)</t>
  </si>
  <si>
    <t>INTERPAV 8-10 pl3 : ÀREA ADMINISTRATIVA ICEMEQ : OTORINOLARINGOLOGIA</t>
  </si>
  <si>
    <t>LLIT METGE DE GUARDIA</t>
  </si>
  <si>
    <t>INTERPAVELLÓ 10-12 pl3 : AREA ADMINISTRATIVA ICCVT (Sala Sessions, Coord. Transplantament)</t>
  </si>
  <si>
    <t>DESPATX PASSADÍS</t>
  </si>
  <si>
    <t>Seu Villarroel HCB - PLANTA 4</t>
  </si>
  <si>
    <t>UNITAT 12-4: INSTITUT CLÍNIC D'ESPECIALITATS MÈDIQUES I QUIRÚRGIQUES ICEMEQ</t>
  </si>
  <si>
    <t>UNITAT 11-4: HOSPITALITZACIÓ G114 PSIQUIATRIA i PSICOLOGIA INFANTIL i JUVENIL (ICN)</t>
  </si>
  <si>
    <t>UNITAT 9-4: HOSPITALITZACIÓ G094: CIRURGIA GENERAL I DIGESTIVA / ENDOCRINOLOGIA (ICMDiM)</t>
  </si>
  <si>
    <t>UNITAT 7-4: HOSPITALITZACIÓ G074 - GASTROENTEROLOGIA (ICMDiM)</t>
  </si>
  <si>
    <t>UNITAT 5-4: HOSPITALITZACIÓ G054 - CIRURGIA GASTROINTESTINAL (ICMDiM)</t>
  </si>
  <si>
    <t>DERMATOLOGIA : FOTOTERÀPIA + HOSPITAL DE DIA + REPÀS WC (PUVA)</t>
  </si>
  <si>
    <t>DERMATOLOGIA : FOTOTERÀPIA + HOSPITAL DE DIA</t>
  </si>
  <si>
    <t>DERMATOLOGIA : FOTOTERÀPIA + HOSPITAL DE DIA (BAÑERAS)</t>
  </si>
  <si>
    <t>NOVA AVI 0-4 : SALA</t>
  </si>
  <si>
    <t>UNITAT 2-4: E024 TRANSPLANTAMENT (ICMHO)+ GO24 HEMATOLOGIA</t>
  </si>
  <si>
    <t>UNITAT 2-4: E024 TRANSPLANTAMENT (ICMHO)+ GO24 HEMATOLOGIA reforç</t>
  </si>
  <si>
    <t>UNITAT 4-4: HOSPITALITZACIÓ G044 - MALALTIES INFECCIOSES (ICMiD) +REF.</t>
  </si>
  <si>
    <t>UNITAT 6-4: HOSPITALITZACIÓ GO64 - NEUROLOGIA (ICN) + DOPPLER</t>
  </si>
  <si>
    <t>INTERPAVELLÓ 6-8 PL4 : UNITAT D'ICTUS (ICN)</t>
  </si>
  <si>
    <t>UNITAT 10-4: HOSPITALITZACIÓ G104 - CIRURGIA ORTOPÈDICA i TRAUMATOLOGIA (ICEMEQ)</t>
  </si>
  <si>
    <t>DESPATX VESTÍBUL (Treball Social)</t>
  </si>
  <si>
    <t>DESPATX COORDINADORA ICGON</t>
  </si>
  <si>
    <t>DESPATXOS DERMATOLOGIA</t>
  </si>
  <si>
    <t>DESPATXOS HOSPITAL DE DIA INFECCIONS</t>
  </si>
  <si>
    <t>INTERPAVELLÓ 4-6 PL4 : ÀREA MEDICOADMINISTRATIVA: ANESTESIOLOGIA</t>
  </si>
  <si>
    <t>HABITACIÓ METGE DE GUÀRDIA (passadís)</t>
  </si>
  <si>
    <t>HABITACIÓ METGE DE GUÀRDIA (fons sala)</t>
  </si>
  <si>
    <t>DESPATXOS PASSADÍS (DONACIÓ I COORDINACIÓ TRANSPLANTAMENT)</t>
  </si>
  <si>
    <t>ESPAI DONOR CENTER + CRONICITAT + TEMPORALS</t>
  </si>
  <si>
    <t>VESTIDORS (Antics despatxos, ampliació neteja diaria)</t>
  </si>
  <si>
    <t>Seu Villarroel HCB - PLANTA 5</t>
  </si>
  <si>
    <t>UNITAT 3-5: LABORATORI ANATOMIA PATOLÒGICA (CDB)+ LAB. IMMUNOHISTOQUÍMICA</t>
  </si>
  <si>
    <t>AVI: UNITAT 1-5 ÀREA VIGILÀNCIA INTENSIVA (ICMiD)</t>
  </si>
  <si>
    <t>UNITAT 4-5: HOSPITALITZACIÓ G045 - NEUROCIRURGIA (ICN)</t>
  </si>
  <si>
    <t>UNITAT 6-5: HOSPITALITZACIÓ G065 - HEMATOLOGIA, ONCOLOGIA i RADIOTERÀPIA (ICMHO)+REFORÇ</t>
  </si>
  <si>
    <t>DIÀLISI D'ANTÍGENS</t>
  </si>
  <si>
    <t>UNITAT 8-5: HOSPITALITZACIÓ G085 - NEFROLOGIA + UTR (ICNU)+REFORÇ</t>
  </si>
  <si>
    <t>UNITAT 10-5: HEMODIÀLISI (HEMODIÀLISI + DIALISI PERITONEAL)+REF</t>
  </si>
  <si>
    <t>ÀRRES ADMINISTRATIVES, DESPATXOS, HABITACIONS METGES DE GUÀRDIA…</t>
  </si>
  <si>
    <t>HABITACIÓ + LLIT METGE DE GUÀRDIA (LABORATORI BIOQUÍMICA)</t>
  </si>
  <si>
    <t>UNITAT 2-5: ÀREA MEDICOADMINISTRATIVA ONCOLOGIA MÈDICA (ICMHO)</t>
  </si>
  <si>
    <t xml:space="preserve">DESPATXOS PASSADÍS: CARDIOLOGIA I AVI </t>
  </si>
  <si>
    <t>WC PÚBLICS (2-5) - NETEJA</t>
  </si>
  <si>
    <t>DESPATXOS PASSADÍS: Treball Social UGA i ICN, METGES UFISS</t>
  </si>
  <si>
    <t>ESCALA INTERPAV 10-12 / PL5 : BIBLIOTECA / SEMINARI</t>
  </si>
  <si>
    <t>WC REPÀS</t>
  </si>
  <si>
    <t>UNITAT 12-5: ÀREA MEDICOADMINISTRATIVA - SERVEI DE NEFROLOGIA i TRANSPLANTAMENT RENAL (ICNU)</t>
  </si>
  <si>
    <t>Seu Villarroel HCB - PLANTA 6</t>
  </si>
  <si>
    <t>HOSPITAL DIA DE PSIQUIATRIA</t>
  </si>
  <si>
    <t>ÀREA QUIRURGICA ORL :Q 7.6.2-1</t>
  </si>
  <si>
    <t>UNITAT 2-6 (ICCV): HOSPITALITZACIÓ G026 - CARDIOLOGIA</t>
  </si>
  <si>
    <t>13</t>
  </si>
  <si>
    <t>URGÈNCIES PLANTA 6: URGÈNCIES PSIQUIATRIA (de dll a dv) +SUPORT</t>
  </si>
  <si>
    <t>Seu Villarroel HCB - PLANTA 7</t>
  </si>
  <si>
    <t>HOSPITAL DE DIA  + LAVABOS</t>
  </si>
  <si>
    <t>UNITAT 9-7: PSIQUIATRIA G097 +REF. (HOSPITALIZACIÓN)</t>
  </si>
  <si>
    <t>INTERPAVELLÓ 5-7: HOSPITAL DIA ENDOCRINOLOGIA (ICMDiM)</t>
  </si>
  <si>
    <t>HABITACIÓN + LLIT METGE DE GUÀRDIA</t>
  </si>
  <si>
    <t>DESPATX CARDIOVASCULAR (1-5)</t>
  </si>
  <si>
    <t>Seu Villarroel HCB</t>
  </si>
  <si>
    <t>SERVEIS PER TRUCADA O NO QUANTIFICABLES</t>
  </si>
  <si>
    <t>ALTES</t>
  </si>
  <si>
    <t>BANYERES</t>
  </si>
  <si>
    <t xml:space="preserve">DAVANTALS 8-1 / 5-1 / 5ª UCIES </t>
  </si>
  <si>
    <t>CÀMARA PENTAMICINA</t>
  </si>
  <si>
    <t>SALES BLANQUES</t>
  </si>
  <si>
    <t>Ciutat de la Justicia
Gran Via de les corts Catalanes, 111.</t>
  </si>
  <si>
    <t>INSTITUT MEDICINA LEGAL (DONOR CENTER)</t>
  </si>
  <si>
    <t>ZONES COMUNS</t>
  </si>
  <si>
    <t>PAS AMBULÀNCIES</t>
  </si>
  <si>
    <t>PASSADÍS CONNEXIÓ CONSULTA EXTERNA</t>
  </si>
  <si>
    <t>ESPAIS CONGELADORS CELLEX</t>
  </si>
  <si>
    <t>GARETES SEGURETAT (NORD/SUD/CASANOVAS)</t>
  </si>
  <si>
    <t>PASSADÍS SOTERRANI</t>
  </si>
  <si>
    <t>PASSADÍS PLANTA 1ª + FINESTRES</t>
  </si>
  <si>
    <t>PASSADÍS PLANTA 3ª + FINESTRES</t>
  </si>
  <si>
    <t>HALL D'ENTRADA</t>
  </si>
  <si>
    <t>PATI PLANTA 1</t>
  </si>
  <si>
    <t>PATÍ RESIDUS</t>
  </si>
  <si>
    <t>NUCLI NORD</t>
  </si>
  <si>
    <t>NUCLI SUD</t>
  </si>
  <si>
    <t>ESCALA 1</t>
  </si>
  <si>
    <t xml:space="preserve"> -</t>
  </si>
  <si>
    <t>ESCALA 2</t>
  </si>
  <si>
    <t>ESCALA 5</t>
  </si>
  <si>
    <t>ESCALA 6</t>
  </si>
  <si>
    <t>ESCALA 7</t>
  </si>
  <si>
    <t>ESCALA 8</t>
  </si>
  <si>
    <t>ESCALA 9</t>
  </si>
  <si>
    <t>ESCALA 10</t>
  </si>
  <si>
    <t>ESCALA 11</t>
  </si>
  <si>
    <t>ESCALA 12</t>
  </si>
  <si>
    <t>CONNEXIÓ PLANTA 4</t>
  </si>
  <si>
    <t>TERRASSA 4-3</t>
  </si>
  <si>
    <t>PARELLS: 4-1 / 4/6-1 / 6/8-1 / 8/10-1 / 10/12-1</t>
  </si>
  <si>
    <t xml:space="preserve">IMPARELLS: 9/11-1 / 7/9-1 / 5/7-1 / 3/5-1 / 3-1 </t>
  </si>
  <si>
    <t>TERRASSES INTERIORS: 7/9-2 / 4/6-2 / 6/8-2</t>
  </si>
  <si>
    <t>TERRASSES INTER PABELLÓ: 4/6-5 / 6/8-5 / 8/10-5</t>
  </si>
  <si>
    <t>PONTS D'EMERGÈNCIA: 9/11-5 / 7/9-5 / 5/7-5 / 3/5-5 / 5/7-7</t>
  </si>
  <si>
    <t>PASSAREL·LA INTERIOR PABELLÓ 1-2</t>
  </si>
  <si>
    <t>PASSAREL·LA URGÈNCIES 6ªPTA.</t>
  </si>
  <si>
    <t xml:space="preserve">Consultes Externes (carrer Rosselló, 161) </t>
  </si>
  <si>
    <t>Ala</t>
  </si>
  <si>
    <t>ALA CASANOVA : ADICCIONES (C. 51 A 56) CONSULTES MED.TROPICAL/MED. PREVENTIVA/DET PRECOÇ  (C. 63 A 71)</t>
  </si>
  <si>
    <t>-3</t>
  </si>
  <si>
    <t>VESTIDORS Nº 2, Nº 3 I Nº 6</t>
  </si>
  <si>
    <t xml:space="preserve">Centre REINA AMALIA </t>
  </si>
  <si>
    <t>REINA AMALIA</t>
  </si>
  <si>
    <t>HOSPITAL DIA MALALTIES NEURODEGENERATIVES (ICN)</t>
  </si>
  <si>
    <t>SANT PAU 114</t>
  </si>
  <si>
    <t>ESPAI INVESTIGACIÓ (GRUPS TREBALL)</t>
  </si>
  <si>
    <t xml:space="preserve"> CEX de PSIQUIATRIA (Rosselló 140)</t>
  </si>
  <si>
    <t>CEX PSQ</t>
  </si>
  <si>
    <t>0 i ALTELL</t>
  </si>
  <si>
    <t>CONSULTES EXTERNES DE PSIQUIATRIA</t>
  </si>
  <si>
    <t xml:space="preserve"> REHABILITACIÓ (Casanova 160)</t>
  </si>
  <si>
    <t>REHABILITACIÓ</t>
  </si>
  <si>
    <t>-1 i BAIXA</t>
  </si>
  <si>
    <t>REHABILITACIÓ  (tot)</t>
  </si>
  <si>
    <t>DIÀLISI MANSO (C/Manso 29-31)</t>
  </si>
  <si>
    <t>DIÀLISIS MANSO</t>
  </si>
  <si>
    <t>TOTES</t>
  </si>
  <si>
    <t>DIÀLISIS</t>
  </si>
  <si>
    <t>MAGATZEM CORNELLÀ/SANT JUST</t>
  </si>
  <si>
    <t>MAGATZEM SANT JUST</t>
  </si>
  <si>
    <t>MAGATZEM CORNELLÀ</t>
  </si>
  <si>
    <t>MAGATZEM GENERAL CORNELLÀ</t>
  </si>
  <si>
    <t>ROSSELLÓ 138</t>
  </si>
  <si>
    <t>Direcció Qualitat / Medicina Preventiva i Epidemiologia / Farmacologia Clínica (UASP)</t>
  </si>
  <si>
    <t>MALLORCA 183</t>
  </si>
  <si>
    <t>DESPATXOS INFORMÀTICA MÈDICA, FUNDACÍO, IDIBAPS, ICMHO + ARXIUS (TOTS ELS DESPATXOS OCUPATS)</t>
  </si>
  <si>
    <t>ENTRESOL</t>
  </si>
  <si>
    <t>IDIBAPS I RECERCA</t>
  </si>
  <si>
    <t>IDIBAPS, FUNDACIÓ CLINIC: FARMACOLOGIA, PREDIMED i COMITÉ D'EMPRESA</t>
  </si>
  <si>
    <t>ONCOLOGIA RADIOTERÀPIDA EDIFICI SATÈL·LIT GRANOLLERS</t>
  </si>
  <si>
    <t>BARTOMEU BRUFALT 33</t>
  </si>
  <si>
    <t>ACCELERADORS, TAC, DESPATXOS, CONSULTES, SALES ESPERA, BANYS..</t>
  </si>
  <si>
    <t>SEGONA</t>
  </si>
  <si>
    <t>ESCALES I ASCENSOR DE LA PLANTA 0 A LA PLANTA 2</t>
  </si>
  <si>
    <t>CÒRSEGA 173 (DIE)</t>
  </si>
  <si>
    <t>CÒRSEGA 173</t>
  </si>
  <si>
    <t>PRIMERA</t>
  </si>
  <si>
    <t>DESPATXOS, SALES DE REUNIONS, OFFICE, BANYS, PASSADISSOS</t>
  </si>
  <si>
    <t>Seu Villarroel HCB BARNACLÍNIC</t>
  </si>
  <si>
    <t>ESCALA</t>
  </si>
  <si>
    <t>DESPATX GESTIÓ de PACIENTS (SITUAT AL NUCLI 4-7)</t>
  </si>
  <si>
    <t xml:space="preserve">UNITAT 2-7: HOSPITALITZACIÓ G027 - BARNACLINIC </t>
  </si>
  <si>
    <t>Seu Rosselló 132</t>
  </si>
  <si>
    <t>Rosselló, 132</t>
  </si>
  <si>
    <t>BARNACLÍNIC : ODONTOLOGIA</t>
  </si>
  <si>
    <t>BARNACLÍNIC : ODONTOLOGIA REPÀS</t>
  </si>
  <si>
    <t>C/ CASANOVA 153</t>
  </si>
  <si>
    <t>CASANOVA 153 LOCAL 1</t>
  </si>
  <si>
    <t>BAIXOS</t>
  </si>
  <si>
    <t>BARNACLÍNIC (Depatxos i Call Center</t>
  </si>
  <si>
    <t>CASANOVA 153 LOCAL2</t>
  </si>
  <si>
    <t>BARNACLINIC CONSULTES FIV</t>
  </si>
  <si>
    <t>Aquestes dades de BCL estan actualitzades a data 10 febrer 2025, a diferencia de la resta de lots de la licitació.</t>
  </si>
  <si>
    <t>Seu Maternitat HCB</t>
  </si>
  <si>
    <t>ALA</t>
  </si>
  <si>
    <t>dll-dv (N)</t>
  </si>
  <si>
    <t>ds, dg i fest (N)</t>
  </si>
  <si>
    <t>MODIFICACIONS</t>
  </si>
  <si>
    <t>ALA LLEVANT</t>
  </si>
  <si>
    <t>FARMÀCIA</t>
  </si>
  <si>
    <t>CONSULTES OSTETRICIA DE LA 5 A LA 28 / SALES D'ESPERA I LAVABOS PÚBLICS</t>
  </si>
  <si>
    <t>DATA</t>
  </si>
  <si>
    <t>ZONA</t>
  </si>
  <si>
    <t>TIPUS</t>
  </si>
  <si>
    <t>HORES</t>
  </si>
  <si>
    <t>RESONÀNCIA MAGNÈTICA / RADIOLOGIA / CDI</t>
  </si>
  <si>
    <t>Reducció 2h de dl-dv del SAVI que es reubiquen 1 hora a Helios 2-1 i 1 hora a consultes de Ginecologia 5-2</t>
  </si>
  <si>
    <t>Reubicació recursos</t>
  </si>
  <si>
    <t>10h/setmana</t>
  </si>
  <si>
    <t>MEDICINA FETAL 2: ECOGRAFIES(E02/E03/E06/E07/E08)+SECRETARIA+SALA D'ESPERA</t>
  </si>
  <si>
    <t>Ampliació 2h/dia quiròfan ICOF</t>
  </si>
  <si>
    <t>Ampliació</t>
  </si>
  <si>
    <t>CONSULTA 24 (ELS DILLUNS)</t>
  </si>
  <si>
    <t>Ampliació magatzem laboratori de prerfusió (10-4)</t>
  </si>
  <si>
    <t>0,5h/setmana</t>
  </si>
  <si>
    <t>SALA D'ESPERA OBSTETRICIA</t>
  </si>
  <si>
    <t>Endoscopia digestiva (3-2) l'assumeix la neteja de HCB (3h/dia) i Ndavant assumeix la neteja de despatxos ubicats a la 1.5 de 18h a 21h (3h/dia)</t>
  </si>
  <si>
    <t>Intercanvi espais</t>
  </si>
  <si>
    <t>15h/setmana</t>
  </si>
  <si>
    <t>ALA PONENT</t>
  </si>
  <si>
    <t>SALA DE PARTS + URGÈNCIES</t>
  </si>
  <si>
    <t>Ampliació Reina Amalia per neteja del pati exterior, dimarts i divendres 1h/dia</t>
  </si>
  <si>
    <t>2h/setmana</t>
  </si>
  <si>
    <t xml:space="preserve">TRIATGE / URGÈNCIES OBSTETRICIA </t>
  </si>
  <si>
    <t>Neteja diària de l'edifici satèl·lit de l'Hospital Clínic de Barcelona a Granollers</t>
  </si>
  <si>
    <t>40h/setmana</t>
  </si>
  <si>
    <t>CONSULTA ECO 6</t>
  </si>
  <si>
    <t>Peó residus maternitat 4h/dia de dilluns a divendres</t>
  </si>
  <si>
    <t xml:space="preserve">20h/setmana </t>
  </si>
  <si>
    <t>CONSULTA ECO 7</t>
  </si>
  <si>
    <t>ANNEX/PALAUET</t>
  </si>
  <si>
    <t>CONSULTA 17 OFTALMOLOGIA + TRIATGE</t>
  </si>
  <si>
    <t>Ampliació 2.1 Hospital de dia. 4,5 hores diaries</t>
  </si>
  <si>
    <t>22,5h/setmana</t>
  </si>
  <si>
    <t>CONNEXIÓ ED PRINCIPAL-PALAUET.(CONSULTA EXTERNA OFTALMOLOGIA, BANYS, INFERMERIA BC NATAL, DESPATXOS)</t>
  </si>
  <si>
    <t>Ampliació Barnaclínic (Casanova despatxos)</t>
  </si>
  <si>
    <t xml:space="preserve">Sala d'espera, Mostrador, WC Públics </t>
  </si>
  <si>
    <t xml:space="preserve">Ampliació 12-3 laboratori de perfusió de la sala 10-4. S'afegeixen 2 netejes </t>
  </si>
  <si>
    <t>30 min/setmana</t>
  </si>
  <si>
    <t>Ampliació 10-4, canvi activitat de despatx a office. S'augmenten 3 dies/setmana</t>
  </si>
  <si>
    <t>60 min/setmana</t>
  </si>
  <si>
    <t>LABORATORIS</t>
  </si>
  <si>
    <t>Carrer Sant Pau 114 5h diaries de dilluns a divendres</t>
  </si>
  <si>
    <t xml:space="preserve">Ampliació </t>
  </si>
  <si>
    <t>25h/setmana</t>
  </si>
  <si>
    <t>HABITACIONS METGE DE GUÀRDIA</t>
  </si>
  <si>
    <t>Sala 12-4 neteja diaria de vestuaris nous (abans despatxos) S'afegeixen 30 min 4 cops a la setmana i 30 minuts diumenges i festius.</t>
  </si>
  <si>
    <t>150min/setmana</t>
  </si>
  <si>
    <t>NEONATOLOGIA</t>
  </si>
  <si>
    <t>Despatx cardiovascular a la 4-7 (pertany a la 1-5). 2 cops a la setmana 20 minuts</t>
  </si>
  <si>
    <t>40min/setmana</t>
  </si>
  <si>
    <t>BLOC QUIRÚRGIC OFTALMOLOGIA</t>
  </si>
  <si>
    <t>Neteja Còrsega 173 3h diaries de dilluns a divendres</t>
  </si>
  <si>
    <t>ALA CENTRAL</t>
  </si>
  <si>
    <t>DESPATX EYE TRAINING / VESTÍBUL / SALA D'ESPERA / PORTA ASCENSOR</t>
  </si>
  <si>
    <t>MEDICINA MATERNOFETAL 2 HOSPITALITZACIÓ GEL 2</t>
  </si>
  <si>
    <t>USMP: HOSPITAL DE DIA MARE-BEBÉ</t>
  </si>
  <si>
    <t>MEDICINA MATERNOFETAL 2 HOSPITALITZACIÓ GEL 3</t>
  </si>
  <si>
    <t>INCIDÈNCIES I BANYS -1, 0 I 2 / INCIDÈNCIES NIT</t>
  </si>
  <si>
    <t>ALTES, ESPAIS DE CIRCULACIÓ, INCIDÈNCIES, SUPORT</t>
  </si>
  <si>
    <t>ALTES HOSPITALITZACIÓ + BANYS PÚBLICS</t>
  </si>
  <si>
    <t>ESPAI DE ECOS A CUINA</t>
  </si>
  <si>
    <t>VESTIDORS PERSONAL I VESTIDORS MANTENIMENT</t>
  </si>
  <si>
    <t>GARITA DE SEGURETAT</t>
  </si>
  <si>
    <t>NETEJA ASCENSORS</t>
  </si>
  <si>
    <t>RECEPCIÓ, SALA D'ESPERA, TRIATGE/ OFTALMOLOGIA</t>
  </si>
  <si>
    <t>WC'S PUBLICS PLANTA 0</t>
  </si>
  <si>
    <t xml:space="preserve"> TREBALL SOCIAL/ SEM /  DESPATXOS</t>
  </si>
  <si>
    <t>ZONES COMUNS PLANTA 2 (Cap de setmana)</t>
  </si>
  <si>
    <t>ESPAIS DE CIRCULACIÓ GENERALS</t>
  </si>
  <si>
    <t>DE LA PLANTA -1 A LA 3</t>
  </si>
  <si>
    <t>HELIOS 2 i HELIOS 3</t>
  </si>
  <si>
    <t>fesf(M)</t>
  </si>
  <si>
    <t>fest(T)</t>
  </si>
  <si>
    <t>fest(N)</t>
  </si>
  <si>
    <t>FUNDACIÓ CLINIC: LABORATORI RECERCA MEDICINA FETAL  + RESTA PLANTA</t>
  </si>
  <si>
    <t>TOTA LA PLANTA (FUNDACIÓ, IBC + RESTA PLANTA)</t>
  </si>
  <si>
    <t>TOTAL LA PLANTA (DIR. PER A LES PERSONES, COMPRES, SALA D'ACTES…)</t>
  </si>
  <si>
    <t>HELIOS 3</t>
  </si>
  <si>
    <t>LABORATORIS IBC</t>
  </si>
  <si>
    <t>C.E HEPATOLOGIA / LAB. ICOF / COMPRES / MANTENIMENT</t>
  </si>
  <si>
    <t>1/18</t>
  </si>
  <si>
    <t xml:space="preserve">Aspectes a Tenir en Compte
1.-Temps detallat: El temps especificat es refereix al temps brut, és a dir, inclou els descansos que es fan dins de la jornada laboral diària.
2.-Temps orientatiu: El temps indicat representa una mitjana dels temps diaris i té un caràcter orientatiu.
3.-Abast del servei de licitació:
A més del servei de neteja detallat en aquest annex, cal tenir present que l’objecte de la licitació també inclou altres serveis no desglossats específicament als punts anteriors, com ara:
-Neteja a fons dels lots 1, 2 i 4 (vegeu Annex 16).
-Servei de recollida de residus (vegeu Annex 2 i Annex 14. I-HCB-HP-HOT-NET01-02 Instrucció per a la recollida de Residus, agulles i vidre).
-Tasques de coordinació i supervisió, realitzades pel personal encarregat.
4.-Caràcter orientatiu de l'annex: Aquest Annex 8 proporciona una valoració orientativa del temps de dedicació en cadascun dels espais inclosos en l'abast del servei subcontractat. 
Es destaca que les dades sobre el metratge exposades a l’annex tenen un caràcter orientatiu. Això implica que els totals de metratge indicats no corresponen exactament a la realitat, ja que, com podreu observar, falten dades específiques de metratge detallat per a alguns espais concrets. Per aquest motiu, prevaldrà el dimensionament establert als plànols adjunts a l’annex 21 i al metratge global dels edificis de l’annex 1.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</si>
</sst>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9"/>
      <name val="Arial"/>
      <family val="2"/>
    </font>
    <font>
      <sz val="9"/>
      <name val="Calibri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name val="Arial"/>
      <family val="2"/>
    </font>
    <font>
      <sz val="9"/>
      <color indexed="8"/>
      <name val="Calibri"/>
      <family val="2"/>
    </font>
    <font>
      <sz val="14"/>
      <name val="Arial"/>
      <family val="2"/>
    </font>
    <font>
      <sz val="8"/>
      <name val="Calibri"/>
      <family val="2"/>
    </font>
    <font>
      <sz val="8"/>
      <name val="Calibri"/>
      <family val="2"/>
      <scheme val="minor"/>
    </font>
    <font>
      <sz val="9"/>
      <color indexed="8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sz val="7"/>
      <name val="Arial"/>
      <family val="2"/>
    </font>
    <font>
      <sz val="12"/>
      <color theme="1"/>
      <name val="Calibri"/>
      <family val="2"/>
      <scheme val="minor"/>
    </font>
    <font>
      <i/>
      <sz val="8"/>
      <color indexed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2"/>
      <color theme="1"/>
      <name val="Arial"/>
      <family val="2"/>
    </font>
    <font>
      <sz val="12"/>
      <name val="Calibri"/>
      <family val="2"/>
      <scheme val="minor"/>
    </font>
    <font>
      <vertAlign val="superscript"/>
      <sz val="9"/>
      <name val="Arial"/>
      <family val="2"/>
    </font>
    <font>
      <vertAlign val="superscript"/>
      <sz val="9"/>
      <color indexed="8"/>
      <name val="Arial"/>
      <family val="2"/>
    </font>
    <font>
      <sz val="9"/>
      <name val="Calibri"/>
      <family val="2"/>
      <scheme val="minor"/>
    </font>
    <font>
      <sz val="9"/>
      <color theme="1"/>
      <name val="Arial"/>
      <family val="2"/>
    </font>
    <font>
      <b/>
      <sz val="11"/>
      <name val="Calibri"/>
      <family val="2"/>
      <scheme val="minor"/>
    </font>
    <font>
      <b/>
      <sz val="14"/>
      <name val="Arial"/>
      <family val="2"/>
    </font>
    <font>
      <sz val="7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b/>
      <sz val="12"/>
      <name val="Aptos Narrow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strike/>
      <sz val="14"/>
      <color rgb="FFFF0000"/>
      <name val="Arial"/>
      <family val="2"/>
    </font>
    <font>
      <strike/>
      <sz val="11"/>
      <color rgb="FFFF0000"/>
      <name val="Calibri"/>
      <family val="2"/>
      <scheme val="minor"/>
    </font>
    <font>
      <strike/>
      <sz val="9"/>
      <color rgb="FFFF0000"/>
      <name val="Calibri"/>
      <family val="2"/>
    </font>
    <font>
      <strike/>
      <sz val="10"/>
      <color rgb="FFFF0000"/>
      <name val="Arial"/>
      <family val="2"/>
    </font>
    <font>
      <sz val="10"/>
      <color rgb="FFFF0000"/>
      <name val="Times New Roman"/>
      <family val="1"/>
    </font>
    <font>
      <b/>
      <sz val="12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Gray">
        <fgColor indexed="43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1" tint="0.24994659260841701"/>
      </bottom>
      <diagonal/>
    </border>
    <border>
      <left/>
      <right style="thin">
        <color theme="1" tint="0.2499465926084170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24994659260841701"/>
      </top>
      <bottom style="thin">
        <color theme="1" tint="0.499984740745262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</cellStyleXfs>
  <cellXfs count="323">
    <xf numFmtId="0" fontId="0" fillId="0" borderId="0" xfId="0"/>
    <xf numFmtId="0" fontId="10" fillId="2" borderId="0" xfId="1" applyFont="1" applyFill="1"/>
    <xf numFmtId="49" fontId="2" fillId="2" borderId="0" xfId="1" applyNumberFormat="1" applyFont="1" applyFill="1" applyAlignment="1">
      <alignment horizontal="center" vertical="center"/>
    </xf>
    <xf numFmtId="0" fontId="3" fillId="2" borderId="0" xfId="2" applyFill="1" applyAlignment="1">
      <alignment horizontal="left"/>
    </xf>
    <xf numFmtId="0" fontId="1" fillId="2" borderId="0" xfId="1" applyFill="1"/>
    <xf numFmtId="0" fontId="2" fillId="2" borderId="0" xfId="1" applyFont="1" applyFill="1"/>
    <xf numFmtId="0" fontId="11" fillId="2" borderId="0" xfId="2" applyFont="1" applyFill="1" applyAlignment="1">
      <alignment horizontal="left"/>
    </xf>
    <xf numFmtId="49" fontId="2" fillId="2" borderId="0" xfId="1" applyNumberFormat="1" applyFont="1" applyFill="1" applyAlignment="1">
      <alignment horizontal="center"/>
    </xf>
    <xf numFmtId="0" fontId="6" fillId="3" borderId="3" xfId="2" applyFont="1" applyFill="1" applyBorder="1" applyAlignment="1">
      <alignment horizontal="center" vertical="center"/>
    </xf>
    <xf numFmtId="49" fontId="2" fillId="2" borderId="4" xfId="1" applyNumberFormat="1" applyFont="1" applyFill="1" applyBorder="1" applyAlignment="1">
      <alignment horizontal="center" vertical="center"/>
    </xf>
    <xf numFmtId="1" fontId="8" fillId="2" borderId="4" xfId="1" applyNumberFormat="1" applyFont="1" applyFill="1" applyBorder="1" applyAlignment="1">
      <alignment horizontal="center"/>
    </xf>
    <xf numFmtId="0" fontId="2" fillId="0" borderId="0" xfId="1" applyFont="1"/>
    <xf numFmtId="1" fontId="8" fillId="0" borderId="4" xfId="1" applyNumberFormat="1" applyFont="1" applyBorder="1" applyAlignment="1">
      <alignment horizontal="center"/>
    </xf>
    <xf numFmtId="0" fontId="2" fillId="2" borderId="0" xfId="2" applyFont="1" applyFill="1" applyAlignment="1">
      <alignment horizontal="left" vertical="center"/>
    </xf>
    <xf numFmtId="1" fontId="8" fillId="2" borderId="0" xfId="1" applyNumberFormat="1" applyFont="1" applyFill="1" applyAlignment="1">
      <alignment horizontal="center"/>
    </xf>
    <xf numFmtId="0" fontId="8" fillId="2" borderId="0" xfId="1" applyFont="1" applyFill="1" applyAlignment="1">
      <alignment horizontal="center" vertical="center"/>
    </xf>
    <xf numFmtId="0" fontId="11" fillId="2" borderId="0" xfId="2" applyFont="1" applyFill="1" applyAlignment="1">
      <alignment horizontal="right" vertical="center"/>
    </xf>
    <xf numFmtId="3" fontId="1" fillId="2" borderId="1" xfId="1" applyNumberFormat="1" applyFill="1" applyBorder="1" applyAlignment="1">
      <alignment horizontal="center" vertical="center"/>
    </xf>
    <xf numFmtId="49" fontId="2" fillId="0" borderId="0" xfId="1" applyNumberFormat="1" applyFont="1" applyAlignment="1">
      <alignment horizontal="center" vertical="center"/>
    </xf>
    <xf numFmtId="0" fontId="11" fillId="0" borderId="0" xfId="2" applyFont="1" applyAlignment="1">
      <alignment horizontal="left"/>
    </xf>
    <xf numFmtId="0" fontId="1" fillId="0" borderId="0" xfId="1"/>
    <xf numFmtId="0" fontId="3" fillId="0" borderId="0" xfId="2" applyAlignment="1">
      <alignment horizontal="left"/>
    </xf>
    <xf numFmtId="0" fontId="0" fillId="2" borderId="0" xfId="0" applyFill="1"/>
    <xf numFmtId="0" fontId="4" fillId="2" borderId="7" xfId="2" applyFont="1" applyFill="1" applyBorder="1" applyAlignment="1">
      <alignment horizontal="center" vertical="center"/>
    </xf>
    <xf numFmtId="49" fontId="2" fillId="2" borderId="3" xfId="3" applyNumberFormat="1" applyFont="1" applyFill="1" applyBorder="1" applyAlignment="1">
      <alignment horizontal="center" vertical="center"/>
    </xf>
    <xf numFmtId="0" fontId="2" fillId="2" borderId="0" xfId="3" applyFont="1" applyFill="1" applyAlignment="1">
      <alignment vertical="center"/>
    </xf>
    <xf numFmtId="49" fontId="2" fillId="2" borderId="0" xfId="3" applyNumberFormat="1" applyFont="1" applyFill="1" applyAlignment="1">
      <alignment horizontal="center" vertical="center"/>
    </xf>
    <xf numFmtId="0" fontId="15" fillId="2" borderId="0" xfId="2" applyFont="1" applyFill="1" applyAlignment="1">
      <alignment horizontal="left"/>
    </xf>
    <xf numFmtId="0" fontId="1" fillId="2" borderId="0" xfId="3" applyFill="1"/>
    <xf numFmtId="0" fontId="8" fillId="2" borderId="0" xfId="3" applyFont="1" applyFill="1" applyAlignment="1">
      <alignment horizontal="center" vertical="center"/>
    </xf>
    <xf numFmtId="0" fontId="2" fillId="2" borderId="0" xfId="3" applyFont="1" applyFill="1"/>
    <xf numFmtId="0" fontId="2" fillId="2" borderId="0" xfId="1" applyFont="1" applyFill="1" applyAlignment="1">
      <alignment vertical="center"/>
    </xf>
    <xf numFmtId="0" fontId="9" fillId="2" borderId="0" xfId="3" applyFont="1" applyFill="1"/>
    <xf numFmtId="0" fontId="2" fillId="2" borderId="0" xfId="3" applyFont="1" applyFill="1" applyAlignment="1">
      <alignment horizontal="center"/>
    </xf>
    <xf numFmtId="0" fontId="8" fillId="0" borderId="0" xfId="3" applyFont="1" applyAlignment="1">
      <alignment horizontal="center" vertical="center"/>
    </xf>
    <xf numFmtId="0" fontId="1" fillId="0" borderId="0" xfId="3"/>
    <xf numFmtId="49" fontId="16" fillId="2" borderId="9" xfId="0" applyNumberFormat="1" applyFont="1" applyFill="1" applyBorder="1" applyAlignment="1">
      <alignment horizontal="center" vertical="center"/>
    </xf>
    <xf numFmtId="0" fontId="16" fillId="2" borderId="9" xfId="2" applyFont="1" applyFill="1" applyBorder="1" applyAlignment="1">
      <alignment horizontal="left" vertical="center"/>
    </xf>
    <xf numFmtId="1" fontId="4" fillId="2" borderId="0" xfId="2" applyNumberFormat="1" applyFont="1" applyFill="1" applyAlignment="1">
      <alignment horizontal="center" vertical="center"/>
    </xf>
    <xf numFmtId="0" fontId="6" fillId="2" borderId="0" xfId="3" applyFont="1" applyFill="1"/>
    <xf numFmtId="0" fontId="9" fillId="2" borderId="0" xfId="2" applyFont="1" applyFill="1" applyAlignment="1">
      <alignment horizontal="left"/>
    </xf>
    <xf numFmtId="0" fontId="2" fillId="2" borderId="0" xfId="1" applyFont="1" applyFill="1" applyAlignment="1">
      <alignment horizontal="left" vertical="center"/>
    </xf>
    <xf numFmtId="1" fontId="8" fillId="2" borderId="0" xfId="1" applyNumberFormat="1" applyFont="1" applyFill="1" applyAlignment="1">
      <alignment horizontal="center" vertical="center"/>
    </xf>
    <xf numFmtId="0" fontId="2" fillId="2" borderId="0" xfId="2" applyFont="1" applyFill="1" applyAlignment="1">
      <alignment horizontal="left"/>
    </xf>
    <xf numFmtId="3" fontId="8" fillId="2" borderId="0" xfId="1" applyNumberFormat="1" applyFont="1" applyFill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1" fontId="10" fillId="2" borderId="0" xfId="1" applyNumberFormat="1" applyFont="1" applyFill="1"/>
    <xf numFmtId="0" fontId="8" fillId="2" borderId="13" xfId="1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center"/>
    </xf>
    <xf numFmtId="3" fontId="8" fillId="2" borderId="0" xfId="2" applyNumberFormat="1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2" fillId="2" borderId="3" xfId="2" applyFont="1" applyFill="1" applyBorder="1" applyAlignment="1">
      <alignment horizontal="left" vertical="center"/>
    </xf>
    <xf numFmtId="1" fontId="8" fillId="2" borderId="0" xfId="2" applyNumberFormat="1" applyFont="1" applyFill="1" applyAlignment="1">
      <alignment horizontal="center" vertical="center"/>
    </xf>
    <xf numFmtId="0" fontId="13" fillId="2" borderId="0" xfId="2" applyFont="1" applyFill="1" applyAlignment="1">
      <alignment horizontal="left"/>
    </xf>
    <xf numFmtId="1" fontId="8" fillId="2" borderId="16" xfId="2" applyNumberFormat="1" applyFont="1" applyFill="1" applyBorder="1" applyAlignment="1">
      <alignment horizontal="center" vertical="center"/>
    </xf>
    <xf numFmtId="1" fontId="8" fillId="2" borderId="16" xfId="1" applyNumberFormat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49" fontId="2" fillId="0" borderId="4" xfId="1" applyNumberFormat="1" applyFont="1" applyBorder="1" applyAlignment="1">
      <alignment horizontal="center" vertical="center"/>
    </xf>
    <xf numFmtId="0" fontId="2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2" fillId="0" borderId="4" xfId="2" applyFont="1" applyBorder="1" applyAlignment="1">
      <alignment horizontal="left" vertical="center"/>
    </xf>
    <xf numFmtId="0" fontId="7" fillId="0" borderId="4" xfId="2" applyFont="1" applyBorder="1" applyAlignment="1">
      <alignment horizontal="left" vertical="center"/>
    </xf>
    <xf numFmtId="0" fontId="2" fillId="0" borderId="4" xfId="1" applyFont="1" applyBorder="1" applyAlignment="1">
      <alignment vertical="center"/>
    </xf>
    <xf numFmtId="1" fontId="8" fillId="0" borderId="4" xfId="1" applyNumberFormat="1" applyFont="1" applyBorder="1" applyAlignment="1">
      <alignment horizontal="center" vertical="center"/>
    </xf>
    <xf numFmtId="0" fontId="13" fillId="0" borderId="4" xfId="2" applyFont="1" applyBorder="1" applyAlignment="1">
      <alignment horizontal="left" vertical="center"/>
    </xf>
    <xf numFmtId="1" fontId="8" fillId="0" borderId="16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center" vertical="center"/>
    </xf>
    <xf numFmtId="0" fontId="2" fillId="0" borderId="4" xfId="2" applyFont="1" applyBorder="1" applyAlignment="1">
      <alignment horizontal="left"/>
    </xf>
    <xf numFmtId="0" fontId="2" fillId="0" borderId="4" xfId="2" applyFont="1" applyBorder="1" applyAlignment="1">
      <alignment vertical="center"/>
    </xf>
    <xf numFmtId="3" fontId="8" fillId="0" borderId="16" xfId="1" applyNumberFormat="1" applyFont="1" applyBorder="1" applyAlignment="1">
      <alignment horizontal="center" vertical="center"/>
    </xf>
    <xf numFmtId="0" fontId="2" fillId="0" borderId="0" xfId="2" applyFont="1" applyAlignment="1">
      <alignment horizontal="left" vertical="center"/>
    </xf>
    <xf numFmtId="49" fontId="2" fillId="0" borderId="0" xfId="1" applyNumberFormat="1" applyFont="1" applyAlignment="1">
      <alignment horizontal="center"/>
    </xf>
    <xf numFmtId="49" fontId="16" fillId="0" borderId="4" xfId="1" applyNumberFormat="1" applyFont="1" applyBorder="1" applyAlignment="1">
      <alignment horizontal="center" vertical="center"/>
    </xf>
    <xf numFmtId="3" fontId="8" fillId="2" borderId="1" xfId="1" applyNumberFormat="1" applyFont="1" applyFill="1" applyBorder="1" applyAlignment="1">
      <alignment horizontal="center" vertical="center"/>
    </xf>
    <xf numFmtId="1" fontId="1" fillId="2" borderId="1" xfId="1" applyNumberFormat="1" applyFill="1" applyBorder="1" applyAlignment="1">
      <alignment horizontal="center" vertical="center"/>
    </xf>
    <xf numFmtId="0" fontId="19" fillId="2" borderId="0" xfId="0" applyFont="1" applyFill="1"/>
    <xf numFmtId="0" fontId="21" fillId="0" borderId="0" xfId="0" applyFont="1"/>
    <xf numFmtId="0" fontId="21" fillId="2" borderId="0" xfId="0" applyFont="1" applyFill="1"/>
    <xf numFmtId="0" fontId="2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3" fontId="1" fillId="2" borderId="0" xfId="1" applyNumberFormat="1" applyFill="1"/>
    <xf numFmtId="0" fontId="23" fillId="0" borderId="0" xfId="0" applyFont="1"/>
    <xf numFmtId="0" fontId="2" fillId="0" borderId="4" xfId="2" applyFont="1" applyBorder="1" applyAlignment="1">
      <alignment horizontal="left" vertical="center" wrapText="1"/>
    </xf>
    <xf numFmtId="0" fontId="24" fillId="2" borderId="0" xfId="2" applyFont="1" applyFill="1" applyAlignment="1">
      <alignment horizontal="left"/>
    </xf>
    <xf numFmtId="3" fontId="8" fillId="0" borderId="4" xfId="2" applyNumberFormat="1" applyFont="1" applyBorder="1" applyAlignment="1">
      <alignment horizontal="center" vertical="center"/>
    </xf>
    <xf numFmtId="3" fontId="8" fillId="0" borderId="16" xfId="2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9" xfId="2" applyFont="1" applyBorder="1" applyAlignment="1">
      <alignment horizontal="left" vertical="center"/>
    </xf>
    <xf numFmtId="3" fontId="8" fillId="0" borderId="10" xfId="2" applyNumberFormat="1" applyFont="1" applyBorder="1" applyAlignment="1">
      <alignment horizontal="center" vertical="center"/>
    </xf>
    <xf numFmtId="2" fontId="2" fillId="2" borderId="0" xfId="1" applyNumberFormat="1" applyFont="1" applyFill="1" applyAlignment="1">
      <alignment horizontal="center" vertical="center"/>
    </xf>
    <xf numFmtId="2" fontId="2" fillId="2" borderId="0" xfId="3" applyNumberFormat="1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2" borderId="0" xfId="2" applyFont="1" applyFill="1" applyAlignment="1">
      <alignment horizontal="right" vertical="center"/>
    </xf>
    <xf numFmtId="0" fontId="1" fillId="2" borderId="0" xfId="1" applyFill="1" applyAlignment="1">
      <alignment vertical="center"/>
    </xf>
    <xf numFmtId="0" fontId="0" fillId="2" borderId="0" xfId="0" applyFill="1" applyAlignment="1">
      <alignment horizontal="right"/>
    </xf>
    <xf numFmtId="0" fontId="15" fillId="2" borderId="0" xfId="2" applyFont="1" applyFill="1" applyAlignment="1">
      <alignment horizontal="right"/>
    </xf>
    <xf numFmtId="0" fontId="1" fillId="5" borderId="1" xfId="1" applyFill="1" applyBorder="1" applyAlignment="1">
      <alignment horizontal="center" vertical="center"/>
    </xf>
    <xf numFmtId="3" fontId="1" fillId="5" borderId="1" xfId="1" applyNumberFormat="1" applyFill="1" applyBorder="1" applyAlignment="1">
      <alignment horizontal="center" vertical="center"/>
    </xf>
    <xf numFmtId="0" fontId="26" fillId="2" borderId="0" xfId="0" applyFont="1" applyFill="1" applyAlignment="1">
      <alignment horizontal="right" vertical="center"/>
    </xf>
    <xf numFmtId="0" fontId="0" fillId="0" borderId="1" xfId="0" applyBorder="1"/>
    <xf numFmtId="0" fontId="2" fillId="0" borderId="18" xfId="2" applyFont="1" applyBorder="1" applyAlignment="1">
      <alignment horizontal="left" vertical="center"/>
    </xf>
    <xf numFmtId="0" fontId="2" fillId="0" borderId="5" xfId="2" applyFont="1" applyBorder="1" applyAlignment="1">
      <alignment horizontal="left" vertical="center"/>
    </xf>
    <xf numFmtId="3" fontId="8" fillId="0" borderId="11" xfId="2" applyNumberFormat="1" applyFont="1" applyBorder="1" applyAlignment="1">
      <alignment horizontal="center" vertical="center"/>
    </xf>
    <xf numFmtId="3" fontId="8" fillId="2" borderId="3" xfId="3" applyNumberFormat="1" applyFont="1" applyFill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8" fillId="0" borderId="0" xfId="1" applyFont="1" applyAlignment="1">
      <alignment horizontal="center" vertical="center"/>
    </xf>
    <xf numFmtId="1" fontId="8" fillId="0" borderId="0" xfId="1" applyNumberFormat="1" applyFont="1" applyAlignment="1">
      <alignment horizontal="center"/>
    </xf>
    <xf numFmtId="49" fontId="2" fillId="0" borderId="4" xfId="1" applyNumberFormat="1" applyFont="1" applyBorder="1" applyAlignment="1">
      <alignment horizontal="left" vertical="center"/>
    </xf>
    <xf numFmtId="0" fontId="2" fillId="0" borderId="4" xfId="1" applyFont="1" applyBorder="1" applyAlignment="1">
      <alignment horizontal="center" vertical="center"/>
    </xf>
    <xf numFmtId="1" fontId="1" fillId="5" borderId="1" xfId="1" applyNumberForma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/>
    <xf numFmtId="0" fontId="0" fillId="0" borderId="1" xfId="0" applyBorder="1" applyAlignment="1">
      <alignment horizontal="center"/>
    </xf>
    <xf numFmtId="2" fontId="1" fillId="5" borderId="1" xfId="1" applyNumberFormat="1" applyFill="1" applyBorder="1" applyAlignment="1">
      <alignment horizontal="center" vertical="center"/>
    </xf>
    <xf numFmtId="3" fontId="8" fillId="2" borderId="3" xfId="2" applyNumberFormat="1" applyFont="1" applyFill="1" applyBorder="1" applyAlignment="1">
      <alignment horizontal="center" vertical="center"/>
    </xf>
    <xf numFmtId="3" fontId="8" fillId="5" borderId="1" xfId="1" applyNumberFormat="1" applyFont="1" applyFill="1" applyBorder="1" applyAlignment="1">
      <alignment horizontal="center" vertical="center"/>
    </xf>
    <xf numFmtId="0" fontId="8" fillId="2" borderId="0" xfId="1" applyFont="1" applyFill="1"/>
    <xf numFmtId="3" fontId="8" fillId="2" borderId="12" xfId="2" applyNumberFormat="1" applyFont="1" applyFill="1" applyBorder="1" applyAlignment="1">
      <alignment horizontal="center" vertical="center"/>
    </xf>
    <xf numFmtId="3" fontId="8" fillId="2" borderId="2" xfId="1" applyNumberFormat="1" applyFont="1" applyFill="1" applyBorder="1" applyAlignment="1">
      <alignment horizontal="center" vertical="center"/>
    </xf>
    <xf numFmtId="3" fontId="8" fillId="2" borderId="15" xfId="2" applyNumberFormat="1" applyFont="1" applyFill="1" applyBorder="1" applyAlignment="1">
      <alignment horizontal="center" vertical="center"/>
    </xf>
    <xf numFmtId="3" fontId="8" fillId="2" borderId="0" xfId="3" applyNumberFormat="1" applyFont="1" applyFill="1" applyAlignment="1">
      <alignment horizontal="center" vertical="center"/>
    </xf>
    <xf numFmtId="3" fontId="8" fillId="0" borderId="1" xfId="1" applyNumberFormat="1" applyFont="1" applyBorder="1" applyAlignment="1">
      <alignment horizontal="center" vertical="center"/>
    </xf>
    <xf numFmtId="0" fontId="23" fillId="2" borderId="0" xfId="0" applyFont="1" applyFill="1"/>
    <xf numFmtId="0" fontId="29" fillId="0" borderId="0" xfId="0" applyFont="1"/>
    <xf numFmtId="3" fontId="28" fillId="5" borderId="1" xfId="0" applyNumberFormat="1" applyFont="1" applyFill="1" applyBorder="1" applyAlignment="1">
      <alignment horizontal="center" vertical="center"/>
    </xf>
    <xf numFmtId="0" fontId="15" fillId="2" borderId="7" xfId="2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3" fontId="23" fillId="5" borderId="1" xfId="0" applyNumberFormat="1" applyFont="1" applyFill="1" applyBorder="1"/>
    <xf numFmtId="0" fontId="8" fillId="2" borderId="0" xfId="3" applyFont="1" applyFill="1"/>
    <xf numFmtId="0" fontId="8" fillId="0" borderId="0" xfId="3" applyFont="1"/>
    <xf numFmtId="1" fontId="8" fillId="2" borderId="1" xfId="1" applyNumberFormat="1" applyFont="1" applyFill="1" applyBorder="1" applyAlignment="1">
      <alignment horizontal="center" vertical="center"/>
    </xf>
    <xf numFmtId="3" fontId="29" fillId="5" borderId="1" xfId="3" applyNumberFormat="1" applyFont="1" applyFill="1" applyBorder="1" applyAlignment="1">
      <alignment vertical="center"/>
    </xf>
    <xf numFmtId="0" fontId="29" fillId="5" borderId="1" xfId="3" applyFont="1" applyFill="1" applyBorder="1" applyAlignment="1">
      <alignment horizontal="center" vertical="center"/>
    </xf>
    <xf numFmtId="0" fontId="6" fillId="2" borderId="0" xfId="3" applyFont="1" applyFill="1" applyAlignment="1">
      <alignment horizontal="center" vertical="center"/>
    </xf>
    <xf numFmtId="1" fontId="8" fillId="2" borderId="21" xfId="2" applyNumberFormat="1" applyFont="1" applyFill="1" applyBorder="1" applyAlignment="1">
      <alignment horizontal="center" vertical="center"/>
    </xf>
    <xf numFmtId="1" fontId="8" fillId="2" borderId="4" xfId="2" applyNumberFormat="1" applyFont="1" applyFill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32" fillId="2" borderId="0" xfId="1" applyFont="1" applyFill="1" applyAlignment="1">
      <alignment horizontal="right" vertical="center"/>
    </xf>
    <xf numFmtId="0" fontId="8" fillId="0" borderId="9" xfId="1" applyFont="1" applyBorder="1" applyAlignment="1">
      <alignment horizontal="center" vertical="center"/>
    </xf>
    <xf numFmtId="0" fontId="27" fillId="0" borderId="0" xfId="2" applyFont="1" applyAlignment="1">
      <alignment horizontal="right" vertical="center"/>
    </xf>
    <xf numFmtId="3" fontId="8" fillId="2" borderId="6" xfId="2" applyNumberFormat="1" applyFont="1" applyFill="1" applyBorder="1" applyAlignment="1">
      <alignment horizontal="center" vertical="center"/>
    </xf>
    <xf numFmtId="49" fontId="2" fillId="2" borderId="4" xfId="3" applyNumberFormat="1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left" vertical="center"/>
    </xf>
    <xf numFmtId="3" fontId="8" fillId="2" borderId="4" xfId="2" applyNumberFormat="1" applyFont="1" applyFill="1" applyBorder="1" applyAlignment="1">
      <alignment horizontal="center" vertical="center"/>
    </xf>
    <xf numFmtId="3" fontId="8" fillId="2" borderId="4" xfId="3" applyNumberFormat="1" applyFont="1" applyFill="1" applyBorder="1" applyAlignment="1">
      <alignment horizontal="center" vertical="center"/>
    </xf>
    <xf numFmtId="1" fontId="8" fillId="0" borderId="5" xfId="1" applyNumberFormat="1" applyFont="1" applyBorder="1" applyAlignment="1">
      <alignment horizontal="center"/>
    </xf>
    <xf numFmtId="3" fontId="8" fillId="0" borderId="5" xfId="3" applyNumberFormat="1" applyFont="1" applyBorder="1" applyAlignment="1">
      <alignment horizontal="center" vertical="center"/>
    </xf>
    <xf numFmtId="3" fontId="8" fillId="2" borderId="5" xfId="3" applyNumberFormat="1" applyFont="1" applyFill="1" applyBorder="1" applyAlignment="1">
      <alignment horizontal="center" vertical="center"/>
    </xf>
    <xf numFmtId="3" fontId="8" fillId="0" borderId="4" xfId="3" applyNumberFormat="1" applyFont="1" applyBorder="1" applyAlignment="1">
      <alignment horizontal="center" vertical="center"/>
    </xf>
    <xf numFmtId="0" fontId="8" fillId="0" borderId="0" xfId="1" applyFont="1"/>
    <xf numFmtId="3" fontId="8" fillId="0" borderId="0" xfId="3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3" fontId="20" fillId="2" borderId="4" xfId="3" applyNumberFormat="1" applyFont="1" applyFill="1" applyBorder="1" applyAlignment="1">
      <alignment horizontal="center" vertical="center"/>
    </xf>
    <xf numFmtId="0" fontId="13" fillId="2" borderId="4" xfId="2" applyFont="1" applyFill="1" applyBorder="1" applyAlignment="1">
      <alignment horizontal="left" vertical="center"/>
    </xf>
    <xf numFmtId="0" fontId="28" fillId="0" borderId="4" xfId="0" applyFont="1" applyBorder="1" applyAlignment="1">
      <alignment horizontal="center" vertical="center"/>
    </xf>
    <xf numFmtId="0" fontId="28" fillId="0" borderId="4" xfId="0" applyFont="1" applyBorder="1"/>
    <xf numFmtId="0" fontId="28" fillId="2" borderId="4" xfId="0" applyFont="1" applyFill="1" applyBorder="1"/>
    <xf numFmtId="0" fontId="20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5" xfId="0" applyFont="1" applyBorder="1"/>
    <xf numFmtId="0" fontId="28" fillId="2" borderId="5" xfId="0" applyFont="1" applyFill="1" applyBorder="1"/>
    <xf numFmtId="49" fontId="14" fillId="2" borderId="4" xfId="3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/>
    </xf>
    <xf numFmtId="0" fontId="6" fillId="3" borderId="1" xfId="2" applyFont="1" applyFill="1" applyBorder="1" applyAlignment="1">
      <alignment horizontal="center" vertical="center"/>
    </xf>
    <xf numFmtId="0" fontId="6" fillId="3" borderId="1" xfId="2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49" fontId="2" fillId="0" borderId="4" xfId="3" applyNumberFormat="1" applyFont="1" applyBorder="1" applyAlignment="1">
      <alignment horizontal="center" vertical="center"/>
    </xf>
    <xf numFmtId="49" fontId="6" fillId="0" borderId="4" xfId="3" applyNumberFormat="1" applyFont="1" applyBorder="1" applyAlignment="1">
      <alignment horizontal="center" vertical="center"/>
    </xf>
    <xf numFmtId="0" fontId="6" fillId="0" borderId="4" xfId="2" applyFont="1" applyBorder="1" applyAlignment="1">
      <alignment horizontal="left" vertical="center" wrapText="1"/>
    </xf>
    <xf numFmtId="0" fontId="8" fillId="0" borderId="4" xfId="3" applyFont="1" applyBorder="1" applyAlignment="1">
      <alignment horizontal="center" vertical="center"/>
    </xf>
    <xf numFmtId="0" fontId="6" fillId="0" borderId="4" xfId="2" applyFont="1" applyBorder="1" applyAlignment="1">
      <alignment horizontal="left" vertical="center"/>
    </xf>
    <xf numFmtId="49" fontId="15" fillId="0" borderId="4" xfId="3" applyNumberFormat="1" applyFont="1" applyBorder="1" applyAlignment="1">
      <alignment horizontal="center" vertical="center"/>
    </xf>
    <xf numFmtId="0" fontId="11" fillId="2" borderId="14" xfId="2" applyFont="1" applyFill="1" applyBorder="1" applyAlignment="1">
      <alignment horizontal="left"/>
    </xf>
    <xf numFmtId="0" fontId="8" fillId="0" borderId="5" xfId="3" applyFont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49" fontId="2" fillId="0" borderId="4" xfId="3" applyNumberFormat="1" applyFont="1" applyBorder="1" applyAlignment="1">
      <alignment horizontal="center"/>
    </xf>
    <xf numFmtId="1" fontId="8" fillId="0" borderId="4" xfId="2" applyNumberFormat="1" applyFont="1" applyBorder="1" applyAlignment="1">
      <alignment horizontal="center" vertical="center"/>
    </xf>
    <xf numFmtId="0" fontId="15" fillId="2" borderId="0" xfId="2" applyFont="1" applyFill="1" applyAlignment="1" applyProtection="1">
      <alignment horizontal="left"/>
      <protection locked="0"/>
    </xf>
    <xf numFmtId="0" fontId="1" fillId="2" borderId="0" xfId="3" applyFill="1" applyProtection="1">
      <protection locked="0"/>
    </xf>
    <xf numFmtId="0" fontId="8" fillId="2" borderId="0" xfId="3" applyFont="1" applyFill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" fontId="33" fillId="2" borderId="1" xfId="0" applyNumberFormat="1" applyFont="1" applyFill="1" applyBorder="1" applyAlignment="1">
      <alignment horizontal="center" vertical="center"/>
    </xf>
    <xf numFmtId="3" fontId="6" fillId="0" borderId="3" xfId="3" applyNumberFormat="1" applyFont="1" applyBorder="1" applyAlignment="1">
      <alignment horizontal="center" vertical="center"/>
    </xf>
    <xf numFmtId="3" fontId="1" fillId="2" borderId="15" xfId="2" applyNumberFormat="1" applyFont="1" applyFill="1" applyBorder="1" applyAlignment="1">
      <alignment horizontal="center" vertical="center"/>
    </xf>
    <xf numFmtId="3" fontId="6" fillId="2" borderId="0" xfId="3" applyNumberFormat="1" applyFont="1" applyFill="1" applyAlignment="1">
      <alignment horizontal="center" vertical="center"/>
    </xf>
    <xf numFmtId="3" fontId="1" fillId="0" borderId="1" xfId="1" applyNumberFormat="1" applyBorder="1" applyAlignment="1">
      <alignment horizontal="center" vertical="center"/>
    </xf>
    <xf numFmtId="0" fontId="25" fillId="2" borderId="0" xfId="1" applyFont="1" applyFill="1"/>
    <xf numFmtId="0" fontId="11" fillId="2" borderId="0" xfId="2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6" fillId="4" borderId="4" xfId="0" applyFont="1" applyFill="1" applyBorder="1" applyAlignment="1">
      <alignment horizontal="center" vertical="center"/>
    </xf>
    <xf numFmtId="0" fontId="37" fillId="2" borderId="0" xfId="0" applyFont="1" applyFill="1" applyAlignment="1">
      <alignment horizontal="center"/>
    </xf>
    <xf numFmtId="0" fontId="38" fillId="0" borderId="0" xfId="0" applyFont="1"/>
    <xf numFmtId="0" fontId="0" fillId="0" borderId="23" xfId="0" applyBorder="1"/>
    <xf numFmtId="0" fontId="38" fillId="0" borderId="24" xfId="0" applyFont="1" applyBorder="1"/>
    <xf numFmtId="0" fontId="38" fillId="0" borderId="25" xfId="0" applyFont="1" applyBorder="1"/>
    <xf numFmtId="17" fontId="38" fillId="0" borderId="24" xfId="0" quotePrefix="1" applyNumberFormat="1" applyFont="1" applyBorder="1" applyAlignment="1">
      <alignment horizontal="center" vertical="center"/>
    </xf>
    <xf numFmtId="0" fontId="17" fillId="2" borderId="0" xfId="1" applyFont="1" applyFill="1"/>
    <xf numFmtId="0" fontId="46" fillId="2" borderId="0" xfId="0" applyFont="1" applyFill="1"/>
    <xf numFmtId="0" fontId="44" fillId="2" borderId="0" xfId="1" applyFont="1" applyFill="1"/>
    <xf numFmtId="49" fontId="44" fillId="2" borderId="0" xfId="1" applyNumberFormat="1" applyFont="1" applyFill="1" applyAlignment="1">
      <alignment horizontal="center" vertical="center"/>
    </xf>
    <xf numFmtId="0" fontId="47" fillId="2" borderId="0" xfId="2" applyFont="1" applyFill="1" applyAlignment="1">
      <alignment horizontal="left"/>
    </xf>
    <xf numFmtId="0" fontId="48" fillId="2" borderId="0" xfId="1" applyFont="1" applyFill="1"/>
    <xf numFmtId="0" fontId="43" fillId="4" borderId="0" xfId="0" applyFont="1" applyFill="1" applyAlignment="1">
      <alignment horizontal="center" vertical="center"/>
    </xf>
    <xf numFmtId="0" fontId="43" fillId="4" borderId="0" xfId="0" applyFont="1" applyFill="1" applyAlignment="1">
      <alignment vertical="center"/>
    </xf>
    <xf numFmtId="0" fontId="49" fillId="4" borderId="0" xfId="0" applyFont="1" applyFill="1" applyAlignment="1">
      <alignment vertical="center"/>
    </xf>
    <xf numFmtId="49" fontId="2" fillId="0" borderId="13" xfId="3" applyNumberFormat="1" applyFont="1" applyBorder="1" applyAlignment="1">
      <alignment horizontal="center" vertical="center"/>
    </xf>
    <xf numFmtId="0" fontId="13" fillId="0" borderId="13" xfId="2" applyFont="1" applyBorder="1" applyAlignment="1">
      <alignment horizontal="left" vertical="center"/>
    </xf>
    <xf numFmtId="3" fontId="20" fillId="0" borderId="13" xfId="2" applyNumberFormat="1" applyFont="1" applyBorder="1" applyAlignment="1">
      <alignment horizontal="center" vertical="center"/>
    </xf>
    <xf numFmtId="49" fontId="2" fillId="0" borderId="4" xfId="3" applyNumberFormat="1" applyFont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3" fontId="8" fillId="7" borderId="5" xfId="3" applyNumberFormat="1" applyFont="1" applyFill="1" applyBorder="1" applyAlignment="1">
      <alignment horizontal="center" vertical="center"/>
    </xf>
    <xf numFmtId="3" fontId="8" fillId="8" borderId="4" xfId="3" applyNumberFormat="1" applyFont="1" applyFill="1" applyBorder="1" applyAlignment="1">
      <alignment horizontal="center" vertical="center"/>
    </xf>
    <xf numFmtId="3" fontId="8" fillId="8" borderId="5" xfId="3" applyNumberFormat="1" applyFont="1" applyFill="1" applyBorder="1" applyAlignment="1">
      <alignment horizontal="center" vertical="center"/>
    </xf>
    <xf numFmtId="3" fontId="8" fillId="8" borderId="35" xfId="3" applyNumberFormat="1" applyFont="1" applyFill="1" applyBorder="1" applyAlignment="1">
      <alignment horizontal="center" vertical="center"/>
    </xf>
    <xf numFmtId="0" fontId="0" fillId="2" borderId="1" xfId="0" applyFill="1" applyBorder="1"/>
    <xf numFmtId="3" fontId="8" fillId="0" borderId="1" xfId="3" applyNumberFormat="1" applyFont="1" applyBorder="1" applyAlignment="1">
      <alignment horizontal="center" vertical="center"/>
    </xf>
    <xf numFmtId="3" fontId="8" fillId="7" borderId="3" xfId="3" applyNumberFormat="1" applyFont="1" applyFill="1" applyBorder="1" applyAlignment="1">
      <alignment horizontal="center" vertical="center"/>
    </xf>
    <xf numFmtId="3" fontId="8" fillId="8" borderId="3" xfId="3" applyNumberFormat="1" applyFont="1" applyFill="1" applyBorder="1" applyAlignment="1">
      <alignment horizontal="center" vertical="center"/>
    </xf>
    <xf numFmtId="1" fontId="8" fillId="7" borderId="5" xfId="1" applyNumberFormat="1" applyFont="1" applyFill="1" applyBorder="1" applyAlignment="1">
      <alignment horizontal="center"/>
    </xf>
    <xf numFmtId="1" fontId="8" fillId="7" borderId="4" xfId="1" applyNumberFormat="1" applyFont="1" applyFill="1" applyBorder="1" applyAlignment="1">
      <alignment horizontal="center"/>
    </xf>
    <xf numFmtId="1" fontId="8" fillId="8" borderId="4" xfId="1" applyNumberFormat="1" applyFont="1" applyFill="1" applyBorder="1" applyAlignment="1">
      <alignment horizontal="center"/>
    </xf>
    <xf numFmtId="3" fontId="8" fillId="7" borderId="4" xfId="3" applyNumberFormat="1" applyFont="1" applyFill="1" applyBorder="1" applyAlignment="1">
      <alignment horizontal="center" vertical="center"/>
    </xf>
    <xf numFmtId="3" fontId="6" fillId="8" borderId="3" xfId="3" applyNumberFormat="1" applyFont="1" applyFill="1" applyBorder="1" applyAlignment="1">
      <alignment horizontal="center" vertical="center"/>
    </xf>
    <xf numFmtId="0" fontId="50" fillId="0" borderId="0" xfId="0" applyFont="1" applyAlignment="1">
      <alignment vertical="center"/>
    </xf>
    <xf numFmtId="17" fontId="38" fillId="0" borderId="23" xfId="0" quotePrefix="1" applyNumberFormat="1" applyFont="1" applyBorder="1" applyAlignment="1">
      <alignment horizontal="center" vertical="center"/>
    </xf>
    <xf numFmtId="0" fontId="8" fillId="7" borderId="5" xfId="1" applyFont="1" applyFill="1" applyBorder="1" applyAlignment="1">
      <alignment horizontal="center" vertical="center"/>
    </xf>
    <xf numFmtId="0" fontId="8" fillId="7" borderId="4" xfId="1" applyFont="1" applyFill="1" applyBorder="1" applyAlignment="1">
      <alignment horizontal="center" vertical="center"/>
    </xf>
    <xf numFmtId="1" fontId="8" fillId="7" borderId="16" xfId="2" applyNumberFormat="1" applyFont="1" applyFill="1" applyBorder="1" applyAlignment="1">
      <alignment horizontal="center" vertical="center"/>
    </xf>
    <xf numFmtId="1" fontId="8" fillId="7" borderId="16" xfId="1" applyNumberFormat="1" applyFont="1" applyFill="1" applyBorder="1" applyAlignment="1">
      <alignment horizontal="center"/>
    </xf>
    <xf numFmtId="0" fontId="8" fillId="8" borderId="4" xfId="1" applyFont="1" applyFill="1" applyBorder="1" applyAlignment="1">
      <alignment horizontal="center" vertical="center"/>
    </xf>
    <xf numFmtId="1" fontId="8" fillId="8" borderId="16" xfId="1" applyNumberFormat="1" applyFont="1" applyFill="1" applyBorder="1" applyAlignment="1">
      <alignment horizontal="center"/>
    </xf>
    <xf numFmtId="1" fontId="8" fillId="8" borderId="4" xfId="1" applyNumberFormat="1" applyFont="1" applyFill="1" applyBorder="1" applyAlignment="1">
      <alignment horizontal="center" vertical="center"/>
    </xf>
    <xf numFmtId="1" fontId="8" fillId="7" borderId="4" xfId="1" applyNumberFormat="1" applyFont="1" applyFill="1" applyBorder="1" applyAlignment="1">
      <alignment horizontal="center" vertical="center"/>
    </xf>
    <xf numFmtId="3" fontId="8" fillId="7" borderId="4" xfId="1" applyNumberFormat="1" applyFont="1" applyFill="1" applyBorder="1" applyAlignment="1">
      <alignment horizontal="center" vertical="center"/>
    </xf>
    <xf numFmtId="3" fontId="8" fillId="8" borderId="4" xfId="1" applyNumberFormat="1" applyFont="1" applyFill="1" applyBorder="1" applyAlignment="1">
      <alignment horizontal="center" vertical="center"/>
    </xf>
    <xf numFmtId="1" fontId="8" fillId="7" borderId="1" xfId="1" applyNumberFormat="1" applyFont="1" applyFill="1" applyBorder="1" applyAlignment="1">
      <alignment horizontal="center" vertical="center"/>
    </xf>
    <xf numFmtId="0" fontId="8" fillId="7" borderId="1" xfId="1" applyFont="1" applyFill="1" applyBorder="1" applyAlignment="1">
      <alignment horizontal="center" vertical="center"/>
    </xf>
    <xf numFmtId="0" fontId="8" fillId="8" borderId="18" xfId="1" applyFont="1" applyFill="1" applyBorder="1" applyAlignment="1">
      <alignment horizontal="center" vertical="center"/>
    </xf>
    <xf numFmtId="0" fontId="8" fillId="8" borderId="5" xfId="1" applyFont="1" applyFill="1" applyBorder="1" applyAlignment="1">
      <alignment horizontal="center" vertical="center"/>
    </xf>
    <xf numFmtId="0" fontId="28" fillId="8" borderId="5" xfId="0" applyFont="1" applyFill="1" applyBorder="1" applyAlignment="1">
      <alignment horizontal="center"/>
    </xf>
    <xf numFmtId="0" fontId="28" fillId="8" borderId="4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7" borderId="4" xfId="3" applyFont="1" applyFill="1" applyBorder="1" applyAlignment="1">
      <alignment horizontal="center" vertical="center"/>
    </xf>
    <xf numFmtId="0" fontId="28" fillId="7" borderId="4" xfId="0" applyFont="1" applyFill="1" applyBorder="1" applyAlignment="1">
      <alignment horizontal="center" vertical="center"/>
    </xf>
    <xf numFmtId="0" fontId="8" fillId="7" borderId="5" xfId="3" applyFont="1" applyFill="1" applyBorder="1" applyAlignment="1">
      <alignment horizontal="center" vertical="center"/>
    </xf>
    <xf numFmtId="0" fontId="8" fillId="8" borderId="5" xfId="3" applyFont="1" applyFill="1" applyBorder="1" applyAlignment="1">
      <alignment horizontal="center" vertical="center"/>
    </xf>
    <xf numFmtId="0" fontId="8" fillId="8" borderId="4" xfId="3" applyFont="1" applyFill="1" applyBorder="1" applyAlignment="1">
      <alignment horizontal="center" vertical="center"/>
    </xf>
    <xf numFmtId="0" fontId="39" fillId="0" borderId="26" xfId="0" applyFont="1" applyBorder="1" applyAlignment="1">
      <alignment horizontal="center" vertical="center"/>
    </xf>
    <xf numFmtId="0" fontId="39" fillId="0" borderId="27" xfId="0" applyFont="1" applyBorder="1" applyAlignment="1">
      <alignment horizontal="center" vertical="center"/>
    </xf>
    <xf numFmtId="0" fontId="39" fillId="0" borderId="28" xfId="0" applyFont="1" applyBorder="1" applyAlignment="1">
      <alignment horizontal="center" vertical="center"/>
    </xf>
    <xf numFmtId="0" fontId="40" fillId="0" borderId="29" xfId="0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40" fillId="0" borderId="33" xfId="0" applyFont="1" applyBorder="1" applyAlignment="1">
      <alignment horizontal="center" vertical="center" wrapText="1"/>
    </xf>
    <xf numFmtId="0" fontId="40" fillId="0" borderId="34" xfId="0" applyFont="1" applyBorder="1" applyAlignment="1">
      <alignment horizontal="center" vertical="center" wrapText="1"/>
    </xf>
    <xf numFmtId="0" fontId="41" fillId="0" borderId="0" xfId="0" applyFont="1" applyAlignment="1">
      <alignment horizontal="left" vertical="top" wrapText="1"/>
    </xf>
    <xf numFmtId="0" fontId="41" fillId="0" borderId="0" xfId="0" quotePrefix="1" applyFont="1" applyAlignment="1">
      <alignment horizontal="left" vertical="top" wrapText="1"/>
    </xf>
    <xf numFmtId="0" fontId="42" fillId="0" borderId="0" xfId="0" applyFont="1" applyAlignment="1">
      <alignment horizontal="center" wrapText="1"/>
    </xf>
    <xf numFmtId="0" fontId="12" fillId="2" borderId="0" xfId="1" applyFont="1" applyFill="1" applyAlignment="1">
      <alignment horizontal="center"/>
    </xf>
    <xf numFmtId="0" fontId="6" fillId="2" borderId="0" xfId="3" applyFont="1" applyFill="1" applyAlignment="1">
      <alignment horizontal="center" vertical="center"/>
    </xf>
    <xf numFmtId="0" fontId="6" fillId="2" borderId="6" xfId="3" applyFont="1" applyFill="1" applyBorder="1" applyAlignment="1">
      <alignment horizontal="center" vertical="center"/>
    </xf>
    <xf numFmtId="0" fontId="0" fillId="0" borderId="6" xfId="0" applyBorder="1"/>
    <xf numFmtId="49" fontId="17" fillId="2" borderId="0" xfId="3" applyNumberFormat="1" applyFont="1" applyFill="1" applyAlignment="1">
      <alignment horizontal="left" vertical="center"/>
    </xf>
    <xf numFmtId="0" fontId="6" fillId="2" borderId="0" xfId="3" applyFont="1" applyFill="1" applyAlignment="1">
      <alignment horizontal="left" vertical="center"/>
    </xf>
    <xf numFmtId="3" fontId="8" fillId="0" borderId="18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7" borderId="18" xfId="1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49" fontId="2" fillId="0" borderId="16" xfId="1" applyNumberFormat="1" applyFont="1" applyBorder="1" applyAlignment="1">
      <alignment horizontal="left" vertical="center" wrapText="1"/>
    </xf>
    <xf numFmtId="49" fontId="2" fillId="0" borderId="19" xfId="1" applyNumberFormat="1" applyFont="1" applyBorder="1" applyAlignment="1">
      <alignment horizontal="left" vertical="center"/>
    </xf>
    <xf numFmtId="1" fontId="33" fillId="2" borderId="17" xfId="0" applyNumberFormat="1" applyFont="1" applyFill="1" applyBorder="1" applyAlignment="1">
      <alignment horizontal="center" vertical="center"/>
    </xf>
    <xf numFmtId="1" fontId="33" fillId="2" borderId="36" xfId="0" applyNumberFormat="1" applyFont="1" applyFill="1" applyBorder="1" applyAlignment="1">
      <alignment horizontal="center" vertical="center"/>
    </xf>
    <xf numFmtId="1" fontId="33" fillId="2" borderId="2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6" fillId="4" borderId="0" xfId="0" applyFont="1" applyFill="1" applyAlignment="1">
      <alignment horizontal="center" vertical="center"/>
    </xf>
    <xf numFmtId="0" fontId="0" fillId="0" borderId="0" xfId="0"/>
    <xf numFmtId="0" fontId="6" fillId="2" borderId="6" xfId="1" applyFont="1" applyFill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45" fillId="2" borderId="0" xfId="1" applyFont="1" applyFill="1" applyAlignment="1">
      <alignment horizontal="center"/>
    </xf>
    <xf numFmtId="0" fontId="35" fillId="2" borderId="0" xfId="1" applyFont="1" applyFill="1" applyAlignment="1">
      <alignment horizontal="center"/>
    </xf>
    <xf numFmtId="0" fontId="6" fillId="2" borderId="8" xfId="3" applyFont="1" applyFill="1" applyBorder="1" applyAlignment="1">
      <alignment horizontal="center" vertical="center"/>
    </xf>
    <xf numFmtId="0" fontId="0" fillId="0" borderId="8" xfId="0" applyBorder="1"/>
    <xf numFmtId="14" fontId="0" fillId="0" borderId="17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" fontId="0" fillId="0" borderId="17" xfId="0" applyNumberFormat="1" applyBorder="1" applyAlignment="1">
      <alignment horizontal="center" vertical="center"/>
    </xf>
    <xf numFmtId="17" fontId="0" fillId="0" borderId="2" xfId="0" applyNumberForma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3" xfId="4" xr:uid="{00000000-0005-0000-0000-000003000000}"/>
    <cellStyle name="Normal_Tabla Qualitat-Standars-Instituts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152400</xdr:rowOff>
    </xdr:from>
    <xdr:to>
      <xdr:col>1</xdr:col>
      <xdr:colOff>1257300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704A76-66B8-BFD7-FFD9-B5E8ECC9F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52400"/>
          <a:ext cx="1228725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B0B6F-B5E5-4D1A-AD0B-1DDAD4B7DF08}">
  <sheetPr>
    <tabColor theme="0"/>
  </sheetPr>
  <dimension ref="A1:G8"/>
  <sheetViews>
    <sheetView tabSelected="1" view="pageBreakPreview" zoomScaleNormal="100" zoomScaleSheetLayoutView="100" workbookViewId="0">
      <selection activeCell="C2" sqref="C2:F3"/>
    </sheetView>
  </sheetViews>
  <sheetFormatPr defaultColWidth="11.42578125" defaultRowHeight="15" x14ac:dyDescent="0.25"/>
  <cols>
    <col min="1" max="1" width="3.85546875" customWidth="1"/>
    <col min="2" max="2" width="19.5703125" customWidth="1"/>
    <col min="6" max="6" width="44.85546875" customWidth="1"/>
    <col min="7" max="7" width="29.5703125" customWidth="1"/>
  </cols>
  <sheetData>
    <row r="1" spans="1:7" ht="30.75" customHeight="1" thickBot="1" x14ac:dyDescent="0.3">
      <c r="A1" s="218"/>
      <c r="B1" s="219"/>
      <c r="C1" s="278" t="s">
        <v>50</v>
      </c>
      <c r="D1" s="279"/>
      <c r="E1" s="279"/>
      <c r="F1" s="280"/>
      <c r="G1" s="252" t="s">
        <v>51</v>
      </c>
    </row>
    <row r="2" spans="1:7" ht="15" customHeight="1" x14ac:dyDescent="0.25">
      <c r="A2" s="218"/>
      <c r="B2" s="220"/>
      <c r="C2" s="281" t="s">
        <v>52</v>
      </c>
      <c r="D2" s="282"/>
      <c r="E2" s="282"/>
      <c r="F2" s="283"/>
      <c r="G2" s="222" t="s">
        <v>391</v>
      </c>
    </row>
    <row r="3" spans="1:7" ht="23.25" customHeight="1" thickBot="1" x14ac:dyDescent="0.3">
      <c r="A3" s="218"/>
      <c r="B3" s="221"/>
      <c r="C3" s="284"/>
      <c r="D3" s="285"/>
      <c r="E3" s="285"/>
      <c r="F3" s="286"/>
      <c r="G3" s="221"/>
    </row>
    <row r="4" spans="1:7" x14ac:dyDescent="0.25">
      <c r="A4" s="218"/>
      <c r="B4" s="218"/>
      <c r="C4" s="218"/>
      <c r="D4" s="218"/>
      <c r="E4" s="218"/>
      <c r="F4" s="218"/>
      <c r="G4" s="218"/>
    </row>
    <row r="5" spans="1:7" ht="32.25" customHeight="1" x14ac:dyDescent="0.25">
      <c r="A5" s="218"/>
      <c r="B5" s="289" t="s">
        <v>53</v>
      </c>
      <c r="C5" s="289"/>
      <c r="D5" s="289"/>
      <c r="E5" s="289"/>
      <c r="F5" s="289"/>
      <c r="G5" s="289"/>
    </row>
    <row r="6" spans="1:7" x14ac:dyDescent="0.25">
      <c r="A6" s="218"/>
      <c r="B6" s="218"/>
      <c r="C6" s="218"/>
      <c r="D6" s="218"/>
      <c r="E6" s="218"/>
      <c r="F6" s="218"/>
      <c r="G6" s="218"/>
    </row>
    <row r="7" spans="1:7" ht="103.5" customHeight="1" x14ac:dyDescent="0.25">
      <c r="A7" s="218"/>
      <c r="B7" s="287" t="s">
        <v>54</v>
      </c>
      <c r="C7" s="287"/>
      <c r="D7" s="287"/>
      <c r="E7" s="287"/>
      <c r="F7" s="287"/>
      <c r="G7" s="287"/>
    </row>
    <row r="8" spans="1:7" ht="279.75" customHeight="1" x14ac:dyDescent="0.25">
      <c r="A8" s="218"/>
      <c r="B8" s="288" t="s">
        <v>392</v>
      </c>
      <c r="C8" s="287"/>
      <c r="D8" s="287"/>
      <c r="E8" s="287"/>
      <c r="F8" s="287"/>
      <c r="G8" s="287"/>
    </row>
  </sheetData>
  <mergeCells count="5">
    <mergeCell ref="C1:F1"/>
    <mergeCell ref="C2:F3"/>
    <mergeCell ref="B7:G7"/>
    <mergeCell ref="B8:G8"/>
    <mergeCell ref="B5:G5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I50"/>
  <sheetViews>
    <sheetView view="pageBreakPreview" topLeftCell="A13" zoomScale="80" zoomScaleNormal="80" zoomScaleSheetLayoutView="80" workbookViewId="0">
      <selection activeCell="M31" sqref="M31"/>
    </sheetView>
  </sheetViews>
  <sheetFormatPr defaultColWidth="11.42578125" defaultRowHeight="14.25" x14ac:dyDescent="0.2"/>
  <cols>
    <col min="1" max="1" width="11.42578125" style="20"/>
    <col min="2" max="2" width="8.85546875" style="18" customWidth="1"/>
    <col min="3" max="3" width="8" style="18" customWidth="1"/>
    <col min="4" max="4" width="63.5703125" style="21" customWidth="1"/>
    <col min="5" max="5" width="9.28515625" style="20" customWidth="1"/>
    <col min="6" max="9" width="8.7109375" style="20" customWidth="1"/>
    <col min="10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4" customFormat="1" ht="18" customHeight="1" x14ac:dyDescent="0.25">
      <c r="B2" s="290"/>
      <c r="C2" s="290"/>
      <c r="D2" s="290"/>
      <c r="E2" s="290"/>
      <c r="F2" s="290"/>
      <c r="G2" s="290"/>
      <c r="H2" s="290"/>
      <c r="I2" s="290"/>
    </row>
    <row r="3" spans="1:9" s="4" customFormat="1" ht="18" customHeight="1" x14ac:dyDescent="0.25">
      <c r="A3" s="290" t="s">
        <v>204</v>
      </c>
      <c r="B3" s="290"/>
      <c r="C3" s="290"/>
      <c r="D3" s="290"/>
      <c r="E3" s="290"/>
      <c r="F3" s="290"/>
      <c r="G3" s="290"/>
    </row>
    <row r="4" spans="1:9" s="4" customFormat="1" ht="18" customHeight="1" x14ac:dyDescent="0.2">
      <c r="A4" s="213" t="s">
        <v>205</v>
      </c>
      <c r="B4" s="2"/>
      <c r="C4" s="2"/>
      <c r="D4" s="5"/>
      <c r="F4" s="291" t="s">
        <v>56</v>
      </c>
      <c r="G4" s="291"/>
      <c r="H4" s="291"/>
      <c r="I4" s="291"/>
    </row>
    <row r="5" spans="1:9" s="4" customFormat="1" ht="24" x14ac:dyDescent="0.2">
      <c r="B5" s="7" t="s">
        <v>57</v>
      </c>
      <c r="C5" s="7" t="s">
        <v>58</v>
      </c>
      <c r="D5" s="6"/>
      <c r="E5" s="50" t="s">
        <v>59</v>
      </c>
      <c r="F5" s="8" t="s">
        <v>7</v>
      </c>
      <c r="G5" s="8" t="s">
        <v>8</v>
      </c>
      <c r="H5" s="116" t="s">
        <v>60</v>
      </c>
      <c r="I5" s="116" t="s">
        <v>61</v>
      </c>
    </row>
    <row r="6" spans="1:9" s="4" customFormat="1" ht="18" customHeight="1" x14ac:dyDescent="0.2">
      <c r="B6" s="61"/>
      <c r="C6" s="61"/>
      <c r="D6" s="62" t="s">
        <v>206</v>
      </c>
      <c r="E6" s="10"/>
      <c r="F6" s="59"/>
      <c r="G6" s="59">
        <v>480</v>
      </c>
      <c r="H6" s="59"/>
      <c r="I6" s="59"/>
    </row>
    <row r="7" spans="1:9" s="4" customFormat="1" ht="18" customHeight="1" x14ac:dyDescent="0.2">
      <c r="B7" s="61" t="s">
        <v>16</v>
      </c>
      <c r="C7" s="61" t="s">
        <v>87</v>
      </c>
      <c r="D7" s="62" t="s">
        <v>207</v>
      </c>
      <c r="E7" s="12"/>
      <c r="F7" s="59">
        <v>80</v>
      </c>
      <c r="G7" s="59"/>
      <c r="H7" s="59"/>
      <c r="I7" s="59"/>
    </row>
    <row r="8" spans="1:9" s="4" customFormat="1" ht="18" customHeight="1" x14ac:dyDescent="0.2">
      <c r="B8" s="61"/>
      <c r="C8" s="61"/>
      <c r="D8" s="63" t="s">
        <v>208</v>
      </c>
      <c r="E8" s="12"/>
      <c r="F8" s="60">
        <v>60</v>
      </c>
      <c r="G8" s="60"/>
      <c r="H8" s="60"/>
      <c r="I8" s="60"/>
    </row>
    <row r="9" spans="1:9" s="4" customFormat="1" ht="18" customHeight="1" x14ac:dyDescent="0.2">
      <c r="B9" s="61" t="s">
        <v>95</v>
      </c>
      <c r="C9" s="61" t="s">
        <v>16</v>
      </c>
      <c r="D9" s="63" t="s">
        <v>209</v>
      </c>
      <c r="E9" s="12"/>
      <c r="F9" s="60">
        <v>80</v>
      </c>
      <c r="G9" s="60"/>
      <c r="H9" s="60"/>
      <c r="I9" s="60"/>
    </row>
    <row r="10" spans="1:9" s="4" customFormat="1" ht="18" customHeight="1" x14ac:dyDescent="0.2">
      <c r="B10" s="61" t="s">
        <v>68</v>
      </c>
      <c r="C10" s="61" t="s">
        <v>16</v>
      </c>
      <c r="D10" s="62" t="s">
        <v>210</v>
      </c>
      <c r="E10" s="12"/>
      <c r="F10" s="60"/>
      <c r="G10" s="60">
        <v>24</v>
      </c>
      <c r="H10" s="70"/>
      <c r="I10" s="70"/>
    </row>
    <row r="11" spans="1:9" s="4" customFormat="1" ht="40.5" customHeight="1" x14ac:dyDescent="0.2">
      <c r="B11" s="301" t="s">
        <v>211</v>
      </c>
      <c r="C11" s="302"/>
      <c r="D11" s="62" t="s">
        <v>212</v>
      </c>
      <c r="E11" s="12"/>
      <c r="F11" s="60">
        <v>90</v>
      </c>
      <c r="G11" s="60">
        <v>90</v>
      </c>
      <c r="H11" s="60"/>
      <c r="I11" s="60"/>
    </row>
    <row r="12" spans="1:9" s="4" customFormat="1" ht="6.75" customHeight="1" x14ac:dyDescent="0.2">
      <c r="B12" s="2"/>
      <c r="C12" s="2"/>
      <c r="D12" s="13"/>
      <c r="E12" s="14"/>
      <c r="F12" s="15"/>
      <c r="G12" s="15"/>
      <c r="H12" s="15"/>
      <c r="I12" s="15"/>
    </row>
    <row r="13" spans="1:9" s="4" customFormat="1" ht="20.25" customHeight="1" x14ac:dyDescent="0.2">
      <c r="B13" s="2"/>
      <c r="C13" s="2"/>
      <c r="D13" s="16" t="s">
        <v>18</v>
      </c>
      <c r="E13" s="58">
        <f>SUM(E6:E11)</f>
        <v>0</v>
      </c>
      <c r="F13" s="58">
        <f>SUM(F6:F11)</f>
        <v>310</v>
      </c>
      <c r="G13" s="58">
        <f>SUM(G6:G11)</f>
        <v>594</v>
      </c>
      <c r="H13" s="58">
        <f>SUM(H6:H11)</f>
        <v>0</v>
      </c>
      <c r="I13" s="58">
        <f>SUM(I6:I11)</f>
        <v>0</v>
      </c>
    </row>
    <row r="14" spans="1:9" s="4" customFormat="1" ht="12.75" x14ac:dyDescent="0.2">
      <c r="B14" s="2"/>
      <c r="C14" s="2"/>
      <c r="D14" s="6"/>
    </row>
    <row r="15" spans="1:9" s="4" customFormat="1" ht="18" customHeight="1" x14ac:dyDescent="0.2">
      <c r="A15" s="213" t="s">
        <v>213</v>
      </c>
      <c r="B15" s="2"/>
      <c r="C15" s="2"/>
      <c r="D15" s="5"/>
      <c r="F15" s="291" t="s">
        <v>56</v>
      </c>
      <c r="G15" s="291"/>
      <c r="H15" s="291"/>
      <c r="I15" s="291"/>
    </row>
    <row r="16" spans="1:9" s="4" customFormat="1" ht="24" x14ac:dyDescent="0.2">
      <c r="B16" s="7" t="s">
        <v>57</v>
      </c>
      <c r="C16" s="7" t="s">
        <v>58</v>
      </c>
      <c r="D16" s="6"/>
      <c r="E16" s="50" t="s">
        <v>59</v>
      </c>
      <c r="F16" s="8" t="s">
        <v>7</v>
      </c>
      <c r="G16" s="8" t="s">
        <v>8</v>
      </c>
      <c r="H16" s="116" t="s">
        <v>60</v>
      </c>
      <c r="I16" s="116" t="s">
        <v>61</v>
      </c>
    </row>
    <row r="17" spans="2:9" s="4" customFormat="1" ht="18" customHeight="1" x14ac:dyDescent="0.2">
      <c r="B17" s="61"/>
      <c r="C17" s="61" t="s">
        <v>12</v>
      </c>
      <c r="D17" s="62" t="s">
        <v>214</v>
      </c>
      <c r="E17" s="10">
        <v>3756</v>
      </c>
      <c r="F17" s="253">
        <v>30</v>
      </c>
      <c r="G17" s="59"/>
      <c r="H17" s="59"/>
      <c r="I17" s="59"/>
    </row>
    <row r="18" spans="2:9" s="4" customFormat="1" ht="18" customHeight="1" x14ac:dyDescent="0.2">
      <c r="B18" s="61"/>
      <c r="C18" s="61" t="s">
        <v>83</v>
      </c>
      <c r="D18" s="62" t="s">
        <v>215</v>
      </c>
      <c r="E18" s="12">
        <v>271</v>
      </c>
      <c r="F18" s="253">
        <v>30</v>
      </c>
      <c r="G18" s="59"/>
      <c r="H18" s="59"/>
      <c r="I18" s="59"/>
    </row>
    <row r="19" spans="2:9" s="4" customFormat="1" ht="18" customHeight="1" x14ac:dyDescent="0.2">
      <c r="B19" s="61"/>
      <c r="C19" s="61" t="s">
        <v>83</v>
      </c>
      <c r="D19" s="63" t="s">
        <v>216</v>
      </c>
      <c r="E19" s="12">
        <v>23</v>
      </c>
      <c r="F19" s="254"/>
      <c r="G19" s="265">
        <v>5</v>
      </c>
      <c r="H19" s="60"/>
      <c r="I19" s="60"/>
    </row>
    <row r="20" spans="2:9" s="4" customFormat="1" ht="18" customHeight="1" x14ac:dyDescent="0.2">
      <c r="B20" s="61"/>
      <c r="C20" s="61" t="s">
        <v>12</v>
      </c>
      <c r="D20" s="63" t="s">
        <v>217</v>
      </c>
      <c r="E20" s="12"/>
      <c r="F20" s="254">
        <v>60</v>
      </c>
      <c r="G20" s="60"/>
      <c r="H20" s="60"/>
      <c r="I20" s="60"/>
    </row>
    <row r="21" spans="2:9" s="4" customFormat="1" ht="18" customHeight="1" x14ac:dyDescent="0.2">
      <c r="B21" s="61"/>
      <c r="C21" s="61" t="s">
        <v>12</v>
      </c>
      <c r="D21" s="62" t="s">
        <v>218</v>
      </c>
      <c r="E21" s="12"/>
      <c r="F21" s="254">
        <v>90</v>
      </c>
      <c r="G21" s="265">
        <v>30</v>
      </c>
      <c r="H21" s="70">
        <v>200</v>
      </c>
      <c r="I21" s="70">
        <v>45</v>
      </c>
    </row>
    <row r="22" spans="2:9" s="4" customFormat="1" ht="18" customHeight="1" x14ac:dyDescent="0.2">
      <c r="B22" s="61"/>
      <c r="C22" s="61" t="s">
        <v>16</v>
      </c>
      <c r="D22" s="62" t="s">
        <v>219</v>
      </c>
      <c r="E22" s="12">
        <v>1552</v>
      </c>
      <c r="F22" s="254">
        <v>135</v>
      </c>
      <c r="G22" s="265">
        <v>30</v>
      </c>
      <c r="H22" s="60">
        <v>200</v>
      </c>
      <c r="I22" s="60">
        <v>45</v>
      </c>
    </row>
    <row r="23" spans="2:9" s="4" customFormat="1" ht="18" customHeight="1" x14ac:dyDescent="0.2">
      <c r="B23" s="61"/>
      <c r="C23" s="61" t="s">
        <v>68</v>
      </c>
      <c r="D23" s="63" t="s">
        <v>220</v>
      </c>
      <c r="E23" s="12"/>
      <c r="F23" s="254">
        <v>90</v>
      </c>
      <c r="G23" s="265">
        <v>30</v>
      </c>
      <c r="H23" s="60">
        <v>200</v>
      </c>
      <c r="I23" s="60">
        <v>45</v>
      </c>
    </row>
    <row r="24" spans="2:9" s="4" customFormat="1" ht="18" customHeight="1" x14ac:dyDescent="0.2">
      <c r="B24" s="61"/>
      <c r="C24" s="61" t="s">
        <v>16</v>
      </c>
      <c r="D24" s="63" t="s">
        <v>221</v>
      </c>
      <c r="E24" s="12"/>
      <c r="F24" s="254">
        <v>60</v>
      </c>
      <c r="G24" s="265">
        <v>30</v>
      </c>
      <c r="H24" s="60">
        <v>240</v>
      </c>
      <c r="I24" s="60">
        <v>60</v>
      </c>
    </row>
    <row r="25" spans="2:9" s="4" customFormat="1" ht="18" customHeight="1" x14ac:dyDescent="0.2">
      <c r="B25" s="61"/>
      <c r="C25" s="61" t="s">
        <v>16</v>
      </c>
      <c r="D25" s="63" t="s">
        <v>222</v>
      </c>
      <c r="E25" s="12"/>
      <c r="F25" s="254">
        <v>60</v>
      </c>
      <c r="G25" s="151"/>
      <c r="H25" s="109"/>
      <c r="I25" s="60"/>
    </row>
    <row r="26" spans="2:9" s="4" customFormat="1" ht="18" customHeight="1" x14ac:dyDescent="0.2">
      <c r="B26" s="61"/>
      <c r="C26" s="61" t="s">
        <v>16</v>
      </c>
      <c r="D26" s="63" t="s">
        <v>223</v>
      </c>
      <c r="E26" s="12"/>
      <c r="F26" s="254">
        <v>60</v>
      </c>
      <c r="G26" s="59"/>
      <c r="H26" s="60"/>
      <c r="I26" s="60"/>
    </row>
    <row r="27" spans="2:9" s="4" customFormat="1" ht="18" customHeight="1" x14ac:dyDescent="0.2">
      <c r="B27" s="61" t="s">
        <v>68</v>
      </c>
      <c r="C27" s="61"/>
      <c r="D27" s="64" t="s">
        <v>224</v>
      </c>
      <c r="E27" s="12">
        <v>1054</v>
      </c>
      <c r="F27" s="254">
        <v>90</v>
      </c>
      <c r="G27" s="257">
        <v>120</v>
      </c>
      <c r="H27" s="60"/>
      <c r="I27" s="60">
        <v>180</v>
      </c>
    </row>
    <row r="28" spans="2:9" s="4" customFormat="1" ht="18" customHeight="1" x14ac:dyDescent="0.2">
      <c r="B28" s="61" t="s">
        <v>87</v>
      </c>
      <c r="C28" s="61"/>
      <c r="D28" s="64" t="s">
        <v>225</v>
      </c>
      <c r="E28" s="12">
        <v>1054</v>
      </c>
      <c r="F28" s="254">
        <v>90</v>
      </c>
      <c r="G28" s="257">
        <v>120</v>
      </c>
      <c r="H28" s="60"/>
      <c r="I28" s="60">
        <v>180</v>
      </c>
    </row>
    <row r="29" spans="2:9" s="4" customFormat="1" ht="18" customHeight="1" x14ac:dyDescent="0.2">
      <c r="B29" s="61"/>
      <c r="C29" s="61"/>
      <c r="D29" s="64" t="s">
        <v>226</v>
      </c>
      <c r="E29" s="12" t="s">
        <v>227</v>
      </c>
      <c r="F29" s="60"/>
      <c r="G29" s="257">
        <v>60</v>
      </c>
      <c r="H29" s="60"/>
      <c r="I29" s="60">
        <v>60</v>
      </c>
    </row>
    <row r="30" spans="2:9" s="4" customFormat="1" ht="18" customHeight="1" x14ac:dyDescent="0.2">
      <c r="B30" s="61"/>
      <c r="C30" s="61"/>
      <c r="D30" s="64" t="s">
        <v>228</v>
      </c>
      <c r="E30" s="12" t="s">
        <v>227</v>
      </c>
      <c r="F30" s="60"/>
      <c r="G30" s="257">
        <v>60</v>
      </c>
      <c r="H30" s="60"/>
      <c r="I30" s="60">
        <v>60</v>
      </c>
    </row>
    <row r="31" spans="2:9" s="4" customFormat="1" ht="18" customHeight="1" x14ac:dyDescent="0.2">
      <c r="B31" s="61"/>
      <c r="C31" s="61"/>
      <c r="D31" s="64" t="s">
        <v>229</v>
      </c>
      <c r="E31" s="12" t="s">
        <v>227</v>
      </c>
      <c r="F31" s="60"/>
      <c r="G31" s="257">
        <v>60</v>
      </c>
      <c r="H31" s="60"/>
      <c r="I31" s="60">
        <v>60</v>
      </c>
    </row>
    <row r="32" spans="2:9" s="4" customFormat="1" ht="18" customHeight="1" x14ac:dyDescent="0.2">
      <c r="B32" s="61"/>
      <c r="C32" s="61"/>
      <c r="D32" s="64" t="s">
        <v>230</v>
      </c>
      <c r="E32" s="12" t="s">
        <v>227</v>
      </c>
      <c r="F32" s="60"/>
      <c r="G32" s="257">
        <v>60</v>
      </c>
      <c r="H32" s="60"/>
      <c r="I32" s="60">
        <v>60</v>
      </c>
    </row>
    <row r="33" spans="2:9" s="4" customFormat="1" ht="18" customHeight="1" x14ac:dyDescent="0.2">
      <c r="B33" s="61"/>
      <c r="C33" s="61"/>
      <c r="D33" s="64" t="s">
        <v>231</v>
      </c>
      <c r="E33" s="12" t="s">
        <v>227</v>
      </c>
      <c r="F33" s="60"/>
      <c r="G33" s="257">
        <v>60</v>
      </c>
      <c r="H33" s="60"/>
      <c r="I33" s="60">
        <v>60</v>
      </c>
    </row>
    <row r="34" spans="2:9" s="4" customFormat="1" ht="18" customHeight="1" x14ac:dyDescent="0.2">
      <c r="B34" s="61"/>
      <c r="C34" s="61"/>
      <c r="D34" s="64" t="s">
        <v>232</v>
      </c>
      <c r="E34" s="12" t="s">
        <v>227</v>
      </c>
      <c r="F34" s="60"/>
      <c r="G34" s="257">
        <v>60</v>
      </c>
      <c r="H34" s="60"/>
      <c r="I34" s="60">
        <v>60</v>
      </c>
    </row>
    <row r="35" spans="2:9" s="4" customFormat="1" ht="18" customHeight="1" x14ac:dyDescent="0.2">
      <c r="B35" s="61"/>
      <c r="C35" s="61"/>
      <c r="D35" s="64" t="s">
        <v>233</v>
      </c>
      <c r="E35" s="12" t="s">
        <v>227</v>
      </c>
      <c r="F35" s="60"/>
      <c r="G35" s="257">
        <v>60</v>
      </c>
      <c r="H35" s="60"/>
      <c r="I35" s="60">
        <v>60</v>
      </c>
    </row>
    <row r="36" spans="2:9" s="4" customFormat="1" ht="18" customHeight="1" x14ac:dyDescent="0.2">
      <c r="B36" s="61"/>
      <c r="C36" s="61"/>
      <c r="D36" s="64" t="s">
        <v>234</v>
      </c>
      <c r="E36" s="12" t="s">
        <v>227</v>
      </c>
      <c r="F36" s="60"/>
      <c r="G36" s="257">
        <v>60</v>
      </c>
      <c r="H36" s="60"/>
      <c r="I36" s="60">
        <v>60</v>
      </c>
    </row>
    <row r="37" spans="2:9" s="4" customFormat="1" ht="18" customHeight="1" x14ac:dyDescent="0.2">
      <c r="B37" s="61"/>
      <c r="C37" s="61"/>
      <c r="D37" s="64" t="s">
        <v>235</v>
      </c>
      <c r="E37" s="12" t="s">
        <v>227</v>
      </c>
      <c r="F37" s="60"/>
      <c r="G37" s="257">
        <v>60</v>
      </c>
      <c r="H37" s="60"/>
      <c r="I37" s="60">
        <v>60</v>
      </c>
    </row>
    <row r="38" spans="2:9" s="4" customFormat="1" ht="18" customHeight="1" x14ac:dyDescent="0.2">
      <c r="B38" s="61"/>
      <c r="C38" s="61"/>
      <c r="D38" s="64" t="s">
        <v>236</v>
      </c>
      <c r="E38" s="12" t="s">
        <v>227</v>
      </c>
      <c r="F38" s="60"/>
      <c r="G38" s="257">
        <v>60</v>
      </c>
      <c r="H38" s="60"/>
      <c r="I38" s="60">
        <v>60</v>
      </c>
    </row>
    <row r="39" spans="2:9" s="4" customFormat="1" ht="18" customHeight="1" x14ac:dyDescent="0.2">
      <c r="B39" s="61"/>
      <c r="C39" s="114">
        <v>4</v>
      </c>
      <c r="D39" s="64" t="s">
        <v>237</v>
      </c>
      <c r="E39" s="12"/>
      <c r="F39" s="254">
        <v>30</v>
      </c>
      <c r="G39" s="60"/>
      <c r="H39" s="60"/>
      <c r="I39" s="60">
        <v>70</v>
      </c>
    </row>
    <row r="40" spans="2:9" s="4" customFormat="1" ht="18" customHeight="1" x14ac:dyDescent="0.2">
      <c r="B40" s="113"/>
      <c r="C40" s="114">
        <v>1</v>
      </c>
      <c r="D40" s="64" t="s">
        <v>238</v>
      </c>
      <c r="E40" s="12"/>
      <c r="F40" s="254">
        <v>5</v>
      </c>
      <c r="G40" s="60"/>
      <c r="H40" s="60"/>
      <c r="I40" s="60"/>
    </row>
    <row r="41" spans="2:9" s="4" customFormat="1" ht="18" customHeight="1" x14ac:dyDescent="0.2">
      <c r="B41" s="113"/>
      <c r="C41" s="114">
        <v>1</v>
      </c>
      <c r="D41" s="64" t="s">
        <v>239</v>
      </c>
      <c r="E41" s="12">
        <v>1154</v>
      </c>
      <c r="F41" s="254">
        <v>40</v>
      </c>
      <c r="G41" s="60"/>
      <c r="H41" s="60"/>
      <c r="I41" s="60"/>
    </row>
    <row r="42" spans="2:9" s="4" customFormat="1" ht="18" customHeight="1" x14ac:dyDescent="0.2">
      <c r="B42" s="113"/>
      <c r="C42" s="114">
        <v>1</v>
      </c>
      <c r="D42" s="64" t="s">
        <v>240</v>
      </c>
      <c r="E42" s="12">
        <v>984</v>
      </c>
      <c r="F42" s="254">
        <v>40</v>
      </c>
      <c r="G42" s="60"/>
      <c r="H42" s="60"/>
      <c r="I42" s="60"/>
    </row>
    <row r="43" spans="2:9" s="4" customFormat="1" ht="18" customHeight="1" x14ac:dyDescent="0.2">
      <c r="B43" s="61"/>
      <c r="C43" s="114">
        <v>2</v>
      </c>
      <c r="D43" s="64" t="s">
        <v>241</v>
      </c>
      <c r="E43" s="12">
        <v>424</v>
      </c>
      <c r="F43" s="254">
        <v>30</v>
      </c>
      <c r="G43" s="60"/>
      <c r="H43" s="60"/>
      <c r="I43" s="60"/>
    </row>
    <row r="44" spans="2:9" s="4" customFormat="1" ht="18" customHeight="1" x14ac:dyDescent="0.2">
      <c r="B44" s="61"/>
      <c r="C44" s="114">
        <v>5</v>
      </c>
      <c r="D44" s="64" t="s">
        <v>242</v>
      </c>
      <c r="E44" s="12">
        <v>345</v>
      </c>
      <c r="F44" s="254">
        <v>9</v>
      </c>
      <c r="G44" s="60"/>
      <c r="H44" s="60"/>
      <c r="I44" s="60"/>
    </row>
    <row r="45" spans="2:9" s="4" customFormat="1" ht="18" customHeight="1" x14ac:dyDescent="0.2">
      <c r="B45" s="61"/>
      <c r="C45" s="61"/>
      <c r="D45" s="64" t="s">
        <v>243</v>
      </c>
      <c r="E45" s="12">
        <v>144</v>
      </c>
      <c r="F45" s="254">
        <v>40</v>
      </c>
      <c r="G45" s="60"/>
      <c r="H45" s="60"/>
      <c r="I45" s="60"/>
    </row>
    <row r="46" spans="2:9" s="4" customFormat="1" ht="18" customHeight="1" x14ac:dyDescent="0.2">
      <c r="B46" s="114">
        <v>1</v>
      </c>
      <c r="C46" s="114">
        <v>2</v>
      </c>
      <c r="D46" s="64" t="s">
        <v>244</v>
      </c>
      <c r="E46" s="12">
        <v>11</v>
      </c>
      <c r="F46" s="254">
        <v>8</v>
      </c>
      <c r="G46" s="60"/>
      <c r="H46" s="60"/>
      <c r="I46" s="60">
        <v>30</v>
      </c>
    </row>
    <row r="47" spans="2:9" s="4" customFormat="1" ht="18" customHeight="1" x14ac:dyDescent="0.2">
      <c r="B47" s="114">
        <v>13</v>
      </c>
      <c r="C47" s="114">
        <v>6</v>
      </c>
      <c r="D47" s="64" t="s">
        <v>245</v>
      </c>
      <c r="E47" s="12">
        <v>67</v>
      </c>
      <c r="F47" s="254">
        <v>8</v>
      </c>
      <c r="G47" s="60"/>
      <c r="H47" s="60"/>
      <c r="I47" s="60"/>
    </row>
    <row r="48" spans="2:9" s="4" customFormat="1" ht="9" customHeight="1" x14ac:dyDescent="0.2">
      <c r="B48" s="18"/>
      <c r="C48" s="18"/>
      <c r="D48" s="74"/>
      <c r="E48" s="112"/>
      <c r="F48" s="111"/>
      <c r="G48" s="111"/>
      <c r="H48" s="111"/>
      <c r="I48" s="111"/>
    </row>
    <row r="49" spans="4:9" ht="20.25" customHeight="1" x14ac:dyDescent="0.2">
      <c r="D49" s="152" t="s">
        <v>18</v>
      </c>
      <c r="E49" s="78">
        <f>SUM(E17:E47)</f>
        <v>10839</v>
      </c>
      <c r="F49" s="78">
        <f>SUM(F17:F47)</f>
        <v>1005</v>
      </c>
      <c r="G49" s="78">
        <f>SUM(G17:G47)</f>
        <v>965</v>
      </c>
      <c r="H49" s="78">
        <f>SUM(H17:H47)</f>
        <v>840</v>
      </c>
      <c r="I49" s="78">
        <f>SUM(I17:I47)</f>
        <v>1255</v>
      </c>
    </row>
    <row r="50" spans="4:9" ht="20.25" customHeight="1" x14ac:dyDescent="0.2">
      <c r="D50" s="152" t="s">
        <v>49</v>
      </c>
      <c r="E50" s="115">
        <f>SUM(E13+E49)</f>
        <v>10839</v>
      </c>
      <c r="F50" s="115">
        <f>SUM(F13+F49)</f>
        <v>1315</v>
      </c>
      <c r="G50" s="115">
        <f>SUM(G13+G49)</f>
        <v>1559</v>
      </c>
      <c r="H50" s="115">
        <f>SUM(H13+H49)</f>
        <v>840</v>
      </c>
      <c r="I50" s="115">
        <f>SUM(I13+I49)</f>
        <v>1255</v>
      </c>
    </row>
  </sheetData>
  <mergeCells count="5">
    <mergeCell ref="B2:I2"/>
    <mergeCell ref="F4:I4"/>
    <mergeCell ref="F15:I15"/>
    <mergeCell ref="A3:G3"/>
    <mergeCell ref="B11:C11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64" orientation="landscape" r:id="rId1"/>
  <headerFooter>
    <oddHeader>&amp;L&amp;F&amp;C&amp;A&amp;R&amp;8Pàgina &amp;P de &amp;N</oddHeader>
  </headerFooter>
  <rowBreaks count="1" manualBreakCount="1">
    <brk id="50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AJ343"/>
  <sheetViews>
    <sheetView view="pageBreakPreview" zoomScale="96" zoomScaleNormal="90" zoomScaleSheetLayoutView="96" workbookViewId="0">
      <selection activeCell="E28" sqref="E28"/>
    </sheetView>
  </sheetViews>
  <sheetFormatPr defaultColWidth="11.42578125" defaultRowHeight="14.25" x14ac:dyDescent="0.2"/>
  <cols>
    <col min="1" max="1" width="5.28515625" style="11" customWidth="1"/>
    <col min="2" max="2" width="10.7109375" style="18" customWidth="1"/>
    <col min="3" max="3" width="8" style="18" customWidth="1"/>
    <col min="4" max="4" width="132.7109375" style="21" bestFit="1" customWidth="1"/>
    <col min="5" max="5" width="8.5703125" style="20" customWidth="1"/>
    <col min="6" max="7" width="8.7109375" style="20" customWidth="1"/>
    <col min="8" max="9" width="8.7109375" style="4" customWidth="1"/>
    <col min="10" max="36" width="11.42578125" style="4"/>
    <col min="37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4" customFormat="1" ht="18" customHeight="1" x14ac:dyDescent="0.2">
      <c r="A2" s="5"/>
      <c r="B2" s="2"/>
      <c r="C2" s="2"/>
      <c r="D2" s="6"/>
    </row>
    <row r="3" spans="1:9" s="4" customFormat="1" ht="12.75" x14ac:dyDescent="0.2">
      <c r="A3" s="5"/>
      <c r="B3" s="2"/>
      <c r="C3" s="2"/>
      <c r="D3" s="6"/>
    </row>
    <row r="4" spans="1:9" s="4" customFormat="1" ht="18" customHeight="1" x14ac:dyDescent="0.25">
      <c r="A4" s="290" t="s">
        <v>246</v>
      </c>
      <c r="B4" s="290"/>
      <c r="C4" s="290"/>
      <c r="D4" s="290"/>
      <c r="E4" s="290"/>
      <c r="F4" s="290"/>
      <c r="G4" s="290"/>
    </row>
    <row r="5" spans="1:9" s="4" customFormat="1" ht="7.5" customHeight="1" x14ac:dyDescent="0.2">
      <c r="A5" s="5"/>
      <c r="B5" s="2"/>
      <c r="C5" s="2"/>
      <c r="D5" s="6"/>
    </row>
    <row r="6" spans="1:9" s="4" customFormat="1" ht="18" customHeight="1" x14ac:dyDescent="0.25">
      <c r="A6" s="5" t="s">
        <v>2</v>
      </c>
      <c r="B6" s="2"/>
      <c r="C6" s="2"/>
      <c r="D6" s="6"/>
      <c r="F6" s="292" t="s">
        <v>3</v>
      </c>
      <c r="G6" s="292"/>
      <c r="H6" s="293"/>
      <c r="I6" s="293"/>
    </row>
    <row r="7" spans="1:9" s="4" customFormat="1" ht="24" x14ac:dyDescent="0.2">
      <c r="A7" s="5"/>
      <c r="B7" s="7" t="s">
        <v>247</v>
      </c>
      <c r="C7" s="7" t="s">
        <v>58</v>
      </c>
      <c r="D7" s="6"/>
      <c r="E7" s="50" t="s">
        <v>59</v>
      </c>
      <c r="F7" s="8" t="s">
        <v>7</v>
      </c>
      <c r="G7" s="8" t="s">
        <v>8</v>
      </c>
      <c r="H7" s="116" t="s">
        <v>60</v>
      </c>
      <c r="I7" s="116" t="s">
        <v>61</v>
      </c>
    </row>
    <row r="8" spans="1:9" s="4" customFormat="1" ht="22.5" customHeight="1" x14ac:dyDescent="0.2">
      <c r="A8" s="5"/>
      <c r="B8" s="61" t="s">
        <v>11</v>
      </c>
      <c r="C8" s="61" t="s">
        <v>12</v>
      </c>
      <c r="D8" s="62" t="s">
        <v>248</v>
      </c>
      <c r="E8" s="10">
        <v>351</v>
      </c>
      <c r="F8" s="59"/>
      <c r="G8" s="266">
        <v>180</v>
      </c>
      <c r="H8" s="59"/>
      <c r="I8" s="59"/>
    </row>
    <row r="9" spans="1:9" s="4" customFormat="1" ht="22.5" customHeight="1" x14ac:dyDescent="0.2">
      <c r="A9" s="5"/>
      <c r="B9" s="61"/>
      <c r="C9" s="61" t="s">
        <v>249</v>
      </c>
      <c r="D9" s="62" t="s">
        <v>250</v>
      </c>
      <c r="E9" s="10">
        <v>143</v>
      </c>
      <c r="F9" s="253">
        <v>30</v>
      </c>
      <c r="G9" s="59"/>
      <c r="H9" s="59"/>
      <c r="I9" s="59"/>
    </row>
    <row r="10" spans="1:9" s="4" customFormat="1" x14ac:dyDescent="0.2">
      <c r="A10" s="5"/>
      <c r="B10" s="2"/>
      <c r="C10" s="2"/>
      <c r="D10" s="3"/>
    </row>
    <row r="11" spans="1:9" s="98" customFormat="1" ht="20.100000000000001" customHeight="1" x14ac:dyDescent="0.25">
      <c r="A11" s="31"/>
      <c r="B11" s="2"/>
      <c r="C11" s="2"/>
      <c r="D11" s="97" t="s">
        <v>49</v>
      </c>
      <c r="E11" s="128">
        <f>SUM(E8:E9)</f>
        <v>494</v>
      </c>
      <c r="F11" s="128">
        <f>SUM(F8:F9)</f>
        <v>30</v>
      </c>
      <c r="G11" s="128">
        <f t="shared" ref="G11:I11" si="0">SUM(G8:G9)</f>
        <v>180</v>
      </c>
      <c r="H11" s="128">
        <f t="shared" si="0"/>
        <v>0</v>
      </c>
      <c r="I11" s="128">
        <f t="shared" si="0"/>
        <v>0</v>
      </c>
    </row>
    <row r="12" spans="1:9" s="4" customFormat="1" x14ac:dyDescent="0.2">
      <c r="A12" s="5"/>
      <c r="B12" s="2"/>
      <c r="C12" s="2"/>
      <c r="D12" s="3"/>
      <c r="E12" s="85"/>
    </row>
    <row r="13" spans="1:9" s="4" customFormat="1" x14ac:dyDescent="0.2">
      <c r="A13" s="5"/>
      <c r="B13" s="2"/>
      <c r="C13" s="2"/>
      <c r="D13" s="3"/>
    </row>
    <row r="14" spans="1:9" s="4" customFormat="1" x14ac:dyDescent="0.2">
      <c r="A14" s="5"/>
      <c r="B14" s="2"/>
      <c r="C14" s="2"/>
      <c r="D14" s="3"/>
      <c r="E14" s="85"/>
    </row>
    <row r="15" spans="1:9" s="4" customFormat="1" x14ac:dyDescent="0.2">
      <c r="A15" s="5"/>
      <c r="B15" s="2"/>
      <c r="C15" s="2"/>
      <c r="D15" s="3"/>
    </row>
    <row r="16" spans="1:9" s="4" customFormat="1" x14ac:dyDescent="0.2">
      <c r="A16" s="5"/>
      <c r="B16" s="2"/>
      <c r="C16" s="2"/>
      <c r="D16" s="3"/>
    </row>
    <row r="17" spans="1:4" s="4" customFormat="1" x14ac:dyDescent="0.2">
      <c r="A17" s="5"/>
      <c r="B17" s="2"/>
      <c r="C17" s="2"/>
      <c r="D17" s="3"/>
    </row>
    <row r="18" spans="1:4" s="4" customFormat="1" x14ac:dyDescent="0.2">
      <c r="A18" s="5"/>
      <c r="B18" s="2"/>
      <c r="C18" s="2"/>
      <c r="D18" s="3"/>
    </row>
    <row r="19" spans="1:4" s="4" customFormat="1" x14ac:dyDescent="0.2">
      <c r="A19" s="5"/>
      <c r="B19" s="2"/>
      <c r="C19" s="2"/>
      <c r="D19" s="3"/>
    </row>
    <row r="20" spans="1:4" s="4" customFormat="1" x14ac:dyDescent="0.2">
      <c r="A20" s="5"/>
      <c r="B20" s="2"/>
      <c r="C20" s="2"/>
      <c r="D20" s="3"/>
    </row>
    <row r="21" spans="1:4" s="4" customFormat="1" x14ac:dyDescent="0.2">
      <c r="A21" s="5"/>
      <c r="B21" s="2"/>
      <c r="C21" s="2"/>
      <c r="D21" s="3"/>
    </row>
    <row r="22" spans="1:4" s="4" customFormat="1" x14ac:dyDescent="0.2">
      <c r="A22" s="5"/>
      <c r="B22" s="2"/>
      <c r="C22" s="2"/>
      <c r="D22" s="3"/>
    </row>
    <row r="23" spans="1:4" s="4" customFormat="1" x14ac:dyDescent="0.2">
      <c r="A23" s="5"/>
      <c r="B23" s="2"/>
      <c r="C23" s="2"/>
      <c r="D23" s="3"/>
    </row>
    <row r="24" spans="1:4" s="4" customFormat="1" x14ac:dyDescent="0.2">
      <c r="A24" s="5"/>
      <c r="B24" s="2"/>
      <c r="C24" s="2"/>
      <c r="D24" s="3"/>
    </row>
    <row r="25" spans="1:4" s="4" customFormat="1" x14ac:dyDescent="0.2">
      <c r="A25" s="5"/>
      <c r="B25" s="2"/>
      <c r="C25" s="2"/>
      <c r="D25" s="3"/>
    </row>
    <row r="26" spans="1:4" s="4" customFormat="1" x14ac:dyDescent="0.2">
      <c r="A26" s="5"/>
      <c r="B26" s="2"/>
      <c r="C26" s="2"/>
      <c r="D26" s="3"/>
    </row>
    <row r="27" spans="1:4" s="4" customFormat="1" x14ac:dyDescent="0.2">
      <c r="A27" s="5"/>
      <c r="B27" s="2"/>
      <c r="C27" s="2"/>
      <c r="D27" s="3"/>
    </row>
    <row r="28" spans="1:4" s="4" customFormat="1" x14ac:dyDescent="0.2">
      <c r="A28" s="5"/>
      <c r="B28" s="2"/>
      <c r="C28" s="2"/>
      <c r="D28" s="3"/>
    </row>
    <row r="29" spans="1:4" s="4" customFormat="1" x14ac:dyDescent="0.2">
      <c r="A29" s="5"/>
      <c r="B29" s="2"/>
      <c r="C29" s="2"/>
      <c r="D29" s="3"/>
    </row>
    <row r="30" spans="1:4" s="4" customFormat="1" x14ac:dyDescent="0.2">
      <c r="A30" s="5"/>
      <c r="B30" s="2"/>
      <c r="C30" s="2"/>
      <c r="D30" s="3"/>
    </row>
    <row r="31" spans="1:4" s="4" customFormat="1" x14ac:dyDescent="0.2">
      <c r="A31" s="5"/>
      <c r="B31" s="2"/>
      <c r="C31" s="2"/>
      <c r="D31" s="3"/>
    </row>
    <row r="32" spans="1:4" s="4" customFormat="1" x14ac:dyDescent="0.2">
      <c r="A32" s="5"/>
      <c r="B32" s="2"/>
      <c r="C32" s="2"/>
      <c r="D32" s="3"/>
    </row>
    <row r="33" spans="1:4" s="4" customFormat="1" x14ac:dyDescent="0.2">
      <c r="A33" s="5"/>
      <c r="B33" s="2"/>
      <c r="C33" s="2"/>
      <c r="D33" s="3"/>
    </row>
    <row r="34" spans="1:4" s="4" customFormat="1" x14ac:dyDescent="0.2">
      <c r="A34" s="5"/>
      <c r="B34" s="2"/>
      <c r="C34" s="2"/>
      <c r="D34" s="3"/>
    </row>
    <row r="35" spans="1:4" s="4" customFormat="1" x14ac:dyDescent="0.2">
      <c r="A35" s="5"/>
      <c r="B35" s="2"/>
      <c r="C35" s="2"/>
      <c r="D35" s="3"/>
    </row>
    <row r="36" spans="1:4" s="4" customFormat="1" x14ac:dyDescent="0.2">
      <c r="A36" s="5"/>
      <c r="B36" s="2"/>
      <c r="C36" s="2"/>
      <c r="D36" s="3"/>
    </row>
    <row r="37" spans="1:4" s="4" customFormat="1" x14ac:dyDescent="0.2">
      <c r="A37" s="5"/>
      <c r="B37" s="2"/>
      <c r="C37" s="2"/>
      <c r="D37" s="3"/>
    </row>
    <row r="38" spans="1:4" s="4" customFormat="1" x14ac:dyDescent="0.2">
      <c r="A38" s="5"/>
      <c r="B38" s="2"/>
      <c r="C38" s="2"/>
      <c r="D38" s="3"/>
    </row>
    <row r="39" spans="1:4" s="4" customFormat="1" x14ac:dyDescent="0.2">
      <c r="A39" s="5"/>
      <c r="B39" s="2"/>
      <c r="C39" s="2"/>
      <c r="D39" s="3"/>
    </row>
    <row r="40" spans="1:4" s="4" customFormat="1" x14ac:dyDescent="0.2">
      <c r="A40" s="5"/>
      <c r="B40" s="2"/>
      <c r="C40" s="2"/>
      <c r="D40" s="3"/>
    </row>
    <row r="41" spans="1:4" s="4" customFormat="1" x14ac:dyDescent="0.2">
      <c r="A41" s="5"/>
      <c r="B41" s="2"/>
      <c r="C41" s="2"/>
      <c r="D41" s="3"/>
    </row>
    <row r="42" spans="1:4" s="4" customFormat="1" x14ac:dyDescent="0.2">
      <c r="A42" s="5"/>
      <c r="B42" s="2"/>
      <c r="C42" s="2"/>
      <c r="D42" s="3"/>
    </row>
    <row r="43" spans="1:4" s="4" customFormat="1" x14ac:dyDescent="0.2">
      <c r="A43" s="5"/>
      <c r="B43" s="2"/>
      <c r="C43" s="2"/>
      <c r="D43" s="3"/>
    </row>
    <row r="44" spans="1:4" s="4" customFormat="1" x14ac:dyDescent="0.2">
      <c r="A44" s="5"/>
      <c r="B44" s="2"/>
      <c r="C44" s="2"/>
      <c r="D44" s="3"/>
    </row>
    <row r="45" spans="1:4" s="4" customFormat="1" x14ac:dyDescent="0.2">
      <c r="A45" s="5"/>
      <c r="B45" s="2"/>
      <c r="C45" s="2"/>
      <c r="D45" s="3"/>
    </row>
    <row r="46" spans="1:4" s="4" customFormat="1" x14ac:dyDescent="0.2">
      <c r="A46" s="5"/>
      <c r="B46" s="2"/>
      <c r="C46" s="2"/>
      <c r="D46" s="3"/>
    </row>
    <row r="47" spans="1:4" s="4" customFormat="1" x14ac:dyDescent="0.2">
      <c r="A47" s="5"/>
      <c r="B47" s="2"/>
      <c r="C47" s="2"/>
      <c r="D47" s="3"/>
    </row>
    <row r="48" spans="1:4" s="4" customFormat="1" x14ac:dyDescent="0.2">
      <c r="A48" s="5"/>
      <c r="B48" s="2"/>
      <c r="C48" s="2"/>
      <c r="D48" s="3"/>
    </row>
    <row r="49" spans="1:4" s="4" customFormat="1" x14ac:dyDescent="0.2">
      <c r="A49" s="5"/>
      <c r="B49" s="2"/>
      <c r="C49" s="2"/>
      <c r="D49" s="3"/>
    </row>
    <row r="50" spans="1:4" s="4" customFormat="1" x14ac:dyDescent="0.2">
      <c r="A50" s="5"/>
      <c r="B50" s="2"/>
      <c r="C50" s="2"/>
      <c r="D50" s="3"/>
    </row>
    <row r="51" spans="1:4" s="4" customFormat="1" x14ac:dyDescent="0.2">
      <c r="A51" s="5"/>
      <c r="B51" s="2"/>
      <c r="C51" s="2"/>
      <c r="D51" s="3"/>
    </row>
    <row r="52" spans="1:4" s="4" customFormat="1" x14ac:dyDescent="0.2">
      <c r="A52" s="5"/>
      <c r="B52" s="2"/>
      <c r="C52" s="2"/>
      <c r="D52" s="3"/>
    </row>
    <row r="53" spans="1:4" s="4" customFormat="1" x14ac:dyDescent="0.2">
      <c r="A53" s="5"/>
      <c r="B53" s="2"/>
      <c r="C53" s="2"/>
      <c r="D53" s="3"/>
    </row>
    <row r="54" spans="1:4" s="4" customFormat="1" x14ac:dyDescent="0.2">
      <c r="A54" s="5"/>
      <c r="B54" s="2"/>
      <c r="C54" s="2"/>
      <c r="D54" s="3"/>
    </row>
    <row r="55" spans="1:4" s="4" customFormat="1" x14ac:dyDescent="0.2">
      <c r="A55" s="5"/>
      <c r="B55" s="2"/>
      <c r="C55" s="2"/>
      <c r="D55" s="3"/>
    </row>
    <row r="56" spans="1:4" s="4" customFormat="1" x14ac:dyDescent="0.2">
      <c r="A56" s="5"/>
      <c r="B56" s="2"/>
      <c r="C56" s="2"/>
      <c r="D56" s="3"/>
    </row>
    <row r="57" spans="1:4" s="4" customFormat="1" x14ac:dyDescent="0.2">
      <c r="A57" s="5"/>
      <c r="B57" s="2"/>
      <c r="C57" s="2"/>
      <c r="D57" s="3"/>
    </row>
    <row r="58" spans="1:4" s="4" customFormat="1" x14ac:dyDescent="0.2">
      <c r="A58" s="5"/>
      <c r="B58" s="2"/>
      <c r="C58" s="2"/>
      <c r="D58" s="3"/>
    </row>
    <row r="59" spans="1:4" s="4" customFormat="1" x14ac:dyDescent="0.2">
      <c r="A59" s="5"/>
      <c r="B59" s="2"/>
      <c r="C59" s="2"/>
      <c r="D59" s="3"/>
    </row>
    <row r="60" spans="1:4" s="4" customFormat="1" x14ac:dyDescent="0.2">
      <c r="A60" s="5"/>
      <c r="B60" s="2"/>
      <c r="C60" s="2"/>
      <c r="D60" s="3"/>
    </row>
    <row r="61" spans="1:4" s="4" customFormat="1" x14ac:dyDescent="0.2">
      <c r="A61" s="5"/>
      <c r="B61" s="2"/>
      <c r="C61" s="2"/>
      <c r="D61" s="3"/>
    </row>
    <row r="62" spans="1:4" s="4" customFormat="1" x14ac:dyDescent="0.2">
      <c r="A62" s="5"/>
      <c r="B62" s="2"/>
      <c r="C62" s="2"/>
      <c r="D62" s="3"/>
    </row>
    <row r="63" spans="1:4" s="4" customFormat="1" x14ac:dyDescent="0.2">
      <c r="A63" s="5"/>
      <c r="B63" s="2"/>
      <c r="C63" s="2"/>
      <c r="D63" s="3"/>
    </row>
    <row r="64" spans="1:4" s="4" customFormat="1" x14ac:dyDescent="0.2">
      <c r="A64" s="5"/>
      <c r="B64" s="2"/>
      <c r="C64" s="2"/>
      <c r="D64" s="3"/>
    </row>
    <row r="65" spans="1:4" s="4" customFormat="1" x14ac:dyDescent="0.2">
      <c r="A65" s="5"/>
      <c r="B65" s="2"/>
      <c r="C65" s="2"/>
      <c r="D65" s="3"/>
    </row>
    <row r="66" spans="1:4" s="4" customFormat="1" x14ac:dyDescent="0.2">
      <c r="A66" s="5"/>
      <c r="B66" s="2"/>
      <c r="C66" s="2"/>
      <c r="D66" s="3"/>
    </row>
    <row r="67" spans="1:4" s="4" customFormat="1" x14ac:dyDescent="0.2">
      <c r="A67" s="5"/>
      <c r="B67" s="2"/>
      <c r="C67" s="2"/>
      <c r="D67" s="3"/>
    </row>
    <row r="68" spans="1:4" s="4" customFormat="1" x14ac:dyDescent="0.2">
      <c r="A68" s="5"/>
      <c r="B68" s="2"/>
      <c r="C68" s="2"/>
      <c r="D68" s="3"/>
    </row>
    <row r="69" spans="1:4" s="4" customFormat="1" x14ac:dyDescent="0.2">
      <c r="A69" s="5"/>
      <c r="B69" s="2"/>
      <c r="C69" s="2"/>
      <c r="D69" s="3"/>
    </row>
    <row r="70" spans="1:4" s="4" customFormat="1" x14ac:dyDescent="0.2">
      <c r="A70" s="5"/>
      <c r="B70" s="2"/>
      <c r="C70" s="2"/>
      <c r="D70" s="3"/>
    </row>
    <row r="71" spans="1:4" s="4" customFormat="1" x14ac:dyDescent="0.2">
      <c r="A71" s="5"/>
      <c r="B71" s="2"/>
      <c r="C71" s="2"/>
      <c r="D71" s="3"/>
    </row>
    <row r="72" spans="1:4" s="4" customFormat="1" x14ac:dyDescent="0.2">
      <c r="A72" s="5"/>
      <c r="B72" s="2"/>
      <c r="C72" s="2"/>
      <c r="D72" s="3"/>
    </row>
    <row r="73" spans="1:4" s="4" customFormat="1" x14ac:dyDescent="0.2">
      <c r="A73" s="5"/>
      <c r="B73" s="2"/>
      <c r="C73" s="2"/>
      <c r="D73" s="3"/>
    </row>
    <row r="74" spans="1:4" s="4" customFormat="1" x14ac:dyDescent="0.2">
      <c r="A74" s="5"/>
      <c r="B74" s="2"/>
      <c r="C74" s="2"/>
      <c r="D74" s="3"/>
    </row>
    <row r="75" spans="1:4" s="4" customFormat="1" x14ac:dyDescent="0.2">
      <c r="A75" s="5"/>
      <c r="B75" s="2"/>
      <c r="C75" s="2"/>
      <c r="D75" s="3"/>
    </row>
    <row r="76" spans="1:4" s="4" customFormat="1" x14ac:dyDescent="0.2">
      <c r="A76" s="5"/>
      <c r="B76" s="2"/>
      <c r="C76" s="2"/>
      <c r="D76" s="3"/>
    </row>
    <row r="77" spans="1:4" s="4" customFormat="1" x14ac:dyDescent="0.2">
      <c r="A77" s="5"/>
      <c r="B77" s="2"/>
      <c r="C77" s="2"/>
      <c r="D77" s="3"/>
    </row>
    <row r="78" spans="1:4" s="4" customFormat="1" x14ac:dyDescent="0.2">
      <c r="A78" s="5"/>
      <c r="B78" s="2"/>
      <c r="C78" s="2"/>
      <c r="D78" s="3"/>
    </row>
    <row r="79" spans="1:4" s="4" customFormat="1" x14ac:dyDescent="0.2">
      <c r="A79" s="5"/>
      <c r="B79" s="2"/>
      <c r="C79" s="2"/>
      <c r="D79" s="3"/>
    </row>
    <row r="80" spans="1:4" s="4" customFormat="1" x14ac:dyDescent="0.2">
      <c r="A80" s="5"/>
      <c r="B80" s="2"/>
      <c r="C80" s="2"/>
      <c r="D80" s="3"/>
    </row>
    <row r="81" spans="1:4" s="4" customFormat="1" x14ac:dyDescent="0.2">
      <c r="A81" s="5"/>
      <c r="B81" s="2"/>
      <c r="C81" s="2"/>
      <c r="D81" s="3"/>
    </row>
    <row r="82" spans="1:4" s="4" customFormat="1" x14ac:dyDescent="0.2">
      <c r="A82" s="5"/>
      <c r="B82" s="2"/>
      <c r="C82" s="2"/>
      <c r="D82" s="3"/>
    </row>
    <row r="83" spans="1:4" s="4" customFormat="1" x14ac:dyDescent="0.2">
      <c r="A83" s="5"/>
      <c r="B83" s="2"/>
      <c r="C83" s="2"/>
      <c r="D83" s="3"/>
    </row>
    <row r="84" spans="1:4" s="4" customFormat="1" x14ac:dyDescent="0.2">
      <c r="A84" s="5"/>
      <c r="B84" s="2"/>
      <c r="C84" s="2"/>
      <c r="D84" s="3"/>
    </row>
    <row r="85" spans="1:4" s="4" customFormat="1" x14ac:dyDescent="0.2">
      <c r="A85" s="5"/>
      <c r="B85" s="2"/>
      <c r="C85" s="2"/>
      <c r="D85" s="3"/>
    </row>
    <row r="86" spans="1:4" s="4" customFormat="1" x14ac:dyDescent="0.2">
      <c r="A86" s="5"/>
      <c r="B86" s="2"/>
      <c r="C86" s="2"/>
      <c r="D86" s="3"/>
    </row>
    <row r="87" spans="1:4" s="4" customFormat="1" x14ac:dyDescent="0.2">
      <c r="A87" s="5"/>
      <c r="B87" s="2"/>
      <c r="C87" s="2"/>
      <c r="D87" s="3"/>
    </row>
    <row r="88" spans="1:4" s="4" customFormat="1" x14ac:dyDescent="0.2">
      <c r="A88" s="5"/>
      <c r="B88" s="2"/>
      <c r="C88" s="2"/>
      <c r="D88" s="3"/>
    </row>
    <row r="89" spans="1:4" s="4" customFormat="1" x14ac:dyDescent="0.2">
      <c r="A89" s="5"/>
      <c r="B89" s="2"/>
      <c r="C89" s="2"/>
      <c r="D89" s="3"/>
    </row>
    <row r="90" spans="1:4" s="4" customFormat="1" x14ac:dyDescent="0.2">
      <c r="A90" s="5"/>
      <c r="B90" s="2"/>
      <c r="C90" s="2"/>
      <c r="D90" s="3"/>
    </row>
    <row r="91" spans="1:4" s="4" customFormat="1" x14ac:dyDescent="0.2">
      <c r="A91" s="5"/>
      <c r="B91" s="2"/>
      <c r="C91" s="2"/>
      <c r="D91" s="3"/>
    </row>
    <row r="92" spans="1:4" s="4" customFormat="1" x14ac:dyDescent="0.2">
      <c r="A92" s="5"/>
      <c r="B92" s="2"/>
      <c r="C92" s="2"/>
      <c r="D92" s="3"/>
    </row>
    <row r="93" spans="1:4" s="4" customFormat="1" x14ac:dyDescent="0.2">
      <c r="A93" s="5"/>
      <c r="B93" s="2"/>
      <c r="C93" s="2"/>
      <c r="D93" s="3"/>
    </row>
    <row r="94" spans="1:4" s="4" customFormat="1" x14ac:dyDescent="0.2">
      <c r="A94" s="5"/>
      <c r="B94" s="2"/>
      <c r="C94" s="2"/>
      <c r="D94" s="3"/>
    </row>
    <row r="95" spans="1:4" s="4" customFormat="1" x14ac:dyDescent="0.2">
      <c r="A95" s="5"/>
      <c r="B95" s="2"/>
      <c r="C95" s="2"/>
      <c r="D95" s="3"/>
    </row>
    <row r="96" spans="1:4" s="4" customFormat="1" x14ac:dyDescent="0.2">
      <c r="A96" s="5"/>
      <c r="B96" s="2"/>
      <c r="C96" s="2"/>
      <c r="D96" s="3"/>
    </row>
    <row r="97" spans="1:4" s="4" customFormat="1" x14ac:dyDescent="0.2">
      <c r="A97" s="5"/>
      <c r="B97" s="2"/>
      <c r="C97" s="2"/>
      <c r="D97" s="3"/>
    </row>
    <row r="98" spans="1:4" s="4" customFormat="1" x14ac:dyDescent="0.2">
      <c r="A98" s="5"/>
      <c r="B98" s="2"/>
      <c r="C98" s="2"/>
      <c r="D98" s="3"/>
    </row>
    <row r="99" spans="1:4" s="4" customFormat="1" x14ac:dyDescent="0.2">
      <c r="A99" s="5"/>
      <c r="B99" s="2"/>
      <c r="C99" s="2"/>
      <c r="D99" s="3"/>
    </row>
    <row r="100" spans="1:4" s="4" customFormat="1" x14ac:dyDescent="0.2">
      <c r="A100" s="5"/>
      <c r="B100" s="2"/>
      <c r="C100" s="2"/>
      <c r="D100" s="3"/>
    </row>
    <row r="101" spans="1:4" s="4" customFormat="1" x14ac:dyDescent="0.2">
      <c r="A101" s="5"/>
      <c r="B101" s="2"/>
      <c r="C101" s="2"/>
      <c r="D101" s="3"/>
    </row>
    <row r="102" spans="1:4" s="4" customFormat="1" x14ac:dyDescent="0.2">
      <c r="A102" s="5"/>
      <c r="B102" s="2"/>
      <c r="C102" s="2"/>
      <c r="D102" s="3"/>
    </row>
    <row r="103" spans="1:4" s="4" customFormat="1" x14ac:dyDescent="0.2">
      <c r="A103" s="5"/>
      <c r="B103" s="2"/>
      <c r="C103" s="2"/>
      <c r="D103" s="3"/>
    </row>
    <row r="104" spans="1:4" s="4" customFormat="1" x14ac:dyDescent="0.2">
      <c r="A104" s="5"/>
      <c r="B104" s="2"/>
      <c r="C104" s="2"/>
      <c r="D104" s="3"/>
    </row>
    <row r="105" spans="1:4" s="4" customFormat="1" x14ac:dyDescent="0.2">
      <c r="A105" s="5"/>
      <c r="B105" s="2"/>
      <c r="C105" s="2"/>
      <c r="D105" s="3"/>
    </row>
    <row r="106" spans="1:4" s="4" customFormat="1" x14ac:dyDescent="0.2">
      <c r="A106" s="5"/>
      <c r="B106" s="2"/>
      <c r="C106" s="2"/>
      <c r="D106" s="3"/>
    </row>
    <row r="107" spans="1:4" s="4" customFormat="1" x14ac:dyDescent="0.2">
      <c r="A107" s="5"/>
      <c r="B107" s="2"/>
      <c r="C107" s="2"/>
      <c r="D107" s="3"/>
    </row>
    <row r="108" spans="1:4" s="4" customFormat="1" x14ac:dyDescent="0.2">
      <c r="A108" s="5"/>
      <c r="B108" s="2"/>
      <c r="C108" s="2"/>
      <c r="D108" s="3"/>
    </row>
    <row r="109" spans="1:4" s="4" customFormat="1" x14ac:dyDescent="0.2">
      <c r="A109" s="5"/>
      <c r="B109" s="2"/>
      <c r="C109" s="2"/>
      <c r="D109" s="3"/>
    </row>
    <row r="110" spans="1:4" s="4" customFormat="1" x14ac:dyDescent="0.2">
      <c r="A110" s="5"/>
      <c r="B110" s="2"/>
      <c r="C110" s="2"/>
      <c r="D110" s="3"/>
    </row>
    <row r="111" spans="1:4" s="4" customFormat="1" x14ac:dyDescent="0.2">
      <c r="A111" s="5"/>
      <c r="B111" s="2"/>
      <c r="C111" s="2"/>
      <c r="D111" s="3"/>
    </row>
    <row r="112" spans="1:4" s="4" customFormat="1" x14ac:dyDescent="0.2">
      <c r="A112" s="5"/>
      <c r="B112" s="2"/>
      <c r="C112" s="2"/>
      <c r="D112" s="3"/>
    </row>
    <row r="113" spans="1:4" s="4" customFormat="1" x14ac:dyDescent="0.2">
      <c r="A113" s="5"/>
      <c r="B113" s="2"/>
      <c r="C113" s="2"/>
      <c r="D113" s="3"/>
    </row>
    <row r="114" spans="1:4" s="4" customFormat="1" x14ac:dyDescent="0.2">
      <c r="A114" s="5"/>
      <c r="B114" s="2"/>
      <c r="C114" s="2"/>
      <c r="D114" s="3"/>
    </row>
    <row r="115" spans="1:4" s="4" customFormat="1" x14ac:dyDescent="0.2">
      <c r="A115" s="5"/>
      <c r="B115" s="2"/>
      <c r="C115" s="2"/>
      <c r="D115" s="3"/>
    </row>
    <row r="116" spans="1:4" s="4" customFormat="1" x14ac:dyDescent="0.2">
      <c r="A116" s="5"/>
      <c r="B116" s="2"/>
      <c r="C116" s="2"/>
      <c r="D116" s="3"/>
    </row>
    <row r="117" spans="1:4" s="4" customFormat="1" x14ac:dyDescent="0.2">
      <c r="A117" s="5"/>
      <c r="B117" s="2"/>
      <c r="C117" s="2"/>
      <c r="D117" s="3"/>
    </row>
    <row r="118" spans="1:4" s="4" customFormat="1" x14ac:dyDescent="0.2">
      <c r="A118" s="5"/>
      <c r="B118" s="2"/>
      <c r="C118" s="2"/>
      <c r="D118" s="3"/>
    </row>
    <row r="119" spans="1:4" s="4" customFormat="1" x14ac:dyDescent="0.2">
      <c r="A119" s="5"/>
      <c r="B119" s="2"/>
      <c r="C119" s="2"/>
      <c r="D119" s="3"/>
    </row>
    <row r="120" spans="1:4" s="4" customFormat="1" x14ac:dyDescent="0.2">
      <c r="A120" s="5"/>
      <c r="B120" s="2"/>
      <c r="C120" s="2"/>
      <c r="D120" s="3"/>
    </row>
    <row r="121" spans="1:4" s="4" customFormat="1" x14ac:dyDescent="0.2">
      <c r="A121" s="5"/>
      <c r="B121" s="2"/>
      <c r="C121" s="2"/>
      <c r="D121" s="3"/>
    </row>
    <row r="122" spans="1:4" s="4" customFormat="1" x14ac:dyDescent="0.2">
      <c r="A122" s="5"/>
      <c r="B122" s="2"/>
      <c r="C122" s="2"/>
      <c r="D122" s="3"/>
    </row>
    <row r="123" spans="1:4" s="4" customFormat="1" x14ac:dyDescent="0.2">
      <c r="A123" s="5"/>
      <c r="B123" s="2"/>
      <c r="C123" s="2"/>
      <c r="D123" s="3"/>
    </row>
    <row r="124" spans="1:4" s="4" customFormat="1" x14ac:dyDescent="0.2">
      <c r="A124" s="5"/>
      <c r="B124" s="2"/>
      <c r="C124" s="2"/>
      <c r="D124" s="3"/>
    </row>
    <row r="125" spans="1:4" s="4" customFormat="1" x14ac:dyDescent="0.2">
      <c r="A125" s="5"/>
      <c r="B125" s="2"/>
      <c r="C125" s="2"/>
      <c r="D125" s="3"/>
    </row>
    <row r="126" spans="1:4" s="4" customFormat="1" x14ac:dyDescent="0.2">
      <c r="A126" s="5"/>
      <c r="B126" s="2"/>
      <c r="C126" s="2"/>
      <c r="D126" s="3"/>
    </row>
    <row r="127" spans="1:4" s="4" customFormat="1" x14ac:dyDescent="0.2">
      <c r="A127" s="5"/>
      <c r="B127" s="2"/>
      <c r="C127" s="2"/>
      <c r="D127" s="3"/>
    </row>
    <row r="128" spans="1:4" s="4" customFormat="1" x14ac:dyDescent="0.2">
      <c r="A128" s="5"/>
      <c r="B128" s="2"/>
      <c r="C128" s="2"/>
      <c r="D128" s="3"/>
    </row>
    <row r="129" spans="1:4" s="4" customFormat="1" x14ac:dyDescent="0.2">
      <c r="A129" s="5"/>
      <c r="B129" s="2"/>
      <c r="C129" s="2"/>
      <c r="D129" s="3"/>
    </row>
    <row r="130" spans="1:4" s="4" customFormat="1" x14ac:dyDescent="0.2">
      <c r="A130" s="5"/>
      <c r="B130" s="2"/>
      <c r="C130" s="2"/>
      <c r="D130" s="3"/>
    </row>
    <row r="131" spans="1:4" s="4" customFormat="1" x14ac:dyDescent="0.2">
      <c r="A131" s="5"/>
      <c r="B131" s="2"/>
      <c r="C131" s="2"/>
      <c r="D131" s="3"/>
    </row>
    <row r="132" spans="1:4" s="4" customFormat="1" x14ac:dyDescent="0.2">
      <c r="A132" s="5"/>
      <c r="B132" s="2"/>
      <c r="C132" s="2"/>
      <c r="D132" s="3"/>
    </row>
    <row r="133" spans="1:4" s="4" customFormat="1" x14ac:dyDescent="0.2">
      <c r="A133" s="5"/>
      <c r="B133" s="2"/>
      <c r="C133" s="2"/>
      <c r="D133" s="3"/>
    </row>
    <row r="134" spans="1:4" s="4" customFormat="1" x14ac:dyDescent="0.2">
      <c r="A134" s="5"/>
      <c r="B134" s="2"/>
      <c r="C134" s="2"/>
      <c r="D134" s="3"/>
    </row>
    <row r="135" spans="1:4" s="4" customFormat="1" x14ac:dyDescent="0.2">
      <c r="A135" s="5"/>
      <c r="B135" s="2"/>
      <c r="C135" s="2"/>
      <c r="D135" s="3"/>
    </row>
    <row r="136" spans="1:4" s="4" customFormat="1" x14ac:dyDescent="0.2">
      <c r="A136" s="5"/>
      <c r="B136" s="2"/>
      <c r="C136" s="2"/>
      <c r="D136" s="3"/>
    </row>
    <row r="137" spans="1:4" s="4" customFormat="1" x14ac:dyDescent="0.2">
      <c r="A137" s="5"/>
      <c r="B137" s="2"/>
      <c r="C137" s="2"/>
      <c r="D137" s="3"/>
    </row>
    <row r="138" spans="1:4" s="4" customFormat="1" x14ac:dyDescent="0.2">
      <c r="A138" s="5"/>
      <c r="B138" s="2"/>
      <c r="C138" s="2"/>
      <c r="D138" s="3"/>
    </row>
    <row r="139" spans="1:4" s="4" customFormat="1" x14ac:dyDescent="0.2">
      <c r="A139" s="5"/>
      <c r="B139" s="2"/>
      <c r="C139" s="2"/>
      <c r="D139" s="3"/>
    </row>
    <row r="140" spans="1:4" s="4" customFormat="1" x14ac:dyDescent="0.2">
      <c r="A140" s="5"/>
      <c r="B140" s="2"/>
      <c r="C140" s="2"/>
      <c r="D140" s="3"/>
    </row>
    <row r="141" spans="1:4" s="4" customFormat="1" x14ac:dyDescent="0.2">
      <c r="A141" s="5"/>
      <c r="B141" s="2"/>
      <c r="C141" s="2"/>
      <c r="D141" s="3"/>
    </row>
    <row r="142" spans="1:4" s="4" customFormat="1" x14ac:dyDescent="0.2">
      <c r="A142" s="5"/>
      <c r="B142" s="2"/>
      <c r="C142" s="2"/>
      <c r="D142" s="3"/>
    </row>
    <row r="143" spans="1:4" s="4" customFormat="1" x14ac:dyDescent="0.2">
      <c r="A143" s="5"/>
      <c r="B143" s="2"/>
      <c r="C143" s="2"/>
      <c r="D143" s="3"/>
    </row>
    <row r="144" spans="1:4" s="4" customFormat="1" x14ac:dyDescent="0.2">
      <c r="A144" s="5"/>
      <c r="B144" s="2"/>
      <c r="C144" s="2"/>
      <c r="D144" s="3"/>
    </row>
    <row r="145" spans="1:4" s="4" customFormat="1" x14ac:dyDescent="0.2">
      <c r="A145" s="5"/>
      <c r="B145" s="2"/>
      <c r="C145" s="2"/>
      <c r="D145" s="3"/>
    </row>
    <row r="146" spans="1:4" s="4" customFormat="1" x14ac:dyDescent="0.2">
      <c r="A146" s="5"/>
      <c r="B146" s="2"/>
      <c r="C146" s="2"/>
      <c r="D146" s="3"/>
    </row>
    <row r="147" spans="1:4" s="4" customFormat="1" x14ac:dyDescent="0.2">
      <c r="A147" s="5"/>
      <c r="B147" s="2"/>
      <c r="C147" s="2"/>
      <c r="D147" s="3"/>
    </row>
    <row r="148" spans="1:4" s="4" customFormat="1" x14ac:dyDescent="0.2">
      <c r="A148" s="5"/>
      <c r="B148" s="2"/>
      <c r="C148" s="2"/>
      <c r="D148" s="3"/>
    </row>
    <row r="149" spans="1:4" s="4" customFormat="1" x14ac:dyDescent="0.2">
      <c r="A149" s="5"/>
      <c r="B149" s="2"/>
      <c r="C149" s="2"/>
      <c r="D149" s="3"/>
    </row>
    <row r="150" spans="1:4" s="4" customFormat="1" x14ac:dyDescent="0.2">
      <c r="A150" s="5"/>
      <c r="B150" s="2"/>
      <c r="C150" s="2"/>
      <c r="D150" s="3"/>
    </row>
    <row r="151" spans="1:4" s="4" customFormat="1" x14ac:dyDescent="0.2">
      <c r="A151" s="5"/>
      <c r="B151" s="2"/>
      <c r="C151" s="2"/>
      <c r="D151" s="3"/>
    </row>
    <row r="152" spans="1:4" s="4" customFormat="1" x14ac:dyDescent="0.2">
      <c r="A152" s="5"/>
      <c r="B152" s="2"/>
      <c r="C152" s="2"/>
      <c r="D152" s="3"/>
    </row>
    <row r="153" spans="1:4" s="4" customFormat="1" x14ac:dyDescent="0.2">
      <c r="A153" s="5"/>
      <c r="B153" s="2"/>
      <c r="C153" s="2"/>
      <c r="D153" s="3"/>
    </row>
    <row r="154" spans="1:4" s="4" customFormat="1" x14ac:dyDescent="0.2">
      <c r="A154" s="5"/>
      <c r="B154" s="2"/>
      <c r="C154" s="2"/>
      <c r="D154" s="3"/>
    </row>
    <row r="155" spans="1:4" s="4" customFormat="1" x14ac:dyDescent="0.2">
      <c r="A155" s="5"/>
      <c r="B155" s="2"/>
      <c r="C155" s="2"/>
      <c r="D155" s="3"/>
    </row>
    <row r="156" spans="1:4" s="4" customFormat="1" x14ac:dyDescent="0.2">
      <c r="A156" s="5"/>
      <c r="B156" s="2"/>
      <c r="C156" s="2"/>
      <c r="D156" s="3"/>
    </row>
    <row r="157" spans="1:4" s="4" customFormat="1" x14ac:dyDescent="0.2">
      <c r="A157" s="5"/>
      <c r="B157" s="2"/>
      <c r="C157" s="2"/>
      <c r="D157" s="3"/>
    </row>
    <row r="158" spans="1:4" s="4" customFormat="1" x14ac:dyDescent="0.2">
      <c r="A158" s="5"/>
      <c r="B158" s="2"/>
      <c r="C158" s="2"/>
      <c r="D158" s="3"/>
    </row>
    <row r="159" spans="1:4" s="4" customFormat="1" x14ac:dyDescent="0.2">
      <c r="A159" s="5"/>
      <c r="B159" s="2"/>
      <c r="C159" s="2"/>
      <c r="D159" s="3"/>
    </row>
    <row r="160" spans="1:4" s="4" customFormat="1" x14ac:dyDescent="0.2">
      <c r="A160" s="5"/>
      <c r="B160" s="2"/>
      <c r="C160" s="2"/>
      <c r="D160" s="3"/>
    </row>
    <row r="161" spans="1:4" s="4" customFormat="1" x14ac:dyDescent="0.2">
      <c r="A161" s="5"/>
      <c r="B161" s="2"/>
      <c r="C161" s="2"/>
      <c r="D161" s="3"/>
    </row>
    <row r="162" spans="1:4" s="4" customFormat="1" x14ac:dyDescent="0.2">
      <c r="A162" s="5"/>
      <c r="B162" s="2"/>
      <c r="C162" s="2"/>
      <c r="D162" s="3"/>
    </row>
    <row r="163" spans="1:4" s="4" customFormat="1" x14ac:dyDescent="0.2">
      <c r="A163" s="5"/>
      <c r="B163" s="2"/>
      <c r="C163" s="2"/>
      <c r="D163" s="3"/>
    </row>
    <row r="164" spans="1:4" s="4" customFormat="1" x14ac:dyDescent="0.2">
      <c r="A164" s="5"/>
      <c r="B164" s="2"/>
      <c r="C164" s="2"/>
      <c r="D164" s="3"/>
    </row>
    <row r="165" spans="1:4" s="4" customFormat="1" x14ac:dyDescent="0.2">
      <c r="A165" s="5"/>
      <c r="B165" s="2"/>
      <c r="C165" s="2"/>
      <c r="D165" s="3"/>
    </row>
    <row r="166" spans="1:4" s="4" customFormat="1" x14ac:dyDescent="0.2">
      <c r="A166" s="5"/>
      <c r="B166" s="2"/>
      <c r="C166" s="2"/>
      <c r="D166" s="3"/>
    </row>
    <row r="167" spans="1:4" s="4" customFormat="1" x14ac:dyDescent="0.2">
      <c r="A167" s="5"/>
      <c r="B167" s="2"/>
      <c r="C167" s="2"/>
      <c r="D167" s="3"/>
    </row>
    <row r="168" spans="1:4" s="4" customFormat="1" x14ac:dyDescent="0.2">
      <c r="A168" s="5"/>
      <c r="B168" s="2"/>
      <c r="C168" s="2"/>
      <c r="D168" s="3"/>
    </row>
    <row r="169" spans="1:4" s="4" customFormat="1" x14ac:dyDescent="0.2">
      <c r="A169" s="5"/>
      <c r="B169" s="2"/>
      <c r="C169" s="2"/>
      <c r="D169" s="3"/>
    </row>
    <row r="170" spans="1:4" s="4" customFormat="1" x14ac:dyDescent="0.2">
      <c r="A170" s="5"/>
      <c r="B170" s="2"/>
      <c r="C170" s="2"/>
      <c r="D170" s="3"/>
    </row>
    <row r="171" spans="1:4" s="4" customFormat="1" x14ac:dyDescent="0.2">
      <c r="A171" s="5"/>
      <c r="B171" s="2"/>
      <c r="C171" s="2"/>
      <c r="D171" s="3"/>
    </row>
    <row r="172" spans="1:4" s="4" customFormat="1" x14ac:dyDescent="0.2">
      <c r="A172" s="5"/>
      <c r="B172" s="2"/>
      <c r="C172" s="2"/>
      <c r="D172" s="3"/>
    </row>
    <row r="173" spans="1:4" s="4" customFormat="1" x14ac:dyDescent="0.2">
      <c r="A173" s="5"/>
      <c r="B173" s="2"/>
      <c r="C173" s="2"/>
      <c r="D173" s="3"/>
    </row>
    <row r="174" spans="1:4" s="4" customFormat="1" x14ac:dyDescent="0.2">
      <c r="A174" s="5"/>
      <c r="B174" s="2"/>
      <c r="C174" s="2"/>
      <c r="D174" s="3"/>
    </row>
    <row r="175" spans="1:4" s="4" customFormat="1" x14ac:dyDescent="0.2">
      <c r="A175" s="5"/>
      <c r="B175" s="2"/>
      <c r="C175" s="2"/>
      <c r="D175" s="3"/>
    </row>
    <row r="176" spans="1:4" s="4" customFormat="1" x14ac:dyDescent="0.2">
      <c r="A176" s="5"/>
      <c r="B176" s="2"/>
      <c r="C176" s="2"/>
      <c r="D176" s="3"/>
    </row>
    <row r="177" spans="1:4" s="4" customFormat="1" x14ac:dyDescent="0.2">
      <c r="A177" s="5"/>
      <c r="B177" s="2"/>
      <c r="C177" s="2"/>
      <c r="D177" s="3"/>
    </row>
    <row r="178" spans="1:4" s="4" customFormat="1" x14ac:dyDescent="0.2">
      <c r="A178" s="5"/>
      <c r="B178" s="2"/>
      <c r="C178" s="2"/>
      <c r="D178" s="3"/>
    </row>
    <row r="179" spans="1:4" s="4" customFormat="1" x14ac:dyDescent="0.2">
      <c r="A179" s="5"/>
      <c r="B179" s="2"/>
      <c r="C179" s="2"/>
      <c r="D179" s="3"/>
    </row>
    <row r="180" spans="1:4" s="4" customFormat="1" x14ac:dyDescent="0.2">
      <c r="A180" s="5"/>
      <c r="B180" s="2"/>
      <c r="C180" s="2"/>
      <c r="D180" s="3"/>
    </row>
    <row r="181" spans="1:4" s="4" customFormat="1" x14ac:dyDescent="0.2">
      <c r="A181" s="5"/>
      <c r="B181" s="2"/>
      <c r="C181" s="2"/>
      <c r="D181" s="3"/>
    </row>
    <row r="182" spans="1:4" s="4" customFormat="1" x14ac:dyDescent="0.2">
      <c r="A182" s="5"/>
      <c r="B182" s="2"/>
      <c r="C182" s="2"/>
      <c r="D182" s="3"/>
    </row>
    <row r="183" spans="1:4" s="4" customFormat="1" x14ac:dyDescent="0.2">
      <c r="A183" s="5"/>
      <c r="B183" s="2"/>
      <c r="C183" s="2"/>
      <c r="D183" s="3"/>
    </row>
    <row r="184" spans="1:4" s="4" customFormat="1" x14ac:dyDescent="0.2">
      <c r="A184" s="5"/>
      <c r="B184" s="2"/>
      <c r="C184" s="2"/>
      <c r="D184" s="3"/>
    </row>
    <row r="185" spans="1:4" s="4" customFormat="1" x14ac:dyDescent="0.2">
      <c r="A185" s="5"/>
      <c r="B185" s="2"/>
      <c r="C185" s="2"/>
      <c r="D185" s="3"/>
    </row>
    <row r="186" spans="1:4" s="4" customFormat="1" x14ac:dyDescent="0.2">
      <c r="A186" s="5"/>
      <c r="B186" s="2"/>
      <c r="C186" s="2"/>
      <c r="D186" s="3"/>
    </row>
    <row r="187" spans="1:4" s="4" customFormat="1" x14ac:dyDescent="0.2">
      <c r="A187" s="5"/>
      <c r="B187" s="2"/>
      <c r="C187" s="2"/>
      <c r="D187" s="3"/>
    </row>
    <row r="188" spans="1:4" s="4" customFormat="1" x14ac:dyDescent="0.2">
      <c r="A188" s="5"/>
      <c r="B188" s="2"/>
      <c r="C188" s="2"/>
      <c r="D188" s="3"/>
    </row>
    <row r="189" spans="1:4" s="4" customFormat="1" x14ac:dyDescent="0.2">
      <c r="A189" s="5"/>
      <c r="B189" s="2"/>
      <c r="C189" s="2"/>
      <c r="D189" s="3"/>
    </row>
    <row r="190" spans="1:4" s="4" customFormat="1" x14ac:dyDescent="0.2">
      <c r="A190" s="5"/>
      <c r="B190" s="2"/>
      <c r="C190" s="2"/>
      <c r="D190" s="3"/>
    </row>
    <row r="191" spans="1:4" s="4" customFormat="1" x14ac:dyDescent="0.2">
      <c r="A191" s="5"/>
      <c r="B191" s="2"/>
      <c r="C191" s="2"/>
      <c r="D191" s="3"/>
    </row>
    <row r="192" spans="1:4" s="4" customFormat="1" x14ac:dyDescent="0.2">
      <c r="A192" s="5"/>
      <c r="B192" s="2"/>
      <c r="C192" s="2"/>
      <c r="D192" s="3"/>
    </row>
    <row r="193" spans="1:4" s="4" customFormat="1" x14ac:dyDescent="0.2">
      <c r="A193" s="5"/>
      <c r="B193" s="2"/>
      <c r="C193" s="2"/>
      <c r="D193" s="3"/>
    </row>
    <row r="194" spans="1:4" s="4" customFormat="1" x14ac:dyDescent="0.2">
      <c r="A194" s="5"/>
      <c r="B194" s="2"/>
      <c r="C194" s="2"/>
      <c r="D194" s="3"/>
    </row>
    <row r="195" spans="1:4" s="4" customFormat="1" x14ac:dyDescent="0.2">
      <c r="A195" s="5"/>
      <c r="B195" s="2"/>
      <c r="C195" s="2"/>
      <c r="D195" s="3"/>
    </row>
    <row r="196" spans="1:4" s="4" customFormat="1" x14ac:dyDescent="0.2">
      <c r="A196" s="5"/>
      <c r="B196" s="2"/>
      <c r="C196" s="2"/>
      <c r="D196" s="3"/>
    </row>
    <row r="197" spans="1:4" s="4" customFormat="1" x14ac:dyDescent="0.2">
      <c r="A197" s="5"/>
      <c r="B197" s="2"/>
      <c r="C197" s="2"/>
      <c r="D197" s="3"/>
    </row>
    <row r="198" spans="1:4" s="4" customFormat="1" x14ac:dyDescent="0.2">
      <c r="A198" s="5"/>
      <c r="B198" s="2"/>
      <c r="C198" s="2"/>
      <c r="D198" s="3"/>
    </row>
    <row r="199" spans="1:4" s="4" customFormat="1" x14ac:dyDescent="0.2">
      <c r="A199" s="5"/>
      <c r="B199" s="2"/>
      <c r="C199" s="2"/>
      <c r="D199" s="3"/>
    </row>
    <row r="200" spans="1:4" s="4" customFormat="1" x14ac:dyDescent="0.2">
      <c r="A200" s="5"/>
      <c r="B200" s="2"/>
      <c r="C200" s="2"/>
      <c r="D200" s="3"/>
    </row>
    <row r="201" spans="1:4" s="4" customFormat="1" x14ac:dyDescent="0.2">
      <c r="A201" s="5"/>
      <c r="B201" s="2"/>
      <c r="C201" s="2"/>
      <c r="D201" s="3"/>
    </row>
    <row r="202" spans="1:4" s="4" customFormat="1" x14ac:dyDescent="0.2">
      <c r="A202" s="5"/>
      <c r="B202" s="2"/>
      <c r="C202" s="2"/>
      <c r="D202" s="3"/>
    </row>
    <row r="203" spans="1:4" s="4" customFormat="1" x14ac:dyDescent="0.2">
      <c r="A203" s="5"/>
      <c r="B203" s="2"/>
      <c r="C203" s="2"/>
      <c r="D203" s="3"/>
    </row>
    <row r="204" spans="1:4" s="4" customFormat="1" x14ac:dyDescent="0.2">
      <c r="A204" s="5"/>
      <c r="B204" s="2"/>
      <c r="C204" s="2"/>
      <c r="D204" s="3"/>
    </row>
    <row r="205" spans="1:4" s="4" customFormat="1" x14ac:dyDescent="0.2">
      <c r="A205" s="5"/>
      <c r="B205" s="2"/>
      <c r="C205" s="2"/>
      <c r="D205" s="3"/>
    </row>
    <row r="206" spans="1:4" s="4" customFormat="1" x14ac:dyDescent="0.2">
      <c r="A206" s="5"/>
      <c r="B206" s="2"/>
      <c r="C206" s="2"/>
      <c r="D206" s="3"/>
    </row>
    <row r="207" spans="1:4" s="4" customFormat="1" x14ac:dyDescent="0.2">
      <c r="A207" s="5"/>
      <c r="B207" s="2"/>
      <c r="C207" s="2"/>
      <c r="D207" s="3"/>
    </row>
    <row r="208" spans="1:4" s="4" customFormat="1" x14ac:dyDescent="0.2">
      <c r="A208" s="5"/>
      <c r="B208" s="2"/>
      <c r="C208" s="2"/>
      <c r="D208" s="3"/>
    </row>
    <row r="209" spans="1:4" s="4" customFormat="1" x14ac:dyDescent="0.2">
      <c r="A209" s="5"/>
      <c r="B209" s="2"/>
      <c r="C209" s="2"/>
      <c r="D209" s="3"/>
    </row>
    <row r="210" spans="1:4" s="4" customFormat="1" x14ac:dyDescent="0.2">
      <c r="A210" s="5"/>
      <c r="B210" s="2"/>
      <c r="C210" s="2"/>
      <c r="D210" s="3"/>
    </row>
    <row r="211" spans="1:4" s="4" customFormat="1" x14ac:dyDescent="0.2">
      <c r="A211" s="5"/>
      <c r="B211" s="2"/>
      <c r="C211" s="2"/>
      <c r="D211" s="3"/>
    </row>
    <row r="212" spans="1:4" s="4" customFormat="1" x14ac:dyDescent="0.2">
      <c r="A212" s="5"/>
      <c r="B212" s="2"/>
      <c r="C212" s="2"/>
      <c r="D212" s="3"/>
    </row>
    <row r="213" spans="1:4" s="4" customFormat="1" x14ac:dyDescent="0.2">
      <c r="A213" s="5"/>
      <c r="B213" s="2"/>
      <c r="C213" s="2"/>
      <c r="D213" s="3"/>
    </row>
    <row r="214" spans="1:4" s="4" customFormat="1" x14ac:dyDescent="0.2">
      <c r="A214" s="5"/>
      <c r="B214" s="2"/>
      <c r="C214" s="2"/>
      <c r="D214" s="3"/>
    </row>
    <row r="215" spans="1:4" s="4" customFormat="1" x14ac:dyDescent="0.2">
      <c r="A215" s="5"/>
      <c r="B215" s="2"/>
      <c r="C215" s="2"/>
      <c r="D215" s="3"/>
    </row>
    <row r="216" spans="1:4" s="4" customFormat="1" x14ac:dyDescent="0.2">
      <c r="A216" s="5"/>
      <c r="B216" s="2"/>
      <c r="C216" s="2"/>
      <c r="D216" s="3"/>
    </row>
    <row r="217" spans="1:4" s="4" customFormat="1" x14ac:dyDescent="0.2">
      <c r="A217" s="5"/>
      <c r="B217" s="2"/>
      <c r="C217" s="2"/>
      <c r="D217" s="3"/>
    </row>
    <row r="218" spans="1:4" s="4" customFormat="1" x14ac:dyDescent="0.2">
      <c r="A218" s="5"/>
      <c r="B218" s="2"/>
      <c r="C218" s="2"/>
      <c r="D218" s="3"/>
    </row>
    <row r="219" spans="1:4" s="4" customFormat="1" x14ac:dyDescent="0.2">
      <c r="A219" s="5"/>
      <c r="B219" s="2"/>
      <c r="C219" s="2"/>
      <c r="D219" s="3"/>
    </row>
    <row r="220" spans="1:4" s="4" customFormat="1" x14ac:dyDescent="0.2">
      <c r="A220" s="5"/>
      <c r="B220" s="2"/>
      <c r="C220" s="2"/>
      <c r="D220" s="3"/>
    </row>
    <row r="221" spans="1:4" s="4" customFormat="1" x14ac:dyDescent="0.2">
      <c r="A221" s="5"/>
      <c r="B221" s="2"/>
      <c r="C221" s="2"/>
      <c r="D221" s="3"/>
    </row>
    <row r="222" spans="1:4" s="4" customFormat="1" x14ac:dyDescent="0.2">
      <c r="A222" s="5"/>
      <c r="B222" s="2"/>
      <c r="C222" s="2"/>
      <c r="D222" s="3"/>
    </row>
    <row r="223" spans="1:4" s="4" customFormat="1" x14ac:dyDescent="0.2">
      <c r="A223" s="5"/>
      <c r="B223" s="2"/>
      <c r="C223" s="2"/>
      <c r="D223" s="3"/>
    </row>
    <row r="224" spans="1:4" s="4" customFormat="1" x14ac:dyDescent="0.2">
      <c r="A224" s="5"/>
      <c r="B224" s="2"/>
      <c r="C224" s="2"/>
      <c r="D224" s="3"/>
    </row>
    <row r="225" spans="1:4" s="4" customFormat="1" x14ac:dyDescent="0.2">
      <c r="A225" s="5"/>
      <c r="B225" s="2"/>
      <c r="C225" s="2"/>
      <c r="D225" s="3"/>
    </row>
    <row r="226" spans="1:4" s="4" customFormat="1" x14ac:dyDescent="0.2">
      <c r="A226" s="5"/>
      <c r="B226" s="2"/>
      <c r="C226" s="2"/>
      <c r="D226" s="3"/>
    </row>
    <row r="227" spans="1:4" s="4" customFormat="1" x14ac:dyDescent="0.2">
      <c r="A227" s="5"/>
      <c r="B227" s="2"/>
      <c r="C227" s="2"/>
      <c r="D227" s="3"/>
    </row>
    <row r="228" spans="1:4" s="4" customFormat="1" x14ac:dyDescent="0.2">
      <c r="A228" s="5"/>
      <c r="B228" s="2"/>
      <c r="C228" s="2"/>
      <c r="D228" s="3"/>
    </row>
    <row r="229" spans="1:4" s="4" customFormat="1" x14ac:dyDescent="0.2">
      <c r="A229" s="5"/>
      <c r="B229" s="2"/>
      <c r="C229" s="2"/>
      <c r="D229" s="3"/>
    </row>
    <row r="230" spans="1:4" s="4" customFormat="1" x14ac:dyDescent="0.2">
      <c r="A230" s="5"/>
      <c r="B230" s="2"/>
      <c r="C230" s="2"/>
      <c r="D230" s="3"/>
    </row>
    <row r="231" spans="1:4" s="4" customFormat="1" x14ac:dyDescent="0.2">
      <c r="A231" s="5"/>
      <c r="B231" s="2"/>
      <c r="C231" s="2"/>
      <c r="D231" s="3"/>
    </row>
    <row r="232" spans="1:4" s="4" customFormat="1" x14ac:dyDescent="0.2">
      <c r="A232" s="5"/>
      <c r="B232" s="2"/>
      <c r="C232" s="2"/>
      <c r="D232" s="3"/>
    </row>
    <row r="233" spans="1:4" s="4" customFormat="1" x14ac:dyDescent="0.2">
      <c r="A233" s="5"/>
      <c r="B233" s="2"/>
      <c r="C233" s="2"/>
      <c r="D233" s="3"/>
    </row>
    <row r="234" spans="1:4" s="4" customFormat="1" x14ac:dyDescent="0.2">
      <c r="A234" s="5"/>
      <c r="B234" s="2"/>
      <c r="C234" s="2"/>
      <c r="D234" s="3"/>
    </row>
    <row r="235" spans="1:4" s="4" customFormat="1" x14ac:dyDescent="0.2">
      <c r="A235" s="5"/>
      <c r="B235" s="2"/>
      <c r="C235" s="2"/>
      <c r="D235" s="3"/>
    </row>
    <row r="236" spans="1:4" s="4" customFormat="1" x14ac:dyDescent="0.2">
      <c r="A236" s="5"/>
      <c r="B236" s="2"/>
      <c r="C236" s="2"/>
      <c r="D236" s="3"/>
    </row>
    <row r="237" spans="1:4" s="4" customFormat="1" x14ac:dyDescent="0.2">
      <c r="A237" s="5"/>
      <c r="B237" s="2"/>
      <c r="C237" s="2"/>
      <c r="D237" s="3"/>
    </row>
    <row r="238" spans="1:4" s="4" customFormat="1" x14ac:dyDescent="0.2">
      <c r="A238" s="5"/>
      <c r="B238" s="2"/>
      <c r="C238" s="2"/>
      <c r="D238" s="3"/>
    </row>
    <row r="239" spans="1:4" s="4" customFormat="1" x14ac:dyDescent="0.2">
      <c r="A239" s="5"/>
      <c r="B239" s="2"/>
      <c r="C239" s="2"/>
      <c r="D239" s="3"/>
    </row>
    <row r="240" spans="1:4" s="4" customFormat="1" x14ac:dyDescent="0.2">
      <c r="A240" s="5"/>
      <c r="B240" s="2"/>
      <c r="C240" s="2"/>
      <c r="D240" s="3"/>
    </row>
    <row r="241" spans="1:4" s="4" customFormat="1" x14ac:dyDescent="0.2">
      <c r="A241" s="5"/>
      <c r="B241" s="2"/>
      <c r="C241" s="2"/>
      <c r="D241" s="3"/>
    </row>
    <row r="242" spans="1:4" s="4" customFormat="1" x14ac:dyDescent="0.2">
      <c r="A242" s="5"/>
      <c r="B242" s="2"/>
      <c r="C242" s="2"/>
      <c r="D242" s="3"/>
    </row>
    <row r="243" spans="1:4" s="4" customFormat="1" x14ac:dyDescent="0.2">
      <c r="A243" s="5"/>
      <c r="B243" s="2"/>
      <c r="C243" s="2"/>
      <c r="D243" s="3"/>
    </row>
    <row r="244" spans="1:4" s="4" customFormat="1" x14ac:dyDescent="0.2">
      <c r="A244" s="5"/>
      <c r="B244" s="2"/>
      <c r="C244" s="2"/>
      <c r="D244" s="3"/>
    </row>
    <row r="245" spans="1:4" s="4" customFormat="1" x14ac:dyDescent="0.2">
      <c r="A245" s="5"/>
      <c r="B245" s="2"/>
      <c r="C245" s="2"/>
      <c r="D245" s="3"/>
    </row>
    <row r="246" spans="1:4" s="4" customFormat="1" x14ac:dyDescent="0.2">
      <c r="A246" s="5"/>
      <c r="B246" s="2"/>
      <c r="C246" s="2"/>
      <c r="D246" s="3"/>
    </row>
    <row r="247" spans="1:4" s="4" customFormat="1" x14ac:dyDescent="0.2">
      <c r="A247" s="5"/>
      <c r="B247" s="2"/>
      <c r="C247" s="2"/>
      <c r="D247" s="3"/>
    </row>
    <row r="248" spans="1:4" s="4" customFormat="1" x14ac:dyDescent="0.2">
      <c r="A248" s="5"/>
      <c r="B248" s="2"/>
      <c r="C248" s="2"/>
      <c r="D248" s="3"/>
    </row>
    <row r="249" spans="1:4" s="4" customFormat="1" x14ac:dyDescent="0.2">
      <c r="A249" s="5"/>
      <c r="B249" s="2"/>
      <c r="C249" s="2"/>
      <c r="D249" s="3"/>
    </row>
    <row r="250" spans="1:4" s="4" customFormat="1" x14ac:dyDescent="0.2">
      <c r="A250" s="5"/>
      <c r="B250" s="2"/>
      <c r="C250" s="2"/>
      <c r="D250" s="3"/>
    </row>
    <row r="251" spans="1:4" s="4" customFormat="1" x14ac:dyDescent="0.2">
      <c r="A251" s="5"/>
      <c r="B251" s="2"/>
      <c r="C251" s="2"/>
      <c r="D251" s="3"/>
    </row>
    <row r="252" spans="1:4" s="4" customFormat="1" x14ac:dyDescent="0.2">
      <c r="A252" s="5"/>
      <c r="B252" s="2"/>
      <c r="C252" s="2"/>
      <c r="D252" s="3"/>
    </row>
    <row r="253" spans="1:4" s="4" customFormat="1" x14ac:dyDescent="0.2">
      <c r="A253" s="5"/>
      <c r="B253" s="2"/>
      <c r="C253" s="2"/>
      <c r="D253" s="3"/>
    </row>
    <row r="254" spans="1:4" s="4" customFormat="1" x14ac:dyDescent="0.2">
      <c r="A254" s="5"/>
      <c r="B254" s="2"/>
      <c r="C254" s="2"/>
      <c r="D254" s="3"/>
    </row>
    <row r="255" spans="1:4" s="4" customFormat="1" x14ac:dyDescent="0.2">
      <c r="A255" s="5"/>
      <c r="B255" s="2"/>
      <c r="C255" s="2"/>
      <c r="D255" s="3"/>
    </row>
    <row r="256" spans="1:4" s="4" customFormat="1" x14ac:dyDescent="0.2">
      <c r="A256" s="5"/>
      <c r="B256" s="2"/>
      <c r="C256" s="2"/>
      <c r="D256" s="3"/>
    </row>
    <row r="257" spans="1:4" s="4" customFormat="1" x14ac:dyDescent="0.2">
      <c r="A257" s="5"/>
      <c r="B257" s="2"/>
      <c r="C257" s="2"/>
      <c r="D257" s="3"/>
    </row>
    <row r="258" spans="1:4" s="4" customFormat="1" x14ac:dyDescent="0.2">
      <c r="A258" s="5"/>
      <c r="B258" s="2"/>
      <c r="C258" s="2"/>
      <c r="D258" s="3"/>
    </row>
    <row r="259" spans="1:4" s="4" customFormat="1" x14ac:dyDescent="0.2">
      <c r="A259" s="5"/>
      <c r="B259" s="2"/>
      <c r="C259" s="2"/>
      <c r="D259" s="3"/>
    </row>
    <row r="260" spans="1:4" s="4" customFormat="1" x14ac:dyDescent="0.2">
      <c r="A260" s="5"/>
      <c r="B260" s="2"/>
      <c r="C260" s="2"/>
      <c r="D260" s="3"/>
    </row>
    <row r="261" spans="1:4" s="4" customFormat="1" x14ac:dyDescent="0.2">
      <c r="A261" s="5"/>
      <c r="B261" s="2"/>
      <c r="C261" s="2"/>
      <c r="D261" s="3"/>
    </row>
    <row r="262" spans="1:4" s="4" customFormat="1" x14ac:dyDescent="0.2">
      <c r="A262" s="5"/>
      <c r="B262" s="2"/>
      <c r="C262" s="2"/>
      <c r="D262" s="3"/>
    </row>
    <row r="263" spans="1:4" s="4" customFormat="1" x14ac:dyDescent="0.2">
      <c r="A263" s="5"/>
      <c r="B263" s="2"/>
      <c r="C263" s="2"/>
      <c r="D263" s="3"/>
    </row>
    <row r="264" spans="1:4" s="4" customFormat="1" x14ac:dyDescent="0.2">
      <c r="A264" s="5"/>
      <c r="B264" s="2"/>
      <c r="C264" s="2"/>
      <c r="D264" s="3"/>
    </row>
    <row r="265" spans="1:4" s="4" customFormat="1" x14ac:dyDescent="0.2">
      <c r="A265" s="5"/>
      <c r="B265" s="2"/>
      <c r="C265" s="2"/>
      <c r="D265" s="3"/>
    </row>
    <row r="266" spans="1:4" s="4" customFormat="1" x14ac:dyDescent="0.2">
      <c r="A266" s="5"/>
      <c r="B266" s="2"/>
      <c r="C266" s="2"/>
      <c r="D266" s="3"/>
    </row>
    <row r="267" spans="1:4" s="4" customFormat="1" x14ac:dyDescent="0.2">
      <c r="A267" s="5"/>
      <c r="B267" s="2"/>
      <c r="C267" s="2"/>
      <c r="D267" s="3"/>
    </row>
    <row r="268" spans="1:4" s="4" customFormat="1" x14ac:dyDescent="0.2">
      <c r="A268" s="5"/>
      <c r="B268" s="2"/>
      <c r="C268" s="2"/>
      <c r="D268" s="3"/>
    </row>
    <row r="269" spans="1:4" s="4" customFormat="1" x14ac:dyDescent="0.2">
      <c r="A269" s="5"/>
      <c r="B269" s="2"/>
      <c r="C269" s="2"/>
      <c r="D269" s="3"/>
    </row>
    <row r="270" spans="1:4" s="4" customFormat="1" x14ac:dyDescent="0.2">
      <c r="A270" s="5"/>
      <c r="B270" s="2"/>
      <c r="C270" s="2"/>
      <c r="D270" s="3"/>
    </row>
    <row r="271" spans="1:4" s="4" customFormat="1" x14ac:dyDescent="0.2">
      <c r="A271" s="5"/>
      <c r="B271" s="2"/>
      <c r="C271" s="2"/>
      <c r="D271" s="3"/>
    </row>
    <row r="272" spans="1:4" s="4" customFormat="1" x14ac:dyDescent="0.2">
      <c r="A272" s="5"/>
      <c r="B272" s="2"/>
      <c r="C272" s="2"/>
      <c r="D272" s="3"/>
    </row>
    <row r="273" spans="1:4" s="4" customFormat="1" x14ac:dyDescent="0.2">
      <c r="A273" s="5"/>
      <c r="B273" s="2"/>
      <c r="C273" s="2"/>
      <c r="D273" s="3"/>
    </row>
    <row r="274" spans="1:4" s="4" customFormat="1" x14ac:dyDescent="0.2">
      <c r="A274" s="5"/>
      <c r="B274" s="2"/>
      <c r="C274" s="2"/>
      <c r="D274" s="3"/>
    </row>
    <row r="275" spans="1:4" s="4" customFormat="1" x14ac:dyDescent="0.2">
      <c r="A275" s="5"/>
      <c r="B275" s="2"/>
      <c r="C275" s="2"/>
      <c r="D275" s="3"/>
    </row>
    <row r="276" spans="1:4" s="4" customFormat="1" x14ac:dyDescent="0.2">
      <c r="A276" s="5"/>
      <c r="B276" s="2"/>
      <c r="C276" s="2"/>
      <c r="D276" s="3"/>
    </row>
    <row r="277" spans="1:4" s="4" customFormat="1" x14ac:dyDescent="0.2">
      <c r="A277" s="5"/>
      <c r="B277" s="2"/>
      <c r="C277" s="2"/>
      <c r="D277" s="3"/>
    </row>
    <row r="278" spans="1:4" s="4" customFormat="1" x14ac:dyDescent="0.2">
      <c r="A278" s="5"/>
      <c r="B278" s="2"/>
      <c r="C278" s="2"/>
      <c r="D278" s="3"/>
    </row>
    <row r="279" spans="1:4" s="4" customFormat="1" x14ac:dyDescent="0.2">
      <c r="A279" s="5"/>
      <c r="B279" s="2"/>
      <c r="C279" s="2"/>
      <c r="D279" s="3"/>
    </row>
    <row r="280" spans="1:4" s="4" customFormat="1" x14ac:dyDescent="0.2">
      <c r="A280" s="5"/>
      <c r="B280" s="2"/>
      <c r="C280" s="2"/>
      <c r="D280" s="3"/>
    </row>
    <row r="281" spans="1:4" s="4" customFormat="1" x14ac:dyDescent="0.2">
      <c r="A281" s="5"/>
      <c r="B281" s="2"/>
      <c r="C281" s="2"/>
      <c r="D281" s="3"/>
    </row>
    <row r="282" spans="1:4" s="4" customFormat="1" x14ac:dyDescent="0.2">
      <c r="A282" s="5"/>
      <c r="B282" s="2"/>
      <c r="C282" s="2"/>
      <c r="D282" s="3"/>
    </row>
    <row r="283" spans="1:4" s="4" customFormat="1" x14ac:dyDescent="0.2">
      <c r="A283" s="5"/>
      <c r="B283" s="2"/>
      <c r="C283" s="2"/>
      <c r="D283" s="3"/>
    </row>
    <row r="284" spans="1:4" s="4" customFormat="1" x14ac:dyDescent="0.2">
      <c r="A284" s="5"/>
      <c r="B284" s="2"/>
      <c r="C284" s="2"/>
      <c r="D284" s="3"/>
    </row>
    <row r="285" spans="1:4" s="4" customFormat="1" x14ac:dyDescent="0.2">
      <c r="A285" s="5"/>
      <c r="B285" s="2"/>
      <c r="C285" s="2"/>
      <c r="D285" s="3"/>
    </row>
    <row r="286" spans="1:4" s="4" customFormat="1" x14ac:dyDescent="0.2">
      <c r="A286" s="5"/>
      <c r="B286" s="2"/>
      <c r="C286" s="2"/>
      <c r="D286" s="3"/>
    </row>
    <row r="287" spans="1:4" s="4" customFormat="1" x14ac:dyDescent="0.2">
      <c r="A287" s="5"/>
      <c r="B287" s="2"/>
      <c r="C287" s="2"/>
      <c r="D287" s="3"/>
    </row>
    <row r="288" spans="1:4" s="4" customFormat="1" x14ac:dyDescent="0.2">
      <c r="A288" s="5"/>
      <c r="B288" s="2"/>
      <c r="C288" s="2"/>
      <c r="D288" s="3"/>
    </row>
    <row r="289" spans="1:4" s="4" customFormat="1" x14ac:dyDescent="0.2">
      <c r="A289" s="5"/>
      <c r="B289" s="2"/>
      <c r="C289" s="2"/>
      <c r="D289" s="3"/>
    </row>
    <row r="290" spans="1:4" s="4" customFormat="1" x14ac:dyDescent="0.2">
      <c r="A290" s="5"/>
      <c r="B290" s="2"/>
      <c r="C290" s="2"/>
      <c r="D290" s="3"/>
    </row>
    <row r="291" spans="1:4" s="4" customFormat="1" x14ac:dyDescent="0.2">
      <c r="A291" s="5"/>
      <c r="B291" s="2"/>
      <c r="C291" s="2"/>
      <c r="D291" s="3"/>
    </row>
    <row r="292" spans="1:4" s="4" customFormat="1" x14ac:dyDescent="0.2">
      <c r="A292" s="5"/>
      <c r="B292" s="2"/>
      <c r="C292" s="2"/>
      <c r="D292" s="3"/>
    </row>
    <row r="293" spans="1:4" s="4" customFormat="1" x14ac:dyDescent="0.2">
      <c r="A293" s="5"/>
      <c r="B293" s="2"/>
      <c r="C293" s="2"/>
      <c r="D293" s="3"/>
    </row>
    <row r="294" spans="1:4" s="4" customFormat="1" x14ac:dyDescent="0.2">
      <c r="A294" s="5"/>
      <c r="B294" s="2"/>
      <c r="C294" s="2"/>
      <c r="D294" s="3"/>
    </row>
    <row r="295" spans="1:4" s="4" customFormat="1" x14ac:dyDescent="0.2">
      <c r="A295" s="5"/>
      <c r="B295" s="2"/>
      <c r="C295" s="2"/>
      <c r="D295" s="3"/>
    </row>
    <row r="296" spans="1:4" s="4" customFormat="1" x14ac:dyDescent="0.2">
      <c r="A296" s="5"/>
      <c r="B296" s="2"/>
      <c r="C296" s="2"/>
      <c r="D296" s="3"/>
    </row>
    <row r="297" spans="1:4" s="4" customFormat="1" x14ac:dyDescent="0.2">
      <c r="A297" s="5"/>
      <c r="B297" s="2"/>
      <c r="C297" s="2"/>
      <c r="D297" s="3"/>
    </row>
    <row r="298" spans="1:4" s="4" customFormat="1" x14ac:dyDescent="0.2">
      <c r="A298" s="5"/>
      <c r="B298" s="2"/>
      <c r="C298" s="2"/>
      <c r="D298" s="3"/>
    </row>
    <row r="299" spans="1:4" s="4" customFormat="1" x14ac:dyDescent="0.2">
      <c r="A299" s="5"/>
      <c r="B299" s="2"/>
      <c r="C299" s="2"/>
      <c r="D299" s="3"/>
    </row>
    <row r="300" spans="1:4" s="4" customFormat="1" x14ac:dyDescent="0.2">
      <c r="A300" s="5"/>
      <c r="B300" s="2"/>
      <c r="C300" s="2"/>
      <c r="D300" s="3"/>
    </row>
    <row r="301" spans="1:4" s="4" customFormat="1" x14ac:dyDescent="0.2">
      <c r="A301" s="5"/>
      <c r="B301" s="2"/>
      <c r="C301" s="2"/>
      <c r="D301" s="3"/>
    </row>
    <row r="302" spans="1:4" s="4" customFormat="1" x14ac:dyDescent="0.2">
      <c r="A302" s="5"/>
      <c r="B302" s="2"/>
      <c r="C302" s="2"/>
      <c r="D302" s="3"/>
    </row>
    <row r="303" spans="1:4" s="4" customFormat="1" x14ac:dyDescent="0.2">
      <c r="A303" s="5"/>
      <c r="B303" s="2"/>
      <c r="C303" s="2"/>
      <c r="D303" s="3"/>
    </row>
    <row r="304" spans="1:4" s="4" customFormat="1" x14ac:dyDescent="0.2">
      <c r="A304" s="5"/>
      <c r="B304" s="2"/>
      <c r="C304" s="2"/>
      <c r="D304" s="3"/>
    </row>
    <row r="305" spans="1:4" s="4" customFormat="1" x14ac:dyDescent="0.2">
      <c r="A305" s="5"/>
      <c r="B305" s="2"/>
      <c r="C305" s="2"/>
      <c r="D305" s="3"/>
    </row>
    <row r="306" spans="1:4" s="4" customFormat="1" x14ac:dyDescent="0.2">
      <c r="A306" s="5"/>
      <c r="B306" s="2"/>
      <c r="C306" s="2"/>
      <c r="D306" s="3"/>
    </row>
    <row r="307" spans="1:4" s="4" customFormat="1" x14ac:dyDescent="0.2">
      <c r="A307" s="5"/>
      <c r="B307" s="2"/>
      <c r="C307" s="2"/>
      <c r="D307" s="3"/>
    </row>
    <row r="308" spans="1:4" s="4" customFormat="1" x14ac:dyDescent="0.2">
      <c r="A308" s="5"/>
      <c r="B308" s="2"/>
      <c r="C308" s="2"/>
      <c r="D308" s="3"/>
    </row>
    <row r="309" spans="1:4" s="4" customFormat="1" x14ac:dyDescent="0.2">
      <c r="A309" s="5"/>
      <c r="B309" s="2"/>
      <c r="C309" s="2"/>
      <c r="D309" s="3"/>
    </row>
    <row r="310" spans="1:4" s="4" customFormat="1" x14ac:dyDescent="0.2">
      <c r="A310" s="5"/>
      <c r="B310" s="2"/>
      <c r="C310" s="2"/>
      <c r="D310" s="3"/>
    </row>
    <row r="311" spans="1:4" s="4" customFormat="1" x14ac:dyDescent="0.2">
      <c r="A311" s="5"/>
      <c r="B311" s="2"/>
      <c r="C311" s="2"/>
      <c r="D311" s="3"/>
    </row>
    <row r="312" spans="1:4" s="4" customFormat="1" x14ac:dyDescent="0.2">
      <c r="A312" s="5"/>
      <c r="B312" s="2"/>
      <c r="C312" s="2"/>
      <c r="D312" s="3"/>
    </row>
    <row r="313" spans="1:4" s="4" customFormat="1" x14ac:dyDescent="0.2">
      <c r="A313" s="5"/>
      <c r="B313" s="2"/>
      <c r="C313" s="2"/>
      <c r="D313" s="3"/>
    </row>
    <row r="314" spans="1:4" s="4" customFormat="1" x14ac:dyDescent="0.2">
      <c r="A314" s="5"/>
      <c r="B314" s="2"/>
      <c r="C314" s="2"/>
      <c r="D314" s="3"/>
    </row>
    <row r="315" spans="1:4" s="4" customFormat="1" x14ac:dyDescent="0.2">
      <c r="A315" s="5"/>
      <c r="B315" s="2"/>
      <c r="C315" s="2"/>
      <c r="D315" s="3"/>
    </row>
    <row r="316" spans="1:4" s="4" customFormat="1" x14ac:dyDescent="0.2">
      <c r="A316" s="5"/>
      <c r="B316" s="2"/>
      <c r="C316" s="2"/>
      <c r="D316" s="3"/>
    </row>
    <row r="317" spans="1:4" s="4" customFormat="1" x14ac:dyDescent="0.2">
      <c r="A317" s="5"/>
      <c r="B317" s="2"/>
      <c r="C317" s="2"/>
      <c r="D317" s="3"/>
    </row>
    <row r="318" spans="1:4" s="4" customFormat="1" x14ac:dyDescent="0.2">
      <c r="A318" s="5"/>
      <c r="B318" s="2"/>
      <c r="C318" s="2"/>
      <c r="D318" s="3"/>
    </row>
    <row r="319" spans="1:4" s="4" customFormat="1" x14ac:dyDescent="0.2">
      <c r="A319" s="5"/>
      <c r="B319" s="2"/>
      <c r="C319" s="2"/>
      <c r="D319" s="3"/>
    </row>
    <row r="320" spans="1:4" s="4" customFormat="1" x14ac:dyDescent="0.2">
      <c r="A320" s="5"/>
      <c r="B320" s="2"/>
      <c r="C320" s="2"/>
      <c r="D320" s="3"/>
    </row>
    <row r="321" spans="1:4" s="4" customFormat="1" x14ac:dyDescent="0.2">
      <c r="A321" s="5"/>
      <c r="B321" s="2"/>
      <c r="C321" s="2"/>
      <c r="D321" s="3"/>
    </row>
    <row r="322" spans="1:4" s="4" customFormat="1" x14ac:dyDescent="0.2">
      <c r="A322" s="5"/>
      <c r="B322" s="2"/>
      <c r="C322" s="2"/>
      <c r="D322" s="3"/>
    </row>
    <row r="323" spans="1:4" s="4" customFormat="1" x14ac:dyDescent="0.2">
      <c r="A323" s="5"/>
      <c r="B323" s="2"/>
      <c r="C323" s="2"/>
      <c r="D323" s="3"/>
    </row>
    <row r="324" spans="1:4" s="4" customFormat="1" x14ac:dyDescent="0.2">
      <c r="A324" s="5"/>
      <c r="B324" s="2"/>
      <c r="C324" s="2"/>
      <c r="D324" s="3"/>
    </row>
    <row r="325" spans="1:4" s="4" customFormat="1" x14ac:dyDescent="0.2">
      <c r="A325" s="5"/>
      <c r="B325" s="2"/>
      <c r="C325" s="2"/>
      <c r="D325" s="3"/>
    </row>
    <row r="326" spans="1:4" s="4" customFormat="1" x14ac:dyDescent="0.2">
      <c r="A326" s="5"/>
      <c r="B326" s="2"/>
      <c r="C326" s="2"/>
      <c r="D326" s="3"/>
    </row>
    <row r="327" spans="1:4" s="4" customFormat="1" x14ac:dyDescent="0.2">
      <c r="A327" s="5"/>
      <c r="B327" s="2"/>
      <c r="C327" s="2"/>
      <c r="D327" s="3"/>
    </row>
    <row r="328" spans="1:4" s="4" customFormat="1" x14ac:dyDescent="0.2">
      <c r="A328" s="5"/>
      <c r="B328" s="2"/>
      <c r="C328" s="2"/>
      <c r="D328" s="3"/>
    </row>
    <row r="329" spans="1:4" s="4" customFormat="1" x14ac:dyDescent="0.2">
      <c r="A329" s="5"/>
      <c r="B329" s="2"/>
      <c r="C329" s="2"/>
      <c r="D329" s="3"/>
    </row>
    <row r="330" spans="1:4" s="4" customFormat="1" x14ac:dyDescent="0.2">
      <c r="A330" s="5"/>
      <c r="B330" s="2"/>
      <c r="C330" s="2"/>
      <c r="D330" s="3"/>
    </row>
    <row r="331" spans="1:4" s="4" customFormat="1" x14ac:dyDescent="0.2">
      <c r="A331" s="5"/>
      <c r="B331" s="2"/>
      <c r="C331" s="2"/>
      <c r="D331" s="3"/>
    </row>
    <row r="332" spans="1:4" s="4" customFormat="1" x14ac:dyDescent="0.2">
      <c r="A332" s="5"/>
      <c r="B332" s="2"/>
      <c r="C332" s="2"/>
      <c r="D332" s="3"/>
    </row>
    <row r="333" spans="1:4" s="4" customFormat="1" x14ac:dyDescent="0.2">
      <c r="A333" s="5"/>
      <c r="B333" s="2"/>
      <c r="C333" s="2"/>
      <c r="D333" s="3"/>
    </row>
    <row r="334" spans="1:4" s="4" customFormat="1" x14ac:dyDescent="0.2">
      <c r="A334" s="5"/>
      <c r="B334" s="2"/>
      <c r="C334" s="2"/>
      <c r="D334" s="3"/>
    </row>
    <row r="335" spans="1:4" s="4" customFormat="1" x14ac:dyDescent="0.2">
      <c r="A335" s="5"/>
      <c r="B335" s="2"/>
      <c r="C335" s="2"/>
      <c r="D335" s="3"/>
    </row>
    <row r="336" spans="1:4" s="4" customFormat="1" x14ac:dyDescent="0.2">
      <c r="A336" s="5"/>
      <c r="B336" s="2"/>
      <c r="C336" s="2"/>
      <c r="D336" s="3"/>
    </row>
    <row r="337" spans="1:4" s="4" customFormat="1" x14ac:dyDescent="0.2">
      <c r="A337" s="5"/>
      <c r="B337" s="2"/>
      <c r="C337" s="2"/>
      <c r="D337" s="3"/>
    </row>
    <row r="338" spans="1:4" s="4" customFormat="1" x14ac:dyDescent="0.2">
      <c r="A338" s="5"/>
      <c r="B338" s="2"/>
      <c r="C338" s="2"/>
      <c r="D338" s="3"/>
    </row>
    <row r="339" spans="1:4" s="4" customFormat="1" x14ac:dyDescent="0.2">
      <c r="A339" s="5"/>
      <c r="B339" s="2"/>
      <c r="C339" s="2"/>
      <c r="D339" s="3"/>
    </row>
    <row r="340" spans="1:4" s="4" customFormat="1" x14ac:dyDescent="0.2">
      <c r="A340" s="5"/>
      <c r="B340" s="2"/>
      <c r="C340" s="2"/>
      <c r="D340" s="3"/>
    </row>
    <row r="341" spans="1:4" s="4" customFormat="1" x14ac:dyDescent="0.2">
      <c r="A341" s="5"/>
      <c r="B341" s="2"/>
      <c r="C341" s="2"/>
      <c r="D341" s="3"/>
    </row>
    <row r="342" spans="1:4" s="4" customFormat="1" x14ac:dyDescent="0.2">
      <c r="A342" s="5"/>
      <c r="B342" s="2"/>
      <c r="C342" s="2"/>
      <c r="D342" s="3"/>
    </row>
    <row r="343" spans="1:4" s="4" customFormat="1" x14ac:dyDescent="0.2">
      <c r="A343" s="5"/>
      <c r="B343" s="2"/>
      <c r="C343" s="2"/>
      <c r="D343" s="3"/>
    </row>
  </sheetData>
  <mergeCells count="2">
    <mergeCell ref="A4:G4"/>
    <mergeCell ref="F6:I6"/>
  </mergeCells>
  <printOptions horizontalCentered="1" verticalCentered="1"/>
  <pageMargins left="0.19685039370078741" right="0.19685039370078741" top="0.19685039370078741" bottom="0.19685039370078741" header="0" footer="0"/>
  <pageSetup paperSize="9" scale="71" orientation="landscape" r:id="rId1"/>
  <headerFooter alignWithMargins="0">
    <oddHeader>&amp;L&amp;F&amp;C&amp;A&amp;R&amp;8Pàgina &amp;P de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AE88"/>
  <sheetViews>
    <sheetView view="pageBreakPreview" topLeftCell="A48" zoomScaleNormal="85" zoomScaleSheetLayoutView="100" workbookViewId="0">
      <selection activeCell="D75" sqref="D75"/>
    </sheetView>
  </sheetViews>
  <sheetFormatPr defaultColWidth="11.42578125" defaultRowHeight="14.25" x14ac:dyDescent="0.2"/>
  <cols>
    <col min="1" max="1" width="7.7109375" style="11" customWidth="1"/>
    <col min="2" max="2" width="19.42578125" style="18" customWidth="1"/>
    <col min="3" max="3" width="8" style="18" customWidth="1"/>
    <col min="4" max="4" width="70.42578125" style="21" customWidth="1"/>
    <col min="5" max="5" width="8" style="20" customWidth="1"/>
    <col min="6" max="7" width="8.7109375" style="20" customWidth="1"/>
    <col min="8" max="9" width="8.7109375" style="4" customWidth="1"/>
    <col min="10" max="31" width="11.42578125" style="4"/>
    <col min="32" max="16384" width="11.42578125" style="20"/>
  </cols>
  <sheetData>
    <row r="1" spans="1:31" s="4" customFormat="1" ht="21" customHeight="1" x14ac:dyDescent="0.2">
      <c r="A1" s="1" t="s">
        <v>0</v>
      </c>
      <c r="B1" s="2"/>
      <c r="C1" s="2"/>
      <c r="D1" s="3"/>
    </row>
    <row r="2" spans="1:31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31" s="4" customFormat="1" ht="18" customHeight="1" x14ac:dyDescent="0.25">
      <c r="A3" s="290" t="s">
        <v>251</v>
      </c>
      <c r="B3" s="290"/>
      <c r="C3" s="290"/>
      <c r="D3" s="290"/>
      <c r="E3" s="290"/>
      <c r="F3" s="290"/>
      <c r="G3" s="290"/>
    </row>
    <row r="4" spans="1:31" s="4" customFormat="1" ht="7.5" customHeight="1" x14ac:dyDescent="0.2">
      <c r="A4" s="5"/>
      <c r="B4" s="2"/>
      <c r="C4" s="2"/>
      <c r="D4" s="6"/>
    </row>
    <row r="5" spans="1:31" s="4" customFormat="1" ht="39.75" customHeight="1" x14ac:dyDescent="0.2">
      <c r="A5" s="31" t="s">
        <v>2</v>
      </c>
      <c r="B5" s="2"/>
      <c r="C5" s="2"/>
      <c r="D5" s="214"/>
      <c r="E5" s="98"/>
      <c r="F5" s="292" t="s">
        <v>56</v>
      </c>
      <c r="G5" s="292"/>
      <c r="H5" s="306"/>
      <c r="I5" s="306"/>
    </row>
    <row r="6" spans="1:31" s="4" customFormat="1" ht="24" x14ac:dyDescent="0.2">
      <c r="A6" s="5"/>
      <c r="B6" s="7" t="s">
        <v>4</v>
      </c>
      <c r="C6" s="7" t="s">
        <v>5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31" s="52" customFormat="1" ht="16.5" customHeight="1" x14ac:dyDescent="0.2">
      <c r="A7" s="30"/>
      <c r="B7" s="24" t="s">
        <v>252</v>
      </c>
      <c r="C7" s="24" t="s">
        <v>30</v>
      </c>
      <c r="D7" s="51" t="s">
        <v>253</v>
      </c>
      <c r="E7" s="208">
        <v>475</v>
      </c>
      <c r="F7" s="244">
        <f>420+24</f>
        <v>444</v>
      </c>
      <c r="G7" s="108"/>
      <c r="H7" s="108"/>
      <c r="I7" s="108"/>
    </row>
    <row r="8" spans="1:31" s="52" customFormat="1" ht="16.5" customHeight="1" x14ac:dyDescent="0.2">
      <c r="A8" s="30"/>
      <c r="B8" s="24" t="s">
        <v>254</v>
      </c>
      <c r="C8" s="24" t="s">
        <v>30</v>
      </c>
      <c r="D8" s="51" t="s">
        <v>255</v>
      </c>
      <c r="E8" s="127"/>
      <c r="F8" s="244">
        <v>300</v>
      </c>
      <c r="G8" s="108"/>
      <c r="H8" s="108"/>
      <c r="I8" s="108"/>
    </row>
    <row r="9" spans="1:31" s="4" customFormat="1" ht="7.5" customHeight="1" x14ac:dyDescent="0.2">
      <c r="A9" s="5"/>
      <c r="B9" s="2"/>
      <c r="C9" s="2"/>
      <c r="D9" s="6"/>
      <c r="E9" s="129"/>
      <c r="F9" s="129"/>
      <c r="G9" s="129"/>
      <c r="H9" s="129"/>
      <c r="I9" s="129"/>
    </row>
    <row r="10" spans="1:31" s="4" customFormat="1" ht="18.75" customHeight="1" x14ac:dyDescent="0.2">
      <c r="A10" s="5"/>
      <c r="B10" s="2"/>
      <c r="C10" s="2"/>
      <c r="D10" s="16" t="s">
        <v>18</v>
      </c>
      <c r="E10" s="208">
        <f>SUM(E7:E8)</f>
        <v>475</v>
      </c>
      <c r="F10" s="77">
        <f>F7+F8</f>
        <v>744</v>
      </c>
      <c r="G10" s="77" cm="1">
        <f t="array" ref="G10:G11">G7:G8</f>
        <v>0</v>
      </c>
      <c r="H10" s="77">
        <f t="shared" ref="H10:I10" si="0">H7</f>
        <v>0</v>
      </c>
      <c r="I10" s="77">
        <f t="shared" si="0"/>
        <v>0</v>
      </c>
    </row>
    <row r="11" spans="1:31" hidden="1" x14ac:dyDescent="0.2">
      <c r="G11" s="4">
        <v>0</v>
      </c>
      <c r="AE11" s="20"/>
    </row>
    <row r="12" spans="1:31" ht="12.75" x14ac:dyDescent="0.2">
      <c r="A12" s="4"/>
      <c r="B12" s="4"/>
      <c r="C12" s="4"/>
      <c r="D12" s="4"/>
      <c r="E12" s="4"/>
      <c r="F12" s="4"/>
      <c r="G12" s="4"/>
      <c r="AE12" s="20"/>
    </row>
    <row r="13" spans="1:31" s="4" customFormat="1" ht="18" customHeight="1" x14ac:dyDescent="0.25">
      <c r="A13" s="290" t="s">
        <v>256</v>
      </c>
      <c r="B13" s="290"/>
      <c r="C13" s="290"/>
      <c r="D13" s="290"/>
      <c r="E13" s="290"/>
      <c r="F13" s="290"/>
      <c r="G13" s="290"/>
    </row>
    <row r="14" spans="1:31" s="4" customFormat="1" ht="20.25" customHeight="1" x14ac:dyDescent="0.2">
      <c r="A14" s="5" t="s">
        <v>2</v>
      </c>
      <c r="B14" s="2"/>
      <c r="C14" s="2"/>
      <c r="D14" s="6"/>
      <c r="F14" s="291" t="s">
        <v>56</v>
      </c>
      <c r="G14" s="291"/>
    </row>
    <row r="15" spans="1:31" s="4" customFormat="1" ht="24" x14ac:dyDescent="0.2">
      <c r="A15" s="5"/>
      <c r="B15" s="7" t="s">
        <v>4</v>
      </c>
      <c r="C15" s="7" t="s">
        <v>5</v>
      </c>
      <c r="D15" s="6"/>
      <c r="E15" s="23" t="s">
        <v>59</v>
      </c>
      <c r="F15" s="8" t="s">
        <v>7</v>
      </c>
      <c r="G15" s="8" t="s">
        <v>8</v>
      </c>
      <c r="H15" s="116" t="s">
        <v>60</v>
      </c>
      <c r="I15" s="116" t="s">
        <v>61</v>
      </c>
    </row>
    <row r="16" spans="1:31" s="52" customFormat="1" ht="16.5" customHeight="1" x14ac:dyDescent="0.2">
      <c r="A16" s="30"/>
      <c r="B16" s="24" t="s">
        <v>257</v>
      </c>
      <c r="C16" s="24" t="s">
        <v>258</v>
      </c>
      <c r="D16" s="51" t="s">
        <v>259</v>
      </c>
      <c r="E16" s="208">
        <v>744</v>
      </c>
      <c r="F16" s="108"/>
      <c r="G16" s="245">
        <v>420</v>
      </c>
      <c r="H16" s="108"/>
      <c r="I16" s="108"/>
    </row>
    <row r="17" spans="1:9" s="4" customFormat="1" ht="7.5" customHeight="1" x14ac:dyDescent="0.2">
      <c r="A17" s="5"/>
      <c r="B17" s="26"/>
      <c r="C17" s="26"/>
      <c r="D17" s="53"/>
      <c r="E17" s="130"/>
      <c r="F17" s="129"/>
      <c r="G17" s="129"/>
      <c r="H17" s="129"/>
      <c r="I17" s="129"/>
    </row>
    <row r="18" spans="1:9" s="4" customFormat="1" ht="20.25" customHeight="1" x14ac:dyDescent="0.2">
      <c r="A18" s="5"/>
      <c r="B18" s="2"/>
      <c r="C18" s="2"/>
      <c r="D18" s="16" t="s">
        <v>18</v>
      </c>
      <c r="E18" s="208">
        <f>E16</f>
        <v>744</v>
      </c>
      <c r="F18" s="77">
        <f>F16</f>
        <v>0</v>
      </c>
      <c r="G18" s="77">
        <f>G16</f>
        <v>420</v>
      </c>
      <c r="H18" s="77">
        <f t="shared" ref="H18:I18" si="1">H16</f>
        <v>0</v>
      </c>
      <c r="I18" s="77">
        <f t="shared" si="1"/>
        <v>0</v>
      </c>
    </row>
    <row r="19" spans="1:9" s="4" customFormat="1" ht="18.75" customHeight="1" x14ac:dyDescent="0.2">
      <c r="A19" s="5"/>
      <c r="B19" s="2"/>
      <c r="C19" s="2"/>
      <c r="D19" s="6"/>
    </row>
    <row r="20" spans="1:9" s="4" customFormat="1" ht="18" customHeight="1" x14ac:dyDescent="0.25">
      <c r="A20" s="290" t="s">
        <v>260</v>
      </c>
      <c r="B20" s="290"/>
      <c r="C20" s="290"/>
      <c r="D20" s="290"/>
      <c r="E20" s="290"/>
      <c r="F20" s="290"/>
      <c r="G20" s="290"/>
    </row>
    <row r="21" spans="1:9" s="4" customFormat="1" ht="26.25" customHeight="1" x14ac:dyDescent="0.2">
      <c r="A21" s="5" t="s">
        <v>2</v>
      </c>
      <c r="B21" s="2"/>
      <c r="C21" s="2"/>
      <c r="D21" s="6"/>
      <c r="F21" s="291" t="s">
        <v>56</v>
      </c>
      <c r="G21" s="291"/>
    </row>
    <row r="22" spans="1:9" s="4" customFormat="1" ht="24" x14ac:dyDescent="0.2">
      <c r="A22" s="5"/>
      <c r="B22" s="7" t="s">
        <v>4</v>
      </c>
      <c r="C22" s="7" t="s">
        <v>5</v>
      </c>
      <c r="D22" s="6"/>
      <c r="E22" s="23" t="s">
        <v>59</v>
      </c>
      <c r="F22" s="8" t="s">
        <v>7</v>
      </c>
      <c r="G22" s="8" t="s">
        <v>8</v>
      </c>
      <c r="H22" s="116" t="s">
        <v>60</v>
      </c>
      <c r="I22" s="116" t="s">
        <v>61</v>
      </c>
    </row>
    <row r="23" spans="1:9" s="52" customFormat="1" ht="16.5" customHeight="1" x14ac:dyDescent="0.2">
      <c r="A23" s="30"/>
      <c r="B23" s="24" t="s">
        <v>261</v>
      </c>
      <c r="C23" s="24" t="s">
        <v>262</v>
      </c>
      <c r="D23" s="51" t="s">
        <v>263</v>
      </c>
      <c r="E23" s="208">
        <v>1382</v>
      </c>
      <c r="F23" s="108"/>
      <c r="G23" s="245">
        <v>420</v>
      </c>
      <c r="H23" s="108"/>
      <c r="I23" s="108"/>
    </row>
    <row r="24" spans="1:9" s="4" customFormat="1" ht="7.5" customHeight="1" x14ac:dyDescent="0.2">
      <c r="A24" s="5"/>
      <c r="B24" s="26"/>
      <c r="C24" s="26"/>
      <c r="D24" s="53"/>
      <c r="E24" s="130"/>
      <c r="F24" s="129"/>
      <c r="G24" s="129"/>
      <c r="H24" s="129"/>
      <c r="I24" s="129"/>
    </row>
    <row r="25" spans="1:9" s="4" customFormat="1" ht="20.25" customHeight="1" x14ac:dyDescent="0.2">
      <c r="A25" s="5"/>
      <c r="B25" s="2"/>
      <c r="C25" s="2"/>
      <c r="D25" s="16" t="s">
        <v>18</v>
      </c>
      <c r="E25" s="208">
        <f>E23</f>
        <v>1382</v>
      </c>
      <c r="F25" s="77">
        <f>F23</f>
        <v>0</v>
      </c>
      <c r="G25" s="77">
        <f>G23</f>
        <v>420</v>
      </c>
      <c r="H25" s="77">
        <f t="shared" ref="H25:I25" si="2">H23</f>
        <v>0</v>
      </c>
      <c r="I25" s="77">
        <f t="shared" si="2"/>
        <v>0</v>
      </c>
    </row>
    <row r="26" spans="1:9" s="4" customFormat="1" ht="8.25" customHeight="1" x14ac:dyDescent="0.2">
      <c r="A26" s="5"/>
      <c r="B26" s="2"/>
      <c r="C26" s="2"/>
      <c r="D26" s="6"/>
    </row>
    <row r="27" spans="1:9" s="4" customFormat="1" ht="19.5" customHeight="1" x14ac:dyDescent="0.2">
      <c r="A27" s="5"/>
      <c r="B27" s="2"/>
      <c r="C27" s="2"/>
      <c r="D27" s="6"/>
    </row>
    <row r="28" spans="1:9" s="4" customFormat="1" ht="18" customHeight="1" x14ac:dyDescent="0.25">
      <c r="A28" s="290" t="s">
        <v>264</v>
      </c>
      <c r="B28" s="290"/>
      <c r="C28" s="290"/>
      <c r="D28" s="290"/>
      <c r="E28" s="290"/>
      <c r="F28" s="290"/>
      <c r="G28" s="290"/>
    </row>
    <row r="29" spans="1:9" s="4" customFormat="1" ht="39.75" customHeight="1" x14ac:dyDescent="0.25">
      <c r="A29" s="5" t="s">
        <v>2</v>
      </c>
      <c r="B29" s="2"/>
      <c r="C29" s="2"/>
      <c r="D29" s="6"/>
      <c r="F29" s="292" t="s">
        <v>3</v>
      </c>
      <c r="G29" s="292"/>
      <c r="H29" s="293"/>
      <c r="I29" s="293"/>
    </row>
    <row r="30" spans="1:9" s="4" customFormat="1" ht="24" x14ac:dyDescent="0.2">
      <c r="A30" s="5"/>
      <c r="B30" s="7" t="s">
        <v>4</v>
      </c>
      <c r="C30" s="7" t="s">
        <v>5</v>
      </c>
      <c r="D30" s="6"/>
      <c r="E30" s="23" t="s">
        <v>59</v>
      </c>
      <c r="F30" s="8" t="s">
        <v>7</v>
      </c>
      <c r="G30" s="8" t="s">
        <v>8</v>
      </c>
      <c r="H30" s="116" t="s">
        <v>60</v>
      </c>
      <c r="I30" s="116" t="s">
        <v>61</v>
      </c>
    </row>
    <row r="31" spans="1:9" s="4" customFormat="1" ht="18" customHeight="1" x14ac:dyDescent="0.2">
      <c r="A31" s="5"/>
      <c r="B31" s="154" t="s">
        <v>265</v>
      </c>
      <c r="C31" s="154" t="s">
        <v>266</v>
      </c>
      <c r="D31" s="155" t="s">
        <v>267</v>
      </c>
      <c r="E31" s="303">
        <v>745</v>
      </c>
      <c r="F31" s="246">
        <v>180</v>
      </c>
      <c r="G31" s="158"/>
      <c r="H31" s="158">
        <v>180</v>
      </c>
      <c r="I31" s="158"/>
    </row>
    <row r="32" spans="1:9" s="4" customFormat="1" ht="18" customHeight="1" x14ac:dyDescent="0.2">
      <c r="A32" s="5"/>
      <c r="B32" s="154" t="s">
        <v>265</v>
      </c>
      <c r="C32" s="154" t="s">
        <v>266</v>
      </c>
      <c r="D32" s="155" t="s">
        <v>267</v>
      </c>
      <c r="E32" s="304"/>
      <c r="F32" s="247">
        <v>420</v>
      </c>
      <c r="G32" s="12"/>
      <c r="H32" s="12"/>
      <c r="I32" s="12"/>
    </row>
    <row r="33" spans="1:9" s="4" customFormat="1" ht="18" customHeight="1" x14ac:dyDescent="0.2">
      <c r="A33" s="5"/>
      <c r="B33" s="154" t="s">
        <v>265</v>
      </c>
      <c r="C33" s="154" t="s">
        <v>266</v>
      </c>
      <c r="D33" s="155" t="s">
        <v>267</v>
      </c>
      <c r="E33" s="304"/>
      <c r="F33" s="12"/>
      <c r="G33" s="248">
        <v>180</v>
      </c>
      <c r="H33" s="12"/>
      <c r="I33" s="12">
        <v>420</v>
      </c>
    </row>
    <row r="34" spans="1:9" s="52" customFormat="1" ht="16.5" customHeight="1" x14ac:dyDescent="0.2">
      <c r="A34" s="30"/>
      <c r="B34" s="154" t="s">
        <v>265</v>
      </c>
      <c r="C34" s="154" t="s">
        <v>266</v>
      </c>
      <c r="D34" s="155" t="s">
        <v>267</v>
      </c>
      <c r="E34" s="305"/>
      <c r="F34" s="12"/>
      <c r="G34" s="12"/>
      <c r="H34" s="12">
        <v>300</v>
      </c>
      <c r="I34" s="12"/>
    </row>
    <row r="35" spans="1:9" s="4" customFormat="1" ht="7.5" customHeight="1" x14ac:dyDescent="0.2">
      <c r="A35" s="5"/>
      <c r="B35" s="26"/>
      <c r="C35" s="26"/>
      <c r="D35" s="53"/>
      <c r="E35" s="153"/>
      <c r="F35" s="129"/>
      <c r="G35" s="129"/>
      <c r="H35" s="129"/>
    </row>
    <row r="36" spans="1:9" s="4" customFormat="1" ht="20.25" customHeight="1" x14ac:dyDescent="0.2">
      <c r="A36" s="5"/>
      <c r="B36" s="2"/>
      <c r="C36" s="2"/>
      <c r="D36" s="16" t="s">
        <v>18</v>
      </c>
      <c r="E36" s="208">
        <f>E31</f>
        <v>745</v>
      </c>
      <c r="F36" s="77">
        <f>SUM(F31:F34)</f>
        <v>600</v>
      </c>
      <c r="G36" s="77">
        <f t="shared" ref="G36:I36" si="3">SUM(G31:G34)</f>
        <v>180</v>
      </c>
      <c r="H36" s="77">
        <f t="shared" si="3"/>
        <v>480</v>
      </c>
      <c r="I36" s="17">
        <f t="shared" si="3"/>
        <v>420</v>
      </c>
    </row>
    <row r="37" spans="1:9" s="4" customFormat="1" ht="12.75" x14ac:dyDescent="0.2">
      <c r="A37" s="5"/>
      <c r="B37" s="2"/>
      <c r="C37" s="2"/>
      <c r="D37" s="6"/>
    </row>
    <row r="38" spans="1:9" s="4" customFormat="1" ht="18" customHeight="1" x14ac:dyDescent="0.25">
      <c r="A38" s="290" t="s">
        <v>268</v>
      </c>
      <c r="B38" s="290"/>
      <c r="C38" s="290"/>
      <c r="D38" s="290"/>
      <c r="E38" s="290"/>
      <c r="F38" s="290"/>
      <c r="G38" s="290"/>
    </row>
    <row r="39" spans="1:9" s="4" customFormat="1" ht="21.75" customHeight="1" x14ac:dyDescent="0.25">
      <c r="A39" s="31" t="s">
        <v>81</v>
      </c>
      <c r="B39" s="2"/>
      <c r="C39" s="2"/>
      <c r="D39" s="6"/>
      <c r="F39" s="292" t="s">
        <v>3</v>
      </c>
      <c r="G39" s="292"/>
      <c r="H39" s="293"/>
      <c r="I39" s="293"/>
    </row>
    <row r="40" spans="1:9" s="4" customFormat="1" ht="24" x14ac:dyDescent="0.2">
      <c r="A40" s="5"/>
      <c r="B40" s="7" t="s">
        <v>4</v>
      </c>
      <c r="C40" s="7" t="s">
        <v>5</v>
      </c>
      <c r="D40" s="6"/>
      <c r="E40" s="23" t="s">
        <v>59</v>
      </c>
      <c r="F40" s="8" t="s">
        <v>7</v>
      </c>
      <c r="G40" s="8" t="s">
        <v>8</v>
      </c>
      <c r="H40" s="116" t="s">
        <v>60</v>
      </c>
      <c r="I40" s="116" t="s">
        <v>61</v>
      </c>
    </row>
    <row r="41" spans="1:9" s="4" customFormat="1" ht="18" customHeight="1" x14ac:dyDescent="0.2">
      <c r="A41" s="5"/>
      <c r="B41" s="24" t="s">
        <v>269</v>
      </c>
      <c r="C41" s="154" t="s">
        <v>266</v>
      </c>
      <c r="D41" s="155" t="s">
        <v>269</v>
      </c>
      <c r="E41" s="208">
        <v>3869.74</v>
      </c>
      <c r="F41" s="238">
        <v>180</v>
      </c>
      <c r="G41" s="159"/>
      <c r="H41" s="159"/>
      <c r="I41" s="160"/>
    </row>
    <row r="42" spans="1:9" s="52" customFormat="1" ht="16.5" customHeight="1" x14ac:dyDescent="0.2">
      <c r="A42" s="30"/>
      <c r="B42" s="24" t="s">
        <v>270</v>
      </c>
      <c r="C42" s="154" t="s">
        <v>266</v>
      </c>
      <c r="D42" s="155" t="s">
        <v>271</v>
      </c>
      <c r="E42" s="208">
        <v>858</v>
      </c>
      <c r="F42" s="161"/>
      <c r="G42" s="239">
        <v>216</v>
      </c>
      <c r="H42" s="161">
        <v>180</v>
      </c>
      <c r="I42" s="157"/>
    </row>
    <row r="43" spans="1:9" s="4" customFormat="1" ht="7.5" customHeight="1" x14ac:dyDescent="0.2">
      <c r="A43" s="5"/>
      <c r="B43" s="26"/>
      <c r="C43" s="26"/>
      <c r="D43" s="53"/>
      <c r="E43" s="153"/>
      <c r="F43" s="129"/>
      <c r="G43" s="129"/>
      <c r="H43" s="129"/>
      <c r="I43" s="129"/>
    </row>
    <row r="44" spans="1:9" s="4" customFormat="1" ht="20.25" customHeight="1" x14ac:dyDescent="0.2">
      <c r="A44" s="5"/>
      <c r="B44" s="2"/>
      <c r="C44" s="2"/>
      <c r="D44" s="16" t="s">
        <v>18</v>
      </c>
      <c r="E44" s="208">
        <f>SUM(E41:E42)</f>
        <v>4727.74</v>
      </c>
      <c r="F44" s="77" cm="1">
        <f t="array" ref="F44:F45">F41:F42</f>
        <v>180</v>
      </c>
      <c r="G44" s="77">
        <f>SUM(G41:G42)</f>
        <v>216</v>
      </c>
      <c r="H44" s="77">
        <f>SUM(H41:H42)</f>
        <v>180</v>
      </c>
      <c r="I44" s="77" cm="1">
        <f t="array" ref="I44:I45">I41:I42</f>
        <v>0</v>
      </c>
    </row>
    <row r="45" spans="1:9" s="4" customFormat="1" ht="0.75" hidden="1" customHeight="1" x14ac:dyDescent="0.2">
      <c r="A45" s="5"/>
      <c r="B45" s="2"/>
      <c r="C45" s="2"/>
      <c r="D45" s="6"/>
      <c r="F45" s="4">
        <v>0</v>
      </c>
      <c r="I45" s="4">
        <v>0</v>
      </c>
    </row>
    <row r="46" spans="1:9" s="4" customFormat="1" ht="12.75" x14ac:dyDescent="0.2">
      <c r="A46" s="5"/>
      <c r="B46" s="2"/>
      <c r="C46" s="2"/>
      <c r="D46" s="6"/>
    </row>
    <row r="47" spans="1:9" s="4" customFormat="1" ht="18" customHeight="1" x14ac:dyDescent="0.25">
      <c r="A47" s="290" t="s">
        <v>272</v>
      </c>
      <c r="B47" s="290"/>
      <c r="C47" s="290"/>
      <c r="D47" s="290"/>
      <c r="E47" s="290"/>
      <c r="F47" s="290"/>
      <c r="G47" s="290"/>
    </row>
    <row r="48" spans="1:9" s="4" customFormat="1" ht="22.5" customHeight="1" x14ac:dyDescent="0.25">
      <c r="A48" s="31" t="s">
        <v>81</v>
      </c>
      <c r="B48" s="2"/>
      <c r="C48" s="2"/>
      <c r="D48" s="6"/>
      <c r="F48" s="292" t="s">
        <v>3</v>
      </c>
      <c r="G48" s="292"/>
      <c r="H48" s="293"/>
      <c r="I48" s="293"/>
    </row>
    <row r="49" spans="1:9" s="4" customFormat="1" ht="24" x14ac:dyDescent="0.2">
      <c r="A49" s="5"/>
      <c r="B49" s="7" t="s">
        <v>4</v>
      </c>
      <c r="C49" s="7" t="s">
        <v>5</v>
      </c>
      <c r="D49" s="6"/>
      <c r="E49" s="23" t="s">
        <v>59</v>
      </c>
      <c r="F49" s="8" t="s">
        <v>7</v>
      </c>
      <c r="G49" s="8" t="s">
        <v>8</v>
      </c>
      <c r="H49" s="116" t="s">
        <v>60</v>
      </c>
      <c r="I49" s="116" t="s">
        <v>61</v>
      </c>
    </row>
    <row r="50" spans="1:9" s="52" customFormat="1" ht="16.5" customHeight="1" x14ac:dyDescent="0.2">
      <c r="A50" s="30"/>
      <c r="B50" s="154" t="s">
        <v>272</v>
      </c>
      <c r="C50" s="154">
        <v>0</v>
      </c>
      <c r="D50" s="64" t="s">
        <v>273</v>
      </c>
      <c r="E50" s="208">
        <v>504</v>
      </c>
      <c r="F50" s="159"/>
      <c r="G50" s="240">
        <v>90</v>
      </c>
      <c r="H50" s="159">
        <v>120</v>
      </c>
      <c r="I50" s="159">
        <v>120</v>
      </c>
    </row>
    <row r="51" spans="1:9" s="4" customFormat="1" ht="7.5" customHeight="1" x14ac:dyDescent="0.2">
      <c r="A51" s="5"/>
      <c r="B51" s="26"/>
      <c r="C51" s="26"/>
      <c r="D51" s="53"/>
      <c r="E51" s="153"/>
      <c r="F51" s="129"/>
      <c r="G51" s="162"/>
      <c r="H51" s="162"/>
      <c r="I51" s="162"/>
    </row>
    <row r="52" spans="1:9" s="4" customFormat="1" ht="20.25" customHeight="1" x14ac:dyDescent="0.2">
      <c r="A52" s="5"/>
      <c r="B52" s="2"/>
      <c r="C52" s="2"/>
      <c r="D52" s="16" t="s">
        <v>18</v>
      </c>
      <c r="E52" s="208">
        <f>E50</f>
        <v>504</v>
      </c>
      <c r="F52" s="77">
        <f>F50</f>
        <v>0</v>
      </c>
      <c r="G52" s="77">
        <f>G50</f>
        <v>90</v>
      </c>
      <c r="H52" s="77">
        <f>H50</f>
        <v>120</v>
      </c>
      <c r="I52" s="77">
        <f>I50</f>
        <v>120</v>
      </c>
    </row>
    <row r="53" spans="1:9" s="4" customFormat="1" ht="12.75" customHeight="1" x14ac:dyDescent="0.2">
      <c r="A53" s="5"/>
      <c r="B53" s="2"/>
      <c r="C53" s="2"/>
      <c r="D53" s="6"/>
    </row>
    <row r="54" spans="1:9" s="4" customFormat="1" ht="12.75" x14ac:dyDescent="0.2">
      <c r="A54" s="5"/>
      <c r="B54" s="2"/>
      <c r="C54" s="2"/>
      <c r="D54" s="6"/>
    </row>
    <row r="55" spans="1:9" s="4" customFormat="1" ht="18" customHeight="1" x14ac:dyDescent="0.25">
      <c r="A55" s="290" t="s">
        <v>274</v>
      </c>
      <c r="B55" s="290"/>
      <c r="C55" s="290"/>
      <c r="D55" s="290"/>
      <c r="E55" s="290"/>
      <c r="F55" s="290"/>
      <c r="G55" s="290"/>
    </row>
    <row r="56" spans="1:9" s="4" customFormat="1" ht="25.5" customHeight="1" x14ac:dyDescent="0.25">
      <c r="A56" s="31" t="s">
        <v>81</v>
      </c>
      <c r="B56" s="2"/>
      <c r="C56" s="2"/>
      <c r="D56" s="6"/>
      <c r="F56" s="292" t="s">
        <v>3</v>
      </c>
      <c r="G56" s="292"/>
      <c r="H56" s="293"/>
      <c r="I56" s="293"/>
    </row>
    <row r="57" spans="1:9" s="4" customFormat="1" ht="24" x14ac:dyDescent="0.2">
      <c r="A57" s="5"/>
      <c r="B57" s="7" t="s">
        <v>4</v>
      </c>
      <c r="C57" s="7" t="s">
        <v>5</v>
      </c>
      <c r="D57" s="6"/>
      <c r="E57" s="23" t="s">
        <v>59</v>
      </c>
      <c r="F57" s="8" t="s">
        <v>7</v>
      </c>
      <c r="G57" s="8" t="s">
        <v>8</v>
      </c>
      <c r="H57" s="116" t="s">
        <v>60</v>
      </c>
      <c r="I57" s="116" t="s">
        <v>61</v>
      </c>
    </row>
    <row r="58" spans="1:9" s="52" customFormat="1" ht="25.5" customHeight="1" x14ac:dyDescent="0.2">
      <c r="A58" s="30"/>
      <c r="B58" s="164" t="s">
        <v>274</v>
      </c>
      <c r="C58" s="164" t="s">
        <v>30</v>
      </c>
      <c r="D58" s="165" t="s">
        <v>275</v>
      </c>
      <c r="E58" s="208">
        <v>660</v>
      </c>
      <c r="F58" s="160"/>
      <c r="G58" s="240">
        <v>130</v>
      </c>
      <c r="H58" s="160"/>
      <c r="I58" s="160"/>
    </row>
    <row r="59" spans="1:9" s="52" customFormat="1" ht="16.5" customHeight="1" x14ac:dyDescent="0.2">
      <c r="A59" s="30"/>
      <c r="B59" s="164" t="s">
        <v>274</v>
      </c>
      <c r="C59" s="164" t="s">
        <v>276</v>
      </c>
      <c r="D59" s="166" t="s">
        <v>277</v>
      </c>
      <c r="E59" s="208">
        <v>654</v>
      </c>
      <c r="F59" s="157"/>
      <c r="G59" s="239">
        <v>130</v>
      </c>
      <c r="H59" s="157"/>
      <c r="I59" s="157"/>
    </row>
    <row r="60" spans="1:9" s="52" customFormat="1" ht="16.5" customHeight="1" x14ac:dyDescent="0.2">
      <c r="A60" s="30"/>
      <c r="B60" s="164" t="s">
        <v>274</v>
      </c>
      <c r="C60" s="164" t="s">
        <v>28</v>
      </c>
      <c r="D60" s="166" t="s">
        <v>278</v>
      </c>
      <c r="E60" s="208">
        <v>620</v>
      </c>
      <c r="F60" s="167"/>
      <c r="G60" s="239">
        <v>125</v>
      </c>
      <c r="H60" s="157"/>
      <c r="I60" s="157"/>
    </row>
    <row r="61" spans="1:9" s="52" customFormat="1" ht="10.5" customHeight="1" x14ac:dyDescent="0.2">
      <c r="A61" s="30"/>
      <c r="B61" s="26"/>
      <c r="C61" s="26"/>
      <c r="D61" s="13"/>
      <c r="E61" s="49"/>
      <c r="F61" s="133"/>
      <c r="G61" s="163"/>
      <c r="H61" s="133"/>
      <c r="I61" s="133"/>
    </row>
    <row r="62" spans="1:9" s="4" customFormat="1" ht="20.25" customHeight="1" x14ac:dyDescent="0.2">
      <c r="A62" s="5"/>
      <c r="B62" s="2"/>
      <c r="C62" s="2"/>
      <c r="D62" s="16" t="s">
        <v>18</v>
      </c>
      <c r="E62" s="208">
        <f>SUM(E58:E60)</f>
        <v>1934</v>
      </c>
      <c r="F62" s="77">
        <f>SUM(F58:F60)</f>
        <v>0</v>
      </c>
      <c r="G62" s="134">
        <f>SUM(G58:G60)</f>
        <v>385</v>
      </c>
      <c r="H62" s="77">
        <f t="shared" ref="H62:I62" si="4">SUM(H58:H60)</f>
        <v>0</v>
      </c>
      <c r="I62" s="77">
        <f t="shared" si="4"/>
        <v>0</v>
      </c>
    </row>
    <row r="63" spans="1:9" s="4" customFormat="1" ht="8.25" customHeight="1" x14ac:dyDescent="0.2">
      <c r="A63" s="5"/>
      <c r="B63" s="2"/>
      <c r="C63" s="2"/>
      <c r="D63" s="6"/>
    </row>
    <row r="64" spans="1:9" s="4" customFormat="1" ht="12.75" x14ac:dyDescent="0.2">
      <c r="A64" s="5"/>
      <c r="B64" s="2"/>
      <c r="C64" s="2"/>
      <c r="D64" s="6"/>
    </row>
    <row r="65" spans="1:31" s="4" customFormat="1" ht="12.75" x14ac:dyDescent="0.2">
      <c r="A65" s="5"/>
      <c r="B65" s="2"/>
      <c r="C65" s="2"/>
      <c r="D65" s="6"/>
    </row>
    <row r="66" spans="1:31" s="4" customFormat="1" ht="12.75" x14ac:dyDescent="0.2">
      <c r="A66" s="5"/>
      <c r="B66" s="2"/>
      <c r="C66" s="2"/>
      <c r="D66" s="6"/>
    </row>
    <row r="67" spans="1:31" s="4" customFormat="1" ht="12.75" x14ac:dyDescent="0.2">
      <c r="A67" s="5"/>
      <c r="B67" s="2"/>
      <c r="C67" s="2"/>
      <c r="D67" s="6"/>
    </row>
    <row r="68" spans="1:31" s="4" customFormat="1" ht="18" x14ac:dyDescent="0.25">
      <c r="A68" s="290" t="s">
        <v>279</v>
      </c>
      <c r="B68" s="290"/>
      <c r="C68" s="290"/>
      <c r="D68" s="290"/>
      <c r="E68" s="290"/>
      <c r="F68" s="290"/>
      <c r="G68" s="290"/>
    </row>
    <row r="69" spans="1:31" s="4" customFormat="1" ht="15" x14ac:dyDescent="0.25">
      <c r="A69" s="31"/>
      <c r="B69" s="2"/>
      <c r="C69" s="2"/>
      <c r="D69" s="6"/>
      <c r="F69" s="292" t="s">
        <v>3</v>
      </c>
      <c r="G69" s="292"/>
      <c r="H69" s="293"/>
      <c r="I69" s="293"/>
    </row>
    <row r="70" spans="1:31" s="4" customFormat="1" ht="24" x14ac:dyDescent="0.2">
      <c r="A70" s="5"/>
      <c r="B70" s="7" t="s">
        <v>4</v>
      </c>
      <c r="C70" s="7" t="s">
        <v>5</v>
      </c>
      <c r="D70" s="6"/>
      <c r="E70" s="23" t="s">
        <v>59</v>
      </c>
      <c r="F70" s="8" t="s">
        <v>7</v>
      </c>
      <c r="G70" s="8" t="s">
        <v>8</v>
      </c>
      <c r="H70" s="116" t="s">
        <v>60</v>
      </c>
      <c r="I70" s="116" t="s">
        <v>61</v>
      </c>
    </row>
    <row r="71" spans="1:31" s="4" customFormat="1" ht="15" x14ac:dyDescent="0.2">
      <c r="A71" s="30"/>
      <c r="B71" s="164" t="s">
        <v>280</v>
      </c>
      <c r="C71" s="164" t="s">
        <v>30</v>
      </c>
      <c r="D71" s="165" t="s">
        <v>281</v>
      </c>
      <c r="E71" s="208">
        <v>1219</v>
      </c>
      <c r="F71" s="238">
        <v>470</v>
      </c>
      <c r="G71" s="159"/>
      <c r="H71" s="160"/>
      <c r="I71" s="160"/>
    </row>
    <row r="72" spans="1:31" s="4" customFormat="1" ht="15" x14ac:dyDescent="0.2">
      <c r="A72" s="30"/>
      <c r="B72" s="164" t="s">
        <v>280</v>
      </c>
      <c r="C72" s="164" t="s">
        <v>282</v>
      </c>
      <c r="D72" s="166" t="s">
        <v>283</v>
      </c>
      <c r="E72" s="208">
        <v>37.43</v>
      </c>
      <c r="F72" s="249">
        <v>10</v>
      </c>
      <c r="G72" s="161"/>
      <c r="H72" s="157"/>
      <c r="I72" s="157"/>
    </row>
    <row r="73" spans="1:31" ht="15" x14ac:dyDescent="0.2">
      <c r="A73" s="30"/>
      <c r="B73" s="26"/>
      <c r="C73" s="26"/>
      <c r="D73" s="13"/>
      <c r="E73" s="132"/>
      <c r="F73" s="133"/>
      <c r="G73" s="133"/>
      <c r="H73" s="133"/>
      <c r="I73" s="133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</row>
    <row r="74" spans="1:31" ht="15" x14ac:dyDescent="0.2">
      <c r="A74" s="5"/>
      <c r="B74" s="2"/>
      <c r="C74" s="2"/>
      <c r="D74" s="16" t="s">
        <v>18</v>
      </c>
      <c r="E74" s="17"/>
      <c r="F74" s="77">
        <f>SUM(F71:F72)</f>
        <v>480</v>
      </c>
      <c r="G74" s="134">
        <f>SUM(G71:G72)</f>
        <v>0</v>
      </c>
      <c r="H74" s="77">
        <f>SUM(H71:H72)</f>
        <v>0</v>
      </c>
      <c r="I74" s="77">
        <f>SUM(I71:I72)</f>
        <v>0</v>
      </c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</row>
    <row r="75" spans="1:31" ht="15" x14ac:dyDescent="0.2">
      <c r="A75" s="5"/>
      <c r="B75" s="2"/>
      <c r="C75" s="2"/>
      <c r="D75" s="6"/>
      <c r="E75" s="129"/>
      <c r="F75" s="129"/>
      <c r="G75" s="129"/>
      <c r="H75" s="129"/>
      <c r="I75" s="129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</row>
    <row r="76" spans="1:31" ht="18" x14ac:dyDescent="0.25">
      <c r="A76" s="290" t="s">
        <v>284</v>
      </c>
      <c r="B76" s="290"/>
      <c r="C76" s="290"/>
      <c r="D76" s="290"/>
      <c r="E76" s="290"/>
      <c r="F76" s="290"/>
      <c r="G76" s="290"/>
      <c r="H76" s="29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</row>
    <row r="77" spans="1:31" ht="12.75" x14ac:dyDescent="0.2">
      <c r="A77" s="31"/>
      <c r="B77" s="2"/>
      <c r="C77" s="2"/>
      <c r="D77" s="6"/>
      <c r="E77" s="4"/>
      <c r="F77" s="291" t="s">
        <v>56</v>
      </c>
      <c r="G77" s="291"/>
      <c r="H77" s="291"/>
      <c r="I77" s="291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</row>
    <row r="78" spans="1:31" ht="24" x14ac:dyDescent="0.2">
      <c r="A78" s="5"/>
      <c r="B78" s="7" t="s">
        <v>4</v>
      </c>
      <c r="C78" s="7" t="s">
        <v>5</v>
      </c>
      <c r="D78" s="6"/>
      <c r="E78" s="23" t="s">
        <v>59</v>
      </c>
      <c r="F78" s="8" t="s">
        <v>7</v>
      </c>
      <c r="G78" s="8" t="s">
        <v>8</v>
      </c>
      <c r="H78" s="116" t="s">
        <v>60</v>
      </c>
      <c r="I78" s="116" t="s">
        <v>61</v>
      </c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</row>
    <row r="79" spans="1:31" ht="12.75" x14ac:dyDescent="0.2">
      <c r="A79" s="30"/>
      <c r="B79" s="206" t="s">
        <v>285</v>
      </c>
      <c r="C79" s="206" t="s">
        <v>286</v>
      </c>
      <c r="D79" s="207" t="s">
        <v>287</v>
      </c>
      <c r="E79" s="208">
        <v>458</v>
      </c>
      <c r="F79" s="209"/>
      <c r="G79" s="250">
        <v>180</v>
      </c>
      <c r="H79" s="209"/>
      <c r="I79" s="209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</row>
    <row r="80" spans="1:31" ht="12.75" x14ac:dyDescent="0.2">
      <c r="A80" s="30"/>
      <c r="B80" s="26"/>
      <c r="C80" s="26"/>
      <c r="D80" s="13"/>
      <c r="E80" s="210"/>
      <c r="F80" s="211"/>
      <c r="G80" s="211"/>
      <c r="H80" s="211"/>
      <c r="I80" s="211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</row>
    <row r="81" spans="1:31" ht="12.75" x14ac:dyDescent="0.2">
      <c r="A81" s="5"/>
      <c r="B81" s="2"/>
      <c r="C81" s="2"/>
      <c r="D81" s="16" t="s">
        <v>18</v>
      </c>
      <c r="E81" s="17">
        <f>SUM(E79:E79)</f>
        <v>458</v>
      </c>
      <c r="F81" s="17">
        <f>SUM(F79:F79)</f>
        <v>0</v>
      </c>
      <c r="G81" s="17">
        <f>SUM(G79:G79)</f>
        <v>180</v>
      </c>
      <c r="H81" s="212">
        <f>SUM(H79:H79)</f>
        <v>0</v>
      </c>
      <c r="I81" s="17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</row>
    <row r="82" spans="1:31" ht="15" x14ac:dyDescent="0.2">
      <c r="A82" s="5"/>
      <c r="B82" s="2"/>
      <c r="C82" s="2"/>
      <c r="D82" s="6"/>
      <c r="E82" s="129"/>
      <c r="F82" s="129"/>
      <c r="G82" s="129"/>
      <c r="H82" s="129"/>
      <c r="I82" s="129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</row>
    <row r="83" spans="1:31" ht="15" x14ac:dyDescent="0.2">
      <c r="A83" s="5"/>
      <c r="B83" s="2"/>
      <c r="C83" s="2"/>
      <c r="D83" s="16" t="s">
        <v>49</v>
      </c>
      <c r="E83" s="17">
        <f>E10+E18+E25+E36+E44+E52+E74+E62+E81</f>
        <v>10969.74</v>
      </c>
      <c r="F83" s="128">
        <f>SUM(F10+F18+F25+F36+F44+F52+F74+F62+F81)</f>
        <v>2004</v>
      </c>
      <c r="G83" s="128">
        <f>SUM(G10+G18+G25+G36+G44+G52+G74+G62+G81)</f>
        <v>1891</v>
      </c>
      <c r="H83" s="128">
        <f>SUM(H10+H18+H25+H36+H44+H52+H74+H62+H81)</f>
        <v>780</v>
      </c>
      <c r="I83" s="128">
        <f>SUM(I10+I18+I25+I36+I44+I52+I74+I62+I81)</f>
        <v>540</v>
      </c>
    </row>
    <row r="84" spans="1:31" ht="12.75" x14ac:dyDescent="0.2">
      <c r="D84" s="19"/>
      <c r="H84" s="20"/>
      <c r="I84" s="20"/>
    </row>
    <row r="85" spans="1:31" ht="12.75" x14ac:dyDescent="0.2">
      <c r="D85" s="19"/>
      <c r="H85" s="20"/>
      <c r="I85" s="20"/>
    </row>
    <row r="86" spans="1:31" ht="12.75" x14ac:dyDescent="0.2">
      <c r="D86" s="19"/>
      <c r="H86" s="20"/>
      <c r="I86" s="20"/>
    </row>
    <row r="87" spans="1:31" ht="12.75" x14ac:dyDescent="0.2">
      <c r="D87" s="19"/>
      <c r="H87" s="20"/>
      <c r="I87" s="20"/>
    </row>
    <row r="88" spans="1:31" ht="12.75" x14ac:dyDescent="0.2">
      <c r="D88" s="19"/>
      <c r="H88" s="20"/>
      <c r="I88" s="20"/>
    </row>
  </sheetData>
  <mergeCells count="20">
    <mergeCell ref="F56:I56"/>
    <mergeCell ref="A76:H76"/>
    <mergeCell ref="F77:I77"/>
    <mergeCell ref="F69:I69"/>
    <mergeCell ref="A47:G47"/>
    <mergeCell ref="A68:G68"/>
    <mergeCell ref="B2:D2"/>
    <mergeCell ref="A3:G3"/>
    <mergeCell ref="A13:G13"/>
    <mergeCell ref="F14:G14"/>
    <mergeCell ref="F5:I5"/>
    <mergeCell ref="A20:G20"/>
    <mergeCell ref="A55:G55"/>
    <mergeCell ref="F21:G21"/>
    <mergeCell ref="A28:G28"/>
    <mergeCell ref="A38:G38"/>
    <mergeCell ref="E31:E34"/>
    <mergeCell ref="F29:I29"/>
    <mergeCell ref="F39:I39"/>
    <mergeCell ref="F48:I48"/>
  </mergeCells>
  <printOptions horizontalCentered="1" verticalCentered="1"/>
  <pageMargins left="0.19685039370078741" right="0.19685039370078741" top="0.19685039370078741" bottom="0.19685039370078741" header="0" footer="0"/>
  <pageSetup paperSize="9" scale="77" fitToHeight="2" orientation="landscape" r:id="rId1"/>
  <headerFooter alignWithMargins="0">
    <oddHeader>&amp;L&amp;F&amp;C&amp;A&amp;R&amp;8Pàgina &amp;P de &amp;N</oddHeader>
  </headerFooter>
  <rowBreaks count="1" manualBreakCount="1">
    <brk id="37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T166"/>
  <sheetViews>
    <sheetView view="pageBreakPreview" zoomScale="80" zoomScaleNormal="90" zoomScaleSheetLayoutView="80" workbookViewId="0">
      <selection activeCell="Q28" sqref="Q28"/>
    </sheetView>
  </sheetViews>
  <sheetFormatPr defaultColWidth="11.42578125" defaultRowHeight="15" x14ac:dyDescent="0.25"/>
  <cols>
    <col min="1" max="1" width="6.5703125" style="22" customWidth="1"/>
    <col min="2" max="2" width="14.42578125" style="22" customWidth="1"/>
    <col min="3" max="3" width="12.5703125" style="22" customWidth="1"/>
    <col min="4" max="4" width="54" style="22" customWidth="1"/>
    <col min="5" max="5" width="7" bestFit="1" customWidth="1"/>
    <col min="6" max="7" width="8.7109375" customWidth="1"/>
    <col min="8" max="9" width="8.7109375" style="22" customWidth="1"/>
    <col min="10" max="46" width="11.42578125" style="22"/>
  </cols>
  <sheetData>
    <row r="1" spans="1:10" s="22" customFormat="1" x14ac:dyDescent="0.25">
      <c r="A1" s="1" t="s">
        <v>0</v>
      </c>
    </row>
    <row r="2" spans="1:10" s="4" customFormat="1" ht="18" customHeight="1" x14ac:dyDescent="0.25">
      <c r="A2" s="290" t="s">
        <v>1</v>
      </c>
      <c r="B2" s="290"/>
      <c r="C2" s="290"/>
      <c r="D2" s="290"/>
      <c r="E2" s="290"/>
      <c r="F2" s="290"/>
      <c r="G2" s="290"/>
    </row>
    <row r="3" spans="1:10" s="4" customFormat="1" ht="23.25" customHeight="1" x14ac:dyDescent="0.25">
      <c r="A3" s="5" t="s">
        <v>2</v>
      </c>
      <c r="B3" s="2"/>
      <c r="C3" s="2"/>
      <c r="D3" s="6"/>
      <c r="F3" s="309" t="s">
        <v>3</v>
      </c>
      <c r="G3" s="310"/>
      <c r="H3" s="310"/>
      <c r="I3" s="310"/>
      <c r="J3"/>
    </row>
    <row r="4" spans="1:10" s="4" customFormat="1" ht="13.5" x14ac:dyDescent="0.2">
      <c r="A4" s="5"/>
      <c r="B4" s="7" t="s">
        <v>4</v>
      </c>
      <c r="C4" s="7" t="s">
        <v>5</v>
      </c>
      <c r="D4" s="6"/>
      <c r="E4" s="138" t="s">
        <v>6</v>
      </c>
      <c r="F4" s="8" t="s">
        <v>7</v>
      </c>
      <c r="G4" s="8" t="s">
        <v>8</v>
      </c>
      <c r="H4" s="116" t="s">
        <v>9</v>
      </c>
      <c r="I4" s="116" t="s">
        <v>10</v>
      </c>
    </row>
    <row r="5" spans="1:10" s="22" customFormat="1" ht="15.75" x14ac:dyDescent="0.25">
      <c r="B5" s="154" t="s">
        <v>11</v>
      </c>
      <c r="C5" s="154" t="s">
        <v>12</v>
      </c>
      <c r="D5" s="168" t="s">
        <v>13</v>
      </c>
      <c r="E5" s="156">
        <v>255</v>
      </c>
      <c r="F5" s="173"/>
      <c r="G5" s="267">
        <v>210</v>
      </c>
      <c r="H5" s="174">
        <v>295</v>
      </c>
      <c r="I5" s="175"/>
    </row>
    <row r="6" spans="1:10" s="22" customFormat="1" ht="15.75" x14ac:dyDescent="0.25">
      <c r="B6" s="154" t="s">
        <v>14</v>
      </c>
      <c r="C6" s="154" t="s">
        <v>12</v>
      </c>
      <c r="D6" s="168" t="s">
        <v>15</v>
      </c>
      <c r="E6" s="156">
        <v>247</v>
      </c>
      <c r="F6" s="172"/>
      <c r="G6" s="268">
        <v>210</v>
      </c>
      <c r="H6" s="170"/>
      <c r="I6" s="171"/>
    </row>
    <row r="7" spans="1:10" s="22" customFormat="1" ht="15.75" x14ac:dyDescent="0.25">
      <c r="B7" s="154" t="s">
        <v>11</v>
      </c>
      <c r="C7" s="154" t="s">
        <v>16</v>
      </c>
      <c r="D7" s="168" t="s">
        <v>17</v>
      </c>
      <c r="E7" s="156">
        <v>651</v>
      </c>
      <c r="F7" s="169"/>
      <c r="G7" s="268">
        <v>420</v>
      </c>
      <c r="H7" s="170"/>
      <c r="I7" s="171"/>
    </row>
    <row r="8" spans="1:10" s="22" customFormat="1" ht="7.5" customHeight="1" x14ac:dyDescent="0.25">
      <c r="E8" s="135"/>
      <c r="F8" s="135"/>
      <c r="G8" s="135"/>
      <c r="H8" s="135"/>
      <c r="I8" s="135"/>
    </row>
    <row r="9" spans="1:10" s="22" customFormat="1" ht="18" customHeight="1" x14ac:dyDescent="0.25">
      <c r="D9" s="16" t="s">
        <v>18</v>
      </c>
      <c r="E9" s="56">
        <f t="shared" ref="E9:I9" si="0">SUM(E5:E7)</f>
        <v>1153</v>
      </c>
      <c r="F9" s="56">
        <f t="shared" si="0"/>
        <v>0</v>
      </c>
      <c r="G9" s="56">
        <f t="shared" si="0"/>
        <v>840</v>
      </c>
      <c r="H9" s="56">
        <f t="shared" si="0"/>
        <v>295</v>
      </c>
      <c r="I9" s="56">
        <f t="shared" si="0"/>
        <v>0</v>
      </c>
    </row>
    <row r="10" spans="1:10" s="22" customFormat="1" x14ac:dyDescent="0.25"/>
    <row r="11" spans="1:10" s="22" customFormat="1" x14ac:dyDescent="0.25"/>
    <row r="12" spans="1:10" s="4" customFormat="1" ht="18" customHeight="1" x14ac:dyDescent="0.25">
      <c r="A12" s="290" t="s">
        <v>19</v>
      </c>
      <c r="B12" s="290"/>
      <c r="C12" s="290"/>
      <c r="D12" s="290"/>
      <c r="E12" s="290"/>
      <c r="F12" s="290"/>
      <c r="G12" s="290"/>
    </row>
    <row r="13" spans="1:10" s="4" customFormat="1" ht="23.25" customHeight="1" x14ac:dyDescent="0.25">
      <c r="A13" s="5" t="s">
        <v>2</v>
      </c>
      <c r="B13" s="2"/>
      <c r="C13" s="2"/>
      <c r="D13" s="6"/>
      <c r="F13" s="291" t="s">
        <v>3</v>
      </c>
      <c r="G13" s="291"/>
      <c r="H13" s="308"/>
      <c r="I13" s="308"/>
    </row>
    <row r="14" spans="1:10" s="4" customFormat="1" ht="18" customHeight="1" x14ac:dyDescent="0.2">
      <c r="A14" s="5"/>
      <c r="B14" s="7" t="s">
        <v>4</v>
      </c>
      <c r="C14" s="7" t="s">
        <v>5</v>
      </c>
      <c r="D14" s="6"/>
      <c r="E14" s="177" t="s">
        <v>6</v>
      </c>
      <c r="F14" s="178" t="s">
        <v>7</v>
      </c>
      <c r="G14" s="178" t="s">
        <v>8</v>
      </c>
      <c r="H14" s="179" t="s">
        <v>9</v>
      </c>
      <c r="I14" s="179" t="s">
        <v>10</v>
      </c>
    </row>
    <row r="15" spans="1:10" x14ac:dyDescent="0.25">
      <c r="B15" s="176" t="s">
        <v>20</v>
      </c>
      <c r="C15" s="176" t="s">
        <v>21</v>
      </c>
      <c r="D15" s="168" t="s">
        <v>22</v>
      </c>
      <c r="E15" s="156">
        <v>263</v>
      </c>
      <c r="F15" s="160"/>
      <c r="G15" s="240">
        <v>240</v>
      </c>
      <c r="H15" s="160"/>
      <c r="I15" s="160"/>
    </row>
    <row r="16" spans="1:10" x14ac:dyDescent="0.25">
      <c r="B16" s="176" t="s">
        <v>20</v>
      </c>
      <c r="C16" s="176" t="s">
        <v>23</v>
      </c>
      <c r="D16" s="168" t="s">
        <v>22</v>
      </c>
      <c r="E16" s="156">
        <v>263</v>
      </c>
      <c r="F16" s="157"/>
      <c r="G16" s="239">
        <v>240</v>
      </c>
      <c r="H16" s="157"/>
      <c r="I16" s="157"/>
    </row>
    <row r="17" spans="1:9" s="22" customFormat="1" x14ac:dyDescent="0.25">
      <c r="B17" s="176" t="s">
        <v>20</v>
      </c>
      <c r="C17" s="176" t="s">
        <v>24</v>
      </c>
      <c r="D17" s="168" t="s">
        <v>22</v>
      </c>
      <c r="E17" s="156">
        <v>263</v>
      </c>
      <c r="F17" s="157"/>
      <c r="G17" s="239">
        <v>240</v>
      </c>
      <c r="H17" s="157"/>
      <c r="I17" s="157"/>
    </row>
    <row r="18" spans="1:9" s="22" customFormat="1" x14ac:dyDescent="0.25">
      <c r="B18" s="176" t="s">
        <v>20</v>
      </c>
      <c r="C18" s="176" t="s">
        <v>25</v>
      </c>
      <c r="D18" s="168" t="s">
        <v>26</v>
      </c>
      <c r="E18" s="156">
        <v>263</v>
      </c>
      <c r="F18" s="157"/>
      <c r="G18" s="239">
        <v>240</v>
      </c>
      <c r="H18" s="157"/>
      <c r="I18" s="157"/>
    </row>
    <row r="19" spans="1:9" s="22" customFormat="1" ht="9" customHeight="1" x14ac:dyDescent="0.25">
      <c r="E19" s="135"/>
      <c r="F19" s="135"/>
      <c r="G19" s="135"/>
      <c r="H19" s="135"/>
      <c r="I19" s="135"/>
    </row>
    <row r="20" spans="1:9" s="22" customFormat="1" ht="20.25" customHeight="1" x14ac:dyDescent="0.25">
      <c r="D20" s="16" t="s">
        <v>18</v>
      </c>
      <c r="E20" s="77">
        <f>SUM(E15:E18)</f>
        <v>1052</v>
      </c>
      <c r="F20" s="77">
        <f t="shared" ref="F20:I20" si="1">SUM(F15:F18)</f>
        <v>0</v>
      </c>
      <c r="G20" s="77">
        <f>SUM(G15:G18)</f>
        <v>960</v>
      </c>
      <c r="H20" s="77">
        <f t="shared" si="1"/>
        <v>0</v>
      </c>
      <c r="I20" s="77">
        <f t="shared" si="1"/>
        <v>0</v>
      </c>
    </row>
    <row r="21" spans="1:9" s="22" customFormat="1" x14ac:dyDescent="0.25"/>
    <row r="22" spans="1:9" s="4" customFormat="1" ht="23.25" customHeight="1" x14ac:dyDescent="0.25">
      <c r="A22" s="25" t="s">
        <v>27</v>
      </c>
      <c r="B22" s="2"/>
      <c r="C22" s="2"/>
      <c r="D22" s="6"/>
      <c r="F22" s="291" t="s">
        <v>3</v>
      </c>
      <c r="G22" s="291"/>
      <c r="H22" s="308"/>
      <c r="I22" s="308"/>
    </row>
    <row r="23" spans="1:9" s="4" customFormat="1" ht="18" customHeight="1" x14ac:dyDescent="0.2">
      <c r="A23" s="5"/>
      <c r="B23" s="7" t="s">
        <v>4</v>
      </c>
      <c r="C23" s="7" t="s">
        <v>5</v>
      </c>
      <c r="D23" s="6"/>
      <c r="E23" s="177" t="s">
        <v>6</v>
      </c>
      <c r="F23" s="178" t="s">
        <v>7</v>
      </c>
      <c r="G23" s="178" t="s">
        <v>8</v>
      </c>
      <c r="H23" s="179" t="s">
        <v>9</v>
      </c>
      <c r="I23" s="179" t="s">
        <v>10</v>
      </c>
    </row>
    <row r="24" spans="1:9" x14ac:dyDescent="0.25">
      <c r="B24" s="176" t="s">
        <v>20</v>
      </c>
      <c r="C24" s="176" t="s">
        <v>28</v>
      </c>
      <c r="D24" s="168" t="s">
        <v>29</v>
      </c>
      <c r="E24" s="156">
        <v>317</v>
      </c>
      <c r="F24" s="238">
        <v>150</v>
      </c>
      <c r="G24" s="159"/>
      <c r="H24" s="159"/>
      <c r="I24" s="160"/>
    </row>
    <row r="25" spans="1:9" x14ac:dyDescent="0.25">
      <c r="B25" s="176" t="s">
        <v>20</v>
      </c>
      <c r="C25" s="176" t="s">
        <v>30</v>
      </c>
      <c r="D25" s="168" t="s">
        <v>31</v>
      </c>
      <c r="E25" s="156">
        <v>239</v>
      </c>
      <c r="F25" s="249">
        <v>150</v>
      </c>
      <c r="G25" s="161"/>
      <c r="H25" s="161"/>
      <c r="I25" s="157"/>
    </row>
    <row r="26" spans="1:9" x14ac:dyDescent="0.25">
      <c r="B26" s="176" t="s">
        <v>20</v>
      </c>
      <c r="C26" s="176" t="s">
        <v>32</v>
      </c>
      <c r="D26" s="168" t="s">
        <v>33</v>
      </c>
      <c r="E26" s="156">
        <v>167</v>
      </c>
      <c r="F26" s="249">
        <v>150</v>
      </c>
      <c r="G26" s="161"/>
      <c r="H26" s="161"/>
      <c r="I26" s="157"/>
    </row>
    <row r="27" spans="1:9" x14ac:dyDescent="0.25">
      <c r="B27" s="176" t="s">
        <v>20</v>
      </c>
      <c r="C27" s="176" t="s">
        <v>34</v>
      </c>
      <c r="D27" s="168" t="s">
        <v>35</v>
      </c>
      <c r="E27" s="156">
        <v>23</v>
      </c>
      <c r="F27" s="249">
        <v>30</v>
      </c>
      <c r="G27" s="161"/>
      <c r="H27" s="161"/>
      <c r="I27" s="157"/>
    </row>
    <row r="28" spans="1:9" x14ac:dyDescent="0.25">
      <c r="B28" s="176" t="s">
        <v>20</v>
      </c>
      <c r="C28" s="176"/>
      <c r="D28" s="168" t="s">
        <v>36</v>
      </c>
      <c r="E28" s="156">
        <v>23</v>
      </c>
      <c r="F28" s="161"/>
      <c r="G28" s="161"/>
      <c r="H28" s="161">
        <v>295</v>
      </c>
      <c r="I28" s="157"/>
    </row>
    <row r="29" spans="1:9" ht="5.25" customHeight="1" x14ac:dyDescent="0.25">
      <c r="E29" s="86"/>
      <c r="F29" s="86"/>
      <c r="G29" s="86"/>
      <c r="H29" s="86"/>
      <c r="I29" s="86"/>
    </row>
    <row r="30" spans="1:9" s="22" customFormat="1" ht="20.25" customHeight="1" x14ac:dyDescent="0.25">
      <c r="D30" s="16" t="s">
        <v>18</v>
      </c>
      <c r="E30" s="77">
        <f>SUM(E24:E28)</f>
        <v>769</v>
      </c>
      <c r="F30" s="77">
        <f>SUM(F24:F28)</f>
        <v>480</v>
      </c>
      <c r="G30" s="77">
        <f t="shared" ref="G30:I30" si="2">SUM(G24:G28)</f>
        <v>0</v>
      </c>
      <c r="H30" s="77">
        <f>SUM(H24:H28)</f>
        <v>295</v>
      </c>
      <c r="I30" s="77">
        <f t="shared" si="2"/>
        <v>0</v>
      </c>
    </row>
    <row r="31" spans="1:9" s="22" customFormat="1" x14ac:dyDescent="0.25"/>
    <row r="32" spans="1:9" s="22" customFormat="1" x14ac:dyDescent="0.25"/>
    <row r="33" spans="2:9" s="22" customFormat="1" ht="18" x14ac:dyDescent="0.25">
      <c r="B33" s="79"/>
      <c r="C33" s="79"/>
      <c r="D33" s="110" t="s">
        <v>37</v>
      </c>
      <c r="E33" s="79"/>
      <c r="F33" s="79"/>
      <c r="G33" s="79"/>
    </row>
    <row r="34" spans="2:9" s="22" customFormat="1" x14ac:dyDescent="0.25">
      <c r="B34" s="82" t="s">
        <v>38</v>
      </c>
      <c r="C34" s="82"/>
      <c r="D34" s="217" t="s">
        <v>39</v>
      </c>
      <c r="E34" s="84"/>
      <c r="F34" s="307" t="s">
        <v>3</v>
      </c>
      <c r="G34" s="308"/>
      <c r="H34" s="308"/>
      <c r="I34" s="308"/>
    </row>
    <row r="35" spans="2:9" s="22" customFormat="1" x14ac:dyDescent="0.25">
      <c r="B35" s="82" t="s">
        <v>4</v>
      </c>
      <c r="C35" s="82" t="s">
        <v>5</v>
      </c>
      <c r="D35" s="82"/>
      <c r="E35" s="180" t="s">
        <v>40</v>
      </c>
      <c r="F35" s="178" t="s">
        <v>7</v>
      </c>
      <c r="G35" s="178" t="s">
        <v>8</v>
      </c>
      <c r="H35" s="179" t="s">
        <v>9</v>
      </c>
      <c r="I35" s="179" t="s">
        <v>10</v>
      </c>
    </row>
    <row r="36" spans="2:9" s="22" customFormat="1" x14ac:dyDescent="0.25">
      <c r="B36" s="216" t="s">
        <v>39</v>
      </c>
      <c r="C36" s="181">
        <v>0</v>
      </c>
      <c r="D36" s="182" t="s">
        <v>41</v>
      </c>
      <c r="E36" s="183">
        <v>418</v>
      </c>
      <c r="F36" s="271">
        <v>60</v>
      </c>
      <c r="G36" s="269">
        <v>20</v>
      </c>
      <c r="H36" s="185"/>
      <c r="I36" s="185"/>
    </row>
    <row r="37" spans="2:9" s="22" customFormat="1" x14ac:dyDescent="0.25">
      <c r="B37" s="216" t="s">
        <v>39</v>
      </c>
      <c r="C37" s="181">
        <v>0</v>
      </c>
      <c r="D37" s="182" t="s">
        <v>42</v>
      </c>
      <c r="E37" s="183">
        <v>328</v>
      </c>
      <c r="F37" s="272">
        <v>60</v>
      </c>
      <c r="G37" s="270">
        <v>400</v>
      </c>
      <c r="H37" s="172"/>
      <c r="I37" s="172"/>
    </row>
    <row r="38" spans="2:9" s="22" customFormat="1" x14ac:dyDescent="0.25">
      <c r="B38" s="216" t="s">
        <v>39</v>
      </c>
      <c r="C38" s="181">
        <v>1</v>
      </c>
      <c r="D38" s="182" t="s">
        <v>41</v>
      </c>
      <c r="E38" s="183">
        <v>298</v>
      </c>
      <c r="F38" s="272">
        <v>60</v>
      </c>
      <c r="G38" s="270">
        <v>60</v>
      </c>
      <c r="H38" s="172"/>
      <c r="I38" s="172"/>
    </row>
    <row r="39" spans="2:9" s="22" customFormat="1" x14ac:dyDescent="0.25">
      <c r="B39" s="216" t="s">
        <v>39</v>
      </c>
      <c r="C39" s="181">
        <v>1</v>
      </c>
      <c r="D39" s="182" t="s">
        <v>43</v>
      </c>
      <c r="E39" s="183">
        <v>29</v>
      </c>
      <c r="F39" s="272">
        <v>60</v>
      </c>
      <c r="G39" s="270">
        <v>30</v>
      </c>
      <c r="H39" s="172"/>
      <c r="I39" s="172"/>
    </row>
    <row r="40" spans="2:9" s="22" customFormat="1" x14ac:dyDescent="0.25">
      <c r="B40" s="216" t="s">
        <v>39</v>
      </c>
      <c r="C40" s="181">
        <v>1</v>
      </c>
      <c r="D40" s="182" t="s">
        <v>44</v>
      </c>
      <c r="E40" s="183">
        <v>80</v>
      </c>
      <c r="F40" s="183"/>
      <c r="G40" s="270">
        <v>30</v>
      </c>
      <c r="H40" s="172"/>
      <c r="I40" s="172"/>
    </row>
    <row r="41" spans="2:9" s="22" customFormat="1" x14ac:dyDescent="0.25">
      <c r="B41" s="216" t="s">
        <v>39</v>
      </c>
      <c r="C41" s="181">
        <v>1</v>
      </c>
      <c r="D41" s="182" t="s">
        <v>42</v>
      </c>
      <c r="E41" s="183">
        <v>149</v>
      </c>
      <c r="F41" s="272">
        <v>60</v>
      </c>
      <c r="G41" s="270">
        <v>260</v>
      </c>
      <c r="H41" s="172"/>
      <c r="I41" s="172"/>
    </row>
    <row r="42" spans="2:9" s="22" customFormat="1" x14ac:dyDescent="0.25">
      <c r="B42" s="216" t="s">
        <v>39</v>
      </c>
      <c r="C42" s="181">
        <v>1</v>
      </c>
      <c r="D42" s="182" t="s">
        <v>45</v>
      </c>
      <c r="E42" s="183">
        <v>123</v>
      </c>
      <c r="F42" s="183"/>
      <c r="G42" s="270">
        <v>10</v>
      </c>
      <c r="H42" s="172"/>
      <c r="I42" s="172"/>
    </row>
    <row r="43" spans="2:9" s="22" customFormat="1" ht="15.75" x14ac:dyDescent="0.25">
      <c r="B43" s="2"/>
      <c r="C43" s="2"/>
      <c r="D43" s="80"/>
      <c r="E43" s="136"/>
      <c r="F43" s="136"/>
      <c r="G43" s="136"/>
      <c r="H43" s="136"/>
      <c r="I43" s="136"/>
    </row>
    <row r="44" spans="2:9" s="22" customFormat="1" x14ac:dyDescent="0.25">
      <c r="B44" s="2"/>
      <c r="C44" s="2"/>
      <c r="D44" s="16" t="s">
        <v>18</v>
      </c>
      <c r="E44" s="77">
        <f>SUM(E36:E42)</f>
        <v>1425</v>
      </c>
      <c r="F44" s="77">
        <f>SUM(F36:F42)</f>
        <v>300</v>
      </c>
      <c r="G44" s="77">
        <f>SUM(G36:G42)</f>
        <v>810</v>
      </c>
      <c r="H44" s="77">
        <f t="shared" ref="H44:I44" si="3">SUM(H36:H42)</f>
        <v>0</v>
      </c>
      <c r="I44" s="77">
        <f t="shared" si="3"/>
        <v>0</v>
      </c>
    </row>
    <row r="45" spans="2:9" s="22" customFormat="1" x14ac:dyDescent="0.25"/>
    <row r="46" spans="2:9" s="22" customFormat="1" x14ac:dyDescent="0.25"/>
    <row r="47" spans="2:9" s="22" customFormat="1" x14ac:dyDescent="0.25">
      <c r="B47" s="81"/>
      <c r="C47" s="81"/>
      <c r="D47" s="215" t="s">
        <v>46</v>
      </c>
      <c r="E47" s="81"/>
      <c r="F47" s="81"/>
      <c r="G47" s="79"/>
    </row>
    <row r="48" spans="2:9" s="22" customFormat="1" x14ac:dyDescent="0.25">
      <c r="B48" s="82"/>
      <c r="C48" s="82"/>
      <c r="D48" s="83"/>
      <c r="E48" s="84"/>
      <c r="F48" s="307" t="s">
        <v>3</v>
      </c>
      <c r="G48" s="308"/>
      <c r="H48" s="308"/>
      <c r="I48" s="308"/>
    </row>
    <row r="49" spans="2:9" s="22" customFormat="1" x14ac:dyDescent="0.25">
      <c r="B49" s="186" t="s">
        <v>4</v>
      </c>
      <c r="C49" s="186" t="s">
        <v>5</v>
      </c>
      <c r="D49" s="83"/>
      <c r="E49" s="187" t="s">
        <v>40</v>
      </c>
      <c r="F49" s="178" t="s">
        <v>7</v>
      </c>
      <c r="G49" s="178" t="s">
        <v>8</v>
      </c>
      <c r="H49" s="179" t="s">
        <v>9</v>
      </c>
      <c r="I49" s="179" t="s">
        <v>10</v>
      </c>
    </row>
    <row r="50" spans="2:9" s="22" customFormat="1" x14ac:dyDescent="0.25">
      <c r="B50" s="188" t="s">
        <v>47</v>
      </c>
      <c r="C50" s="189">
        <v>0</v>
      </c>
      <c r="D50" s="190" t="s">
        <v>48</v>
      </c>
      <c r="E50" s="183">
        <v>130</v>
      </c>
      <c r="F50" s="184"/>
      <c r="G50" s="271">
        <v>30</v>
      </c>
      <c r="H50" s="185"/>
      <c r="I50" s="185"/>
    </row>
    <row r="51" spans="2:9" s="22" customFormat="1" ht="15.75" x14ac:dyDescent="0.25">
      <c r="E51" s="135"/>
      <c r="F51" s="135"/>
      <c r="G51" s="135"/>
      <c r="H51" s="135"/>
      <c r="I51" s="135"/>
    </row>
    <row r="52" spans="2:9" s="22" customFormat="1" x14ac:dyDescent="0.25">
      <c r="D52" s="16" t="s">
        <v>18</v>
      </c>
      <c r="E52" s="77">
        <f>SUM(E50)</f>
        <v>130</v>
      </c>
      <c r="F52" s="77">
        <f>F50</f>
        <v>0</v>
      </c>
      <c r="G52" s="77">
        <f>G50</f>
        <v>30</v>
      </c>
      <c r="H52" s="77">
        <f t="shared" ref="H52:I52" si="4">H50</f>
        <v>0</v>
      </c>
      <c r="I52" s="77">
        <f t="shared" si="4"/>
        <v>0</v>
      </c>
    </row>
    <row r="53" spans="2:9" s="22" customFormat="1" ht="15.75" x14ac:dyDescent="0.25">
      <c r="E53" s="135"/>
      <c r="F53" s="135"/>
      <c r="G53" s="135"/>
      <c r="H53" s="135"/>
      <c r="I53" s="135"/>
    </row>
    <row r="54" spans="2:9" s="22" customFormat="1" ht="20.100000000000001" customHeight="1" x14ac:dyDescent="0.25">
      <c r="D54" s="103" t="s">
        <v>49</v>
      </c>
      <c r="E54" s="137">
        <f>E9+E20+E30+E44+E52</f>
        <v>4529</v>
      </c>
      <c r="F54" s="137">
        <f>SUM(F9+F20+F30+F44+F52)</f>
        <v>780</v>
      </c>
      <c r="G54" s="137">
        <f>SUM(G9+G20+G30+G44+G52)</f>
        <v>2640</v>
      </c>
      <c r="H54" s="137">
        <f>SUM(H9+H20+H30+H44+H52)</f>
        <v>590</v>
      </c>
      <c r="I54" s="137">
        <f>SUM(I9+I20+I30+I44+I52)</f>
        <v>0</v>
      </c>
    </row>
    <row r="55" spans="2:9" s="22" customFormat="1" x14ac:dyDescent="0.25"/>
    <row r="56" spans="2:9" s="22" customFormat="1" x14ac:dyDescent="0.25"/>
    <row r="57" spans="2:9" s="22" customFormat="1" x14ac:dyDescent="0.25"/>
    <row r="58" spans="2:9" s="22" customFormat="1" x14ac:dyDescent="0.25"/>
    <row r="59" spans="2:9" s="22" customFormat="1" x14ac:dyDescent="0.25"/>
    <row r="60" spans="2:9" s="22" customFormat="1" x14ac:dyDescent="0.25"/>
    <row r="61" spans="2:9" s="22" customFormat="1" x14ac:dyDescent="0.25"/>
    <row r="62" spans="2:9" s="22" customFormat="1" x14ac:dyDescent="0.25"/>
    <row r="63" spans="2:9" s="22" customFormat="1" x14ac:dyDescent="0.25"/>
    <row r="64" spans="2:9" s="22" customFormat="1" x14ac:dyDescent="0.25"/>
    <row r="65" s="22" customFormat="1" x14ac:dyDescent="0.25"/>
    <row r="66" s="22" customFormat="1" x14ac:dyDescent="0.25"/>
    <row r="67" s="22" customFormat="1" x14ac:dyDescent="0.25"/>
    <row r="68" s="22" customFormat="1" x14ac:dyDescent="0.25"/>
    <row r="69" s="22" customFormat="1" x14ac:dyDescent="0.25"/>
    <row r="70" s="22" customFormat="1" x14ac:dyDescent="0.25"/>
    <row r="71" s="22" customFormat="1" x14ac:dyDescent="0.25"/>
    <row r="72" s="22" customFormat="1" x14ac:dyDescent="0.25"/>
    <row r="73" s="22" customFormat="1" x14ac:dyDescent="0.25"/>
    <row r="74" s="22" customFormat="1" x14ac:dyDescent="0.25"/>
    <row r="75" s="22" customFormat="1" x14ac:dyDescent="0.25"/>
    <row r="76" s="22" customFormat="1" x14ac:dyDescent="0.25"/>
    <row r="77" s="22" customFormat="1" x14ac:dyDescent="0.25"/>
    <row r="78" s="22" customFormat="1" x14ac:dyDescent="0.25"/>
    <row r="79" s="22" customFormat="1" x14ac:dyDescent="0.25"/>
    <row r="80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  <row r="97" s="22" customFormat="1" x14ac:dyDescent="0.25"/>
    <row r="98" s="22" customFormat="1" x14ac:dyDescent="0.25"/>
    <row r="99" s="22" customFormat="1" x14ac:dyDescent="0.25"/>
    <row r="100" s="22" customFormat="1" x14ac:dyDescent="0.25"/>
    <row r="101" s="22" customFormat="1" x14ac:dyDescent="0.25"/>
    <row r="102" s="22" customFormat="1" x14ac:dyDescent="0.25"/>
    <row r="103" s="22" customFormat="1" x14ac:dyDescent="0.25"/>
    <row r="104" s="22" customFormat="1" x14ac:dyDescent="0.25"/>
    <row r="105" s="22" customFormat="1" x14ac:dyDescent="0.25"/>
    <row r="106" s="22" customFormat="1" x14ac:dyDescent="0.25"/>
    <row r="107" s="22" customFormat="1" x14ac:dyDescent="0.25"/>
    <row r="108" s="22" customFormat="1" x14ac:dyDescent="0.25"/>
    <row r="109" s="22" customFormat="1" x14ac:dyDescent="0.25"/>
    <row r="110" s="22" customFormat="1" x14ac:dyDescent="0.25"/>
    <row r="111" s="22" customFormat="1" x14ac:dyDescent="0.25"/>
    <row r="112" s="22" customFormat="1" x14ac:dyDescent="0.25"/>
    <row r="113" s="22" customFormat="1" x14ac:dyDescent="0.25"/>
    <row r="114" s="22" customFormat="1" x14ac:dyDescent="0.25"/>
    <row r="115" s="22" customFormat="1" x14ac:dyDescent="0.25"/>
    <row r="116" s="22" customFormat="1" x14ac:dyDescent="0.25"/>
    <row r="117" s="22" customFormat="1" x14ac:dyDescent="0.25"/>
    <row r="118" s="22" customFormat="1" x14ac:dyDescent="0.25"/>
    <row r="119" s="22" customFormat="1" x14ac:dyDescent="0.25"/>
    <row r="120" s="22" customFormat="1" x14ac:dyDescent="0.25"/>
    <row r="121" s="22" customFormat="1" x14ac:dyDescent="0.25"/>
    <row r="122" s="22" customFormat="1" x14ac:dyDescent="0.25"/>
    <row r="123" s="22" customFormat="1" x14ac:dyDescent="0.25"/>
    <row r="124" s="22" customFormat="1" x14ac:dyDescent="0.25"/>
    <row r="125" s="22" customFormat="1" x14ac:dyDescent="0.25"/>
    <row r="126" s="22" customFormat="1" x14ac:dyDescent="0.25"/>
    <row r="127" s="22" customFormat="1" x14ac:dyDescent="0.25"/>
    <row r="128" s="22" customFormat="1" x14ac:dyDescent="0.25"/>
    <row r="129" s="22" customFormat="1" x14ac:dyDescent="0.25"/>
    <row r="130" s="22" customFormat="1" x14ac:dyDescent="0.25"/>
    <row r="131" s="22" customFormat="1" x14ac:dyDescent="0.25"/>
    <row r="132" s="22" customFormat="1" x14ac:dyDescent="0.25"/>
    <row r="133" s="22" customFormat="1" x14ac:dyDescent="0.25"/>
    <row r="134" s="22" customFormat="1" x14ac:dyDescent="0.25"/>
    <row r="135" s="22" customFormat="1" x14ac:dyDescent="0.25"/>
    <row r="136" s="22" customFormat="1" x14ac:dyDescent="0.25"/>
    <row r="137" s="22" customFormat="1" x14ac:dyDescent="0.25"/>
    <row r="138" s="22" customFormat="1" x14ac:dyDescent="0.25"/>
    <row r="139" s="22" customFormat="1" x14ac:dyDescent="0.25"/>
    <row r="140" s="22" customFormat="1" x14ac:dyDescent="0.25"/>
    <row r="141" s="22" customFormat="1" x14ac:dyDescent="0.25"/>
    <row r="142" s="22" customFormat="1" x14ac:dyDescent="0.25"/>
    <row r="143" s="22" customFormat="1" x14ac:dyDescent="0.25"/>
    <row r="144" s="22" customFormat="1" x14ac:dyDescent="0.25"/>
    <row r="145" s="22" customFormat="1" x14ac:dyDescent="0.25"/>
    <row r="146" s="22" customFormat="1" x14ac:dyDescent="0.25"/>
    <row r="147" s="22" customFormat="1" x14ac:dyDescent="0.25"/>
    <row r="148" s="22" customFormat="1" x14ac:dyDescent="0.25"/>
    <row r="149" s="22" customFormat="1" x14ac:dyDescent="0.25"/>
    <row r="150" s="22" customFormat="1" x14ac:dyDescent="0.25"/>
    <row r="151" s="22" customFormat="1" x14ac:dyDescent="0.25"/>
    <row r="152" s="22" customFormat="1" x14ac:dyDescent="0.25"/>
    <row r="153" s="22" customFormat="1" x14ac:dyDescent="0.25"/>
    <row r="154" s="22" customFormat="1" x14ac:dyDescent="0.25"/>
    <row r="155" s="22" customFormat="1" x14ac:dyDescent="0.25"/>
    <row r="156" s="22" customFormat="1" x14ac:dyDescent="0.25"/>
    <row r="157" s="22" customFormat="1" x14ac:dyDescent="0.25"/>
    <row r="158" s="22" customFormat="1" x14ac:dyDescent="0.25"/>
    <row r="159" s="22" customFormat="1" x14ac:dyDescent="0.25"/>
    <row r="160" s="22" customFormat="1" x14ac:dyDescent="0.25"/>
    <row r="161" s="22" customFormat="1" x14ac:dyDescent="0.25"/>
    <row r="162" s="22" customFormat="1" x14ac:dyDescent="0.25"/>
    <row r="163" s="22" customFormat="1" x14ac:dyDescent="0.25"/>
    <row r="164" s="22" customFormat="1" x14ac:dyDescent="0.25"/>
    <row r="165" s="22" customFormat="1" x14ac:dyDescent="0.25"/>
    <row r="166" s="22" customFormat="1" x14ac:dyDescent="0.25"/>
  </sheetData>
  <mergeCells count="7">
    <mergeCell ref="F34:I34"/>
    <mergeCell ref="F48:I48"/>
    <mergeCell ref="A2:G2"/>
    <mergeCell ref="A12:G12"/>
    <mergeCell ref="F13:I13"/>
    <mergeCell ref="F3:I3"/>
    <mergeCell ref="F22:I22"/>
  </mergeCells>
  <phoneticPr fontId="14" type="noConversion"/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77" orientation="landscape" r:id="rId1"/>
  <headerFooter>
    <oddHeader>&amp;L&amp;F&amp;C&amp;A&amp;R&amp;8Pàgina &amp;P de &amp;N</oddHeader>
  </headerFooter>
  <rowBreaks count="1" manualBreakCount="1">
    <brk id="45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G173"/>
  <sheetViews>
    <sheetView view="pageBreakPreview" zoomScale="80" zoomScaleNormal="85" zoomScaleSheetLayoutView="80" workbookViewId="0">
      <selection activeCell="N16" sqref="N16"/>
    </sheetView>
  </sheetViews>
  <sheetFormatPr defaultColWidth="11.42578125" defaultRowHeight="15" x14ac:dyDescent="0.25"/>
  <cols>
    <col min="1" max="1" width="6" style="22" customWidth="1"/>
    <col min="2" max="2" width="12.7109375" style="22" customWidth="1"/>
    <col min="3" max="3" width="8.28515625" style="22" customWidth="1"/>
    <col min="4" max="4" width="56.5703125" style="22" customWidth="1"/>
    <col min="5" max="5" width="6.42578125" style="22" customWidth="1"/>
    <col min="6" max="7" width="8.7109375" customWidth="1"/>
    <col min="8" max="9" width="8.7109375" style="22" customWidth="1"/>
    <col min="10" max="59" width="11.42578125" style="22"/>
  </cols>
  <sheetData>
    <row r="1" spans="1:9" x14ac:dyDescent="0.25">
      <c r="A1" s="1" t="s">
        <v>0</v>
      </c>
    </row>
    <row r="2" spans="1:9" s="4" customFormat="1" ht="18" customHeight="1" x14ac:dyDescent="0.25">
      <c r="A2" s="290" t="s">
        <v>288</v>
      </c>
      <c r="B2" s="290"/>
      <c r="C2" s="290"/>
      <c r="D2" s="290"/>
      <c r="E2" s="290"/>
      <c r="F2" s="290"/>
      <c r="G2" s="290"/>
    </row>
    <row r="3" spans="1:9" s="4" customFormat="1" ht="7.5" customHeight="1" x14ac:dyDescent="0.2">
      <c r="A3" s="5"/>
      <c r="B3" s="2"/>
      <c r="C3" s="2"/>
      <c r="D3" s="6"/>
    </row>
    <row r="4" spans="1:9" s="4" customFormat="1" ht="18" customHeight="1" x14ac:dyDescent="0.25">
      <c r="A4" s="31"/>
      <c r="B4" s="2"/>
      <c r="C4" s="2"/>
      <c r="D4" s="6"/>
      <c r="F4" s="292" t="s">
        <v>3</v>
      </c>
      <c r="G4" s="292"/>
      <c r="H4" s="293"/>
      <c r="I4" s="293"/>
    </row>
    <row r="5" spans="1:9" s="4" customFormat="1" ht="30" customHeight="1" x14ac:dyDescent="0.2">
      <c r="A5" s="5"/>
      <c r="B5" s="7" t="s">
        <v>289</v>
      </c>
      <c r="C5" s="7" t="s">
        <v>5</v>
      </c>
      <c r="D5" s="6"/>
      <c r="E5" s="23" t="s">
        <v>59</v>
      </c>
      <c r="F5" s="8" t="s">
        <v>7</v>
      </c>
      <c r="G5" s="8" t="s">
        <v>8</v>
      </c>
      <c r="H5" s="116" t="s">
        <v>60</v>
      </c>
      <c r="I5" s="116" t="s">
        <v>61</v>
      </c>
    </row>
    <row r="6" spans="1:9" ht="20.100000000000001" customHeight="1" x14ac:dyDescent="0.25">
      <c r="B6" s="91" t="s">
        <v>87</v>
      </c>
      <c r="C6" s="91" t="s">
        <v>64</v>
      </c>
      <c r="D6" s="92" t="s">
        <v>290</v>
      </c>
      <c r="E6" s="93">
        <v>10</v>
      </c>
      <c r="F6" s="236">
        <v>10</v>
      </c>
      <c r="H6" s="96"/>
      <c r="I6" s="96"/>
    </row>
    <row r="7" spans="1:9" ht="20.100000000000001" customHeight="1" x14ac:dyDescent="0.25">
      <c r="B7" s="36" t="s">
        <v>95</v>
      </c>
      <c r="C7" s="36" t="s">
        <v>64</v>
      </c>
      <c r="D7" s="37" t="s">
        <v>291</v>
      </c>
      <c r="E7" s="107">
        <v>489</v>
      </c>
      <c r="F7" s="236">
        <v>385</v>
      </c>
      <c r="G7" s="237">
        <v>150</v>
      </c>
      <c r="H7" s="96">
        <v>360</v>
      </c>
      <c r="I7" s="96">
        <v>90</v>
      </c>
    </row>
    <row r="8" spans="1:9" s="22" customFormat="1" ht="11.25" customHeight="1" x14ac:dyDescent="0.25">
      <c r="E8" s="130"/>
      <c r="F8" s="139"/>
      <c r="G8" s="139"/>
      <c r="H8" s="135"/>
      <c r="I8" s="135"/>
    </row>
    <row r="9" spans="1:9" s="4" customFormat="1" ht="20.25" customHeight="1" x14ac:dyDescent="0.2">
      <c r="A9" s="5"/>
      <c r="B9" s="2"/>
      <c r="C9" s="2"/>
      <c r="D9" s="16" t="s">
        <v>18</v>
      </c>
      <c r="E9" s="131">
        <f>SUM(E6:E7)</f>
        <v>499</v>
      </c>
      <c r="F9" s="56">
        <f>SUM(F6:F7)</f>
        <v>395</v>
      </c>
      <c r="G9" s="56">
        <f>SUM(G7:G7)</f>
        <v>150</v>
      </c>
      <c r="H9" s="56">
        <f>SUM(H6:H7)</f>
        <v>360</v>
      </c>
      <c r="I9" s="56">
        <f>SUM(I6:I7)</f>
        <v>90</v>
      </c>
    </row>
    <row r="10" spans="1:9" s="22" customFormat="1" x14ac:dyDescent="0.25"/>
    <row r="11" spans="1:9" s="4" customFormat="1" ht="18" customHeight="1" x14ac:dyDescent="0.25">
      <c r="A11" s="290" t="s">
        <v>292</v>
      </c>
      <c r="B11" s="290"/>
      <c r="C11" s="290"/>
      <c r="D11" s="290"/>
      <c r="E11" s="290"/>
      <c r="F11" s="290"/>
      <c r="G11" s="290"/>
    </row>
    <row r="12" spans="1:9" s="4" customFormat="1" ht="7.5" customHeight="1" x14ac:dyDescent="0.2">
      <c r="A12" s="5"/>
      <c r="B12" s="2"/>
      <c r="C12" s="2"/>
      <c r="D12" s="6"/>
    </row>
    <row r="13" spans="1:9" s="4" customFormat="1" ht="18" customHeight="1" x14ac:dyDescent="0.25">
      <c r="A13" s="31"/>
      <c r="B13" s="2"/>
      <c r="C13" s="2"/>
      <c r="D13" s="6"/>
      <c r="F13" s="291" t="s">
        <v>3</v>
      </c>
      <c r="G13" s="291"/>
      <c r="H13" s="308"/>
      <c r="I13" s="308"/>
    </row>
    <row r="14" spans="1:9" s="4" customFormat="1" ht="30" customHeight="1" x14ac:dyDescent="0.2">
      <c r="A14" s="5"/>
      <c r="B14" s="7" t="s">
        <v>4</v>
      </c>
      <c r="C14" s="7" t="s">
        <v>5</v>
      </c>
      <c r="D14" s="6"/>
      <c r="E14" s="50" t="s">
        <v>59</v>
      </c>
      <c r="F14" s="178" t="s">
        <v>7</v>
      </c>
      <c r="G14" s="178" t="s">
        <v>8</v>
      </c>
      <c r="H14" s="179" t="s">
        <v>60</v>
      </c>
      <c r="I14" s="179" t="s">
        <v>61</v>
      </c>
    </row>
    <row r="15" spans="1:9" s="22" customFormat="1" ht="19.5" customHeight="1" x14ac:dyDescent="0.25">
      <c r="B15" s="154" t="s">
        <v>293</v>
      </c>
      <c r="C15" s="154" t="s">
        <v>16</v>
      </c>
      <c r="D15" s="155" t="s">
        <v>294</v>
      </c>
      <c r="E15" s="89">
        <v>258</v>
      </c>
      <c r="F15" s="238">
        <v>180</v>
      </c>
      <c r="G15" s="159"/>
      <c r="H15" s="160"/>
      <c r="I15" s="160"/>
    </row>
    <row r="16" spans="1:9" s="22" customFormat="1" ht="19.5" customHeight="1" x14ac:dyDescent="0.25">
      <c r="B16" s="154" t="s">
        <v>293</v>
      </c>
      <c r="C16" s="154" t="s">
        <v>16</v>
      </c>
      <c r="D16" s="155" t="s">
        <v>295</v>
      </c>
      <c r="E16" s="89"/>
      <c r="F16" s="161"/>
      <c r="G16" s="239">
        <v>60</v>
      </c>
      <c r="H16" s="157"/>
      <c r="I16" s="157"/>
    </row>
    <row r="17" spans="1:9" s="22" customFormat="1" ht="15.75" x14ac:dyDescent="0.25">
      <c r="E17" s="135"/>
      <c r="F17" s="135"/>
      <c r="G17" s="135"/>
      <c r="H17" s="135"/>
      <c r="I17" s="135"/>
    </row>
    <row r="18" spans="1:9" s="4" customFormat="1" ht="20.25" customHeight="1" x14ac:dyDescent="0.2">
      <c r="A18" s="5"/>
      <c r="B18" s="2"/>
      <c r="C18" s="2"/>
      <c r="D18" s="16" t="s">
        <v>18</v>
      </c>
      <c r="E18" s="77" cm="1">
        <f t="array" ref="E18:E19">E15:E16</f>
        <v>258</v>
      </c>
      <c r="F18" s="77">
        <f>SUM(F15:F16)</f>
        <v>180</v>
      </c>
      <c r="G18" s="77">
        <f>SUM(G15:G16)</f>
        <v>60</v>
      </c>
      <c r="H18" s="77">
        <f>SUM(H15:H16)</f>
        <v>0</v>
      </c>
      <c r="I18" s="77">
        <f>SUM(I15:I16)</f>
        <v>0</v>
      </c>
    </row>
    <row r="19" spans="1:9" s="22" customFormat="1" hidden="1" x14ac:dyDescent="0.25">
      <c r="E19" s="22">
        <v>0</v>
      </c>
    </row>
    <row r="20" spans="1:9" s="22" customFormat="1" ht="18" x14ac:dyDescent="0.25">
      <c r="A20" s="311"/>
      <c r="B20" s="311"/>
      <c r="C20" s="311"/>
      <c r="D20" s="311"/>
      <c r="E20" s="311"/>
      <c r="F20" s="311"/>
      <c r="G20" s="311"/>
      <c r="H20" s="224"/>
      <c r="I20" s="224"/>
    </row>
    <row r="21" spans="1:9" s="22" customFormat="1" x14ac:dyDescent="0.25">
      <c r="A21" s="225"/>
      <c r="B21" s="226"/>
      <c r="C21" s="226"/>
      <c r="D21" s="227"/>
      <c r="E21" s="228"/>
      <c r="F21" s="228"/>
      <c r="G21" s="228"/>
      <c r="H21" s="224"/>
      <c r="I21" s="224"/>
    </row>
    <row r="22" spans="1:9" s="22" customFormat="1" x14ac:dyDescent="0.25"/>
    <row r="23" spans="1:9" s="22" customFormat="1" ht="18" x14ac:dyDescent="0.25">
      <c r="A23" s="290" t="s">
        <v>296</v>
      </c>
      <c r="B23" s="290"/>
      <c r="C23" s="290"/>
      <c r="D23" s="290"/>
      <c r="E23" s="290"/>
      <c r="F23" s="290"/>
      <c r="G23" s="290"/>
    </row>
    <row r="24" spans="1:9" s="22" customFormat="1" x14ac:dyDescent="0.25">
      <c r="A24" s="5"/>
      <c r="B24" s="2"/>
      <c r="C24" s="2"/>
      <c r="D24" s="6"/>
      <c r="E24" s="4"/>
      <c r="F24" s="4"/>
      <c r="G24" s="4"/>
    </row>
    <row r="25" spans="1:9" s="22" customFormat="1" x14ac:dyDescent="0.25">
      <c r="A25" s="31"/>
      <c r="B25" s="2"/>
      <c r="C25" s="2"/>
      <c r="D25" s="6"/>
      <c r="E25" s="4"/>
      <c r="F25" s="291" t="s">
        <v>3</v>
      </c>
      <c r="G25" s="291"/>
      <c r="H25" s="308"/>
      <c r="I25" s="308"/>
    </row>
    <row r="26" spans="1:9" s="22" customFormat="1" ht="24" x14ac:dyDescent="0.25">
      <c r="A26" s="5"/>
      <c r="B26" s="7" t="s">
        <v>4</v>
      </c>
      <c r="C26" s="7" t="s">
        <v>5</v>
      </c>
      <c r="D26" s="6"/>
      <c r="E26" s="50" t="s">
        <v>59</v>
      </c>
      <c r="F26" s="178" t="s">
        <v>7</v>
      </c>
      <c r="G26" s="178" t="s">
        <v>8</v>
      </c>
      <c r="H26" s="179" t="s">
        <v>60</v>
      </c>
      <c r="I26" s="179" t="s">
        <v>61</v>
      </c>
    </row>
    <row r="27" spans="1:9" s="22" customFormat="1" ht="22.5" x14ac:dyDescent="0.25">
      <c r="B27" s="235" t="s">
        <v>297</v>
      </c>
      <c r="C27" s="191" t="s">
        <v>298</v>
      </c>
      <c r="D27" s="68" t="s">
        <v>299</v>
      </c>
      <c r="E27" s="90">
        <v>267</v>
      </c>
      <c r="F27" s="242"/>
      <c r="G27" s="241">
        <v>120</v>
      </c>
      <c r="H27" s="160"/>
      <c r="I27" s="160"/>
    </row>
    <row r="28" spans="1:9" s="22" customFormat="1" ht="22.5" x14ac:dyDescent="0.25">
      <c r="B28" s="235" t="s">
        <v>300</v>
      </c>
      <c r="C28" s="191" t="s">
        <v>298</v>
      </c>
      <c r="D28" s="68" t="s">
        <v>301</v>
      </c>
      <c r="E28" s="90">
        <v>186</v>
      </c>
      <c r="F28" s="243"/>
      <c r="G28" s="241">
        <v>180</v>
      </c>
      <c r="H28" s="160"/>
      <c r="I28" s="160"/>
    </row>
    <row r="29" spans="1:9" s="22" customFormat="1" x14ac:dyDescent="0.25">
      <c r="B29" s="229"/>
      <c r="C29" s="232"/>
      <c r="D29" s="233"/>
      <c r="E29" s="234"/>
      <c r="F29" s="163"/>
      <c r="G29" s="133"/>
      <c r="H29" s="133"/>
      <c r="I29" s="133"/>
    </row>
    <row r="30" spans="1:9" s="22" customFormat="1" x14ac:dyDescent="0.25">
      <c r="C30" s="230"/>
      <c r="D30" s="231"/>
      <c r="E30" s="77">
        <f>E27+E28</f>
        <v>453</v>
      </c>
      <c r="F30" s="77">
        <f>SUM(F27:F29)</f>
        <v>0</v>
      </c>
      <c r="G30" s="77">
        <f>SUM(G27:G29)</f>
        <v>300</v>
      </c>
      <c r="H30" s="77">
        <f>SUM(H27:H29)</f>
        <v>0</v>
      </c>
      <c r="I30" s="77">
        <f>SUM(I27:I29)</f>
        <v>0</v>
      </c>
    </row>
    <row r="31" spans="1:9" s="22" customFormat="1" ht="15.75" x14ac:dyDescent="0.25">
      <c r="E31" s="135"/>
      <c r="F31" s="135"/>
      <c r="G31" s="135"/>
      <c r="H31" s="135"/>
      <c r="I31" s="135"/>
    </row>
    <row r="32" spans="1:9" s="22" customFormat="1" ht="15.75" x14ac:dyDescent="0.25">
      <c r="D32" s="99" t="s">
        <v>49</v>
      </c>
      <c r="E32" s="140">
        <f>E9+E18+E30</f>
        <v>1210</v>
      </c>
      <c r="F32" s="140">
        <f>F9+F18</f>
        <v>575</v>
      </c>
      <c r="G32" s="140">
        <f>G9+G18+G30</f>
        <v>510</v>
      </c>
      <c r="H32" s="140">
        <f>H9+H18+H30</f>
        <v>360</v>
      </c>
      <c r="I32" s="140">
        <f>I9+I18+I30</f>
        <v>90</v>
      </c>
    </row>
    <row r="33" spans="1:1" s="22" customFormat="1" x14ac:dyDescent="0.25"/>
    <row r="34" spans="1:1" s="22" customFormat="1" ht="15.75" x14ac:dyDescent="0.25">
      <c r="A34" s="251" t="s">
        <v>302</v>
      </c>
    </row>
    <row r="35" spans="1:1" s="22" customFormat="1" x14ac:dyDescent="0.25"/>
    <row r="36" spans="1:1" s="22" customFormat="1" x14ac:dyDescent="0.25"/>
    <row r="37" spans="1:1" s="22" customFormat="1" x14ac:dyDescent="0.25"/>
    <row r="38" spans="1:1" s="22" customFormat="1" x14ac:dyDescent="0.25"/>
    <row r="39" spans="1:1" s="22" customFormat="1" x14ac:dyDescent="0.25"/>
    <row r="40" spans="1:1" s="22" customFormat="1" x14ac:dyDescent="0.25"/>
    <row r="41" spans="1:1" s="22" customFormat="1" x14ac:dyDescent="0.25"/>
    <row r="42" spans="1:1" s="22" customFormat="1" x14ac:dyDescent="0.25"/>
    <row r="43" spans="1:1" s="22" customFormat="1" x14ac:dyDescent="0.25"/>
    <row r="44" spans="1:1" s="22" customFormat="1" x14ac:dyDescent="0.25"/>
    <row r="45" spans="1:1" s="22" customFormat="1" x14ac:dyDescent="0.25"/>
    <row r="46" spans="1:1" s="22" customFormat="1" x14ac:dyDescent="0.25"/>
    <row r="47" spans="1:1" s="22" customFormat="1" x14ac:dyDescent="0.25"/>
    <row r="48" spans="1:1" s="22" customFormat="1" x14ac:dyDescent="0.25"/>
    <row r="49" s="22" customFormat="1" x14ac:dyDescent="0.25"/>
    <row r="50" s="22" customFormat="1" x14ac:dyDescent="0.25"/>
    <row r="51" s="22" customFormat="1" x14ac:dyDescent="0.25"/>
    <row r="52" s="22" customFormat="1" x14ac:dyDescent="0.25"/>
    <row r="53" s="22" customFormat="1" x14ac:dyDescent="0.25"/>
    <row r="54" s="22" customFormat="1" x14ac:dyDescent="0.25"/>
    <row r="55" s="22" customFormat="1" x14ac:dyDescent="0.25"/>
    <row r="56" s="22" customFormat="1" x14ac:dyDescent="0.25"/>
    <row r="57" s="22" customFormat="1" x14ac:dyDescent="0.25"/>
    <row r="58" s="22" customFormat="1" x14ac:dyDescent="0.25"/>
    <row r="59" s="22" customFormat="1" x14ac:dyDescent="0.25"/>
    <row r="60" s="22" customFormat="1" x14ac:dyDescent="0.25"/>
    <row r="61" s="22" customFormat="1" x14ac:dyDescent="0.25"/>
    <row r="62" s="22" customFormat="1" x14ac:dyDescent="0.25"/>
    <row r="63" s="22" customFormat="1" x14ac:dyDescent="0.25"/>
    <row r="64" s="22" customFormat="1" x14ac:dyDescent="0.25"/>
    <row r="65" s="22" customFormat="1" x14ac:dyDescent="0.25"/>
    <row r="66" s="22" customFormat="1" x14ac:dyDescent="0.25"/>
    <row r="67" s="22" customFormat="1" x14ac:dyDescent="0.25"/>
    <row r="68" s="22" customFormat="1" x14ac:dyDescent="0.25"/>
    <row r="69" s="22" customFormat="1" x14ac:dyDescent="0.25"/>
    <row r="70" s="22" customFormat="1" x14ac:dyDescent="0.25"/>
    <row r="71" s="22" customFormat="1" x14ac:dyDescent="0.25"/>
    <row r="72" s="22" customFormat="1" x14ac:dyDescent="0.25"/>
    <row r="73" s="22" customFormat="1" x14ac:dyDescent="0.25"/>
    <row r="74" s="22" customFormat="1" x14ac:dyDescent="0.25"/>
    <row r="75" s="22" customFormat="1" x14ac:dyDescent="0.25"/>
    <row r="76" s="22" customFormat="1" x14ac:dyDescent="0.25"/>
    <row r="77" s="22" customFormat="1" x14ac:dyDescent="0.25"/>
    <row r="78" s="22" customFormat="1" x14ac:dyDescent="0.25"/>
    <row r="79" s="22" customFormat="1" x14ac:dyDescent="0.25"/>
    <row r="80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  <row r="97" s="22" customFormat="1" x14ac:dyDescent="0.25"/>
    <row r="98" s="22" customFormat="1" x14ac:dyDescent="0.25"/>
    <row r="99" s="22" customFormat="1" x14ac:dyDescent="0.25"/>
    <row r="100" s="22" customFormat="1" x14ac:dyDescent="0.25"/>
    <row r="101" s="22" customFormat="1" x14ac:dyDescent="0.25"/>
    <row r="102" s="22" customFormat="1" x14ac:dyDescent="0.25"/>
    <row r="103" s="22" customFormat="1" x14ac:dyDescent="0.25"/>
    <row r="104" s="22" customFormat="1" x14ac:dyDescent="0.25"/>
    <row r="105" s="22" customFormat="1" x14ac:dyDescent="0.25"/>
    <row r="106" s="22" customFormat="1" x14ac:dyDescent="0.25"/>
    <row r="107" s="22" customFormat="1" x14ac:dyDescent="0.25"/>
    <row r="108" s="22" customFormat="1" x14ac:dyDescent="0.25"/>
    <row r="109" s="22" customFormat="1" x14ac:dyDescent="0.25"/>
    <row r="110" s="22" customFormat="1" x14ac:dyDescent="0.25"/>
    <row r="111" s="22" customFormat="1" x14ac:dyDescent="0.25"/>
    <row r="112" s="22" customFormat="1" x14ac:dyDescent="0.25"/>
    <row r="113" s="22" customFormat="1" x14ac:dyDescent="0.25"/>
    <row r="114" s="22" customFormat="1" x14ac:dyDescent="0.25"/>
    <row r="115" s="22" customFormat="1" x14ac:dyDescent="0.25"/>
    <row r="116" s="22" customFormat="1" x14ac:dyDescent="0.25"/>
    <row r="117" s="22" customFormat="1" x14ac:dyDescent="0.25"/>
    <row r="118" s="22" customFormat="1" x14ac:dyDescent="0.25"/>
    <row r="119" s="22" customFormat="1" x14ac:dyDescent="0.25"/>
    <row r="120" s="22" customFormat="1" x14ac:dyDescent="0.25"/>
    <row r="121" s="22" customFormat="1" x14ac:dyDescent="0.25"/>
    <row r="122" s="22" customFormat="1" x14ac:dyDescent="0.25"/>
    <row r="123" s="22" customFormat="1" x14ac:dyDescent="0.25"/>
    <row r="124" s="22" customFormat="1" x14ac:dyDescent="0.25"/>
    <row r="125" s="22" customFormat="1" x14ac:dyDescent="0.25"/>
    <row r="126" s="22" customFormat="1" x14ac:dyDescent="0.25"/>
    <row r="127" s="22" customFormat="1" x14ac:dyDescent="0.25"/>
    <row r="128" s="22" customFormat="1" x14ac:dyDescent="0.25"/>
    <row r="129" s="22" customFormat="1" x14ac:dyDescent="0.25"/>
    <row r="130" s="22" customFormat="1" x14ac:dyDescent="0.25"/>
    <row r="131" s="22" customFormat="1" x14ac:dyDescent="0.25"/>
    <row r="132" s="22" customFormat="1" x14ac:dyDescent="0.25"/>
    <row r="133" s="22" customFormat="1" x14ac:dyDescent="0.25"/>
    <row r="134" s="22" customFormat="1" x14ac:dyDescent="0.25"/>
    <row r="135" s="22" customFormat="1" x14ac:dyDescent="0.25"/>
    <row r="136" s="22" customFormat="1" x14ac:dyDescent="0.25"/>
    <row r="137" s="22" customFormat="1" x14ac:dyDescent="0.25"/>
    <row r="138" s="22" customFormat="1" x14ac:dyDescent="0.25"/>
    <row r="139" s="22" customFormat="1" x14ac:dyDescent="0.25"/>
    <row r="140" s="22" customFormat="1" x14ac:dyDescent="0.25"/>
    <row r="141" s="22" customFormat="1" x14ac:dyDescent="0.25"/>
    <row r="142" s="22" customFormat="1" x14ac:dyDescent="0.25"/>
    <row r="143" s="22" customFormat="1" x14ac:dyDescent="0.25"/>
    <row r="144" s="22" customFormat="1" x14ac:dyDescent="0.25"/>
    <row r="145" s="22" customFormat="1" x14ac:dyDescent="0.25"/>
    <row r="146" s="22" customFormat="1" x14ac:dyDescent="0.25"/>
    <row r="147" s="22" customFormat="1" x14ac:dyDescent="0.25"/>
    <row r="148" s="22" customFormat="1" x14ac:dyDescent="0.25"/>
    <row r="149" s="22" customFormat="1" x14ac:dyDescent="0.25"/>
    <row r="150" s="22" customFormat="1" x14ac:dyDescent="0.25"/>
    <row r="151" s="22" customFormat="1" x14ac:dyDescent="0.25"/>
    <row r="152" s="22" customFormat="1" x14ac:dyDescent="0.25"/>
    <row r="153" s="22" customFormat="1" x14ac:dyDescent="0.25"/>
    <row r="154" s="22" customFormat="1" x14ac:dyDescent="0.25"/>
    <row r="155" s="22" customFormat="1" x14ac:dyDescent="0.25"/>
    <row r="156" s="22" customFormat="1" x14ac:dyDescent="0.25"/>
    <row r="157" s="22" customFormat="1" x14ac:dyDescent="0.25"/>
    <row r="158" s="22" customFormat="1" x14ac:dyDescent="0.25"/>
    <row r="159" s="22" customFormat="1" x14ac:dyDescent="0.25"/>
    <row r="160" s="22" customFormat="1" x14ac:dyDescent="0.25"/>
    <row r="161" s="22" customFormat="1" x14ac:dyDescent="0.25"/>
    <row r="162" s="22" customFormat="1" x14ac:dyDescent="0.25"/>
    <row r="163" s="22" customFormat="1" x14ac:dyDescent="0.25"/>
    <row r="164" s="22" customFormat="1" x14ac:dyDescent="0.25"/>
    <row r="165" s="22" customFormat="1" x14ac:dyDescent="0.25"/>
    <row r="166" s="22" customFormat="1" x14ac:dyDescent="0.25"/>
    <row r="167" s="22" customFormat="1" x14ac:dyDescent="0.25"/>
    <row r="168" s="22" customFormat="1" x14ac:dyDescent="0.25"/>
    <row r="169" s="22" customFormat="1" x14ac:dyDescent="0.25"/>
    <row r="170" s="22" customFormat="1" x14ac:dyDescent="0.25"/>
    <row r="171" s="22" customFormat="1" x14ac:dyDescent="0.25"/>
    <row r="172" s="22" customFormat="1" x14ac:dyDescent="0.25"/>
    <row r="173" s="22" customFormat="1" x14ac:dyDescent="0.25"/>
  </sheetData>
  <mergeCells count="7">
    <mergeCell ref="F25:I25"/>
    <mergeCell ref="A23:G23"/>
    <mergeCell ref="A2:G2"/>
    <mergeCell ref="A11:G11"/>
    <mergeCell ref="A20:G20"/>
    <mergeCell ref="F4:I4"/>
    <mergeCell ref="F13:I13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77" orientation="landscape" r:id="rId1"/>
  <headerFooter alignWithMargins="0">
    <oddHeader>&amp;L&amp;F&amp;C&amp;A&amp;R&amp;8Pàgina &amp;P de 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S547"/>
  <sheetViews>
    <sheetView view="pageBreakPreview" topLeftCell="A40" zoomScale="80" zoomScaleNormal="70" zoomScaleSheetLayoutView="80" workbookViewId="0">
      <selection activeCell="D51" sqref="D51"/>
    </sheetView>
  </sheetViews>
  <sheetFormatPr defaultColWidth="11.42578125" defaultRowHeight="14.25" x14ac:dyDescent="0.2"/>
  <cols>
    <col min="1" max="1" width="4.7109375" style="30" customWidth="1"/>
    <col min="2" max="2" width="14.85546875" style="26" customWidth="1"/>
    <col min="3" max="3" width="8.7109375" style="26" customWidth="1"/>
    <col min="4" max="4" width="68" style="3" bestFit="1" customWidth="1"/>
    <col min="5" max="5" width="7.28515625" style="28" customWidth="1"/>
    <col min="6" max="8" width="8.7109375" style="35" customWidth="1"/>
    <col min="9" max="11" width="8.7109375" style="28" customWidth="1"/>
    <col min="12" max="13" width="11.42578125" style="28"/>
    <col min="14" max="14" width="19.140625" style="28" customWidth="1"/>
    <col min="15" max="15" width="38.85546875" style="28" customWidth="1"/>
    <col min="16" max="16" width="28.140625" style="28" customWidth="1"/>
    <col min="17" max="17" width="26.85546875" style="28" customWidth="1"/>
    <col min="18" max="19" width="11.42578125" style="28"/>
    <col min="20" max="16384" width="11.42578125" style="35"/>
  </cols>
  <sheetData>
    <row r="1" spans="1:17" s="28" customFormat="1" ht="20.100000000000001" customHeight="1" x14ac:dyDescent="0.2">
      <c r="A1" s="1" t="s">
        <v>0</v>
      </c>
      <c r="B1" s="26"/>
      <c r="C1" s="26"/>
      <c r="D1" s="27"/>
      <c r="F1" s="29"/>
      <c r="G1" s="29"/>
      <c r="H1" s="29"/>
    </row>
    <row r="2" spans="1:17" s="4" customFormat="1" ht="18" customHeight="1" x14ac:dyDescent="0.25">
      <c r="A2" s="312" t="s">
        <v>303</v>
      </c>
      <c r="B2" s="312"/>
      <c r="C2" s="312"/>
      <c r="D2" s="312"/>
      <c r="E2" s="312"/>
      <c r="F2" s="312"/>
      <c r="G2" s="312"/>
    </row>
    <row r="3" spans="1:17" s="4" customFormat="1" ht="0.75" customHeight="1" x14ac:dyDescent="0.2">
      <c r="A3" s="5"/>
      <c r="B3" s="2"/>
      <c r="C3" s="2"/>
      <c r="D3" s="6"/>
      <c r="F3" s="146"/>
      <c r="G3" s="146"/>
      <c r="H3" s="146"/>
    </row>
    <row r="4" spans="1:17" s="4" customFormat="1" ht="18" customHeight="1" x14ac:dyDescent="0.2">
      <c r="A4" s="5"/>
      <c r="B4" s="2"/>
      <c r="C4" s="2"/>
      <c r="D4" s="6"/>
      <c r="F4" s="146"/>
      <c r="G4" s="146"/>
      <c r="H4" s="146"/>
    </row>
    <row r="5" spans="1:17" s="4" customFormat="1" ht="18" customHeight="1" x14ac:dyDescent="0.25">
      <c r="A5" s="5" t="s">
        <v>2</v>
      </c>
      <c r="B5" s="2"/>
      <c r="C5" s="2"/>
      <c r="D5" s="6"/>
      <c r="F5" s="313" t="s">
        <v>3</v>
      </c>
      <c r="G5" s="314"/>
      <c r="H5" s="314"/>
      <c r="I5" s="314"/>
      <c r="J5" s="314"/>
      <c r="K5" s="314"/>
    </row>
    <row r="6" spans="1:17" s="4" customFormat="1" ht="30" customHeight="1" x14ac:dyDescent="0.25">
      <c r="A6" s="5"/>
      <c r="B6" s="7" t="s">
        <v>304</v>
      </c>
      <c r="C6" s="7" t="s">
        <v>5</v>
      </c>
      <c r="D6" s="197"/>
      <c r="E6" s="199" t="s">
        <v>59</v>
      </c>
      <c r="F6" s="178" t="s">
        <v>7</v>
      </c>
      <c r="G6" s="178" t="s">
        <v>8</v>
      </c>
      <c r="H6" s="178" t="s">
        <v>305</v>
      </c>
      <c r="I6" s="179" t="s">
        <v>60</v>
      </c>
      <c r="J6" s="179" t="s">
        <v>61</v>
      </c>
      <c r="K6" s="179" t="s">
        <v>306</v>
      </c>
      <c r="N6" s="223" t="s">
        <v>307</v>
      </c>
    </row>
    <row r="7" spans="1:17" ht="20.100000000000001" customHeight="1" x14ac:dyDescent="0.2">
      <c r="B7" s="192" t="s">
        <v>308</v>
      </c>
      <c r="C7" s="191" t="s">
        <v>83</v>
      </c>
      <c r="D7" s="193" t="s">
        <v>309</v>
      </c>
      <c r="E7" s="194"/>
      <c r="F7" s="198"/>
      <c r="G7" s="276">
        <v>56</v>
      </c>
      <c r="H7" s="198"/>
      <c r="I7" s="198"/>
      <c r="J7" s="198"/>
      <c r="K7" s="198"/>
    </row>
    <row r="8" spans="1:17" ht="24" customHeight="1" x14ac:dyDescent="0.25">
      <c r="B8" s="192" t="s">
        <v>308</v>
      </c>
      <c r="C8" s="191" t="s">
        <v>83</v>
      </c>
      <c r="D8" s="193" t="s">
        <v>310</v>
      </c>
      <c r="E8" s="194"/>
      <c r="F8" s="194"/>
      <c r="G8" s="277">
        <v>285</v>
      </c>
      <c r="H8" s="194"/>
      <c r="I8" s="194"/>
      <c r="J8" s="194"/>
      <c r="K8" s="194"/>
      <c r="N8" s="117" t="s">
        <v>311</v>
      </c>
      <c r="O8" s="117" t="s">
        <v>312</v>
      </c>
      <c r="P8" s="117" t="s">
        <v>313</v>
      </c>
      <c r="Q8" s="117" t="s">
        <v>314</v>
      </c>
    </row>
    <row r="9" spans="1:17" ht="20.100000000000001" customHeight="1" x14ac:dyDescent="0.2">
      <c r="B9" s="192" t="s">
        <v>308</v>
      </c>
      <c r="C9" s="191" t="s">
        <v>83</v>
      </c>
      <c r="D9" s="193" t="s">
        <v>315</v>
      </c>
      <c r="E9" s="194"/>
      <c r="F9" s="194"/>
      <c r="G9" s="277">
        <v>60</v>
      </c>
      <c r="H9" s="194"/>
      <c r="I9" s="194">
        <v>60</v>
      </c>
      <c r="J9" s="194">
        <v>60</v>
      </c>
      <c r="K9" s="194"/>
      <c r="N9" s="118">
        <v>45035</v>
      </c>
      <c r="O9" s="119" t="s">
        <v>316</v>
      </c>
      <c r="P9" s="122" t="s">
        <v>317</v>
      </c>
      <c r="Q9" s="121" t="s">
        <v>318</v>
      </c>
    </row>
    <row r="10" spans="1:17" ht="36.75" customHeight="1" x14ac:dyDescent="0.2">
      <c r="B10" s="192" t="s">
        <v>308</v>
      </c>
      <c r="C10" s="191" t="s">
        <v>12</v>
      </c>
      <c r="D10" s="193" t="s">
        <v>319</v>
      </c>
      <c r="E10" s="194"/>
      <c r="F10" s="273">
        <v>90</v>
      </c>
      <c r="G10" s="194"/>
      <c r="H10" s="194"/>
      <c r="I10" s="194"/>
      <c r="J10" s="194"/>
      <c r="K10" s="194"/>
      <c r="N10" s="118">
        <v>45061</v>
      </c>
      <c r="O10" s="119" t="s">
        <v>320</v>
      </c>
      <c r="P10" s="122" t="s">
        <v>321</v>
      </c>
      <c r="Q10" s="121" t="s">
        <v>318</v>
      </c>
    </row>
    <row r="11" spans="1:17" s="28" customFormat="1" ht="20.100000000000001" customHeight="1" x14ac:dyDescent="0.2">
      <c r="A11" s="32"/>
      <c r="B11" s="191" t="s">
        <v>308</v>
      </c>
      <c r="C11" s="191" t="s">
        <v>83</v>
      </c>
      <c r="D11" s="195" t="s">
        <v>322</v>
      </c>
      <c r="E11" s="194"/>
      <c r="F11" s="194"/>
      <c r="G11" s="277">
        <v>4</v>
      </c>
      <c r="H11" s="194"/>
      <c r="I11" s="194"/>
      <c r="J11" s="194"/>
      <c r="K11" s="194"/>
      <c r="N11" s="118">
        <v>45080</v>
      </c>
      <c r="O11" s="119" t="s">
        <v>323</v>
      </c>
      <c r="P11" s="120" t="s">
        <v>321</v>
      </c>
      <c r="Q11" s="120" t="s">
        <v>324</v>
      </c>
    </row>
    <row r="12" spans="1:17" s="28" customFormat="1" ht="20.100000000000001" customHeight="1" x14ac:dyDescent="0.2">
      <c r="A12" s="32"/>
      <c r="B12" s="196" t="s">
        <v>308</v>
      </c>
      <c r="C12" s="196" t="s">
        <v>83</v>
      </c>
      <c r="D12" s="65" t="s">
        <v>325</v>
      </c>
      <c r="E12" s="194"/>
      <c r="F12" s="194"/>
      <c r="G12" s="277">
        <v>15</v>
      </c>
      <c r="H12" s="194"/>
      <c r="I12" s="194"/>
      <c r="J12" s="194"/>
      <c r="K12" s="194"/>
      <c r="N12" s="118">
        <v>45096</v>
      </c>
      <c r="O12" s="119" t="s">
        <v>326</v>
      </c>
      <c r="P12" s="122" t="s">
        <v>327</v>
      </c>
      <c r="Q12" s="121" t="s">
        <v>328</v>
      </c>
    </row>
    <row r="13" spans="1:17" ht="20.100000000000001" customHeight="1" x14ac:dyDescent="0.2">
      <c r="B13" s="192" t="s">
        <v>329</v>
      </c>
      <c r="C13" s="191" t="s">
        <v>12</v>
      </c>
      <c r="D13" s="193" t="s">
        <v>330</v>
      </c>
      <c r="E13" s="194">
        <v>638</v>
      </c>
      <c r="F13" s="274">
        <v>420</v>
      </c>
      <c r="G13" s="277">
        <v>420</v>
      </c>
      <c r="H13" s="194">
        <v>405</v>
      </c>
      <c r="I13" s="194">
        <v>390</v>
      </c>
      <c r="J13" s="194">
        <v>390</v>
      </c>
      <c r="K13" s="194">
        <v>405</v>
      </c>
      <c r="N13" s="118">
        <v>45103</v>
      </c>
      <c r="O13" s="119" t="s">
        <v>331</v>
      </c>
      <c r="P13" s="122" t="s">
        <v>321</v>
      </c>
      <c r="Q13" s="121" t="s">
        <v>332</v>
      </c>
    </row>
    <row r="14" spans="1:17" ht="20.100000000000001" customHeight="1" x14ac:dyDescent="0.2">
      <c r="B14" s="192" t="s">
        <v>329</v>
      </c>
      <c r="C14" s="191" t="s">
        <v>12</v>
      </c>
      <c r="D14" s="193" t="s">
        <v>333</v>
      </c>
      <c r="E14" s="194"/>
      <c r="F14" s="169"/>
      <c r="G14" s="277">
        <v>40</v>
      </c>
      <c r="H14" s="194"/>
      <c r="I14" s="194"/>
      <c r="J14" s="194"/>
      <c r="K14" s="194"/>
      <c r="N14" s="118">
        <v>45108</v>
      </c>
      <c r="O14" s="119" t="s">
        <v>334</v>
      </c>
      <c r="P14" s="120" t="s">
        <v>321</v>
      </c>
      <c r="Q14" s="121" t="s">
        <v>335</v>
      </c>
    </row>
    <row r="15" spans="1:17" ht="20.100000000000001" customHeight="1" x14ac:dyDescent="0.2">
      <c r="B15" s="192" t="s">
        <v>308</v>
      </c>
      <c r="C15" s="191" t="s">
        <v>12</v>
      </c>
      <c r="D15" s="193" t="s">
        <v>336</v>
      </c>
      <c r="E15" s="194"/>
      <c r="F15" s="169"/>
      <c r="G15" s="277">
        <v>10</v>
      </c>
      <c r="H15" s="194"/>
      <c r="I15" s="194">
        <v>10</v>
      </c>
      <c r="J15" s="194">
        <v>10</v>
      </c>
      <c r="K15" s="194"/>
      <c r="N15" s="315">
        <v>45139</v>
      </c>
      <c r="O15" s="317" t="s">
        <v>337</v>
      </c>
      <c r="P15" s="319" t="s">
        <v>321</v>
      </c>
      <c r="Q15" s="321" t="s">
        <v>338</v>
      </c>
    </row>
    <row r="16" spans="1:17" ht="20.100000000000001" customHeight="1" x14ac:dyDescent="0.2">
      <c r="B16" s="192" t="s">
        <v>308</v>
      </c>
      <c r="C16" s="191" t="s">
        <v>12</v>
      </c>
      <c r="D16" s="193" t="s">
        <v>339</v>
      </c>
      <c r="E16" s="194"/>
      <c r="F16" s="169"/>
      <c r="G16" s="194"/>
      <c r="H16" s="194"/>
      <c r="I16" s="194">
        <v>10</v>
      </c>
      <c r="J16" s="194">
        <v>10</v>
      </c>
      <c r="K16" s="194"/>
      <c r="N16" s="316"/>
      <c r="O16" s="318"/>
      <c r="P16" s="320"/>
      <c r="Q16" s="322"/>
    </row>
    <row r="17" spans="2:17" ht="20.100000000000001" customHeight="1" x14ac:dyDescent="0.25">
      <c r="B17" s="192" t="s">
        <v>340</v>
      </c>
      <c r="C17" s="191" t="s">
        <v>12</v>
      </c>
      <c r="D17" s="193" t="s">
        <v>341</v>
      </c>
      <c r="E17" s="194"/>
      <c r="F17" s="169"/>
      <c r="G17" s="194"/>
      <c r="H17" s="194"/>
      <c r="I17" s="194">
        <v>20</v>
      </c>
      <c r="J17" s="194">
        <v>20</v>
      </c>
      <c r="K17" s="194"/>
      <c r="N17" s="124">
        <v>45288</v>
      </c>
      <c r="O17" s="123" t="s">
        <v>342</v>
      </c>
      <c r="P17" s="120" t="s">
        <v>321</v>
      </c>
      <c r="Q17" s="121" t="s">
        <v>343</v>
      </c>
    </row>
    <row r="18" spans="2:17" ht="24" x14ac:dyDescent="0.25">
      <c r="B18" s="192" t="s">
        <v>340</v>
      </c>
      <c r="C18" s="191" t="s">
        <v>12</v>
      </c>
      <c r="D18" s="193" t="s">
        <v>344</v>
      </c>
      <c r="E18" s="194"/>
      <c r="F18" s="169"/>
      <c r="G18" s="277">
        <v>120</v>
      </c>
      <c r="H18" s="194"/>
      <c r="I18" s="194"/>
      <c r="J18" s="194"/>
      <c r="K18" s="194"/>
      <c r="N18" s="124">
        <v>45320</v>
      </c>
      <c r="O18" s="123" t="s">
        <v>345</v>
      </c>
      <c r="P18" s="120" t="s">
        <v>321</v>
      </c>
      <c r="Q18" s="121" t="s">
        <v>318</v>
      </c>
    </row>
    <row r="19" spans="2:17" ht="29.25" customHeight="1" x14ac:dyDescent="0.25">
      <c r="B19" s="192" t="s">
        <v>340</v>
      </c>
      <c r="C19" s="191"/>
      <c r="D19" s="193" t="s">
        <v>346</v>
      </c>
      <c r="E19" s="194"/>
      <c r="F19" s="169"/>
      <c r="G19" s="277">
        <v>45</v>
      </c>
      <c r="H19" s="194"/>
      <c r="I19" s="194"/>
      <c r="J19" s="194"/>
      <c r="K19" s="194"/>
      <c r="N19" s="124">
        <v>45313</v>
      </c>
      <c r="O19" s="119" t="s">
        <v>347</v>
      </c>
      <c r="P19" s="120" t="s">
        <v>321</v>
      </c>
      <c r="Q19" s="121" t="s">
        <v>348</v>
      </c>
    </row>
    <row r="20" spans="2:17" ht="29.25" customHeight="1" x14ac:dyDescent="0.25">
      <c r="B20" s="192" t="s">
        <v>340</v>
      </c>
      <c r="C20" s="191" t="s">
        <v>16</v>
      </c>
      <c r="D20" s="193" t="s">
        <v>42</v>
      </c>
      <c r="E20" s="194"/>
      <c r="F20" s="169"/>
      <c r="G20" s="277">
        <v>240</v>
      </c>
      <c r="H20" s="194"/>
      <c r="I20" s="194"/>
      <c r="J20" s="194"/>
      <c r="K20" s="194"/>
      <c r="N20" s="124">
        <v>45313</v>
      </c>
      <c r="O20" s="119" t="s">
        <v>349</v>
      </c>
      <c r="P20" s="120" t="s">
        <v>321</v>
      </c>
      <c r="Q20" s="121" t="s">
        <v>350</v>
      </c>
    </row>
    <row r="21" spans="2:17" ht="20.100000000000001" customHeight="1" x14ac:dyDescent="0.25">
      <c r="B21" s="192" t="s">
        <v>340</v>
      </c>
      <c r="C21" s="191" t="s">
        <v>16</v>
      </c>
      <c r="D21" s="193" t="s">
        <v>351</v>
      </c>
      <c r="E21" s="194"/>
      <c r="F21" s="169"/>
      <c r="G21" s="277">
        <v>30</v>
      </c>
      <c r="H21" s="194"/>
      <c r="I21" s="194"/>
      <c r="J21" s="194">
        <v>30</v>
      </c>
      <c r="K21" s="194"/>
      <c r="N21" s="124">
        <v>45320</v>
      </c>
      <c r="O21" s="104" t="s">
        <v>352</v>
      </c>
      <c r="P21" s="125" t="s">
        <v>353</v>
      </c>
      <c r="Q21" s="125" t="s">
        <v>354</v>
      </c>
    </row>
    <row r="22" spans="2:17" ht="20.100000000000001" customHeight="1" x14ac:dyDescent="0.2">
      <c r="B22" s="192" t="s">
        <v>340</v>
      </c>
      <c r="C22" s="191" t="s">
        <v>16</v>
      </c>
      <c r="D22" s="193" t="s">
        <v>355</v>
      </c>
      <c r="E22" s="194"/>
      <c r="F22" s="274">
        <v>90</v>
      </c>
      <c r="G22" s="194"/>
      <c r="H22" s="194"/>
      <c r="I22" s="194">
        <v>60</v>
      </c>
      <c r="J22" s="194"/>
      <c r="K22" s="194"/>
      <c r="N22" s="118">
        <v>45314</v>
      </c>
      <c r="O22" s="119" t="s">
        <v>356</v>
      </c>
      <c r="P22" s="120" t="s">
        <v>321</v>
      </c>
      <c r="Q22" s="120" t="s">
        <v>357</v>
      </c>
    </row>
    <row r="23" spans="2:17" ht="34.5" customHeight="1" x14ac:dyDescent="0.25">
      <c r="B23" s="191" t="s">
        <v>308</v>
      </c>
      <c r="C23" s="191" t="s">
        <v>16</v>
      </c>
      <c r="D23" s="193" t="s">
        <v>358</v>
      </c>
      <c r="E23" s="194">
        <v>620</v>
      </c>
      <c r="F23" s="273">
        <v>390</v>
      </c>
      <c r="G23" s="277">
        <v>360</v>
      </c>
      <c r="H23" s="194">
        <v>45</v>
      </c>
      <c r="I23" s="194">
        <v>360</v>
      </c>
      <c r="J23" s="194">
        <v>360</v>
      </c>
      <c r="K23" s="194">
        <v>45</v>
      </c>
      <c r="N23" s="124">
        <v>45399</v>
      </c>
      <c r="O23" s="104" t="s">
        <v>359</v>
      </c>
      <c r="P23" s="125" t="s">
        <v>321</v>
      </c>
      <c r="Q23" s="125" t="s">
        <v>360</v>
      </c>
    </row>
    <row r="24" spans="2:17" ht="20.100000000000001" customHeight="1" x14ac:dyDescent="0.25">
      <c r="B24" s="191" t="s">
        <v>329</v>
      </c>
      <c r="C24" s="191" t="s">
        <v>16</v>
      </c>
      <c r="D24" s="193" t="s">
        <v>361</v>
      </c>
      <c r="E24" s="194">
        <v>219</v>
      </c>
      <c r="F24" s="273">
        <f>480+180</f>
        <v>660</v>
      </c>
      <c r="G24" s="277">
        <v>720</v>
      </c>
      <c r="H24" s="194"/>
      <c r="I24" s="194"/>
      <c r="J24" s="194"/>
      <c r="K24" s="194"/>
      <c r="N24" s="124">
        <v>45444</v>
      </c>
      <c r="O24" s="104" t="s">
        <v>362</v>
      </c>
      <c r="P24" s="120" t="s">
        <v>321</v>
      </c>
      <c r="Q24" s="121" t="s">
        <v>328</v>
      </c>
    </row>
    <row r="25" spans="2:17" ht="24" customHeight="1" x14ac:dyDescent="0.2">
      <c r="B25" s="191" t="s">
        <v>363</v>
      </c>
      <c r="C25" s="191" t="s">
        <v>16</v>
      </c>
      <c r="D25" s="193" t="s">
        <v>364</v>
      </c>
      <c r="E25" s="194">
        <v>185</v>
      </c>
      <c r="F25" s="194"/>
      <c r="G25" s="277">
        <v>60</v>
      </c>
      <c r="H25" s="194"/>
      <c r="I25" s="194"/>
      <c r="J25" s="194"/>
      <c r="K25" s="194"/>
    </row>
    <row r="26" spans="2:17" ht="20.100000000000001" customHeight="1" x14ac:dyDescent="0.2">
      <c r="B26" s="191" t="s">
        <v>308</v>
      </c>
      <c r="C26" s="191" t="s">
        <v>95</v>
      </c>
      <c r="D26" s="193" t="s">
        <v>365</v>
      </c>
      <c r="E26" s="194">
        <v>601</v>
      </c>
      <c r="F26" s="273">
        <v>390</v>
      </c>
      <c r="G26" s="194"/>
      <c r="H26" s="194"/>
      <c r="I26" s="194"/>
      <c r="J26" s="194">
        <v>345</v>
      </c>
      <c r="K26" s="194"/>
    </row>
    <row r="27" spans="2:17" ht="20.100000000000001" customHeight="1" x14ac:dyDescent="0.2">
      <c r="B27" s="191" t="s">
        <v>329</v>
      </c>
      <c r="C27" s="191" t="s">
        <v>95</v>
      </c>
      <c r="D27" s="193" t="s">
        <v>366</v>
      </c>
      <c r="E27" s="194">
        <v>574</v>
      </c>
      <c r="F27" s="273">
        <v>120</v>
      </c>
      <c r="G27" s="194"/>
      <c r="H27" s="194"/>
      <c r="I27" s="194"/>
      <c r="J27" s="194"/>
      <c r="K27" s="194"/>
    </row>
    <row r="28" spans="2:17" ht="20.100000000000001" customHeight="1" x14ac:dyDescent="0.2">
      <c r="B28" s="191" t="s">
        <v>308</v>
      </c>
      <c r="C28" s="191" t="s">
        <v>68</v>
      </c>
      <c r="D28" s="193" t="s">
        <v>367</v>
      </c>
      <c r="E28" s="194"/>
      <c r="F28" s="273">
        <v>360</v>
      </c>
      <c r="G28" s="194"/>
      <c r="H28" s="194"/>
      <c r="I28" s="194">
        <v>360</v>
      </c>
      <c r="J28" s="194"/>
      <c r="K28" s="194"/>
    </row>
    <row r="29" spans="2:17" ht="20.100000000000001" customHeight="1" x14ac:dyDescent="0.2">
      <c r="B29" s="191"/>
      <c r="C29" s="191"/>
      <c r="D29" s="193" t="s">
        <v>368</v>
      </c>
      <c r="E29" s="194"/>
      <c r="F29" s="273">
        <v>120</v>
      </c>
      <c r="G29" s="194"/>
      <c r="H29" s="194">
        <v>30</v>
      </c>
      <c r="I29" s="194"/>
      <c r="J29" s="194"/>
      <c r="K29" s="194">
        <v>30</v>
      </c>
    </row>
    <row r="30" spans="2:17" ht="20.100000000000001" customHeight="1" x14ac:dyDescent="0.2">
      <c r="B30" s="191"/>
      <c r="C30" s="191"/>
      <c r="D30" s="193" t="s">
        <v>369</v>
      </c>
      <c r="E30" s="194"/>
      <c r="F30" s="273">
        <v>180</v>
      </c>
      <c r="G30" s="277">
        <v>180</v>
      </c>
      <c r="H30" s="194"/>
      <c r="I30" s="194"/>
      <c r="J30" s="194"/>
      <c r="K30" s="194"/>
    </row>
    <row r="31" spans="2:17" ht="20.100000000000001" customHeight="1" x14ac:dyDescent="0.2">
      <c r="B31" s="191"/>
      <c r="C31" s="191"/>
      <c r="D31" s="193" t="s">
        <v>370</v>
      </c>
      <c r="E31" s="194"/>
      <c r="F31" s="194"/>
      <c r="G31" s="277">
        <v>480</v>
      </c>
      <c r="H31" s="194"/>
      <c r="I31" s="194">
        <v>90</v>
      </c>
      <c r="J31" s="194">
        <v>90</v>
      </c>
      <c r="K31" s="194"/>
    </row>
    <row r="32" spans="2:17" ht="15" x14ac:dyDescent="0.2">
      <c r="E32" s="141"/>
      <c r="F32" s="142"/>
      <c r="G32" s="142"/>
      <c r="H32" s="142"/>
      <c r="I32" s="142"/>
      <c r="J32" s="142"/>
      <c r="K32" s="142"/>
    </row>
    <row r="33" spans="1:11" s="28" customFormat="1" ht="15" x14ac:dyDescent="0.2">
      <c r="A33" s="30"/>
      <c r="B33" s="26"/>
      <c r="C33" s="26"/>
      <c r="D33" s="88"/>
      <c r="E33" s="141"/>
      <c r="F33" s="29"/>
      <c r="G33" s="29"/>
      <c r="H33" s="29"/>
      <c r="I33" s="29"/>
      <c r="J33" s="29"/>
      <c r="K33" s="29"/>
    </row>
    <row r="34" spans="1:11" s="4" customFormat="1" ht="20.25" customHeight="1" x14ac:dyDescent="0.2">
      <c r="A34" s="5"/>
      <c r="B34" s="2"/>
      <c r="C34" s="2"/>
      <c r="D34" s="16" t="s">
        <v>18</v>
      </c>
      <c r="E34" s="58">
        <f t="shared" ref="E34:K34" si="0">SUM(E7:E31)</f>
        <v>2837</v>
      </c>
      <c r="F34" s="58">
        <f t="shared" si="0"/>
        <v>2820</v>
      </c>
      <c r="G34" s="58">
        <f t="shared" si="0"/>
        <v>3125</v>
      </c>
      <c r="H34" s="58">
        <f t="shared" si="0"/>
        <v>480</v>
      </c>
      <c r="I34" s="58">
        <f t="shared" si="0"/>
        <v>1360</v>
      </c>
      <c r="J34" s="58">
        <f t="shared" si="0"/>
        <v>1315</v>
      </c>
      <c r="K34" s="58">
        <f t="shared" si="0"/>
        <v>480</v>
      </c>
    </row>
    <row r="35" spans="1:11" s="4" customFormat="1" ht="20.25" customHeight="1" x14ac:dyDescent="0.2">
      <c r="A35" s="5"/>
      <c r="B35" s="2"/>
      <c r="C35" s="2"/>
      <c r="D35" s="16"/>
      <c r="E35" s="200"/>
      <c r="F35" s="200"/>
      <c r="G35" s="200"/>
      <c r="H35" s="200"/>
      <c r="I35" s="200"/>
      <c r="J35" s="200"/>
      <c r="K35" s="200"/>
    </row>
    <row r="36" spans="1:11" s="4" customFormat="1" ht="22.5" customHeight="1" x14ac:dyDescent="0.25">
      <c r="A36" s="31" t="s">
        <v>81</v>
      </c>
      <c r="B36" s="2"/>
      <c r="C36" s="2"/>
      <c r="D36" s="6"/>
      <c r="E36" s="15"/>
      <c r="F36" s="291" t="s">
        <v>3</v>
      </c>
      <c r="G36" s="291"/>
      <c r="H36" s="308"/>
      <c r="I36" s="308"/>
      <c r="J36" s="308"/>
      <c r="K36" s="308"/>
    </row>
    <row r="37" spans="1:11" s="4" customFormat="1" ht="24" x14ac:dyDescent="0.2">
      <c r="A37" s="31"/>
      <c r="B37" s="7" t="s">
        <v>304</v>
      </c>
      <c r="C37" s="7" t="s">
        <v>5</v>
      </c>
      <c r="D37" s="6"/>
      <c r="E37" s="50" t="s">
        <v>59</v>
      </c>
      <c r="F37" s="178" t="s">
        <v>7</v>
      </c>
      <c r="G37" s="178" t="s">
        <v>8</v>
      </c>
      <c r="H37" s="178" t="s">
        <v>305</v>
      </c>
      <c r="I37" s="179" t="s">
        <v>60</v>
      </c>
      <c r="J37" s="179" t="s">
        <v>61</v>
      </c>
      <c r="K37" s="179" t="s">
        <v>306</v>
      </c>
    </row>
    <row r="38" spans="1:11" s="28" customFormat="1" ht="20.100000000000001" customHeight="1" x14ac:dyDescent="0.2">
      <c r="A38" s="30"/>
      <c r="B38" s="192" t="s">
        <v>329</v>
      </c>
      <c r="C38" s="192" t="s">
        <v>83</v>
      </c>
      <c r="D38" s="65" t="s">
        <v>371</v>
      </c>
      <c r="E38" s="194"/>
      <c r="F38" s="275">
        <v>30</v>
      </c>
      <c r="G38" s="198"/>
      <c r="H38" s="198"/>
      <c r="I38" s="198"/>
      <c r="J38" s="198"/>
      <c r="K38" s="198"/>
    </row>
    <row r="39" spans="1:11" s="28" customFormat="1" ht="20.100000000000001" customHeight="1" x14ac:dyDescent="0.2">
      <c r="A39" s="32"/>
      <c r="B39" s="196"/>
      <c r="C39" s="196" t="s">
        <v>83</v>
      </c>
      <c r="D39" s="65" t="s">
        <v>372</v>
      </c>
      <c r="E39" s="194"/>
      <c r="F39" s="273">
        <v>60</v>
      </c>
      <c r="G39" s="194"/>
      <c r="H39" s="194"/>
      <c r="I39" s="194"/>
      <c r="J39" s="194">
        <v>60</v>
      </c>
      <c r="K39" s="194"/>
    </row>
    <row r="40" spans="1:11" s="28" customFormat="1" ht="20.100000000000001" customHeight="1" x14ac:dyDescent="0.2">
      <c r="A40" s="30"/>
      <c r="B40" s="191"/>
      <c r="C40" s="191"/>
      <c r="D40" s="65" t="s">
        <v>373</v>
      </c>
      <c r="E40" s="194"/>
      <c r="F40" s="273"/>
      <c r="G40" s="277">
        <v>15</v>
      </c>
      <c r="H40" s="194"/>
      <c r="I40" s="194"/>
      <c r="J40" s="194">
        <v>15</v>
      </c>
      <c r="K40" s="194"/>
    </row>
    <row r="41" spans="1:11" ht="20.100000000000001" customHeight="1" x14ac:dyDescent="0.2">
      <c r="B41" s="191"/>
      <c r="C41" s="191"/>
      <c r="D41" s="65" t="s">
        <v>374</v>
      </c>
      <c r="E41" s="194"/>
      <c r="F41" s="273">
        <v>30</v>
      </c>
      <c r="G41" s="194"/>
      <c r="H41" s="194"/>
      <c r="I41" s="194"/>
      <c r="J41" s="194"/>
      <c r="K41" s="194"/>
    </row>
    <row r="42" spans="1:11" ht="15" x14ac:dyDescent="0.2">
      <c r="B42" s="191" t="s">
        <v>363</v>
      </c>
      <c r="C42" s="191" t="s">
        <v>12</v>
      </c>
      <c r="D42" s="65" t="s">
        <v>375</v>
      </c>
      <c r="E42" s="194"/>
      <c r="F42" s="273">
        <v>45</v>
      </c>
      <c r="G42" s="194"/>
      <c r="H42" s="194"/>
      <c r="I42" s="194">
        <v>40</v>
      </c>
      <c r="J42" s="194">
        <v>40</v>
      </c>
      <c r="K42" s="194"/>
    </row>
    <row r="43" spans="1:11" ht="20.100000000000001" customHeight="1" x14ac:dyDescent="0.2">
      <c r="B43" s="191"/>
      <c r="C43" s="191" t="s">
        <v>12</v>
      </c>
      <c r="D43" s="65" t="s">
        <v>376</v>
      </c>
      <c r="E43" s="194"/>
      <c r="F43" s="273"/>
      <c r="G43" s="277">
        <v>10</v>
      </c>
      <c r="H43" s="194"/>
      <c r="I43" s="194">
        <v>10</v>
      </c>
      <c r="J43" s="194">
        <v>10</v>
      </c>
      <c r="K43" s="194"/>
    </row>
    <row r="44" spans="1:11" s="28" customFormat="1" ht="33" customHeight="1" x14ac:dyDescent="0.2">
      <c r="A44" s="30"/>
      <c r="B44" s="191" t="s">
        <v>363</v>
      </c>
      <c r="C44" s="191" t="s">
        <v>12</v>
      </c>
      <c r="D44" s="65" t="s">
        <v>377</v>
      </c>
      <c r="E44" s="194">
        <v>9</v>
      </c>
      <c r="F44" s="273">
        <v>15</v>
      </c>
      <c r="G44" s="194"/>
      <c r="H44" s="194"/>
      <c r="I44" s="194"/>
      <c r="J44" s="194"/>
      <c r="K44" s="194"/>
    </row>
    <row r="45" spans="1:11" s="28" customFormat="1" ht="19.5" customHeight="1" x14ac:dyDescent="0.2">
      <c r="A45" s="30"/>
      <c r="B45" s="191"/>
      <c r="C45" s="191" t="s">
        <v>95</v>
      </c>
      <c r="D45" s="65" t="s">
        <v>378</v>
      </c>
      <c r="E45" s="194"/>
      <c r="F45" s="194"/>
      <c r="G45" s="194"/>
      <c r="H45" s="194"/>
      <c r="I45" s="194">
        <v>30</v>
      </c>
      <c r="J45" s="194"/>
      <c r="K45" s="194"/>
    </row>
    <row r="46" spans="1:11" s="28" customFormat="1" ht="15" x14ac:dyDescent="0.2">
      <c r="A46" s="30"/>
      <c r="B46" s="26"/>
      <c r="C46" s="26"/>
      <c r="D46" s="27"/>
      <c r="E46" s="141"/>
      <c r="F46" s="29"/>
      <c r="G46" s="29"/>
      <c r="H46" s="29"/>
      <c r="I46" s="29"/>
      <c r="J46" s="29"/>
      <c r="K46" s="29"/>
    </row>
    <row r="47" spans="1:11" s="4" customFormat="1" ht="20.25" customHeight="1" x14ac:dyDescent="0.2">
      <c r="A47" s="5"/>
      <c r="B47" s="2"/>
      <c r="C47" s="2"/>
      <c r="D47" s="16" t="s">
        <v>18</v>
      </c>
      <c r="E47" s="77">
        <f t="shared" ref="E47:K47" si="1">SUM(E38:E45)</f>
        <v>9</v>
      </c>
      <c r="F47" s="56">
        <f t="shared" si="1"/>
        <v>180</v>
      </c>
      <c r="G47" s="56">
        <f t="shared" si="1"/>
        <v>25</v>
      </c>
      <c r="H47" s="56">
        <f t="shared" si="1"/>
        <v>0</v>
      </c>
      <c r="I47" s="56">
        <f t="shared" si="1"/>
        <v>80</v>
      </c>
      <c r="J47" s="56">
        <f t="shared" si="1"/>
        <v>125</v>
      </c>
      <c r="K47" s="56">
        <f t="shared" si="1"/>
        <v>0</v>
      </c>
    </row>
    <row r="48" spans="1:11" s="4" customFormat="1" ht="20.25" customHeight="1" x14ac:dyDescent="0.2">
      <c r="A48" s="5"/>
      <c r="B48" s="2"/>
      <c r="C48" s="2"/>
      <c r="D48" s="16"/>
      <c r="E48" s="44"/>
      <c r="F48" s="15"/>
      <c r="G48" s="15"/>
      <c r="H48" s="15"/>
      <c r="I48" s="15"/>
      <c r="J48" s="15"/>
      <c r="K48" s="15"/>
    </row>
    <row r="49" spans="1:11" s="4" customFormat="1" ht="21.75" customHeight="1" x14ac:dyDescent="0.25">
      <c r="A49" s="5" t="s">
        <v>379</v>
      </c>
      <c r="B49" s="2"/>
      <c r="C49" s="2"/>
      <c r="D49" s="6"/>
      <c r="E49" s="15"/>
      <c r="F49" s="291" t="s">
        <v>56</v>
      </c>
      <c r="G49" s="291"/>
      <c r="H49" s="308"/>
      <c r="I49" s="308"/>
      <c r="J49" s="308"/>
      <c r="K49" s="308"/>
    </row>
    <row r="50" spans="1:11" s="4" customFormat="1" ht="24" x14ac:dyDescent="0.2">
      <c r="A50" s="5"/>
      <c r="B50" s="7" t="s">
        <v>304</v>
      </c>
      <c r="C50" s="7" t="s">
        <v>5</v>
      </c>
      <c r="D50" s="6"/>
      <c r="E50" s="199" t="s">
        <v>59</v>
      </c>
      <c r="F50" s="178" t="s">
        <v>7</v>
      </c>
      <c r="G50" s="178" t="s">
        <v>8</v>
      </c>
      <c r="H50" s="178" t="s">
        <v>305</v>
      </c>
      <c r="I50" s="179" t="s">
        <v>60</v>
      </c>
      <c r="J50" s="179" t="s">
        <v>61</v>
      </c>
      <c r="K50" s="179" t="s">
        <v>306</v>
      </c>
    </row>
    <row r="51" spans="1:11" s="28" customFormat="1" ht="30" customHeight="1" x14ac:dyDescent="0.2">
      <c r="A51" s="30"/>
      <c r="B51" s="191" t="s">
        <v>289</v>
      </c>
      <c r="C51" s="191"/>
      <c r="D51" s="87" t="s">
        <v>380</v>
      </c>
      <c r="E51" s="194"/>
      <c r="F51" s="275">
        <v>30</v>
      </c>
      <c r="G51" s="198"/>
      <c r="H51" s="198"/>
      <c r="I51" s="198"/>
      <c r="J51" s="198"/>
      <c r="K51" s="198"/>
    </row>
    <row r="52" spans="1:11" s="28" customFormat="1" ht="15" x14ac:dyDescent="0.2">
      <c r="A52" s="30"/>
      <c r="B52" s="26"/>
      <c r="C52" s="26"/>
      <c r="D52" s="27"/>
      <c r="E52" s="141"/>
      <c r="F52" s="29"/>
      <c r="G52" s="29"/>
      <c r="H52" s="29"/>
      <c r="I52" s="141"/>
      <c r="J52" s="141"/>
      <c r="K52" s="141"/>
    </row>
    <row r="53" spans="1:11" s="4" customFormat="1" ht="20.25" customHeight="1" x14ac:dyDescent="0.2">
      <c r="A53" s="5"/>
      <c r="B53" s="2"/>
      <c r="C53" s="2"/>
      <c r="D53" s="16" t="s">
        <v>18</v>
      </c>
      <c r="E53" s="56">
        <f>E51</f>
        <v>0</v>
      </c>
      <c r="F53" s="56">
        <f>SUM(F51:F51)</f>
        <v>30</v>
      </c>
      <c r="G53" s="56">
        <f>SUM(G51:G51)</f>
        <v>0</v>
      </c>
      <c r="H53" s="56">
        <f>SUM(H51:H51)</f>
        <v>0</v>
      </c>
      <c r="I53" s="56">
        <f t="shared" ref="I53:K53" si="2">SUM(I51:I51)</f>
        <v>0</v>
      </c>
      <c r="J53" s="56">
        <f t="shared" si="2"/>
        <v>0</v>
      </c>
      <c r="K53" s="56">
        <f t="shared" si="2"/>
        <v>0</v>
      </c>
    </row>
    <row r="54" spans="1:11" s="28" customFormat="1" ht="15" x14ac:dyDescent="0.2">
      <c r="A54" s="30"/>
      <c r="B54" s="26"/>
      <c r="C54" s="26"/>
      <c r="D54" s="27"/>
      <c r="F54" s="29"/>
      <c r="G54" s="29"/>
      <c r="H54" s="29"/>
    </row>
    <row r="55" spans="1:11" s="28" customFormat="1" ht="15" x14ac:dyDescent="0.2">
      <c r="A55" s="1"/>
      <c r="B55" s="26"/>
      <c r="C55" s="26"/>
      <c r="D55" s="27"/>
      <c r="F55" s="29"/>
      <c r="G55" s="29"/>
      <c r="H55" s="29"/>
    </row>
    <row r="56" spans="1:11" s="28" customFormat="1" ht="18" x14ac:dyDescent="0.25">
      <c r="A56" s="290" t="s">
        <v>381</v>
      </c>
      <c r="B56" s="290"/>
      <c r="C56" s="290"/>
      <c r="D56" s="290"/>
      <c r="E56" s="290"/>
      <c r="F56" s="290"/>
      <c r="G56" s="290"/>
      <c r="H56" s="4"/>
    </row>
    <row r="57" spans="1:11" s="28" customFormat="1" ht="12.75" x14ac:dyDescent="0.2">
      <c r="A57" s="5"/>
      <c r="B57" s="2"/>
      <c r="C57" s="2"/>
      <c r="D57" s="6"/>
      <c r="E57" s="4"/>
      <c r="F57" s="4"/>
      <c r="G57" s="4"/>
      <c r="H57" s="4"/>
    </row>
    <row r="58" spans="1:11" s="28" customFormat="1" ht="15" x14ac:dyDescent="0.25">
      <c r="A58" s="31"/>
      <c r="B58" s="2"/>
      <c r="C58" s="2"/>
      <c r="D58" s="6"/>
      <c r="E58" s="4"/>
      <c r="F58" s="313" t="s">
        <v>56</v>
      </c>
      <c r="G58" s="313"/>
      <c r="H58" s="314"/>
      <c r="I58" s="314"/>
      <c r="J58" s="314"/>
      <c r="K58" s="314"/>
    </row>
    <row r="59" spans="1:11" s="28" customFormat="1" x14ac:dyDescent="0.2">
      <c r="A59" s="5"/>
      <c r="B59" s="7" t="s">
        <v>100</v>
      </c>
      <c r="C59" s="7" t="s">
        <v>5</v>
      </c>
      <c r="D59" s="6"/>
      <c r="E59" s="50" t="s">
        <v>59</v>
      </c>
      <c r="F59" s="178" t="s">
        <v>7</v>
      </c>
      <c r="G59" s="178" t="s">
        <v>8</v>
      </c>
      <c r="H59" s="178" t="s">
        <v>305</v>
      </c>
      <c r="I59" s="178" t="s">
        <v>382</v>
      </c>
      <c r="J59" s="178" t="s">
        <v>383</v>
      </c>
      <c r="K59" s="178" t="s">
        <v>384</v>
      </c>
    </row>
    <row r="60" spans="1:11" s="28" customFormat="1" ht="15" x14ac:dyDescent="0.2">
      <c r="A60" s="30"/>
      <c r="B60" s="191" t="s">
        <v>47</v>
      </c>
      <c r="C60" s="201" t="s">
        <v>12</v>
      </c>
      <c r="D60" s="65" t="s">
        <v>385</v>
      </c>
      <c r="E60" s="202">
        <v>499</v>
      </c>
      <c r="F60" s="198"/>
      <c r="G60" s="276">
        <v>30</v>
      </c>
      <c r="H60" s="198"/>
      <c r="I60" s="198"/>
      <c r="J60" s="198"/>
      <c r="K60" s="198"/>
    </row>
    <row r="61" spans="1:11" s="28" customFormat="1" ht="15" x14ac:dyDescent="0.2">
      <c r="A61" s="30"/>
      <c r="B61" s="191" t="s">
        <v>47</v>
      </c>
      <c r="C61" s="191" t="s">
        <v>16</v>
      </c>
      <c r="D61" s="65" t="s">
        <v>386</v>
      </c>
      <c r="E61" s="202">
        <v>650</v>
      </c>
      <c r="F61" s="194"/>
      <c r="G61" s="277">
        <v>210</v>
      </c>
      <c r="H61" s="194"/>
      <c r="I61" s="194"/>
      <c r="J61" s="194"/>
      <c r="K61" s="194"/>
    </row>
    <row r="62" spans="1:11" s="28" customFormat="1" ht="15" x14ac:dyDescent="0.2">
      <c r="A62" s="30"/>
      <c r="B62" s="191" t="s">
        <v>47</v>
      </c>
      <c r="C62" s="191" t="s">
        <v>95</v>
      </c>
      <c r="D62" s="65" t="s">
        <v>387</v>
      </c>
      <c r="E62" s="202">
        <v>650</v>
      </c>
      <c r="F62" s="194"/>
      <c r="G62" s="277">
        <v>210</v>
      </c>
      <c r="H62" s="194"/>
      <c r="I62" s="194"/>
      <c r="J62" s="194"/>
      <c r="K62" s="194"/>
    </row>
    <row r="63" spans="1:11" s="28" customFormat="1" ht="15" x14ac:dyDescent="0.2">
      <c r="A63" s="30"/>
      <c r="B63" s="191" t="s">
        <v>388</v>
      </c>
      <c r="C63" s="191" t="s">
        <v>12</v>
      </c>
      <c r="D63" s="65" t="s">
        <v>389</v>
      </c>
      <c r="E63" s="202">
        <v>783</v>
      </c>
      <c r="F63" s="194"/>
      <c r="G63" s="277">
        <v>210</v>
      </c>
      <c r="H63" s="194"/>
      <c r="I63" s="194"/>
      <c r="J63" s="194"/>
      <c r="K63" s="194"/>
    </row>
    <row r="64" spans="1:11" s="28" customFormat="1" ht="15" x14ac:dyDescent="0.2">
      <c r="A64" s="30"/>
      <c r="B64" s="191" t="s">
        <v>388</v>
      </c>
      <c r="C64" s="191" t="s">
        <v>16</v>
      </c>
      <c r="D64" s="65" t="s">
        <v>390</v>
      </c>
      <c r="E64" s="202">
        <v>792</v>
      </c>
      <c r="F64" s="194"/>
      <c r="G64" s="277">
        <v>120</v>
      </c>
      <c r="H64" s="194"/>
      <c r="I64" s="194"/>
      <c r="J64" s="194"/>
      <c r="K64" s="194"/>
    </row>
    <row r="65" spans="1:11" s="28" customFormat="1" ht="15" x14ac:dyDescent="0.2">
      <c r="A65" s="30"/>
      <c r="B65" s="26"/>
      <c r="C65" s="26"/>
      <c r="D65" s="27"/>
      <c r="E65" s="141"/>
      <c r="F65" s="29"/>
      <c r="G65" s="29"/>
      <c r="H65" s="29"/>
      <c r="I65" s="29"/>
      <c r="J65" s="29"/>
      <c r="K65" s="29"/>
    </row>
    <row r="66" spans="1:11" s="28" customFormat="1" ht="15" x14ac:dyDescent="0.2">
      <c r="A66" s="5"/>
      <c r="B66" s="2"/>
      <c r="C66" s="94"/>
      <c r="D66" s="16" t="s">
        <v>18</v>
      </c>
      <c r="E66" s="143">
        <f t="shared" ref="E66:K66" si="3">SUM(E60:E64)</f>
        <v>3374</v>
      </c>
      <c r="F66" s="56">
        <f t="shared" si="3"/>
        <v>0</v>
      </c>
      <c r="G66" s="56">
        <f t="shared" si="3"/>
        <v>780</v>
      </c>
      <c r="H66" s="56">
        <f t="shared" si="3"/>
        <v>0</v>
      </c>
      <c r="I66" s="56">
        <f t="shared" si="3"/>
        <v>0</v>
      </c>
      <c r="J66" s="56">
        <f t="shared" si="3"/>
        <v>0</v>
      </c>
      <c r="K66" s="56">
        <f t="shared" si="3"/>
        <v>0</v>
      </c>
    </row>
    <row r="67" spans="1:11" s="28" customFormat="1" ht="15" x14ac:dyDescent="0.2">
      <c r="A67" s="30"/>
      <c r="B67" s="26"/>
      <c r="C67" s="26"/>
      <c r="D67" s="27"/>
      <c r="E67" s="141"/>
      <c r="F67" s="29"/>
      <c r="G67" s="29"/>
      <c r="H67" s="29"/>
      <c r="I67" s="141"/>
      <c r="J67" s="141"/>
      <c r="K67" s="141"/>
    </row>
    <row r="68" spans="1:11" s="28" customFormat="1" ht="20.100000000000001" customHeight="1" x14ac:dyDescent="0.2">
      <c r="A68" s="30"/>
      <c r="B68" s="95"/>
      <c r="C68" s="95"/>
      <c r="D68" s="100" t="s">
        <v>49</v>
      </c>
      <c r="E68" s="144">
        <f>E34+E47+E66+E53</f>
        <v>6220</v>
      </c>
      <c r="F68" s="145">
        <f t="shared" ref="F68:K68" si="4">SUM(F34+F47+F53+F66)</f>
        <v>3030</v>
      </c>
      <c r="G68" s="145">
        <f t="shared" si="4"/>
        <v>3930</v>
      </c>
      <c r="H68" s="145">
        <f t="shared" si="4"/>
        <v>480</v>
      </c>
      <c r="I68" s="145">
        <f t="shared" si="4"/>
        <v>1440</v>
      </c>
      <c r="J68" s="145">
        <f t="shared" si="4"/>
        <v>1440</v>
      </c>
      <c r="K68" s="145">
        <f t="shared" si="4"/>
        <v>480</v>
      </c>
    </row>
    <row r="69" spans="1:11" s="28" customFormat="1" ht="15" x14ac:dyDescent="0.2">
      <c r="A69" s="30"/>
      <c r="B69" s="95"/>
      <c r="C69" s="95"/>
      <c r="D69" s="27"/>
      <c r="F69" s="29"/>
      <c r="G69" s="29"/>
      <c r="H69" s="29"/>
    </row>
    <row r="70" spans="1:11" s="28" customFormat="1" ht="15" x14ac:dyDescent="0.2">
      <c r="A70" s="30"/>
      <c r="B70" s="26"/>
      <c r="C70" s="95"/>
      <c r="D70" s="27"/>
      <c r="F70" s="29"/>
      <c r="G70" s="29"/>
      <c r="H70" s="29"/>
      <c r="I70" s="29"/>
      <c r="J70" s="29"/>
      <c r="K70" s="29"/>
    </row>
    <row r="71" spans="1:11" s="28" customFormat="1" ht="15" x14ac:dyDescent="0.2">
      <c r="A71" s="30"/>
      <c r="B71" s="26"/>
      <c r="C71" s="95"/>
      <c r="D71" s="27"/>
      <c r="F71" s="29"/>
      <c r="G71" s="29"/>
      <c r="H71" s="29"/>
    </row>
    <row r="72" spans="1:11" s="28" customFormat="1" ht="15" x14ac:dyDescent="0.2">
      <c r="A72" s="33"/>
      <c r="B72" s="26"/>
      <c r="C72" s="95"/>
      <c r="D72" s="27"/>
      <c r="F72" s="29"/>
      <c r="G72" s="29"/>
      <c r="H72" s="29"/>
      <c r="I72" s="29"/>
      <c r="J72" s="29"/>
      <c r="K72" s="29"/>
    </row>
    <row r="73" spans="1:11" s="28" customFormat="1" ht="15" x14ac:dyDescent="0.2">
      <c r="A73" s="30"/>
      <c r="B73" s="26"/>
      <c r="C73" s="95"/>
      <c r="D73" s="27"/>
      <c r="F73" s="29"/>
      <c r="G73" s="29"/>
      <c r="H73" s="29"/>
    </row>
    <row r="74" spans="1:11" s="28" customFormat="1" ht="15" x14ac:dyDescent="0.2">
      <c r="A74" s="30"/>
      <c r="B74" s="26"/>
      <c r="C74" s="26"/>
      <c r="D74" s="27"/>
      <c r="F74" s="29"/>
      <c r="G74" s="29"/>
      <c r="H74" s="29"/>
    </row>
    <row r="75" spans="1:11" s="28" customFormat="1" ht="15" x14ac:dyDescent="0.2">
      <c r="A75" s="30"/>
      <c r="B75" s="26"/>
      <c r="C75" s="26"/>
      <c r="D75" s="27"/>
      <c r="F75" s="29"/>
      <c r="G75" s="29"/>
      <c r="H75" s="29"/>
    </row>
    <row r="76" spans="1:11" s="28" customFormat="1" ht="15" x14ac:dyDescent="0.2">
      <c r="A76" s="30"/>
      <c r="B76" s="26"/>
      <c r="C76" s="26"/>
      <c r="D76" s="27"/>
      <c r="F76" s="29"/>
      <c r="G76" s="29"/>
      <c r="H76" s="29"/>
    </row>
    <row r="77" spans="1:11" s="28" customFormat="1" ht="15" x14ac:dyDescent="0.2">
      <c r="A77" s="30"/>
      <c r="B77" s="26"/>
      <c r="C77" s="26"/>
      <c r="D77" s="27"/>
      <c r="F77" s="29"/>
      <c r="G77" s="29"/>
      <c r="H77" s="29"/>
    </row>
    <row r="78" spans="1:11" s="28" customFormat="1" ht="15" x14ac:dyDescent="0.2">
      <c r="A78" s="30"/>
      <c r="B78" s="26"/>
      <c r="C78" s="26"/>
      <c r="D78" s="27"/>
      <c r="F78" s="29"/>
      <c r="G78" s="29"/>
      <c r="H78" s="29"/>
    </row>
    <row r="79" spans="1:11" s="28" customFormat="1" ht="15" x14ac:dyDescent="0.2">
      <c r="A79" s="30"/>
      <c r="B79" s="26"/>
      <c r="C79" s="26"/>
      <c r="D79" s="27"/>
      <c r="F79" s="29"/>
      <c r="G79" s="29"/>
      <c r="H79" s="29"/>
    </row>
    <row r="80" spans="1:11" s="28" customFormat="1" ht="15" x14ac:dyDescent="0.2">
      <c r="A80" s="30"/>
      <c r="B80" s="26"/>
      <c r="C80" s="26"/>
      <c r="D80" s="27"/>
      <c r="F80" s="29"/>
      <c r="G80" s="29"/>
      <c r="H80" s="29"/>
    </row>
    <row r="81" spans="1:8" s="28" customFormat="1" ht="15" x14ac:dyDescent="0.2">
      <c r="A81" s="30"/>
      <c r="B81" s="26"/>
      <c r="C81" s="26"/>
      <c r="D81" s="27"/>
      <c r="F81" s="29"/>
      <c r="G81" s="29"/>
      <c r="H81" s="29"/>
    </row>
    <row r="82" spans="1:8" s="28" customFormat="1" ht="15" x14ac:dyDescent="0.2">
      <c r="A82" s="30"/>
      <c r="B82" s="26"/>
      <c r="C82" s="26"/>
      <c r="D82" s="203"/>
      <c r="E82" s="204"/>
      <c r="F82" s="205"/>
      <c r="G82" s="29"/>
      <c r="H82" s="29"/>
    </row>
    <row r="83" spans="1:8" s="28" customFormat="1" ht="15" x14ac:dyDescent="0.2">
      <c r="A83" s="30"/>
      <c r="B83" s="26"/>
      <c r="C83" s="26"/>
      <c r="D83" s="203"/>
      <c r="E83" s="204"/>
      <c r="F83" s="205"/>
      <c r="G83" s="29"/>
      <c r="H83" s="29"/>
    </row>
    <row r="84" spans="1:8" s="28" customFormat="1" ht="15" x14ac:dyDescent="0.2">
      <c r="A84" s="30"/>
      <c r="B84" s="26"/>
      <c r="C84" s="26"/>
      <c r="D84" s="203"/>
      <c r="E84" s="204"/>
      <c r="F84" s="205"/>
      <c r="G84" s="29"/>
      <c r="H84" s="29"/>
    </row>
    <row r="85" spans="1:8" s="28" customFormat="1" ht="15" x14ac:dyDescent="0.2">
      <c r="A85" s="30"/>
      <c r="B85" s="26"/>
      <c r="C85" s="26"/>
      <c r="D85" s="27"/>
      <c r="F85" s="29"/>
      <c r="G85" s="29"/>
      <c r="H85" s="29"/>
    </row>
    <row r="86" spans="1:8" s="28" customFormat="1" ht="15" x14ac:dyDescent="0.2">
      <c r="A86" s="30"/>
      <c r="B86" s="26"/>
      <c r="C86" s="26"/>
      <c r="D86" s="27"/>
      <c r="F86" s="29"/>
      <c r="G86" s="29"/>
      <c r="H86" s="29"/>
    </row>
    <row r="87" spans="1:8" s="28" customFormat="1" ht="15" x14ac:dyDescent="0.2">
      <c r="A87" s="33"/>
      <c r="B87" s="26"/>
      <c r="C87" s="26"/>
      <c r="D87" s="27"/>
      <c r="F87" s="29"/>
      <c r="G87" s="29"/>
      <c r="H87" s="29"/>
    </row>
    <row r="88" spans="1:8" s="28" customFormat="1" ht="15" x14ac:dyDescent="0.2">
      <c r="A88" s="30"/>
      <c r="B88" s="26"/>
      <c r="C88" s="26"/>
      <c r="D88" s="27"/>
      <c r="F88" s="29"/>
      <c r="G88" s="29"/>
      <c r="H88" s="29"/>
    </row>
    <row r="89" spans="1:8" s="28" customFormat="1" ht="15" x14ac:dyDescent="0.2">
      <c r="A89" s="30"/>
      <c r="B89" s="26"/>
      <c r="C89" s="26"/>
      <c r="D89" s="27"/>
      <c r="F89" s="29"/>
      <c r="G89" s="29"/>
      <c r="H89" s="29"/>
    </row>
    <row r="90" spans="1:8" s="28" customFormat="1" ht="15" x14ac:dyDescent="0.2">
      <c r="A90" s="30"/>
      <c r="B90" s="26"/>
      <c r="C90" s="26"/>
      <c r="D90" s="27"/>
      <c r="F90" s="29"/>
      <c r="G90" s="29"/>
      <c r="H90" s="29"/>
    </row>
    <row r="91" spans="1:8" s="28" customFormat="1" ht="15" x14ac:dyDescent="0.2">
      <c r="A91" s="30"/>
      <c r="B91" s="26"/>
      <c r="C91" s="26"/>
      <c r="D91" s="27"/>
      <c r="F91" s="29"/>
      <c r="G91" s="29"/>
      <c r="H91" s="29"/>
    </row>
    <row r="92" spans="1:8" s="28" customFormat="1" ht="15" x14ac:dyDescent="0.2">
      <c r="A92" s="30"/>
      <c r="B92" s="26"/>
      <c r="C92" s="26"/>
      <c r="D92" s="27"/>
      <c r="F92" s="29"/>
      <c r="G92" s="29"/>
      <c r="H92" s="29"/>
    </row>
    <row r="93" spans="1:8" s="28" customFormat="1" ht="15" x14ac:dyDescent="0.2">
      <c r="A93" s="30"/>
      <c r="B93" s="26"/>
      <c r="C93" s="26"/>
      <c r="D93" s="27"/>
      <c r="F93" s="29"/>
      <c r="G93" s="29"/>
      <c r="H93" s="29"/>
    </row>
    <row r="94" spans="1:8" s="28" customFormat="1" ht="15" x14ac:dyDescent="0.2">
      <c r="A94" s="30"/>
      <c r="B94" s="26"/>
      <c r="C94" s="26"/>
      <c r="D94" s="27"/>
      <c r="F94" s="29"/>
      <c r="G94" s="29"/>
      <c r="H94" s="29"/>
    </row>
    <row r="95" spans="1:8" s="28" customFormat="1" ht="15" x14ac:dyDescent="0.2">
      <c r="A95" s="30"/>
      <c r="B95" s="26"/>
      <c r="C95" s="26"/>
      <c r="D95" s="27"/>
      <c r="F95" s="29"/>
      <c r="G95" s="29"/>
      <c r="H95" s="29"/>
    </row>
    <row r="96" spans="1:8" s="28" customFormat="1" ht="15" x14ac:dyDescent="0.2">
      <c r="A96" s="30"/>
      <c r="B96" s="26"/>
      <c r="C96" s="26"/>
      <c r="D96" s="27"/>
      <c r="F96" s="29"/>
      <c r="G96" s="29"/>
      <c r="H96" s="29"/>
    </row>
    <row r="97" spans="1:8" s="28" customFormat="1" ht="15" x14ac:dyDescent="0.2">
      <c r="A97" s="30"/>
      <c r="B97" s="26"/>
      <c r="C97" s="26"/>
      <c r="D97" s="27"/>
      <c r="F97" s="29"/>
      <c r="G97" s="29"/>
      <c r="H97" s="29"/>
    </row>
    <row r="98" spans="1:8" s="28" customFormat="1" ht="15" x14ac:dyDescent="0.2">
      <c r="A98" s="30"/>
      <c r="B98" s="26"/>
      <c r="C98" s="26"/>
      <c r="D98" s="27"/>
      <c r="F98" s="29"/>
      <c r="G98" s="29"/>
      <c r="H98" s="29"/>
    </row>
    <row r="99" spans="1:8" s="28" customFormat="1" ht="15" x14ac:dyDescent="0.2">
      <c r="A99" s="30"/>
      <c r="B99" s="26"/>
      <c r="C99" s="26"/>
      <c r="D99" s="27"/>
      <c r="F99" s="29"/>
      <c r="G99" s="29"/>
      <c r="H99" s="29"/>
    </row>
    <row r="100" spans="1:8" s="28" customFormat="1" ht="15" x14ac:dyDescent="0.2">
      <c r="A100" s="30"/>
      <c r="B100" s="26"/>
      <c r="C100" s="26"/>
      <c r="D100" s="27"/>
      <c r="F100" s="29"/>
      <c r="G100" s="29"/>
      <c r="H100" s="29"/>
    </row>
    <row r="101" spans="1:8" s="28" customFormat="1" ht="15" x14ac:dyDescent="0.2">
      <c r="A101" s="30"/>
      <c r="B101" s="26"/>
      <c r="C101" s="26"/>
      <c r="D101" s="27"/>
      <c r="F101" s="29"/>
      <c r="G101" s="29"/>
      <c r="H101" s="29"/>
    </row>
    <row r="102" spans="1:8" s="28" customFormat="1" ht="15" x14ac:dyDescent="0.2">
      <c r="A102" s="30"/>
      <c r="B102" s="26"/>
      <c r="C102" s="26"/>
      <c r="D102" s="27"/>
      <c r="F102" s="29"/>
      <c r="G102" s="29"/>
      <c r="H102" s="29"/>
    </row>
    <row r="103" spans="1:8" s="28" customFormat="1" ht="15" x14ac:dyDescent="0.2">
      <c r="A103" s="30"/>
      <c r="B103" s="26"/>
      <c r="C103" s="26"/>
      <c r="D103" s="27"/>
      <c r="F103" s="29"/>
      <c r="G103" s="29"/>
      <c r="H103" s="29"/>
    </row>
    <row r="104" spans="1:8" s="28" customFormat="1" ht="15" x14ac:dyDescent="0.2">
      <c r="A104" s="30"/>
      <c r="B104" s="26"/>
      <c r="C104" s="26"/>
      <c r="D104" s="27"/>
      <c r="F104" s="29"/>
      <c r="G104" s="29"/>
      <c r="H104" s="29"/>
    </row>
    <row r="105" spans="1:8" s="28" customFormat="1" ht="15" x14ac:dyDescent="0.2">
      <c r="A105" s="30"/>
      <c r="B105" s="26"/>
      <c r="C105" s="26"/>
      <c r="D105" s="27"/>
      <c r="F105" s="29"/>
      <c r="G105" s="29"/>
      <c r="H105" s="29"/>
    </row>
    <row r="106" spans="1:8" s="28" customFormat="1" ht="15" x14ac:dyDescent="0.2">
      <c r="A106" s="30"/>
      <c r="B106" s="26"/>
      <c r="C106" s="26"/>
      <c r="D106" s="27"/>
      <c r="F106" s="29"/>
      <c r="G106" s="29"/>
      <c r="H106" s="29"/>
    </row>
    <row r="107" spans="1:8" s="28" customFormat="1" ht="15" x14ac:dyDescent="0.2">
      <c r="A107" s="30"/>
      <c r="B107" s="26"/>
      <c r="C107" s="26"/>
      <c r="D107" s="27"/>
      <c r="F107" s="29"/>
      <c r="G107" s="29"/>
      <c r="H107" s="29"/>
    </row>
    <row r="108" spans="1:8" s="28" customFormat="1" ht="15" x14ac:dyDescent="0.2">
      <c r="A108" s="30"/>
      <c r="B108" s="26"/>
      <c r="C108" s="26"/>
      <c r="D108" s="27"/>
      <c r="F108" s="29"/>
      <c r="G108" s="29"/>
      <c r="H108" s="29"/>
    </row>
    <row r="109" spans="1:8" s="28" customFormat="1" ht="15" x14ac:dyDescent="0.2">
      <c r="A109" s="30"/>
      <c r="B109" s="26"/>
      <c r="C109" s="26"/>
      <c r="D109" s="27"/>
      <c r="F109" s="29"/>
      <c r="G109" s="29"/>
      <c r="H109" s="29"/>
    </row>
    <row r="110" spans="1:8" s="28" customFormat="1" ht="15" x14ac:dyDescent="0.2">
      <c r="A110" s="30"/>
      <c r="B110" s="26"/>
      <c r="C110" s="26"/>
      <c r="D110" s="27"/>
      <c r="F110" s="29"/>
      <c r="G110" s="29"/>
      <c r="H110" s="29"/>
    </row>
    <row r="111" spans="1:8" s="28" customFormat="1" ht="15" x14ac:dyDescent="0.2">
      <c r="A111" s="30"/>
      <c r="B111" s="26"/>
      <c r="C111" s="26"/>
      <c r="D111" s="27"/>
      <c r="F111" s="29"/>
      <c r="G111" s="29"/>
      <c r="H111" s="29"/>
    </row>
    <row r="112" spans="1:8" s="28" customFormat="1" ht="15" x14ac:dyDescent="0.2">
      <c r="A112" s="30"/>
      <c r="B112" s="26"/>
      <c r="C112" s="26"/>
      <c r="D112" s="27"/>
      <c r="F112" s="29"/>
      <c r="G112" s="29"/>
      <c r="H112" s="29"/>
    </row>
    <row r="113" spans="1:8" s="28" customFormat="1" ht="15" x14ac:dyDescent="0.2">
      <c r="A113" s="33"/>
      <c r="B113" s="26"/>
      <c r="C113" s="26"/>
      <c r="D113" s="27"/>
      <c r="F113" s="29"/>
      <c r="G113" s="29"/>
      <c r="H113" s="29"/>
    </row>
    <row r="114" spans="1:8" s="28" customFormat="1" ht="15" x14ac:dyDescent="0.2">
      <c r="A114" s="30"/>
      <c r="B114" s="26"/>
      <c r="C114" s="26"/>
      <c r="D114" s="27"/>
      <c r="F114" s="29"/>
      <c r="G114" s="29"/>
      <c r="H114" s="29"/>
    </row>
    <row r="115" spans="1:8" s="28" customFormat="1" ht="15" x14ac:dyDescent="0.2">
      <c r="A115" s="30"/>
      <c r="B115" s="26"/>
      <c r="C115" s="26"/>
      <c r="D115" s="27"/>
      <c r="F115" s="29"/>
      <c r="G115" s="29"/>
      <c r="H115" s="29"/>
    </row>
    <row r="116" spans="1:8" s="28" customFormat="1" ht="15" x14ac:dyDescent="0.2">
      <c r="A116" s="30"/>
      <c r="B116" s="26"/>
      <c r="C116" s="26"/>
      <c r="D116" s="27"/>
      <c r="F116" s="29"/>
      <c r="G116" s="29"/>
      <c r="H116" s="29"/>
    </row>
    <row r="117" spans="1:8" s="28" customFormat="1" ht="15" x14ac:dyDescent="0.2">
      <c r="A117" s="30"/>
      <c r="B117" s="26"/>
      <c r="C117" s="26"/>
      <c r="D117" s="27"/>
      <c r="F117" s="29"/>
      <c r="G117" s="29"/>
      <c r="H117" s="29"/>
    </row>
    <row r="118" spans="1:8" s="28" customFormat="1" ht="15" x14ac:dyDescent="0.2">
      <c r="A118" s="30"/>
      <c r="B118" s="26"/>
      <c r="C118" s="26"/>
      <c r="D118" s="27"/>
      <c r="F118" s="29"/>
      <c r="G118" s="29"/>
      <c r="H118" s="29"/>
    </row>
    <row r="119" spans="1:8" s="28" customFormat="1" ht="15" x14ac:dyDescent="0.2">
      <c r="A119" s="30"/>
      <c r="B119" s="26"/>
      <c r="C119" s="26"/>
      <c r="D119" s="27"/>
      <c r="F119" s="29"/>
      <c r="G119" s="29"/>
      <c r="H119" s="29"/>
    </row>
    <row r="120" spans="1:8" s="28" customFormat="1" ht="15" x14ac:dyDescent="0.2">
      <c r="A120" s="30"/>
      <c r="B120" s="26"/>
      <c r="C120" s="26"/>
      <c r="D120" s="27"/>
      <c r="F120" s="29"/>
      <c r="G120" s="29"/>
      <c r="H120" s="29"/>
    </row>
    <row r="121" spans="1:8" s="28" customFormat="1" ht="15" x14ac:dyDescent="0.2">
      <c r="A121" s="30"/>
      <c r="B121" s="26"/>
      <c r="C121" s="26"/>
      <c r="D121" s="27"/>
      <c r="F121" s="29"/>
      <c r="G121" s="29"/>
      <c r="H121" s="29"/>
    </row>
    <row r="122" spans="1:8" s="28" customFormat="1" ht="15" x14ac:dyDescent="0.2">
      <c r="A122" s="30"/>
      <c r="B122" s="26"/>
      <c r="C122" s="26"/>
      <c r="D122" s="27"/>
      <c r="F122" s="29"/>
      <c r="G122" s="29"/>
      <c r="H122" s="29"/>
    </row>
    <row r="123" spans="1:8" s="28" customFormat="1" ht="15" x14ac:dyDescent="0.2">
      <c r="A123" s="30"/>
      <c r="B123" s="26"/>
      <c r="C123" s="26"/>
      <c r="D123" s="27"/>
      <c r="F123" s="29"/>
      <c r="G123" s="29"/>
      <c r="H123" s="29"/>
    </row>
    <row r="124" spans="1:8" s="28" customFormat="1" ht="15" x14ac:dyDescent="0.2">
      <c r="A124" s="30"/>
      <c r="B124" s="26"/>
      <c r="C124" s="26"/>
      <c r="D124" s="27"/>
      <c r="F124" s="29"/>
      <c r="G124" s="29"/>
      <c r="H124" s="29"/>
    </row>
    <row r="125" spans="1:8" s="28" customFormat="1" ht="15" x14ac:dyDescent="0.2">
      <c r="A125" s="30"/>
      <c r="B125" s="26"/>
      <c r="C125" s="26"/>
      <c r="D125" s="27"/>
      <c r="F125" s="29"/>
      <c r="G125" s="29"/>
      <c r="H125" s="29"/>
    </row>
    <row r="126" spans="1:8" s="28" customFormat="1" ht="15" x14ac:dyDescent="0.2">
      <c r="A126" s="30"/>
      <c r="B126" s="26"/>
      <c r="C126" s="26"/>
      <c r="D126" s="27"/>
      <c r="F126" s="29"/>
      <c r="G126" s="29"/>
      <c r="H126" s="29"/>
    </row>
    <row r="127" spans="1:8" s="28" customFormat="1" ht="15" x14ac:dyDescent="0.2">
      <c r="A127" s="30"/>
      <c r="B127" s="26"/>
      <c r="C127" s="26"/>
      <c r="D127" s="27"/>
      <c r="F127" s="29"/>
      <c r="G127" s="29"/>
      <c r="H127" s="29"/>
    </row>
    <row r="128" spans="1:8" s="28" customFormat="1" ht="15" x14ac:dyDescent="0.2">
      <c r="A128" s="30"/>
      <c r="B128" s="26"/>
      <c r="C128" s="26"/>
      <c r="D128" s="27"/>
      <c r="F128" s="29"/>
      <c r="G128" s="29"/>
      <c r="H128" s="29"/>
    </row>
    <row r="129" spans="1:8" s="28" customFormat="1" ht="15" x14ac:dyDescent="0.2">
      <c r="A129" s="30"/>
      <c r="B129" s="26"/>
      <c r="C129" s="26"/>
      <c r="D129" s="27"/>
      <c r="F129" s="29"/>
      <c r="G129" s="29"/>
      <c r="H129" s="29"/>
    </row>
    <row r="130" spans="1:8" s="28" customFormat="1" ht="15" x14ac:dyDescent="0.2">
      <c r="A130" s="30"/>
      <c r="B130" s="26"/>
      <c r="C130" s="26"/>
      <c r="D130" s="27"/>
      <c r="F130" s="29"/>
      <c r="G130" s="29"/>
      <c r="H130" s="29"/>
    </row>
    <row r="131" spans="1:8" s="28" customFormat="1" ht="15" x14ac:dyDescent="0.2">
      <c r="A131" s="30"/>
      <c r="B131" s="26"/>
      <c r="C131" s="26"/>
      <c r="D131" s="27"/>
      <c r="F131" s="29"/>
      <c r="G131" s="29"/>
      <c r="H131" s="29"/>
    </row>
    <row r="132" spans="1:8" s="28" customFormat="1" ht="15" x14ac:dyDescent="0.2">
      <c r="A132" s="30"/>
      <c r="B132" s="26"/>
      <c r="C132" s="26"/>
      <c r="D132" s="27"/>
      <c r="F132" s="29"/>
      <c r="G132" s="29"/>
      <c r="H132" s="29"/>
    </row>
    <row r="133" spans="1:8" s="28" customFormat="1" ht="15" x14ac:dyDescent="0.2">
      <c r="A133" s="30"/>
      <c r="B133" s="26"/>
      <c r="C133" s="26"/>
      <c r="D133" s="27"/>
      <c r="F133" s="29"/>
      <c r="G133" s="29"/>
      <c r="H133" s="29"/>
    </row>
    <row r="134" spans="1:8" s="28" customFormat="1" ht="15" x14ac:dyDescent="0.2">
      <c r="A134" s="30"/>
      <c r="B134" s="26"/>
      <c r="C134" s="26"/>
      <c r="D134" s="27"/>
      <c r="F134" s="29"/>
      <c r="G134" s="29"/>
      <c r="H134" s="29"/>
    </row>
    <row r="135" spans="1:8" s="28" customFormat="1" ht="15" x14ac:dyDescent="0.2">
      <c r="A135" s="30"/>
      <c r="B135" s="26"/>
      <c r="C135" s="26"/>
      <c r="D135" s="27"/>
      <c r="F135" s="29"/>
      <c r="G135" s="29"/>
      <c r="H135" s="29"/>
    </row>
    <row r="136" spans="1:8" s="28" customFormat="1" ht="15" x14ac:dyDescent="0.2">
      <c r="A136" s="30"/>
      <c r="B136" s="26"/>
      <c r="C136" s="26"/>
      <c r="D136" s="27"/>
      <c r="F136" s="29"/>
      <c r="G136" s="29"/>
      <c r="H136" s="29"/>
    </row>
    <row r="137" spans="1:8" s="28" customFormat="1" ht="15" x14ac:dyDescent="0.2">
      <c r="A137" s="30"/>
      <c r="B137" s="26"/>
      <c r="C137" s="26"/>
      <c r="D137" s="27"/>
      <c r="F137" s="29"/>
      <c r="G137" s="29"/>
      <c r="H137" s="29"/>
    </row>
    <row r="138" spans="1:8" s="28" customFormat="1" ht="15" x14ac:dyDescent="0.2">
      <c r="A138" s="30"/>
      <c r="B138" s="26"/>
      <c r="C138" s="26"/>
      <c r="D138" s="27"/>
      <c r="F138" s="29"/>
      <c r="G138" s="29"/>
      <c r="H138" s="29"/>
    </row>
    <row r="139" spans="1:8" s="28" customFormat="1" ht="15" x14ac:dyDescent="0.2">
      <c r="A139" s="30"/>
      <c r="B139" s="26"/>
      <c r="C139" s="26"/>
      <c r="D139" s="27"/>
      <c r="F139" s="29"/>
      <c r="G139" s="29"/>
      <c r="H139" s="29"/>
    </row>
    <row r="140" spans="1:8" s="28" customFormat="1" ht="15" x14ac:dyDescent="0.2">
      <c r="A140" s="30"/>
      <c r="B140" s="26"/>
      <c r="C140" s="26"/>
      <c r="D140" s="27"/>
      <c r="F140" s="29"/>
      <c r="G140" s="29"/>
      <c r="H140" s="29"/>
    </row>
    <row r="141" spans="1:8" s="28" customFormat="1" ht="15" x14ac:dyDescent="0.2">
      <c r="A141" s="30"/>
      <c r="B141" s="26"/>
      <c r="C141" s="26"/>
      <c r="D141" s="27"/>
      <c r="F141" s="29"/>
      <c r="G141" s="29"/>
      <c r="H141" s="29"/>
    </row>
    <row r="142" spans="1:8" s="28" customFormat="1" ht="15" x14ac:dyDescent="0.2">
      <c r="A142" s="30"/>
      <c r="B142" s="26"/>
      <c r="C142" s="26"/>
      <c r="D142" s="27"/>
      <c r="F142" s="29"/>
      <c r="G142" s="29"/>
      <c r="H142" s="29"/>
    </row>
    <row r="143" spans="1:8" s="28" customFormat="1" ht="15" x14ac:dyDescent="0.2">
      <c r="A143" s="30"/>
      <c r="B143" s="26"/>
      <c r="C143" s="26"/>
      <c r="D143" s="27"/>
      <c r="F143" s="29"/>
      <c r="G143" s="29"/>
      <c r="H143" s="29"/>
    </row>
    <row r="144" spans="1:8" s="28" customFormat="1" ht="15" x14ac:dyDescent="0.2">
      <c r="A144" s="30"/>
      <c r="B144" s="26"/>
      <c r="C144" s="26"/>
      <c r="D144" s="27"/>
      <c r="F144" s="29"/>
      <c r="G144" s="29"/>
      <c r="H144" s="29"/>
    </row>
    <row r="145" spans="1:8" s="28" customFormat="1" ht="15" x14ac:dyDescent="0.2">
      <c r="A145" s="30"/>
      <c r="B145" s="26"/>
      <c r="C145" s="26"/>
      <c r="D145" s="27"/>
      <c r="F145" s="29"/>
      <c r="G145" s="29"/>
      <c r="H145" s="29"/>
    </row>
    <row r="146" spans="1:8" s="28" customFormat="1" ht="15" x14ac:dyDescent="0.2">
      <c r="A146" s="30"/>
      <c r="B146" s="26"/>
      <c r="C146" s="26"/>
      <c r="D146" s="27"/>
      <c r="F146" s="29"/>
      <c r="G146" s="29"/>
      <c r="H146" s="29"/>
    </row>
    <row r="147" spans="1:8" s="28" customFormat="1" ht="15" x14ac:dyDescent="0.2">
      <c r="A147" s="30"/>
      <c r="B147" s="26"/>
      <c r="C147" s="26"/>
      <c r="D147" s="27"/>
      <c r="F147" s="29"/>
      <c r="G147" s="29"/>
      <c r="H147" s="29"/>
    </row>
    <row r="148" spans="1:8" s="28" customFormat="1" ht="15" x14ac:dyDescent="0.2">
      <c r="A148" s="30"/>
      <c r="B148" s="26"/>
      <c r="C148" s="26"/>
      <c r="D148" s="27"/>
      <c r="F148" s="29"/>
      <c r="G148" s="29"/>
      <c r="H148" s="29"/>
    </row>
    <row r="149" spans="1:8" s="28" customFormat="1" ht="15" x14ac:dyDescent="0.2">
      <c r="A149" s="30"/>
      <c r="B149" s="26"/>
      <c r="C149" s="26"/>
      <c r="D149" s="27"/>
      <c r="F149" s="29"/>
      <c r="G149" s="29"/>
      <c r="H149" s="29"/>
    </row>
    <row r="150" spans="1:8" s="28" customFormat="1" ht="15" x14ac:dyDescent="0.2">
      <c r="A150" s="30"/>
      <c r="B150" s="26"/>
      <c r="C150" s="26"/>
      <c r="D150" s="27"/>
      <c r="F150" s="29"/>
      <c r="G150" s="29"/>
      <c r="H150" s="29"/>
    </row>
    <row r="151" spans="1:8" s="28" customFormat="1" ht="15" x14ac:dyDescent="0.2">
      <c r="A151" s="30"/>
      <c r="B151" s="26"/>
      <c r="C151" s="26"/>
      <c r="D151" s="27"/>
      <c r="F151" s="29"/>
      <c r="G151" s="29"/>
      <c r="H151" s="29"/>
    </row>
    <row r="152" spans="1:8" s="28" customFormat="1" ht="15" x14ac:dyDescent="0.2">
      <c r="A152" s="30"/>
      <c r="B152" s="26"/>
      <c r="C152" s="26"/>
      <c r="D152" s="27"/>
      <c r="F152" s="29"/>
      <c r="G152" s="29"/>
      <c r="H152" s="29"/>
    </row>
    <row r="153" spans="1:8" s="28" customFormat="1" ht="15" x14ac:dyDescent="0.2">
      <c r="A153" s="30"/>
      <c r="B153" s="26"/>
      <c r="C153" s="26"/>
      <c r="D153" s="27"/>
      <c r="F153" s="29"/>
      <c r="G153" s="29"/>
      <c r="H153" s="29"/>
    </row>
    <row r="154" spans="1:8" s="28" customFormat="1" ht="15" x14ac:dyDescent="0.2">
      <c r="A154" s="30"/>
      <c r="B154" s="26"/>
      <c r="C154" s="26"/>
      <c r="D154" s="27"/>
      <c r="F154" s="29"/>
      <c r="G154" s="29"/>
      <c r="H154" s="29"/>
    </row>
    <row r="155" spans="1:8" s="28" customFormat="1" ht="15" x14ac:dyDescent="0.2">
      <c r="A155" s="30"/>
      <c r="B155" s="26"/>
      <c r="C155" s="26"/>
      <c r="D155" s="27"/>
      <c r="F155" s="29"/>
      <c r="G155" s="29"/>
      <c r="H155" s="29"/>
    </row>
    <row r="156" spans="1:8" s="28" customFormat="1" ht="15" x14ac:dyDescent="0.2">
      <c r="A156" s="30"/>
      <c r="B156" s="26"/>
      <c r="C156" s="26"/>
      <c r="D156" s="27"/>
      <c r="F156" s="29"/>
      <c r="G156" s="29"/>
      <c r="H156" s="29"/>
    </row>
    <row r="157" spans="1:8" s="28" customFormat="1" ht="15" x14ac:dyDescent="0.2">
      <c r="A157" s="30"/>
      <c r="B157" s="26"/>
      <c r="C157" s="26"/>
      <c r="D157" s="27"/>
      <c r="F157" s="29"/>
      <c r="G157" s="29"/>
      <c r="H157" s="29"/>
    </row>
    <row r="158" spans="1:8" s="28" customFormat="1" ht="15" x14ac:dyDescent="0.2">
      <c r="A158" s="30"/>
      <c r="B158" s="26"/>
      <c r="C158" s="26"/>
      <c r="D158" s="27"/>
      <c r="F158" s="29"/>
      <c r="G158" s="29"/>
      <c r="H158" s="29"/>
    </row>
    <row r="159" spans="1:8" s="28" customFormat="1" ht="15" x14ac:dyDescent="0.2">
      <c r="A159" s="30"/>
      <c r="B159" s="26"/>
      <c r="C159" s="26"/>
      <c r="D159" s="27"/>
      <c r="F159" s="29"/>
      <c r="G159" s="29"/>
      <c r="H159" s="29"/>
    </row>
    <row r="160" spans="1:8" s="28" customFormat="1" ht="15" x14ac:dyDescent="0.2">
      <c r="A160" s="30"/>
      <c r="B160" s="26"/>
      <c r="C160" s="26"/>
      <c r="D160" s="27"/>
      <c r="F160" s="29"/>
      <c r="G160" s="29"/>
      <c r="H160" s="29"/>
    </row>
    <row r="161" spans="1:8" s="28" customFormat="1" ht="15" x14ac:dyDescent="0.2">
      <c r="A161" s="30"/>
      <c r="B161" s="26"/>
      <c r="C161" s="26"/>
      <c r="D161" s="27"/>
      <c r="F161" s="29"/>
      <c r="G161" s="29"/>
      <c r="H161" s="29"/>
    </row>
    <row r="162" spans="1:8" s="28" customFormat="1" ht="15" x14ac:dyDescent="0.2">
      <c r="A162" s="30"/>
      <c r="B162" s="26"/>
      <c r="C162" s="26"/>
      <c r="D162" s="27"/>
      <c r="F162" s="29"/>
      <c r="G162" s="29"/>
      <c r="H162" s="29"/>
    </row>
    <row r="163" spans="1:8" s="28" customFormat="1" ht="15" x14ac:dyDescent="0.2">
      <c r="A163" s="30"/>
      <c r="B163" s="26"/>
      <c r="C163" s="26"/>
      <c r="D163" s="27"/>
      <c r="F163" s="29"/>
      <c r="G163" s="29"/>
      <c r="H163" s="29"/>
    </row>
    <row r="164" spans="1:8" s="28" customFormat="1" ht="15" x14ac:dyDescent="0.2">
      <c r="A164" s="30"/>
      <c r="B164" s="26"/>
      <c r="C164" s="26"/>
      <c r="D164" s="27"/>
      <c r="F164" s="29"/>
      <c r="G164" s="29"/>
      <c r="H164" s="29"/>
    </row>
    <row r="165" spans="1:8" s="28" customFormat="1" ht="15" x14ac:dyDescent="0.2">
      <c r="A165" s="30"/>
      <c r="B165" s="26"/>
      <c r="C165" s="26"/>
      <c r="D165" s="27"/>
      <c r="F165" s="29"/>
      <c r="G165" s="29"/>
      <c r="H165" s="29"/>
    </row>
    <row r="166" spans="1:8" s="28" customFormat="1" ht="15" x14ac:dyDescent="0.2">
      <c r="A166" s="30"/>
      <c r="B166" s="26"/>
      <c r="C166" s="26"/>
      <c r="D166" s="27"/>
      <c r="F166" s="29"/>
      <c r="G166" s="29"/>
      <c r="H166" s="29"/>
    </row>
    <row r="167" spans="1:8" s="28" customFormat="1" ht="15" x14ac:dyDescent="0.2">
      <c r="A167" s="30"/>
      <c r="B167" s="26"/>
      <c r="C167" s="26"/>
      <c r="D167" s="27"/>
      <c r="F167" s="29"/>
      <c r="G167" s="29"/>
      <c r="H167" s="29"/>
    </row>
    <row r="168" spans="1:8" s="28" customFormat="1" ht="15" x14ac:dyDescent="0.2">
      <c r="A168" s="30"/>
      <c r="B168" s="26"/>
      <c r="C168" s="26"/>
      <c r="D168" s="27"/>
      <c r="F168" s="29"/>
      <c r="G168" s="29"/>
      <c r="H168" s="29"/>
    </row>
    <row r="169" spans="1:8" s="28" customFormat="1" ht="15" x14ac:dyDescent="0.2">
      <c r="A169" s="30"/>
      <c r="B169" s="26"/>
      <c r="C169" s="26"/>
      <c r="D169" s="27"/>
      <c r="F169" s="29"/>
      <c r="G169" s="29"/>
      <c r="H169" s="29"/>
    </row>
    <row r="170" spans="1:8" s="28" customFormat="1" ht="15" x14ac:dyDescent="0.2">
      <c r="A170" s="30"/>
      <c r="B170" s="26"/>
      <c r="C170" s="26"/>
      <c r="D170" s="27"/>
      <c r="F170" s="29"/>
      <c r="G170" s="29"/>
      <c r="H170" s="29"/>
    </row>
    <row r="171" spans="1:8" s="28" customFormat="1" ht="15" x14ac:dyDescent="0.2">
      <c r="A171" s="30"/>
      <c r="B171" s="26"/>
      <c r="C171" s="26"/>
      <c r="D171" s="27"/>
      <c r="F171" s="29"/>
      <c r="G171" s="29"/>
      <c r="H171" s="29"/>
    </row>
    <row r="172" spans="1:8" s="28" customFormat="1" ht="15" x14ac:dyDescent="0.2">
      <c r="A172" s="30"/>
      <c r="B172" s="26"/>
      <c r="C172" s="26"/>
      <c r="D172" s="27"/>
      <c r="F172" s="29"/>
      <c r="G172" s="29"/>
      <c r="H172" s="29"/>
    </row>
    <row r="173" spans="1:8" s="28" customFormat="1" ht="15" x14ac:dyDescent="0.2">
      <c r="A173" s="30"/>
      <c r="B173" s="26"/>
      <c r="C173" s="26"/>
      <c r="D173" s="27"/>
      <c r="F173" s="29"/>
      <c r="G173" s="29"/>
      <c r="H173" s="29"/>
    </row>
    <row r="174" spans="1:8" s="28" customFormat="1" ht="15" x14ac:dyDescent="0.2">
      <c r="A174" s="30"/>
      <c r="B174" s="26"/>
      <c r="C174" s="26"/>
      <c r="D174" s="27"/>
      <c r="F174" s="29"/>
      <c r="G174" s="29"/>
      <c r="H174" s="29"/>
    </row>
    <row r="175" spans="1:8" s="28" customFormat="1" ht="15" x14ac:dyDescent="0.2">
      <c r="A175" s="30"/>
      <c r="B175" s="26"/>
      <c r="C175" s="26"/>
      <c r="D175" s="27"/>
      <c r="F175" s="29"/>
      <c r="G175" s="29"/>
      <c r="H175" s="29"/>
    </row>
    <row r="176" spans="1:8" s="28" customFormat="1" ht="15" x14ac:dyDescent="0.2">
      <c r="A176" s="30"/>
      <c r="B176" s="26"/>
      <c r="C176" s="26"/>
      <c r="D176" s="27"/>
      <c r="F176" s="29"/>
      <c r="G176" s="29"/>
      <c r="H176" s="29"/>
    </row>
    <row r="177" spans="1:8" s="28" customFormat="1" ht="15" x14ac:dyDescent="0.2">
      <c r="A177" s="30"/>
      <c r="B177" s="26"/>
      <c r="C177" s="26"/>
      <c r="D177" s="27"/>
      <c r="F177" s="29"/>
      <c r="G177" s="29"/>
      <c r="H177" s="29"/>
    </row>
    <row r="178" spans="1:8" s="28" customFormat="1" ht="15" x14ac:dyDescent="0.2">
      <c r="A178" s="30"/>
      <c r="B178" s="26"/>
      <c r="C178" s="26"/>
      <c r="D178" s="27"/>
      <c r="F178" s="29"/>
      <c r="G178" s="29"/>
      <c r="H178" s="29"/>
    </row>
    <row r="179" spans="1:8" s="28" customFormat="1" ht="15" x14ac:dyDescent="0.2">
      <c r="A179" s="30"/>
      <c r="B179" s="26"/>
      <c r="C179" s="26"/>
      <c r="D179" s="27"/>
      <c r="F179" s="29"/>
      <c r="G179" s="29"/>
      <c r="H179" s="29"/>
    </row>
    <row r="180" spans="1:8" s="28" customFormat="1" ht="15" x14ac:dyDescent="0.2">
      <c r="A180" s="30"/>
      <c r="B180" s="26"/>
      <c r="C180" s="26"/>
      <c r="D180" s="27"/>
      <c r="F180" s="29"/>
      <c r="G180" s="29"/>
      <c r="H180" s="29"/>
    </row>
    <row r="181" spans="1:8" s="28" customFormat="1" ht="15" x14ac:dyDescent="0.2">
      <c r="A181" s="30"/>
      <c r="B181" s="26"/>
      <c r="C181" s="26"/>
      <c r="D181" s="27"/>
      <c r="F181" s="29"/>
      <c r="G181" s="29"/>
      <c r="H181" s="29"/>
    </row>
    <row r="182" spans="1:8" s="28" customFormat="1" ht="15" x14ac:dyDescent="0.2">
      <c r="A182" s="30"/>
      <c r="B182" s="26"/>
      <c r="C182" s="26"/>
      <c r="D182" s="27"/>
      <c r="F182" s="29"/>
      <c r="G182" s="29"/>
      <c r="H182" s="29"/>
    </row>
    <row r="183" spans="1:8" ht="15" x14ac:dyDescent="0.2">
      <c r="D183" s="27"/>
      <c r="F183" s="34"/>
      <c r="G183" s="34"/>
      <c r="H183" s="34"/>
    </row>
    <row r="184" spans="1:8" ht="12.75" x14ac:dyDescent="0.2">
      <c r="D184" s="27"/>
    </row>
    <row r="185" spans="1:8" ht="12.75" x14ac:dyDescent="0.2">
      <c r="D185" s="27"/>
    </row>
    <row r="186" spans="1:8" ht="12.75" x14ac:dyDescent="0.2">
      <c r="D186" s="27"/>
    </row>
    <row r="187" spans="1:8" ht="12.75" x14ac:dyDescent="0.2">
      <c r="D187" s="27"/>
    </row>
    <row r="188" spans="1:8" ht="12.75" x14ac:dyDescent="0.2">
      <c r="D188" s="27"/>
    </row>
    <row r="189" spans="1:8" ht="12.75" x14ac:dyDescent="0.2">
      <c r="D189" s="27"/>
    </row>
    <row r="190" spans="1:8" ht="12.75" x14ac:dyDescent="0.2">
      <c r="D190" s="27"/>
    </row>
    <row r="191" spans="1:8" ht="12.75" x14ac:dyDescent="0.2">
      <c r="D191" s="27"/>
    </row>
    <row r="192" spans="1:8" ht="12.75" x14ac:dyDescent="0.2">
      <c r="D192" s="27"/>
    </row>
    <row r="193" spans="4:4" ht="12.75" x14ac:dyDescent="0.2">
      <c r="D193" s="27"/>
    </row>
    <row r="194" spans="4:4" ht="12.75" x14ac:dyDescent="0.2">
      <c r="D194" s="27"/>
    </row>
    <row r="195" spans="4:4" ht="12.75" x14ac:dyDescent="0.2">
      <c r="D195" s="27"/>
    </row>
    <row r="196" spans="4:4" ht="12.75" x14ac:dyDescent="0.2">
      <c r="D196" s="27"/>
    </row>
    <row r="197" spans="4:4" ht="12.75" x14ac:dyDescent="0.2">
      <c r="D197" s="27"/>
    </row>
    <row r="198" spans="4:4" ht="12.75" x14ac:dyDescent="0.2">
      <c r="D198" s="27"/>
    </row>
    <row r="199" spans="4:4" ht="12.75" x14ac:dyDescent="0.2">
      <c r="D199" s="27"/>
    </row>
    <row r="200" spans="4:4" ht="12.75" x14ac:dyDescent="0.2">
      <c r="D200" s="27"/>
    </row>
    <row r="201" spans="4:4" ht="12.75" x14ac:dyDescent="0.2">
      <c r="D201" s="27"/>
    </row>
    <row r="202" spans="4:4" ht="12.75" x14ac:dyDescent="0.2">
      <c r="D202" s="27"/>
    </row>
    <row r="203" spans="4:4" ht="12.75" x14ac:dyDescent="0.2">
      <c r="D203" s="27"/>
    </row>
    <row r="204" spans="4:4" ht="12.75" x14ac:dyDescent="0.2">
      <c r="D204" s="27"/>
    </row>
    <row r="205" spans="4:4" ht="12.75" x14ac:dyDescent="0.2">
      <c r="D205" s="27"/>
    </row>
    <row r="206" spans="4:4" ht="12.75" x14ac:dyDescent="0.2">
      <c r="D206" s="27"/>
    </row>
    <row r="207" spans="4:4" ht="12.75" x14ac:dyDescent="0.2">
      <c r="D207" s="27"/>
    </row>
    <row r="208" spans="4:4" ht="12.75" x14ac:dyDescent="0.2">
      <c r="D208" s="27"/>
    </row>
    <row r="209" spans="4:4" ht="12.75" x14ac:dyDescent="0.2">
      <c r="D209" s="27"/>
    </row>
    <row r="210" spans="4:4" ht="12.75" x14ac:dyDescent="0.2">
      <c r="D210" s="27"/>
    </row>
    <row r="211" spans="4:4" ht="12.75" x14ac:dyDescent="0.2">
      <c r="D211" s="27"/>
    </row>
    <row r="212" spans="4:4" ht="12.75" x14ac:dyDescent="0.2">
      <c r="D212" s="27"/>
    </row>
    <row r="213" spans="4:4" ht="12.75" x14ac:dyDescent="0.2">
      <c r="D213" s="27"/>
    </row>
    <row r="214" spans="4:4" ht="12.75" x14ac:dyDescent="0.2">
      <c r="D214" s="27"/>
    </row>
    <row r="215" spans="4:4" ht="12.75" x14ac:dyDescent="0.2">
      <c r="D215" s="27"/>
    </row>
    <row r="216" spans="4:4" ht="12.75" x14ac:dyDescent="0.2">
      <c r="D216" s="27"/>
    </row>
    <row r="217" spans="4:4" ht="12.75" x14ac:dyDescent="0.2">
      <c r="D217" s="27"/>
    </row>
    <row r="218" spans="4:4" ht="12.75" x14ac:dyDescent="0.2">
      <c r="D218" s="27"/>
    </row>
    <row r="219" spans="4:4" ht="12.75" x14ac:dyDescent="0.2">
      <c r="D219" s="27"/>
    </row>
    <row r="220" spans="4:4" ht="12.75" x14ac:dyDescent="0.2">
      <c r="D220" s="27"/>
    </row>
    <row r="221" spans="4:4" ht="12.75" x14ac:dyDescent="0.2">
      <c r="D221" s="27"/>
    </row>
    <row r="222" spans="4:4" ht="12.75" x14ac:dyDescent="0.2">
      <c r="D222" s="27"/>
    </row>
    <row r="223" spans="4:4" ht="12.75" x14ac:dyDescent="0.2">
      <c r="D223" s="27"/>
    </row>
    <row r="224" spans="4:4" ht="12.75" x14ac:dyDescent="0.2">
      <c r="D224" s="27"/>
    </row>
    <row r="225" spans="4:4" ht="12.75" x14ac:dyDescent="0.2">
      <c r="D225" s="27"/>
    </row>
    <row r="226" spans="4:4" ht="12.75" x14ac:dyDescent="0.2">
      <c r="D226" s="27"/>
    </row>
    <row r="227" spans="4:4" ht="12.75" x14ac:dyDescent="0.2">
      <c r="D227" s="27"/>
    </row>
    <row r="228" spans="4:4" ht="12.75" x14ac:dyDescent="0.2">
      <c r="D228" s="27"/>
    </row>
    <row r="229" spans="4:4" ht="12.75" x14ac:dyDescent="0.2">
      <c r="D229" s="27"/>
    </row>
    <row r="230" spans="4:4" ht="12.75" x14ac:dyDescent="0.2">
      <c r="D230" s="27"/>
    </row>
    <row r="231" spans="4:4" ht="12.75" x14ac:dyDescent="0.2">
      <c r="D231" s="27"/>
    </row>
    <row r="232" spans="4:4" ht="12.75" x14ac:dyDescent="0.2">
      <c r="D232" s="27"/>
    </row>
    <row r="233" spans="4:4" ht="12.75" x14ac:dyDescent="0.2">
      <c r="D233" s="27"/>
    </row>
    <row r="234" spans="4:4" ht="12.75" x14ac:dyDescent="0.2">
      <c r="D234" s="27"/>
    </row>
    <row r="235" spans="4:4" ht="12.75" x14ac:dyDescent="0.2">
      <c r="D235" s="27"/>
    </row>
    <row r="236" spans="4:4" ht="12.75" x14ac:dyDescent="0.2">
      <c r="D236" s="27"/>
    </row>
    <row r="237" spans="4:4" ht="12.75" x14ac:dyDescent="0.2">
      <c r="D237" s="27"/>
    </row>
    <row r="238" spans="4:4" ht="12.75" x14ac:dyDescent="0.2">
      <c r="D238" s="27"/>
    </row>
    <row r="239" spans="4:4" ht="12.75" x14ac:dyDescent="0.2">
      <c r="D239" s="27"/>
    </row>
    <row r="240" spans="4:4" ht="12.75" x14ac:dyDescent="0.2">
      <c r="D240" s="27"/>
    </row>
    <row r="241" spans="4:4" ht="12.75" x14ac:dyDescent="0.2">
      <c r="D241" s="27"/>
    </row>
    <row r="242" spans="4:4" ht="12.75" x14ac:dyDescent="0.2">
      <c r="D242" s="27"/>
    </row>
    <row r="243" spans="4:4" ht="12.75" x14ac:dyDescent="0.2">
      <c r="D243" s="27"/>
    </row>
    <row r="244" spans="4:4" ht="12.75" x14ac:dyDescent="0.2">
      <c r="D244" s="27"/>
    </row>
    <row r="245" spans="4:4" ht="12.75" x14ac:dyDescent="0.2">
      <c r="D245" s="27"/>
    </row>
    <row r="246" spans="4:4" ht="12.75" x14ac:dyDescent="0.2">
      <c r="D246" s="27"/>
    </row>
    <row r="247" spans="4:4" ht="12.75" x14ac:dyDescent="0.2">
      <c r="D247" s="27"/>
    </row>
    <row r="248" spans="4:4" ht="12.75" x14ac:dyDescent="0.2">
      <c r="D248" s="27"/>
    </row>
    <row r="249" spans="4:4" ht="12.75" x14ac:dyDescent="0.2">
      <c r="D249" s="27"/>
    </row>
    <row r="250" spans="4:4" ht="12.75" x14ac:dyDescent="0.2">
      <c r="D250" s="27"/>
    </row>
    <row r="251" spans="4:4" ht="12.75" x14ac:dyDescent="0.2">
      <c r="D251" s="27"/>
    </row>
    <row r="252" spans="4:4" ht="12.75" x14ac:dyDescent="0.2">
      <c r="D252" s="27"/>
    </row>
    <row r="253" spans="4:4" ht="12.75" x14ac:dyDescent="0.2">
      <c r="D253" s="27"/>
    </row>
    <row r="254" spans="4:4" ht="12.75" x14ac:dyDescent="0.2">
      <c r="D254" s="27"/>
    </row>
    <row r="255" spans="4:4" ht="12.75" x14ac:dyDescent="0.2">
      <c r="D255" s="27"/>
    </row>
    <row r="256" spans="4:4" ht="12.75" x14ac:dyDescent="0.2">
      <c r="D256" s="27"/>
    </row>
    <row r="257" spans="4:4" ht="12.75" x14ac:dyDescent="0.2">
      <c r="D257" s="27"/>
    </row>
    <row r="258" spans="4:4" ht="12.75" x14ac:dyDescent="0.2">
      <c r="D258" s="27"/>
    </row>
    <row r="259" spans="4:4" ht="12.75" x14ac:dyDescent="0.2">
      <c r="D259" s="27"/>
    </row>
    <row r="260" spans="4:4" ht="12.75" x14ac:dyDescent="0.2">
      <c r="D260" s="27"/>
    </row>
    <row r="261" spans="4:4" ht="12.75" x14ac:dyDescent="0.2">
      <c r="D261" s="27"/>
    </row>
    <row r="262" spans="4:4" ht="12.75" x14ac:dyDescent="0.2">
      <c r="D262" s="27"/>
    </row>
    <row r="263" spans="4:4" ht="12.75" x14ac:dyDescent="0.2">
      <c r="D263" s="27"/>
    </row>
    <row r="264" spans="4:4" ht="12.75" x14ac:dyDescent="0.2">
      <c r="D264" s="27"/>
    </row>
    <row r="265" spans="4:4" ht="12.75" x14ac:dyDescent="0.2">
      <c r="D265" s="27"/>
    </row>
    <row r="266" spans="4:4" ht="12.75" x14ac:dyDescent="0.2">
      <c r="D266" s="27"/>
    </row>
    <row r="267" spans="4:4" ht="12.75" x14ac:dyDescent="0.2">
      <c r="D267" s="27"/>
    </row>
    <row r="268" spans="4:4" ht="12.75" x14ac:dyDescent="0.2">
      <c r="D268" s="27"/>
    </row>
    <row r="269" spans="4:4" ht="12.75" x14ac:dyDescent="0.2">
      <c r="D269" s="27"/>
    </row>
    <row r="270" spans="4:4" ht="12.75" x14ac:dyDescent="0.2">
      <c r="D270" s="27"/>
    </row>
    <row r="271" spans="4:4" ht="12.75" x14ac:dyDescent="0.2">
      <c r="D271" s="27"/>
    </row>
    <row r="272" spans="4:4" ht="12.75" x14ac:dyDescent="0.2">
      <c r="D272" s="27"/>
    </row>
    <row r="273" spans="4:4" ht="12.75" x14ac:dyDescent="0.2">
      <c r="D273" s="27"/>
    </row>
    <row r="274" spans="4:4" ht="12.75" x14ac:dyDescent="0.2">
      <c r="D274" s="27"/>
    </row>
    <row r="275" spans="4:4" ht="12.75" x14ac:dyDescent="0.2">
      <c r="D275" s="27"/>
    </row>
    <row r="276" spans="4:4" ht="12.75" x14ac:dyDescent="0.2">
      <c r="D276" s="27"/>
    </row>
    <row r="277" spans="4:4" ht="12.75" x14ac:dyDescent="0.2">
      <c r="D277" s="27"/>
    </row>
    <row r="278" spans="4:4" ht="12.75" x14ac:dyDescent="0.2">
      <c r="D278" s="27"/>
    </row>
    <row r="279" spans="4:4" ht="12.75" x14ac:dyDescent="0.2">
      <c r="D279" s="27"/>
    </row>
    <row r="280" spans="4:4" ht="12.75" x14ac:dyDescent="0.2">
      <c r="D280" s="27"/>
    </row>
    <row r="281" spans="4:4" ht="12.75" x14ac:dyDescent="0.2">
      <c r="D281" s="27"/>
    </row>
    <row r="282" spans="4:4" ht="12.75" x14ac:dyDescent="0.2">
      <c r="D282" s="27"/>
    </row>
    <row r="283" spans="4:4" ht="12.75" x14ac:dyDescent="0.2">
      <c r="D283" s="27"/>
    </row>
    <row r="284" spans="4:4" ht="12.75" x14ac:dyDescent="0.2">
      <c r="D284" s="27"/>
    </row>
    <row r="285" spans="4:4" ht="12.75" x14ac:dyDescent="0.2">
      <c r="D285" s="27"/>
    </row>
    <row r="286" spans="4:4" ht="12.75" x14ac:dyDescent="0.2">
      <c r="D286" s="27"/>
    </row>
    <row r="287" spans="4:4" ht="12.75" x14ac:dyDescent="0.2">
      <c r="D287" s="27"/>
    </row>
    <row r="288" spans="4:4" ht="12.75" x14ac:dyDescent="0.2">
      <c r="D288" s="27"/>
    </row>
    <row r="289" spans="4:4" ht="12.75" x14ac:dyDescent="0.2">
      <c r="D289" s="27"/>
    </row>
    <row r="290" spans="4:4" ht="12.75" x14ac:dyDescent="0.2">
      <c r="D290" s="27"/>
    </row>
    <row r="291" spans="4:4" ht="12.75" x14ac:dyDescent="0.2">
      <c r="D291" s="27"/>
    </row>
    <row r="292" spans="4:4" ht="12.75" x14ac:dyDescent="0.2">
      <c r="D292" s="27"/>
    </row>
    <row r="293" spans="4:4" ht="12.75" x14ac:dyDescent="0.2">
      <c r="D293" s="27"/>
    </row>
    <row r="294" spans="4:4" ht="12.75" x14ac:dyDescent="0.2">
      <c r="D294" s="27"/>
    </row>
    <row r="295" spans="4:4" ht="12.75" x14ac:dyDescent="0.2">
      <c r="D295" s="27"/>
    </row>
    <row r="296" spans="4:4" ht="12.75" x14ac:dyDescent="0.2">
      <c r="D296" s="27"/>
    </row>
    <row r="297" spans="4:4" ht="12.75" x14ac:dyDescent="0.2">
      <c r="D297" s="27"/>
    </row>
    <row r="298" spans="4:4" ht="12.75" x14ac:dyDescent="0.2">
      <c r="D298" s="27"/>
    </row>
    <row r="299" spans="4:4" ht="12.75" x14ac:dyDescent="0.2">
      <c r="D299" s="27"/>
    </row>
    <row r="300" spans="4:4" ht="12.75" x14ac:dyDescent="0.2">
      <c r="D300" s="27"/>
    </row>
    <row r="301" spans="4:4" ht="12.75" x14ac:dyDescent="0.2">
      <c r="D301" s="27"/>
    </row>
    <row r="302" spans="4:4" ht="12.75" x14ac:dyDescent="0.2">
      <c r="D302" s="27"/>
    </row>
    <row r="303" spans="4:4" ht="12.75" x14ac:dyDescent="0.2">
      <c r="D303" s="27"/>
    </row>
    <row r="304" spans="4:4" ht="12.75" x14ac:dyDescent="0.2">
      <c r="D304" s="27"/>
    </row>
    <row r="305" spans="4:4" ht="12.75" x14ac:dyDescent="0.2">
      <c r="D305" s="27"/>
    </row>
    <row r="306" spans="4:4" ht="12.75" x14ac:dyDescent="0.2">
      <c r="D306" s="27"/>
    </row>
    <row r="307" spans="4:4" ht="12.75" x14ac:dyDescent="0.2">
      <c r="D307" s="27"/>
    </row>
    <row r="308" spans="4:4" ht="12.75" x14ac:dyDescent="0.2">
      <c r="D308" s="27"/>
    </row>
    <row r="309" spans="4:4" ht="12.75" x14ac:dyDescent="0.2">
      <c r="D309" s="27"/>
    </row>
    <row r="310" spans="4:4" ht="12.75" x14ac:dyDescent="0.2">
      <c r="D310" s="27"/>
    </row>
    <row r="311" spans="4:4" ht="12.75" x14ac:dyDescent="0.2">
      <c r="D311" s="27"/>
    </row>
    <row r="312" spans="4:4" ht="12.75" x14ac:dyDescent="0.2">
      <c r="D312" s="27"/>
    </row>
    <row r="313" spans="4:4" ht="12.75" x14ac:dyDescent="0.2">
      <c r="D313" s="27"/>
    </row>
    <row r="314" spans="4:4" ht="12.75" x14ac:dyDescent="0.2">
      <c r="D314" s="27"/>
    </row>
    <row r="315" spans="4:4" ht="12.75" x14ac:dyDescent="0.2">
      <c r="D315" s="27"/>
    </row>
    <row r="316" spans="4:4" ht="12.75" x14ac:dyDescent="0.2">
      <c r="D316" s="27"/>
    </row>
    <row r="317" spans="4:4" ht="12.75" x14ac:dyDescent="0.2">
      <c r="D317" s="27"/>
    </row>
    <row r="318" spans="4:4" ht="12.75" x14ac:dyDescent="0.2">
      <c r="D318" s="27"/>
    </row>
    <row r="319" spans="4:4" ht="12.75" x14ac:dyDescent="0.2">
      <c r="D319" s="27"/>
    </row>
    <row r="320" spans="4:4" ht="12.75" x14ac:dyDescent="0.2">
      <c r="D320" s="27"/>
    </row>
    <row r="321" spans="4:4" ht="12.75" x14ac:dyDescent="0.2">
      <c r="D321" s="27"/>
    </row>
    <row r="322" spans="4:4" ht="12.75" x14ac:dyDescent="0.2">
      <c r="D322" s="27"/>
    </row>
    <row r="323" spans="4:4" ht="12.75" x14ac:dyDescent="0.2">
      <c r="D323" s="27"/>
    </row>
    <row r="324" spans="4:4" ht="12.75" x14ac:dyDescent="0.2">
      <c r="D324" s="27"/>
    </row>
    <row r="325" spans="4:4" ht="12.75" x14ac:dyDescent="0.2">
      <c r="D325" s="27"/>
    </row>
    <row r="326" spans="4:4" ht="12.75" x14ac:dyDescent="0.2">
      <c r="D326" s="27"/>
    </row>
    <row r="327" spans="4:4" ht="12.75" x14ac:dyDescent="0.2">
      <c r="D327" s="27"/>
    </row>
    <row r="328" spans="4:4" ht="12.75" x14ac:dyDescent="0.2">
      <c r="D328" s="27"/>
    </row>
    <row r="329" spans="4:4" ht="12.75" x14ac:dyDescent="0.2">
      <c r="D329" s="27"/>
    </row>
    <row r="330" spans="4:4" ht="12.75" x14ac:dyDescent="0.2">
      <c r="D330" s="27"/>
    </row>
    <row r="331" spans="4:4" ht="12.75" x14ac:dyDescent="0.2">
      <c r="D331" s="27"/>
    </row>
    <row r="332" spans="4:4" ht="12.75" x14ac:dyDescent="0.2">
      <c r="D332" s="27"/>
    </row>
    <row r="333" spans="4:4" ht="12.75" x14ac:dyDescent="0.2">
      <c r="D333" s="27"/>
    </row>
    <row r="334" spans="4:4" ht="12.75" x14ac:dyDescent="0.2">
      <c r="D334" s="27"/>
    </row>
    <row r="335" spans="4:4" ht="12.75" x14ac:dyDescent="0.2">
      <c r="D335" s="27"/>
    </row>
    <row r="336" spans="4:4" ht="12.75" x14ac:dyDescent="0.2">
      <c r="D336" s="27"/>
    </row>
    <row r="337" spans="4:4" ht="12.75" x14ac:dyDescent="0.2">
      <c r="D337" s="27"/>
    </row>
    <row r="338" spans="4:4" ht="12.75" x14ac:dyDescent="0.2">
      <c r="D338" s="27"/>
    </row>
    <row r="339" spans="4:4" ht="12.75" x14ac:dyDescent="0.2">
      <c r="D339" s="27"/>
    </row>
    <row r="340" spans="4:4" ht="12.75" x14ac:dyDescent="0.2">
      <c r="D340" s="27"/>
    </row>
    <row r="341" spans="4:4" ht="12.75" x14ac:dyDescent="0.2">
      <c r="D341" s="27"/>
    </row>
    <row r="342" spans="4:4" ht="12.75" x14ac:dyDescent="0.2">
      <c r="D342" s="27"/>
    </row>
    <row r="343" spans="4:4" ht="12.75" x14ac:dyDescent="0.2">
      <c r="D343" s="27"/>
    </row>
    <row r="344" spans="4:4" ht="12.75" x14ac:dyDescent="0.2">
      <c r="D344" s="27"/>
    </row>
    <row r="345" spans="4:4" ht="12.75" x14ac:dyDescent="0.2">
      <c r="D345" s="27"/>
    </row>
    <row r="346" spans="4:4" ht="12.75" x14ac:dyDescent="0.2">
      <c r="D346" s="27"/>
    </row>
    <row r="347" spans="4:4" ht="12.75" x14ac:dyDescent="0.2">
      <c r="D347" s="27"/>
    </row>
    <row r="348" spans="4:4" ht="12.75" x14ac:dyDescent="0.2">
      <c r="D348" s="27"/>
    </row>
    <row r="349" spans="4:4" ht="12.75" x14ac:dyDescent="0.2">
      <c r="D349" s="27"/>
    </row>
    <row r="350" spans="4:4" ht="12.75" x14ac:dyDescent="0.2">
      <c r="D350" s="27"/>
    </row>
    <row r="351" spans="4:4" ht="12.75" x14ac:dyDescent="0.2">
      <c r="D351" s="27"/>
    </row>
    <row r="352" spans="4:4" ht="12.75" x14ac:dyDescent="0.2">
      <c r="D352" s="27"/>
    </row>
    <row r="353" spans="4:4" ht="12.75" x14ac:dyDescent="0.2">
      <c r="D353" s="27"/>
    </row>
    <row r="354" spans="4:4" ht="12.75" x14ac:dyDescent="0.2">
      <c r="D354" s="27"/>
    </row>
    <row r="355" spans="4:4" ht="12.75" x14ac:dyDescent="0.2">
      <c r="D355" s="27"/>
    </row>
    <row r="356" spans="4:4" ht="12.75" x14ac:dyDescent="0.2">
      <c r="D356" s="27"/>
    </row>
    <row r="357" spans="4:4" ht="12.75" x14ac:dyDescent="0.2">
      <c r="D357" s="27"/>
    </row>
    <row r="358" spans="4:4" ht="12.75" x14ac:dyDescent="0.2">
      <c r="D358" s="27"/>
    </row>
    <row r="359" spans="4:4" ht="12.75" x14ac:dyDescent="0.2">
      <c r="D359" s="27"/>
    </row>
    <row r="360" spans="4:4" ht="12.75" x14ac:dyDescent="0.2">
      <c r="D360" s="27"/>
    </row>
    <row r="361" spans="4:4" ht="12.75" x14ac:dyDescent="0.2">
      <c r="D361" s="27"/>
    </row>
    <row r="362" spans="4:4" ht="12.75" x14ac:dyDescent="0.2">
      <c r="D362" s="27"/>
    </row>
    <row r="363" spans="4:4" ht="12.75" x14ac:dyDescent="0.2">
      <c r="D363" s="27"/>
    </row>
    <row r="364" spans="4:4" ht="12.75" x14ac:dyDescent="0.2">
      <c r="D364" s="27"/>
    </row>
    <row r="365" spans="4:4" ht="12.75" x14ac:dyDescent="0.2">
      <c r="D365" s="27"/>
    </row>
    <row r="366" spans="4:4" ht="12.75" x14ac:dyDescent="0.2">
      <c r="D366" s="27"/>
    </row>
    <row r="367" spans="4:4" ht="12.75" x14ac:dyDescent="0.2">
      <c r="D367" s="27"/>
    </row>
    <row r="368" spans="4:4" ht="12.75" x14ac:dyDescent="0.2">
      <c r="D368" s="27"/>
    </row>
    <row r="369" spans="4:4" ht="12.75" x14ac:dyDescent="0.2">
      <c r="D369" s="27"/>
    </row>
    <row r="370" spans="4:4" ht="12.75" x14ac:dyDescent="0.2">
      <c r="D370" s="27"/>
    </row>
    <row r="371" spans="4:4" ht="12.75" x14ac:dyDescent="0.2">
      <c r="D371" s="27"/>
    </row>
    <row r="372" spans="4:4" ht="12.75" x14ac:dyDescent="0.2">
      <c r="D372" s="27"/>
    </row>
    <row r="373" spans="4:4" ht="12.75" x14ac:dyDescent="0.2">
      <c r="D373" s="27"/>
    </row>
    <row r="374" spans="4:4" ht="12.75" x14ac:dyDescent="0.2">
      <c r="D374" s="27"/>
    </row>
    <row r="375" spans="4:4" ht="12.75" x14ac:dyDescent="0.2">
      <c r="D375" s="27"/>
    </row>
    <row r="376" spans="4:4" ht="12.75" x14ac:dyDescent="0.2">
      <c r="D376" s="27"/>
    </row>
    <row r="377" spans="4:4" ht="12.75" x14ac:dyDescent="0.2">
      <c r="D377" s="27"/>
    </row>
    <row r="378" spans="4:4" ht="12.75" x14ac:dyDescent="0.2">
      <c r="D378" s="27"/>
    </row>
    <row r="379" spans="4:4" ht="12.75" x14ac:dyDescent="0.2">
      <c r="D379" s="27"/>
    </row>
    <row r="380" spans="4:4" ht="12.75" x14ac:dyDescent="0.2">
      <c r="D380" s="27"/>
    </row>
    <row r="381" spans="4:4" ht="12.75" x14ac:dyDescent="0.2">
      <c r="D381" s="27"/>
    </row>
    <row r="382" spans="4:4" ht="12.75" x14ac:dyDescent="0.2">
      <c r="D382" s="27"/>
    </row>
    <row r="383" spans="4:4" ht="12.75" x14ac:dyDescent="0.2">
      <c r="D383" s="27"/>
    </row>
    <row r="384" spans="4:4" ht="12.75" x14ac:dyDescent="0.2">
      <c r="D384" s="27"/>
    </row>
    <row r="385" spans="4:4" ht="12.75" x14ac:dyDescent="0.2">
      <c r="D385" s="27"/>
    </row>
    <row r="386" spans="4:4" ht="12.75" x14ac:dyDescent="0.2">
      <c r="D386" s="27"/>
    </row>
    <row r="387" spans="4:4" ht="12.75" x14ac:dyDescent="0.2">
      <c r="D387" s="27"/>
    </row>
    <row r="388" spans="4:4" ht="12.75" x14ac:dyDescent="0.2">
      <c r="D388" s="27"/>
    </row>
    <row r="389" spans="4:4" ht="12.75" x14ac:dyDescent="0.2">
      <c r="D389" s="27"/>
    </row>
    <row r="390" spans="4:4" ht="12.75" x14ac:dyDescent="0.2">
      <c r="D390" s="27"/>
    </row>
    <row r="391" spans="4:4" ht="12.75" x14ac:dyDescent="0.2">
      <c r="D391" s="27"/>
    </row>
    <row r="392" spans="4:4" ht="12.75" x14ac:dyDescent="0.2">
      <c r="D392" s="27"/>
    </row>
    <row r="393" spans="4:4" ht="12.75" x14ac:dyDescent="0.2">
      <c r="D393" s="27"/>
    </row>
    <row r="394" spans="4:4" ht="12.75" x14ac:dyDescent="0.2">
      <c r="D394" s="27"/>
    </row>
    <row r="395" spans="4:4" ht="12.75" x14ac:dyDescent="0.2">
      <c r="D395" s="27"/>
    </row>
    <row r="396" spans="4:4" ht="12.75" x14ac:dyDescent="0.2">
      <c r="D396" s="27"/>
    </row>
    <row r="397" spans="4:4" ht="12.75" x14ac:dyDescent="0.2">
      <c r="D397" s="27"/>
    </row>
    <row r="398" spans="4:4" ht="12.75" x14ac:dyDescent="0.2">
      <c r="D398" s="27"/>
    </row>
    <row r="399" spans="4:4" ht="12.75" x14ac:dyDescent="0.2">
      <c r="D399" s="27"/>
    </row>
    <row r="400" spans="4:4" ht="12.75" x14ac:dyDescent="0.2">
      <c r="D400" s="27"/>
    </row>
    <row r="401" spans="4:4" ht="12.75" x14ac:dyDescent="0.2">
      <c r="D401" s="27"/>
    </row>
    <row r="402" spans="4:4" ht="12.75" x14ac:dyDescent="0.2">
      <c r="D402" s="27"/>
    </row>
    <row r="403" spans="4:4" ht="12.75" x14ac:dyDescent="0.2">
      <c r="D403" s="27"/>
    </row>
    <row r="404" spans="4:4" ht="12.75" x14ac:dyDescent="0.2">
      <c r="D404" s="27"/>
    </row>
    <row r="405" spans="4:4" ht="12.75" x14ac:dyDescent="0.2">
      <c r="D405" s="27"/>
    </row>
    <row r="406" spans="4:4" ht="12.75" x14ac:dyDescent="0.2">
      <c r="D406" s="27"/>
    </row>
    <row r="407" spans="4:4" ht="12.75" x14ac:dyDescent="0.2">
      <c r="D407" s="27"/>
    </row>
    <row r="408" spans="4:4" ht="12.75" x14ac:dyDescent="0.2">
      <c r="D408" s="27"/>
    </row>
    <row r="409" spans="4:4" ht="12.75" x14ac:dyDescent="0.2">
      <c r="D409" s="27"/>
    </row>
    <row r="410" spans="4:4" ht="12.75" x14ac:dyDescent="0.2">
      <c r="D410" s="27"/>
    </row>
    <row r="411" spans="4:4" ht="12.75" x14ac:dyDescent="0.2">
      <c r="D411" s="27"/>
    </row>
    <row r="412" spans="4:4" ht="12.75" x14ac:dyDescent="0.2">
      <c r="D412" s="27"/>
    </row>
    <row r="413" spans="4:4" ht="12.75" x14ac:dyDescent="0.2">
      <c r="D413" s="27"/>
    </row>
    <row r="414" spans="4:4" ht="12.75" x14ac:dyDescent="0.2">
      <c r="D414" s="27"/>
    </row>
    <row r="415" spans="4:4" ht="12.75" x14ac:dyDescent="0.2">
      <c r="D415" s="27"/>
    </row>
    <row r="416" spans="4:4" ht="12.75" x14ac:dyDescent="0.2">
      <c r="D416" s="27"/>
    </row>
    <row r="417" spans="4:4" ht="12.75" x14ac:dyDescent="0.2">
      <c r="D417" s="27"/>
    </row>
    <row r="418" spans="4:4" ht="12.75" x14ac:dyDescent="0.2">
      <c r="D418" s="27"/>
    </row>
    <row r="419" spans="4:4" ht="12.75" x14ac:dyDescent="0.2">
      <c r="D419" s="27"/>
    </row>
    <row r="420" spans="4:4" ht="12.75" x14ac:dyDescent="0.2">
      <c r="D420" s="27"/>
    </row>
    <row r="421" spans="4:4" ht="12.75" x14ac:dyDescent="0.2">
      <c r="D421" s="27"/>
    </row>
    <row r="422" spans="4:4" ht="12.75" x14ac:dyDescent="0.2">
      <c r="D422" s="27"/>
    </row>
    <row r="423" spans="4:4" ht="12.75" x14ac:dyDescent="0.2">
      <c r="D423" s="27"/>
    </row>
    <row r="424" spans="4:4" ht="12.75" x14ac:dyDescent="0.2">
      <c r="D424" s="27"/>
    </row>
    <row r="425" spans="4:4" ht="12.75" x14ac:dyDescent="0.2">
      <c r="D425" s="27"/>
    </row>
    <row r="426" spans="4:4" ht="12.75" x14ac:dyDescent="0.2">
      <c r="D426" s="27"/>
    </row>
    <row r="427" spans="4:4" ht="12.75" x14ac:dyDescent="0.2">
      <c r="D427" s="27"/>
    </row>
    <row r="428" spans="4:4" ht="12.75" x14ac:dyDescent="0.2">
      <c r="D428" s="27"/>
    </row>
    <row r="429" spans="4:4" ht="12.75" x14ac:dyDescent="0.2">
      <c r="D429" s="27"/>
    </row>
    <row r="430" spans="4:4" ht="12.75" x14ac:dyDescent="0.2">
      <c r="D430" s="27"/>
    </row>
    <row r="431" spans="4:4" ht="12.75" x14ac:dyDescent="0.2">
      <c r="D431" s="27"/>
    </row>
    <row r="432" spans="4:4" ht="12.75" x14ac:dyDescent="0.2">
      <c r="D432" s="27"/>
    </row>
    <row r="433" spans="4:4" ht="12.75" x14ac:dyDescent="0.2">
      <c r="D433" s="27"/>
    </row>
    <row r="434" spans="4:4" ht="12.75" x14ac:dyDescent="0.2">
      <c r="D434" s="27"/>
    </row>
    <row r="435" spans="4:4" ht="12.75" x14ac:dyDescent="0.2">
      <c r="D435" s="27"/>
    </row>
    <row r="436" spans="4:4" ht="12.75" x14ac:dyDescent="0.2">
      <c r="D436" s="27"/>
    </row>
    <row r="437" spans="4:4" ht="12.75" x14ac:dyDescent="0.2">
      <c r="D437" s="27"/>
    </row>
    <row r="438" spans="4:4" ht="12.75" x14ac:dyDescent="0.2">
      <c r="D438" s="27"/>
    </row>
    <row r="439" spans="4:4" ht="12.75" x14ac:dyDescent="0.2">
      <c r="D439" s="27"/>
    </row>
    <row r="440" spans="4:4" ht="12.75" x14ac:dyDescent="0.2">
      <c r="D440" s="27"/>
    </row>
    <row r="441" spans="4:4" ht="12.75" x14ac:dyDescent="0.2">
      <c r="D441" s="27"/>
    </row>
    <row r="442" spans="4:4" ht="12.75" x14ac:dyDescent="0.2">
      <c r="D442" s="27"/>
    </row>
    <row r="443" spans="4:4" ht="12.75" x14ac:dyDescent="0.2">
      <c r="D443" s="27"/>
    </row>
    <row r="444" spans="4:4" ht="12.75" x14ac:dyDescent="0.2">
      <c r="D444" s="27"/>
    </row>
    <row r="445" spans="4:4" ht="12.75" x14ac:dyDescent="0.2">
      <c r="D445" s="27"/>
    </row>
    <row r="446" spans="4:4" ht="12.75" x14ac:dyDescent="0.2">
      <c r="D446" s="27"/>
    </row>
    <row r="447" spans="4:4" ht="12.75" x14ac:dyDescent="0.2">
      <c r="D447" s="27"/>
    </row>
    <row r="448" spans="4:4" ht="12.75" x14ac:dyDescent="0.2">
      <c r="D448" s="27"/>
    </row>
    <row r="449" spans="4:4" ht="12.75" x14ac:dyDescent="0.2">
      <c r="D449" s="27"/>
    </row>
    <row r="450" spans="4:4" ht="12.75" x14ac:dyDescent="0.2">
      <c r="D450" s="27"/>
    </row>
    <row r="451" spans="4:4" ht="12.75" x14ac:dyDescent="0.2">
      <c r="D451" s="27"/>
    </row>
    <row r="452" spans="4:4" ht="12.75" x14ac:dyDescent="0.2">
      <c r="D452" s="27"/>
    </row>
    <row r="453" spans="4:4" ht="12.75" x14ac:dyDescent="0.2">
      <c r="D453" s="27"/>
    </row>
    <row r="454" spans="4:4" ht="12.75" x14ac:dyDescent="0.2">
      <c r="D454" s="27"/>
    </row>
    <row r="455" spans="4:4" ht="12.75" x14ac:dyDescent="0.2">
      <c r="D455" s="27"/>
    </row>
    <row r="456" spans="4:4" ht="12.75" x14ac:dyDescent="0.2">
      <c r="D456" s="27"/>
    </row>
    <row r="457" spans="4:4" ht="12.75" x14ac:dyDescent="0.2">
      <c r="D457" s="27"/>
    </row>
    <row r="458" spans="4:4" ht="12.75" x14ac:dyDescent="0.2">
      <c r="D458" s="27"/>
    </row>
    <row r="459" spans="4:4" ht="12.75" x14ac:dyDescent="0.2">
      <c r="D459" s="27"/>
    </row>
    <row r="460" spans="4:4" ht="12.75" x14ac:dyDescent="0.2">
      <c r="D460" s="27"/>
    </row>
    <row r="461" spans="4:4" ht="12.75" x14ac:dyDescent="0.2">
      <c r="D461" s="27"/>
    </row>
    <row r="462" spans="4:4" ht="12.75" x14ac:dyDescent="0.2">
      <c r="D462" s="27"/>
    </row>
    <row r="463" spans="4:4" ht="12.75" x14ac:dyDescent="0.2">
      <c r="D463" s="27"/>
    </row>
    <row r="464" spans="4:4" ht="12.75" x14ac:dyDescent="0.2">
      <c r="D464" s="27"/>
    </row>
    <row r="465" spans="4:4" ht="12.75" x14ac:dyDescent="0.2">
      <c r="D465" s="27"/>
    </row>
    <row r="466" spans="4:4" ht="12.75" x14ac:dyDescent="0.2">
      <c r="D466" s="27"/>
    </row>
    <row r="467" spans="4:4" ht="12.75" x14ac:dyDescent="0.2">
      <c r="D467" s="27"/>
    </row>
    <row r="468" spans="4:4" ht="12.75" x14ac:dyDescent="0.2">
      <c r="D468" s="27"/>
    </row>
    <row r="469" spans="4:4" ht="12.75" x14ac:dyDescent="0.2">
      <c r="D469" s="27"/>
    </row>
    <row r="470" spans="4:4" ht="12.75" x14ac:dyDescent="0.2">
      <c r="D470" s="27"/>
    </row>
    <row r="471" spans="4:4" ht="12.75" x14ac:dyDescent="0.2">
      <c r="D471" s="27"/>
    </row>
    <row r="472" spans="4:4" ht="12.75" x14ac:dyDescent="0.2">
      <c r="D472" s="27"/>
    </row>
    <row r="473" spans="4:4" ht="12.75" x14ac:dyDescent="0.2">
      <c r="D473" s="27"/>
    </row>
    <row r="474" spans="4:4" ht="12.75" x14ac:dyDescent="0.2">
      <c r="D474" s="27"/>
    </row>
    <row r="475" spans="4:4" ht="12.75" x14ac:dyDescent="0.2">
      <c r="D475" s="27"/>
    </row>
    <row r="476" spans="4:4" ht="12.75" x14ac:dyDescent="0.2">
      <c r="D476" s="27"/>
    </row>
    <row r="477" spans="4:4" ht="12.75" x14ac:dyDescent="0.2">
      <c r="D477" s="27"/>
    </row>
    <row r="478" spans="4:4" ht="12.75" x14ac:dyDescent="0.2">
      <c r="D478" s="27"/>
    </row>
    <row r="479" spans="4:4" ht="12.75" x14ac:dyDescent="0.2">
      <c r="D479" s="27"/>
    </row>
    <row r="480" spans="4:4" ht="12.75" x14ac:dyDescent="0.2">
      <c r="D480" s="27"/>
    </row>
    <row r="481" spans="4:4" ht="12.75" x14ac:dyDescent="0.2">
      <c r="D481" s="27"/>
    </row>
    <row r="482" spans="4:4" ht="12.75" x14ac:dyDescent="0.2">
      <c r="D482" s="27"/>
    </row>
    <row r="483" spans="4:4" ht="12.75" x14ac:dyDescent="0.2">
      <c r="D483" s="27"/>
    </row>
    <row r="484" spans="4:4" ht="12.75" x14ac:dyDescent="0.2">
      <c r="D484" s="27"/>
    </row>
    <row r="485" spans="4:4" ht="12.75" x14ac:dyDescent="0.2">
      <c r="D485" s="27"/>
    </row>
    <row r="486" spans="4:4" ht="12.75" x14ac:dyDescent="0.2">
      <c r="D486" s="27"/>
    </row>
    <row r="487" spans="4:4" ht="12.75" x14ac:dyDescent="0.2">
      <c r="D487" s="27"/>
    </row>
    <row r="488" spans="4:4" ht="12.75" x14ac:dyDescent="0.2">
      <c r="D488" s="27"/>
    </row>
    <row r="489" spans="4:4" ht="12.75" x14ac:dyDescent="0.2">
      <c r="D489" s="27"/>
    </row>
    <row r="490" spans="4:4" ht="12.75" x14ac:dyDescent="0.2">
      <c r="D490" s="27"/>
    </row>
    <row r="491" spans="4:4" ht="12.75" x14ac:dyDescent="0.2">
      <c r="D491" s="27"/>
    </row>
    <row r="492" spans="4:4" ht="12.75" x14ac:dyDescent="0.2">
      <c r="D492" s="27"/>
    </row>
    <row r="493" spans="4:4" ht="12.75" x14ac:dyDescent="0.2">
      <c r="D493" s="27"/>
    </row>
    <row r="494" spans="4:4" ht="12.75" x14ac:dyDescent="0.2">
      <c r="D494" s="27"/>
    </row>
    <row r="495" spans="4:4" ht="12.75" x14ac:dyDescent="0.2">
      <c r="D495" s="27"/>
    </row>
    <row r="496" spans="4:4" ht="12.75" x14ac:dyDescent="0.2">
      <c r="D496" s="27"/>
    </row>
    <row r="497" spans="4:4" ht="12.75" x14ac:dyDescent="0.2">
      <c r="D497" s="27"/>
    </row>
    <row r="498" spans="4:4" ht="12.75" x14ac:dyDescent="0.2">
      <c r="D498" s="27"/>
    </row>
    <row r="499" spans="4:4" ht="12.75" x14ac:dyDescent="0.2">
      <c r="D499" s="27"/>
    </row>
    <row r="500" spans="4:4" ht="12.75" x14ac:dyDescent="0.2">
      <c r="D500" s="27"/>
    </row>
    <row r="501" spans="4:4" ht="12.75" x14ac:dyDescent="0.2">
      <c r="D501" s="27"/>
    </row>
    <row r="502" spans="4:4" ht="12.75" x14ac:dyDescent="0.2">
      <c r="D502" s="27"/>
    </row>
    <row r="503" spans="4:4" ht="12.75" x14ac:dyDescent="0.2">
      <c r="D503" s="27"/>
    </row>
    <row r="504" spans="4:4" ht="12.75" x14ac:dyDescent="0.2">
      <c r="D504" s="27"/>
    </row>
    <row r="505" spans="4:4" ht="12.75" x14ac:dyDescent="0.2">
      <c r="D505" s="27"/>
    </row>
    <row r="506" spans="4:4" ht="12.75" x14ac:dyDescent="0.2">
      <c r="D506" s="27"/>
    </row>
    <row r="507" spans="4:4" ht="12.75" x14ac:dyDescent="0.2">
      <c r="D507" s="27"/>
    </row>
    <row r="508" spans="4:4" ht="12.75" x14ac:dyDescent="0.2">
      <c r="D508" s="27"/>
    </row>
    <row r="509" spans="4:4" ht="12.75" x14ac:dyDescent="0.2">
      <c r="D509" s="27"/>
    </row>
    <row r="510" spans="4:4" ht="12.75" x14ac:dyDescent="0.2">
      <c r="D510" s="27"/>
    </row>
    <row r="511" spans="4:4" ht="12.75" x14ac:dyDescent="0.2">
      <c r="D511" s="27"/>
    </row>
    <row r="512" spans="4:4" ht="12.75" x14ac:dyDescent="0.2">
      <c r="D512" s="27"/>
    </row>
    <row r="513" spans="4:4" ht="12.75" x14ac:dyDescent="0.2">
      <c r="D513" s="27"/>
    </row>
    <row r="514" spans="4:4" ht="12.75" x14ac:dyDescent="0.2">
      <c r="D514" s="27"/>
    </row>
    <row r="515" spans="4:4" ht="12.75" x14ac:dyDescent="0.2">
      <c r="D515" s="27"/>
    </row>
    <row r="516" spans="4:4" ht="12.75" x14ac:dyDescent="0.2">
      <c r="D516" s="27"/>
    </row>
    <row r="517" spans="4:4" ht="12.75" x14ac:dyDescent="0.2">
      <c r="D517" s="27"/>
    </row>
    <row r="518" spans="4:4" ht="12.75" x14ac:dyDescent="0.2">
      <c r="D518" s="27"/>
    </row>
    <row r="519" spans="4:4" ht="12.75" x14ac:dyDescent="0.2">
      <c r="D519" s="27"/>
    </row>
    <row r="520" spans="4:4" ht="12.75" x14ac:dyDescent="0.2">
      <c r="D520" s="27"/>
    </row>
    <row r="521" spans="4:4" ht="12.75" x14ac:dyDescent="0.2">
      <c r="D521" s="27"/>
    </row>
    <row r="522" spans="4:4" ht="12.75" x14ac:dyDescent="0.2">
      <c r="D522" s="27"/>
    </row>
    <row r="523" spans="4:4" ht="12.75" x14ac:dyDescent="0.2">
      <c r="D523" s="27"/>
    </row>
    <row r="524" spans="4:4" ht="12.75" x14ac:dyDescent="0.2">
      <c r="D524" s="27"/>
    </row>
    <row r="525" spans="4:4" ht="12.75" x14ac:dyDescent="0.2">
      <c r="D525" s="27"/>
    </row>
    <row r="526" spans="4:4" ht="12.75" x14ac:dyDescent="0.2">
      <c r="D526" s="27"/>
    </row>
    <row r="527" spans="4:4" ht="12.75" x14ac:dyDescent="0.2">
      <c r="D527" s="27"/>
    </row>
    <row r="528" spans="4:4" ht="12.75" x14ac:dyDescent="0.2">
      <c r="D528" s="27"/>
    </row>
    <row r="529" spans="4:4" ht="12.75" x14ac:dyDescent="0.2">
      <c r="D529" s="27"/>
    </row>
    <row r="530" spans="4:4" ht="12.75" x14ac:dyDescent="0.2">
      <c r="D530" s="27"/>
    </row>
    <row r="531" spans="4:4" ht="12.75" x14ac:dyDescent="0.2">
      <c r="D531" s="27"/>
    </row>
    <row r="532" spans="4:4" ht="12.75" x14ac:dyDescent="0.2">
      <c r="D532" s="27"/>
    </row>
    <row r="533" spans="4:4" ht="12.75" x14ac:dyDescent="0.2">
      <c r="D533" s="27"/>
    </row>
    <row r="534" spans="4:4" ht="12.75" x14ac:dyDescent="0.2">
      <c r="D534" s="27"/>
    </row>
    <row r="535" spans="4:4" ht="12.75" x14ac:dyDescent="0.2">
      <c r="D535" s="27"/>
    </row>
    <row r="536" spans="4:4" ht="12.75" x14ac:dyDescent="0.2">
      <c r="D536" s="27"/>
    </row>
    <row r="537" spans="4:4" ht="12.75" x14ac:dyDescent="0.2">
      <c r="D537" s="27"/>
    </row>
    <row r="538" spans="4:4" ht="12.75" x14ac:dyDescent="0.2">
      <c r="D538" s="27"/>
    </row>
    <row r="539" spans="4:4" ht="12.75" x14ac:dyDescent="0.2">
      <c r="D539" s="27"/>
    </row>
    <row r="540" spans="4:4" ht="12.75" x14ac:dyDescent="0.2">
      <c r="D540" s="27"/>
    </row>
    <row r="541" spans="4:4" ht="12.75" x14ac:dyDescent="0.2">
      <c r="D541" s="27"/>
    </row>
    <row r="542" spans="4:4" ht="12.75" x14ac:dyDescent="0.2">
      <c r="D542" s="27"/>
    </row>
    <row r="543" spans="4:4" ht="12.75" x14ac:dyDescent="0.2">
      <c r="D543" s="27"/>
    </row>
    <row r="544" spans="4:4" ht="12.75" x14ac:dyDescent="0.2">
      <c r="D544" s="27"/>
    </row>
    <row r="545" spans="4:4" ht="12.75" x14ac:dyDescent="0.2">
      <c r="D545" s="27"/>
    </row>
    <row r="546" spans="4:4" ht="12.75" x14ac:dyDescent="0.2">
      <c r="D546" s="27"/>
    </row>
    <row r="547" spans="4:4" ht="12.75" x14ac:dyDescent="0.2">
      <c r="D547" s="27"/>
    </row>
  </sheetData>
  <mergeCells count="10">
    <mergeCell ref="N15:N16"/>
    <mergeCell ref="O15:O16"/>
    <mergeCell ref="P15:P16"/>
    <mergeCell ref="Q15:Q16"/>
    <mergeCell ref="F58:K58"/>
    <mergeCell ref="A2:G2"/>
    <mergeCell ref="A56:G56"/>
    <mergeCell ref="F5:K5"/>
    <mergeCell ref="F36:K36"/>
    <mergeCell ref="F49:K49"/>
  </mergeCells>
  <printOptions horizontalCentered="1" verticalCentered="1"/>
  <pageMargins left="0.19685039370078741" right="0.19685039370078741" top="0.19685039370078741" bottom="0.19685039370078741" header="0" footer="0"/>
  <pageSetup paperSize="9" scale="59" fitToHeight="2" orientation="landscape" r:id="rId1"/>
  <headerFooter alignWithMargins="0">
    <oddHeader>&amp;L&amp;F&amp;C&amp;A&amp;R&amp;8Pàgina &amp;P de &amp;N</oddHeader>
  </headerFooter>
  <rowBreaks count="1" manualBreakCount="1">
    <brk id="47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I50"/>
  <sheetViews>
    <sheetView view="pageBreakPreview" topLeftCell="A5" zoomScaleNormal="90" zoomScaleSheetLayoutView="100" workbookViewId="0">
      <selection activeCell="G26" sqref="G26"/>
    </sheetView>
  </sheetViews>
  <sheetFormatPr defaultColWidth="11.42578125" defaultRowHeight="14.25" x14ac:dyDescent="0.2"/>
  <cols>
    <col min="1" max="1" width="7.7109375" style="11" customWidth="1"/>
    <col min="2" max="2" width="8.85546875" style="18" customWidth="1"/>
    <col min="3" max="3" width="8" style="18" customWidth="1"/>
    <col min="4" max="4" width="79.7109375" style="21" customWidth="1"/>
    <col min="5" max="5" width="9.28515625" style="20" customWidth="1"/>
    <col min="6" max="9" width="8.7109375" style="20" customWidth="1"/>
    <col min="10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4" customFormat="1" ht="18" customHeight="1" x14ac:dyDescent="0.2">
      <c r="A2" s="5"/>
      <c r="B2" s="2"/>
      <c r="C2" s="2"/>
      <c r="D2" s="6"/>
    </row>
    <row r="3" spans="1:9" s="4" customFormat="1" ht="18" customHeight="1" x14ac:dyDescent="0.25">
      <c r="A3" s="290" t="s">
        <v>55</v>
      </c>
      <c r="B3" s="290"/>
      <c r="C3" s="290"/>
      <c r="D3" s="290"/>
      <c r="E3" s="290"/>
      <c r="F3" s="290"/>
      <c r="G3" s="290"/>
      <c r="H3" s="290"/>
      <c r="I3" s="290"/>
    </row>
    <row r="4" spans="1:9" s="4" customFormat="1" ht="18" customHeight="1" x14ac:dyDescent="0.2">
      <c r="A4" s="5" t="s">
        <v>2</v>
      </c>
      <c r="B4" s="2"/>
      <c r="C4" s="2"/>
      <c r="D4" s="6"/>
      <c r="F4" s="291" t="s">
        <v>56</v>
      </c>
      <c r="G4" s="291"/>
      <c r="H4" s="291"/>
      <c r="I4" s="291"/>
    </row>
    <row r="5" spans="1:9" s="4" customFormat="1" ht="24" x14ac:dyDescent="0.2">
      <c r="A5" s="5"/>
      <c r="B5" s="7" t="s">
        <v>57</v>
      </c>
      <c r="C5" s="7" t="s">
        <v>58</v>
      </c>
      <c r="D5" s="6"/>
      <c r="E5" s="50" t="s">
        <v>59</v>
      </c>
      <c r="F5" s="8" t="s">
        <v>7</v>
      </c>
      <c r="G5" s="8" t="s">
        <v>8</v>
      </c>
      <c r="H5" s="116" t="s">
        <v>60</v>
      </c>
      <c r="I5" s="116" t="s">
        <v>61</v>
      </c>
    </row>
    <row r="6" spans="1:9" s="4" customFormat="1" ht="18" customHeight="1" x14ac:dyDescent="0.2">
      <c r="A6" s="5"/>
      <c r="B6" s="61" t="s">
        <v>62</v>
      </c>
      <c r="C6" s="61" t="s">
        <v>12</v>
      </c>
      <c r="D6" s="62" t="s">
        <v>63</v>
      </c>
      <c r="E6" s="10">
        <v>78</v>
      </c>
      <c r="F6" s="253">
        <v>45</v>
      </c>
      <c r="G6" s="59"/>
      <c r="H6" s="59"/>
      <c r="I6" s="59"/>
    </row>
    <row r="7" spans="1:9" s="4" customFormat="1" ht="18" customHeight="1" x14ac:dyDescent="0.2">
      <c r="A7" s="5"/>
      <c r="B7" s="61" t="s">
        <v>64</v>
      </c>
      <c r="C7" s="61" t="s">
        <v>12</v>
      </c>
      <c r="D7" s="63" t="s">
        <v>65</v>
      </c>
      <c r="E7" s="12">
        <v>49</v>
      </c>
      <c r="F7" s="60"/>
      <c r="G7" s="257">
        <v>60</v>
      </c>
      <c r="H7" s="60"/>
      <c r="I7" s="60"/>
    </row>
    <row r="8" spans="1:9" s="4" customFormat="1" ht="18" customHeight="1" x14ac:dyDescent="0.2">
      <c r="A8" s="5"/>
      <c r="B8" s="61" t="s">
        <v>66</v>
      </c>
      <c r="C8" s="61" t="s">
        <v>12</v>
      </c>
      <c r="D8" s="63" t="s">
        <v>67</v>
      </c>
      <c r="E8" s="12">
        <v>612</v>
      </c>
      <c r="F8" s="254">
        <v>120</v>
      </c>
      <c r="G8" s="60"/>
      <c r="H8" s="60"/>
      <c r="I8" s="60"/>
    </row>
    <row r="9" spans="1:9" s="4" customFormat="1" ht="18" customHeight="1" x14ac:dyDescent="0.2">
      <c r="A9" s="5"/>
      <c r="B9" s="61" t="s">
        <v>66</v>
      </c>
      <c r="C9" s="61" t="s">
        <v>12</v>
      </c>
      <c r="D9" s="63" t="s">
        <v>67</v>
      </c>
      <c r="E9" s="12"/>
      <c r="F9" s="254">
        <v>120</v>
      </c>
      <c r="G9" s="60"/>
      <c r="H9" s="60"/>
      <c r="I9" s="60"/>
    </row>
    <row r="10" spans="1:9" s="4" customFormat="1" ht="18" customHeight="1" x14ac:dyDescent="0.2">
      <c r="A10" s="11"/>
      <c r="B10" s="61" t="s">
        <v>68</v>
      </c>
      <c r="C10" s="61" t="s">
        <v>12</v>
      </c>
      <c r="D10" s="63" t="s">
        <v>69</v>
      </c>
      <c r="E10" s="12">
        <v>75</v>
      </c>
      <c r="F10" s="60"/>
      <c r="G10" s="257">
        <v>30</v>
      </c>
      <c r="H10" s="60"/>
      <c r="I10" s="60"/>
    </row>
    <row r="11" spans="1:9" s="4" customFormat="1" ht="18" customHeight="1" x14ac:dyDescent="0.2">
      <c r="A11" s="5"/>
      <c r="B11" s="61" t="s">
        <v>16</v>
      </c>
      <c r="C11" s="61" t="s">
        <v>12</v>
      </c>
      <c r="D11" s="63" t="s">
        <v>70</v>
      </c>
      <c r="E11" s="10">
        <v>81</v>
      </c>
      <c r="F11" s="254">
        <v>60</v>
      </c>
      <c r="G11" s="60"/>
      <c r="H11" s="60"/>
      <c r="I11" s="60"/>
    </row>
    <row r="12" spans="1:9" s="4" customFormat="1" ht="18" customHeight="1" x14ac:dyDescent="0.2">
      <c r="A12" s="5"/>
      <c r="B12" s="61" t="s">
        <v>71</v>
      </c>
      <c r="C12" s="61" t="s">
        <v>12</v>
      </c>
      <c r="D12" s="64" t="s">
        <v>72</v>
      </c>
      <c r="E12" s="10">
        <v>184</v>
      </c>
      <c r="F12" s="254">
        <v>120</v>
      </c>
      <c r="G12" s="20"/>
      <c r="H12" s="60"/>
      <c r="I12" s="60">
        <v>30</v>
      </c>
    </row>
    <row r="13" spans="1:9" s="4" customFormat="1" ht="18" customHeight="1" x14ac:dyDescent="0.2">
      <c r="A13" s="5"/>
      <c r="B13" s="61" t="s">
        <v>73</v>
      </c>
      <c r="C13" s="61" t="s">
        <v>12</v>
      </c>
      <c r="D13" s="64" t="s">
        <v>74</v>
      </c>
      <c r="E13" s="10">
        <v>71</v>
      </c>
      <c r="F13" s="60"/>
      <c r="G13" s="257">
        <v>90</v>
      </c>
      <c r="H13" s="60"/>
      <c r="I13" s="60"/>
    </row>
    <row r="14" spans="1:9" s="4" customFormat="1" ht="18" customHeight="1" x14ac:dyDescent="0.2">
      <c r="A14" s="5"/>
      <c r="B14" s="61" t="s">
        <v>73</v>
      </c>
      <c r="C14" s="61" t="s">
        <v>12</v>
      </c>
      <c r="D14" s="64" t="s">
        <v>75</v>
      </c>
      <c r="E14" s="10">
        <v>292</v>
      </c>
      <c r="F14" s="60"/>
      <c r="G14" s="257">
        <v>30</v>
      </c>
      <c r="H14" s="60"/>
      <c r="I14" s="60"/>
    </row>
    <row r="15" spans="1:9" s="4" customFormat="1" ht="18" customHeight="1" x14ac:dyDescent="0.2">
      <c r="A15" s="5"/>
      <c r="B15" s="61" t="s">
        <v>73</v>
      </c>
      <c r="C15" s="61" t="s">
        <v>12</v>
      </c>
      <c r="D15" s="64" t="s">
        <v>76</v>
      </c>
      <c r="E15" s="10"/>
      <c r="F15" s="254">
        <v>20</v>
      </c>
      <c r="G15" s="257">
        <v>30</v>
      </c>
      <c r="H15" s="60"/>
      <c r="I15" s="60"/>
    </row>
    <row r="16" spans="1:9" s="4" customFormat="1" ht="18" customHeight="1" x14ac:dyDescent="0.2">
      <c r="A16" s="11"/>
      <c r="B16" s="61" t="s">
        <v>77</v>
      </c>
      <c r="C16" s="61" t="s">
        <v>12</v>
      </c>
      <c r="D16" s="64" t="s">
        <v>78</v>
      </c>
      <c r="E16" s="12">
        <v>104</v>
      </c>
      <c r="F16" s="60"/>
      <c r="G16" s="257">
        <v>6</v>
      </c>
      <c r="H16" s="60"/>
      <c r="I16" s="60"/>
    </row>
    <row r="17" spans="1:9" s="4" customFormat="1" ht="18" customHeight="1" x14ac:dyDescent="0.2">
      <c r="A17" s="5"/>
      <c r="B17" s="61" t="s">
        <v>79</v>
      </c>
      <c r="C17" s="61" t="s">
        <v>12</v>
      </c>
      <c r="D17" s="64" t="s">
        <v>80</v>
      </c>
      <c r="E17" s="10">
        <v>293</v>
      </c>
      <c r="F17" s="60"/>
      <c r="G17" s="257">
        <v>125</v>
      </c>
      <c r="H17" s="60"/>
      <c r="I17" s="60"/>
    </row>
    <row r="18" spans="1:9" s="4" customFormat="1" ht="6.75" customHeight="1" x14ac:dyDescent="0.2">
      <c r="A18" s="5"/>
      <c r="B18" s="2"/>
      <c r="C18" s="2"/>
      <c r="D18" s="13"/>
      <c r="E18" s="14"/>
      <c r="F18" s="15"/>
      <c r="G18" s="15"/>
      <c r="H18" s="15"/>
      <c r="I18" s="15"/>
    </row>
    <row r="19" spans="1:9" s="4" customFormat="1" ht="20.25" customHeight="1" x14ac:dyDescent="0.2">
      <c r="A19" s="5"/>
      <c r="B19" s="2"/>
      <c r="C19" s="2"/>
      <c r="D19" s="16" t="s">
        <v>18</v>
      </c>
      <c r="E19" s="78">
        <f>SUM(E6:E17)</f>
        <v>1839</v>
      </c>
      <c r="F19" s="58">
        <f>SUM(F6:F17)</f>
        <v>485</v>
      </c>
      <c r="G19" s="58">
        <f>SUM(G6:G17)</f>
        <v>371</v>
      </c>
      <c r="H19" s="58">
        <f t="shared" ref="H19:I19" si="0">SUM(H6:H17)</f>
        <v>0</v>
      </c>
      <c r="I19" s="58">
        <f t="shared" si="0"/>
        <v>30</v>
      </c>
    </row>
    <row r="20" spans="1:9" s="4" customFormat="1" ht="12.75" x14ac:dyDescent="0.2">
      <c r="A20" s="5"/>
      <c r="B20" s="2"/>
      <c r="C20" s="2"/>
      <c r="D20" s="6"/>
    </row>
    <row r="21" spans="1:9" s="4" customFormat="1" ht="12.75" x14ac:dyDescent="0.2">
      <c r="A21" s="5" t="s">
        <v>81</v>
      </c>
      <c r="B21" s="2"/>
      <c r="C21" s="2"/>
      <c r="D21" s="6"/>
      <c r="F21" s="291" t="s">
        <v>56</v>
      </c>
      <c r="G21" s="291"/>
      <c r="H21" s="291"/>
      <c r="I21" s="291"/>
    </row>
    <row r="22" spans="1:9" s="4" customFormat="1" ht="24" x14ac:dyDescent="0.2">
      <c r="A22" s="5"/>
      <c r="B22" s="7" t="s">
        <v>57</v>
      </c>
      <c r="C22" s="7" t="s">
        <v>58</v>
      </c>
      <c r="D22" s="6"/>
      <c r="E22" s="50" t="s">
        <v>59</v>
      </c>
      <c r="F22" s="8" t="s">
        <v>7</v>
      </c>
      <c r="G22" s="8" t="s">
        <v>8</v>
      </c>
      <c r="H22" s="116" t="s">
        <v>60</v>
      </c>
      <c r="I22" s="116" t="s">
        <v>61</v>
      </c>
    </row>
    <row r="23" spans="1:9" s="4" customFormat="1" ht="18" customHeight="1" x14ac:dyDescent="0.2">
      <c r="A23" s="5"/>
      <c r="B23" s="9" t="s">
        <v>82</v>
      </c>
      <c r="C23" s="9" t="s">
        <v>83</v>
      </c>
      <c r="D23" s="65" t="s">
        <v>84</v>
      </c>
      <c r="E23" s="54"/>
      <c r="F23" s="255">
        <v>30</v>
      </c>
      <c r="G23" s="54"/>
      <c r="H23" s="54"/>
      <c r="I23" s="147"/>
    </row>
    <row r="24" spans="1:9" s="4" customFormat="1" ht="18" customHeight="1" x14ac:dyDescent="0.2">
      <c r="A24" s="5"/>
      <c r="B24" s="9" t="s">
        <v>62</v>
      </c>
      <c r="C24" s="9" t="s">
        <v>12</v>
      </c>
      <c r="D24" s="65" t="s">
        <v>85</v>
      </c>
      <c r="E24" s="54"/>
      <c r="F24" s="255">
        <v>30</v>
      </c>
      <c r="G24" s="54"/>
      <c r="H24" s="54"/>
      <c r="I24" s="148"/>
    </row>
    <row r="25" spans="1:9" s="4" customFormat="1" ht="18" customHeight="1" x14ac:dyDescent="0.2">
      <c r="A25" s="5"/>
      <c r="B25" s="61" t="s">
        <v>68</v>
      </c>
      <c r="C25" s="61" t="s">
        <v>12</v>
      </c>
      <c r="D25" s="63" t="s">
        <v>86</v>
      </c>
      <c r="E25" s="55">
        <v>15</v>
      </c>
      <c r="F25" s="256">
        <v>15</v>
      </c>
      <c r="G25" s="55"/>
      <c r="H25" s="55"/>
      <c r="I25" s="10">
        <v>20</v>
      </c>
    </row>
    <row r="26" spans="1:9" s="4" customFormat="1" ht="18" customHeight="1" x14ac:dyDescent="0.2">
      <c r="A26" s="5"/>
      <c r="B26" s="61" t="s">
        <v>87</v>
      </c>
      <c r="C26" s="61" t="s">
        <v>12</v>
      </c>
      <c r="D26" s="62" t="s">
        <v>88</v>
      </c>
      <c r="E26" s="55">
        <v>8</v>
      </c>
      <c r="F26" s="55"/>
      <c r="G26" s="258">
        <v>15</v>
      </c>
      <c r="H26" s="55"/>
      <c r="I26" s="10">
        <v>20</v>
      </c>
    </row>
    <row r="27" spans="1:9" s="4" customFormat="1" ht="18" customHeight="1" x14ac:dyDescent="0.2">
      <c r="A27" s="5"/>
      <c r="B27" s="61" t="s">
        <v>89</v>
      </c>
      <c r="C27" s="61" t="s">
        <v>12</v>
      </c>
      <c r="D27" s="64" t="s">
        <v>90</v>
      </c>
      <c r="E27" s="55">
        <v>105</v>
      </c>
      <c r="F27" s="256">
        <v>60</v>
      </c>
      <c r="G27" s="55"/>
      <c r="H27" s="55"/>
      <c r="I27" s="10"/>
    </row>
    <row r="28" spans="1:9" s="4" customFormat="1" ht="18" customHeight="1" x14ac:dyDescent="0.2">
      <c r="A28" s="5"/>
      <c r="B28" s="61" t="s">
        <v>77</v>
      </c>
      <c r="C28" s="61" t="s">
        <v>12</v>
      </c>
      <c r="D28" s="64" t="s">
        <v>91</v>
      </c>
      <c r="E28" s="55"/>
      <c r="F28" s="256">
        <v>15</v>
      </c>
      <c r="G28" s="55"/>
      <c r="H28" s="55"/>
      <c r="I28" s="10"/>
    </row>
    <row r="29" spans="1:9" s="4" customFormat="1" ht="7.5" customHeight="1" x14ac:dyDescent="0.2">
      <c r="A29" s="5"/>
      <c r="B29" s="2"/>
      <c r="C29" s="2"/>
      <c r="D29" s="6"/>
    </row>
    <row r="30" spans="1:9" s="4" customFormat="1" ht="20.25" customHeight="1" x14ac:dyDescent="0.2">
      <c r="A30" s="5"/>
      <c r="B30" s="2"/>
      <c r="C30" s="2"/>
      <c r="D30" s="16" t="s">
        <v>18</v>
      </c>
      <c r="E30" s="78">
        <f>SUM(E23:E28)</f>
        <v>128</v>
      </c>
      <c r="F30" s="58">
        <f>SUM(F23:F28)</f>
        <v>150</v>
      </c>
      <c r="G30" s="58">
        <f>SUM(G23:G28)</f>
        <v>15</v>
      </c>
      <c r="H30" s="58">
        <f>SUM(H23:H28)</f>
        <v>0</v>
      </c>
      <c r="I30" s="58">
        <f>SUM(I23:I28)</f>
        <v>40</v>
      </c>
    </row>
    <row r="31" spans="1:9" s="4" customFormat="1" ht="12.75" x14ac:dyDescent="0.2">
      <c r="A31" s="5"/>
      <c r="B31" s="2"/>
      <c r="C31" s="2"/>
      <c r="D31" s="6"/>
    </row>
    <row r="32" spans="1:9" s="4" customFormat="1" ht="12.75" x14ac:dyDescent="0.2">
      <c r="A32" s="5"/>
      <c r="B32" s="2"/>
      <c r="C32" s="2"/>
      <c r="D32" s="6"/>
    </row>
    <row r="33" spans="1:9" s="4" customFormat="1" ht="20.25" customHeight="1" x14ac:dyDescent="0.2">
      <c r="A33" s="5"/>
      <c r="B33" s="2"/>
      <c r="C33" s="2"/>
      <c r="D33" s="16" t="s">
        <v>49</v>
      </c>
      <c r="E33" s="115">
        <f>E19+E30</f>
        <v>1967</v>
      </c>
      <c r="F33" s="101">
        <f>SUM(F19+F30)</f>
        <v>635</v>
      </c>
      <c r="G33" s="101">
        <f>SUM(G19+G30)</f>
        <v>386</v>
      </c>
      <c r="H33" s="101">
        <f>SUM(H19+H30)</f>
        <v>0</v>
      </c>
      <c r="I33" s="101">
        <f>SUM(I19+I30)</f>
        <v>70</v>
      </c>
    </row>
    <row r="34" spans="1:9" s="4" customFormat="1" ht="12.75" x14ac:dyDescent="0.2">
      <c r="A34" s="5"/>
      <c r="B34" s="2"/>
      <c r="C34" s="2"/>
      <c r="D34" s="6"/>
    </row>
    <row r="35" spans="1:9" s="4" customFormat="1" ht="12.75" x14ac:dyDescent="0.2">
      <c r="A35" s="5"/>
      <c r="B35" s="2"/>
      <c r="C35" s="2"/>
      <c r="D35" s="6"/>
    </row>
    <row r="36" spans="1:9" s="4" customFormat="1" ht="12.75" x14ac:dyDescent="0.2">
      <c r="A36" s="5"/>
      <c r="B36" s="2"/>
      <c r="C36" s="2"/>
      <c r="D36" s="6"/>
    </row>
    <row r="37" spans="1:9" s="4" customFormat="1" ht="12.75" x14ac:dyDescent="0.2">
      <c r="A37" s="5"/>
      <c r="B37" s="2"/>
      <c r="C37" s="2"/>
      <c r="D37" s="6"/>
    </row>
    <row r="38" spans="1:9" s="4" customFormat="1" ht="12.75" x14ac:dyDescent="0.2">
      <c r="A38" s="5"/>
      <c r="B38" s="2"/>
      <c r="C38" s="2"/>
      <c r="D38" s="6"/>
    </row>
    <row r="39" spans="1:9" s="4" customFormat="1" ht="12.75" x14ac:dyDescent="0.2">
      <c r="A39" s="5"/>
      <c r="B39" s="2"/>
      <c r="C39" s="2"/>
      <c r="D39" s="6"/>
    </row>
    <row r="40" spans="1:9" s="4" customFormat="1" ht="12.75" x14ac:dyDescent="0.2">
      <c r="A40" s="5"/>
      <c r="B40" s="2"/>
      <c r="C40" s="2"/>
      <c r="D40" s="6"/>
    </row>
    <row r="41" spans="1:9" ht="12.75" x14ac:dyDescent="0.2">
      <c r="D41" s="19"/>
    </row>
    <row r="42" spans="1:9" ht="12.75" x14ac:dyDescent="0.2">
      <c r="D42" s="19"/>
    </row>
    <row r="43" spans="1:9" ht="12.75" x14ac:dyDescent="0.2">
      <c r="D43" s="19"/>
    </row>
    <row r="44" spans="1:9" ht="12.75" x14ac:dyDescent="0.2">
      <c r="D44" s="19"/>
    </row>
    <row r="45" spans="1:9" ht="12.75" x14ac:dyDescent="0.2">
      <c r="D45" s="19"/>
    </row>
    <row r="46" spans="1:9" ht="12.75" x14ac:dyDescent="0.2">
      <c r="D46" s="19"/>
    </row>
    <row r="47" spans="1:9" ht="12.75" x14ac:dyDescent="0.2">
      <c r="D47" s="19"/>
    </row>
    <row r="48" spans="1:9" ht="12.75" x14ac:dyDescent="0.2">
      <c r="D48" s="19"/>
    </row>
    <row r="49" spans="4:4" ht="12.75" x14ac:dyDescent="0.2">
      <c r="D49" s="19"/>
    </row>
    <row r="50" spans="4:4" ht="12.75" x14ac:dyDescent="0.2">
      <c r="D50" s="19"/>
    </row>
  </sheetData>
  <mergeCells count="3">
    <mergeCell ref="A3:I3"/>
    <mergeCell ref="F4:I4"/>
    <mergeCell ref="F21:I21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 xml:space="preserve">&amp;L&amp;F&amp;C&amp;A&amp;R&amp;8Pàgina &amp;P de&amp;N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C83"/>
  <sheetViews>
    <sheetView view="pageBreakPreview" zoomScaleNormal="90" zoomScaleSheetLayoutView="100" workbookViewId="0">
      <selection activeCell="D29" sqref="D29"/>
    </sheetView>
  </sheetViews>
  <sheetFormatPr defaultColWidth="11.42578125" defaultRowHeight="14.25" x14ac:dyDescent="0.2"/>
  <cols>
    <col min="1" max="1" width="7.7109375" style="11" customWidth="1"/>
    <col min="2" max="2" width="8.85546875" style="18" customWidth="1"/>
    <col min="3" max="3" width="8" style="18" customWidth="1"/>
    <col min="4" max="4" width="79.7109375" style="21" customWidth="1"/>
    <col min="5" max="5" width="7.5703125" style="20" customWidth="1"/>
    <col min="6" max="7" width="8.7109375" style="20" customWidth="1"/>
    <col min="8" max="9" width="8.7109375" style="4" customWidth="1"/>
    <col min="10" max="29" width="11.42578125" style="4"/>
    <col min="30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4" customFormat="1" ht="18" customHeight="1" x14ac:dyDescent="0.25">
      <c r="A2" s="290" t="s">
        <v>92</v>
      </c>
      <c r="B2" s="290"/>
      <c r="C2" s="290"/>
      <c r="D2" s="290"/>
      <c r="E2" s="290"/>
      <c r="F2" s="290"/>
      <c r="G2" s="290"/>
    </row>
    <row r="3" spans="1:9" s="4" customFormat="1" ht="18" customHeight="1" x14ac:dyDescent="0.2">
      <c r="A3" s="5"/>
      <c r="B3" s="2"/>
      <c r="C3" s="2"/>
      <c r="D3" s="6"/>
    </row>
    <row r="4" spans="1:9" s="4" customFormat="1" ht="18" customHeight="1" x14ac:dyDescent="0.25">
      <c r="A4" s="5" t="s">
        <v>2</v>
      </c>
      <c r="B4" s="2"/>
      <c r="C4" s="2"/>
      <c r="D4" s="6"/>
      <c r="F4" s="292" t="s">
        <v>56</v>
      </c>
      <c r="G4" s="292"/>
      <c r="H4" s="293"/>
      <c r="I4" s="293"/>
    </row>
    <row r="5" spans="1:9" s="4" customFormat="1" ht="24" x14ac:dyDescent="0.2">
      <c r="A5" s="5"/>
      <c r="B5" s="7" t="s">
        <v>57</v>
      </c>
      <c r="C5" s="7" t="s">
        <v>58</v>
      </c>
      <c r="D5" s="6"/>
      <c r="E5" s="23" t="s">
        <v>59</v>
      </c>
      <c r="F5" s="8" t="s">
        <v>7</v>
      </c>
      <c r="G5" s="8" t="s">
        <v>8</v>
      </c>
      <c r="H5" s="116" t="s">
        <v>60</v>
      </c>
      <c r="I5" s="116" t="s">
        <v>61</v>
      </c>
    </row>
    <row r="6" spans="1:9" s="4" customFormat="1" ht="18" customHeight="1" x14ac:dyDescent="0.2">
      <c r="A6" s="5"/>
      <c r="B6" s="61" t="s">
        <v>93</v>
      </c>
      <c r="C6" s="61" t="s">
        <v>16</v>
      </c>
      <c r="D6" s="66" t="s">
        <v>94</v>
      </c>
      <c r="E6" s="67">
        <v>471</v>
      </c>
      <c r="F6" s="254">
        <v>395</v>
      </c>
      <c r="G6" s="257">
        <v>120</v>
      </c>
      <c r="H6" s="60">
        <v>360</v>
      </c>
      <c r="I6" s="60">
        <v>60</v>
      </c>
    </row>
    <row r="7" spans="1:9" s="4" customFormat="1" ht="18" customHeight="1" x14ac:dyDescent="0.2">
      <c r="A7" s="5"/>
      <c r="B7" s="61" t="s">
        <v>95</v>
      </c>
      <c r="C7" s="61" t="s">
        <v>16</v>
      </c>
      <c r="D7" s="68" t="s">
        <v>96</v>
      </c>
      <c r="E7" s="67">
        <v>215</v>
      </c>
      <c r="F7" s="60"/>
      <c r="G7" s="257">
        <f>60+270</f>
        <v>330</v>
      </c>
      <c r="H7" s="60"/>
      <c r="I7" s="60"/>
    </row>
    <row r="8" spans="1:9" s="4" customFormat="1" ht="18" customHeight="1" x14ac:dyDescent="0.2">
      <c r="A8" s="5"/>
      <c r="B8" s="61" t="s">
        <v>87</v>
      </c>
      <c r="C8" s="61" t="s">
        <v>16</v>
      </c>
      <c r="D8" s="68" t="s">
        <v>97</v>
      </c>
      <c r="E8" s="67">
        <v>22</v>
      </c>
      <c r="F8" s="60"/>
      <c r="G8" s="257">
        <v>15</v>
      </c>
      <c r="H8" s="60"/>
      <c r="I8" s="60"/>
    </row>
    <row r="9" spans="1:9" s="4" customFormat="1" ht="18" customHeight="1" x14ac:dyDescent="0.2">
      <c r="A9" s="5"/>
      <c r="B9" s="61" t="s">
        <v>64</v>
      </c>
      <c r="C9" s="61" t="s">
        <v>16</v>
      </c>
      <c r="D9" s="66" t="s">
        <v>98</v>
      </c>
      <c r="E9" s="67">
        <v>112</v>
      </c>
      <c r="F9" s="254">
        <v>15</v>
      </c>
      <c r="G9" s="60">
        <v>0</v>
      </c>
      <c r="H9" s="60"/>
      <c r="I9" s="60">
        <v>15</v>
      </c>
    </row>
    <row r="10" spans="1:9" s="4" customFormat="1" ht="5.25" customHeight="1" x14ac:dyDescent="0.2">
      <c r="A10" s="5"/>
      <c r="B10" s="2"/>
      <c r="C10" s="2"/>
      <c r="D10" s="41"/>
      <c r="E10" s="42"/>
      <c r="F10" s="15"/>
      <c r="G10" s="15"/>
      <c r="H10" s="15"/>
      <c r="I10" s="15"/>
    </row>
    <row r="11" spans="1:9" s="4" customFormat="1" ht="20.25" customHeight="1" x14ac:dyDescent="0.2">
      <c r="A11" s="5"/>
      <c r="B11" s="2"/>
      <c r="C11" s="2"/>
      <c r="D11" s="16" t="s">
        <v>18</v>
      </c>
      <c r="E11" s="78">
        <f>SUM(E6:E9)</f>
        <v>820</v>
      </c>
      <c r="F11" s="58">
        <f>SUM(F6:F9)</f>
        <v>410</v>
      </c>
      <c r="G11" s="58">
        <f>SUM(G6:G9)</f>
        <v>465</v>
      </c>
      <c r="H11" s="58">
        <f>SUM(H6:H9)</f>
        <v>360</v>
      </c>
      <c r="I11" s="58">
        <f t="shared" ref="I11" si="0">SUM(I6:I9)</f>
        <v>75</v>
      </c>
    </row>
    <row r="12" spans="1:9" s="4" customFormat="1" ht="18" customHeight="1" x14ac:dyDescent="0.2">
      <c r="A12" s="5"/>
      <c r="B12" s="2"/>
      <c r="C12" s="2"/>
      <c r="D12" s="6"/>
    </row>
    <row r="13" spans="1:9" s="4" customFormat="1" ht="15" x14ac:dyDescent="0.25">
      <c r="A13" s="5" t="s">
        <v>81</v>
      </c>
      <c r="B13" s="2"/>
      <c r="C13" s="2"/>
      <c r="D13" s="6"/>
      <c r="F13" s="292" t="s">
        <v>56</v>
      </c>
      <c r="G13" s="292"/>
      <c r="H13" s="293"/>
      <c r="I13" s="293"/>
    </row>
    <row r="14" spans="1:9" s="4" customFormat="1" ht="24" x14ac:dyDescent="0.2">
      <c r="A14" s="5"/>
      <c r="B14" s="7" t="s">
        <v>57</v>
      </c>
      <c r="C14" s="7" t="s">
        <v>58</v>
      </c>
      <c r="D14" s="6"/>
      <c r="E14" s="23" t="s">
        <v>59</v>
      </c>
      <c r="F14" s="8" t="s">
        <v>7</v>
      </c>
      <c r="G14" s="8" t="s">
        <v>8</v>
      </c>
      <c r="H14" s="116" t="s">
        <v>60</v>
      </c>
      <c r="I14" s="116" t="s">
        <v>61</v>
      </c>
    </row>
    <row r="15" spans="1:9" s="4" customFormat="1" ht="18" customHeight="1" x14ac:dyDescent="0.2">
      <c r="A15" s="5"/>
      <c r="B15" s="61"/>
      <c r="C15" s="61" t="s">
        <v>16</v>
      </c>
      <c r="D15" s="68" t="s">
        <v>99</v>
      </c>
      <c r="E15" s="69"/>
      <c r="F15" s="260">
        <v>45</v>
      </c>
      <c r="G15" s="67"/>
      <c r="H15" s="67"/>
      <c r="I15" s="67">
        <v>45</v>
      </c>
    </row>
    <row r="16" spans="1:9" s="4" customFormat="1" ht="18" customHeight="1" x14ac:dyDescent="0.2">
      <c r="A16" s="5"/>
      <c r="B16" s="61" t="s">
        <v>100</v>
      </c>
      <c r="C16" s="61" t="s">
        <v>16</v>
      </c>
      <c r="D16" s="68" t="s">
        <v>86</v>
      </c>
      <c r="E16" s="69"/>
      <c r="F16" s="260">
        <v>10</v>
      </c>
      <c r="G16" s="67"/>
      <c r="H16" s="67"/>
      <c r="I16" s="67"/>
    </row>
    <row r="17" spans="1:9" s="4" customFormat="1" ht="18" customHeight="1" x14ac:dyDescent="0.2">
      <c r="A17" s="5"/>
      <c r="B17" s="61" t="s">
        <v>100</v>
      </c>
      <c r="C17" s="61" t="s">
        <v>16</v>
      </c>
      <c r="D17" s="68" t="s">
        <v>101</v>
      </c>
      <c r="E17" s="69"/>
      <c r="F17" s="67"/>
      <c r="G17" s="259">
        <v>150</v>
      </c>
      <c r="H17" s="67"/>
      <c r="I17" s="67"/>
    </row>
    <row r="18" spans="1:9" s="4" customFormat="1" ht="18" customHeight="1" x14ac:dyDescent="0.2">
      <c r="A18" s="5"/>
      <c r="B18" s="61" t="s">
        <v>95</v>
      </c>
      <c r="C18" s="61" t="s">
        <v>16</v>
      </c>
      <c r="D18" s="68" t="s">
        <v>102</v>
      </c>
      <c r="E18" s="67">
        <v>215</v>
      </c>
      <c r="F18" s="67"/>
      <c r="G18" s="259">
        <v>60</v>
      </c>
      <c r="H18" s="67"/>
      <c r="I18" s="67"/>
    </row>
    <row r="19" spans="1:9" s="4" customFormat="1" ht="18" customHeight="1" x14ac:dyDescent="0.2">
      <c r="A19" s="5"/>
      <c r="B19" s="61" t="s">
        <v>64</v>
      </c>
      <c r="C19" s="61" t="s">
        <v>16</v>
      </c>
      <c r="D19" s="68" t="s">
        <v>86</v>
      </c>
      <c r="E19" s="69"/>
      <c r="F19" s="260">
        <v>15</v>
      </c>
      <c r="G19" s="67"/>
      <c r="H19" s="67"/>
      <c r="I19" s="67"/>
    </row>
    <row r="20" spans="1:9" s="4" customFormat="1" ht="18" customHeight="1" x14ac:dyDescent="0.2">
      <c r="A20" s="5"/>
      <c r="B20" s="61" t="s">
        <v>103</v>
      </c>
      <c r="C20" s="61" t="s">
        <v>16</v>
      </c>
      <c r="D20" s="68" t="s">
        <v>104</v>
      </c>
      <c r="E20" s="69">
        <v>145</v>
      </c>
      <c r="F20" s="67"/>
      <c r="G20" s="259">
        <v>60</v>
      </c>
      <c r="H20" s="67"/>
      <c r="I20" s="67"/>
    </row>
    <row r="21" spans="1:9" s="4" customFormat="1" ht="18" customHeight="1" x14ac:dyDescent="0.2">
      <c r="A21" s="5"/>
      <c r="B21" s="61" t="s">
        <v>16</v>
      </c>
      <c r="C21" s="61" t="s">
        <v>16</v>
      </c>
      <c r="D21" s="68" t="s">
        <v>105</v>
      </c>
      <c r="E21" s="69">
        <v>15</v>
      </c>
      <c r="F21" s="260">
        <v>6</v>
      </c>
      <c r="G21" s="67"/>
      <c r="H21" s="67"/>
      <c r="I21" s="67"/>
    </row>
    <row r="22" spans="1:9" s="4" customFormat="1" ht="18" customHeight="1" x14ac:dyDescent="0.2">
      <c r="A22" s="5"/>
      <c r="B22" s="61" t="s">
        <v>12</v>
      </c>
      <c r="C22" s="61" t="s">
        <v>16</v>
      </c>
      <c r="D22" s="68" t="s">
        <v>106</v>
      </c>
      <c r="E22" s="69">
        <v>22</v>
      </c>
      <c r="F22" s="260">
        <v>60</v>
      </c>
      <c r="G22" s="67"/>
      <c r="H22" s="67"/>
      <c r="I22" s="67"/>
    </row>
    <row r="23" spans="1:9" s="4" customFormat="1" ht="6.75" customHeight="1" x14ac:dyDescent="0.2">
      <c r="A23" s="5"/>
      <c r="B23" s="2"/>
      <c r="C23" s="2"/>
      <c r="D23" s="6"/>
    </row>
    <row r="24" spans="1:9" s="4" customFormat="1" ht="20.25" customHeight="1" x14ac:dyDescent="0.2">
      <c r="A24" s="5"/>
      <c r="B24" s="2"/>
      <c r="C24" s="2"/>
      <c r="D24" s="16" t="s">
        <v>18</v>
      </c>
      <c r="E24" s="78">
        <f>SUM(E15:E22)</f>
        <v>397</v>
      </c>
      <c r="F24" s="58">
        <f>SUM(F15:F22)</f>
        <v>136</v>
      </c>
      <c r="G24" s="58">
        <f>SUM(G15:G22)</f>
        <v>270</v>
      </c>
      <c r="H24" s="58">
        <f t="shared" ref="H24" si="1">SUM(H15:H22)</f>
        <v>0</v>
      </c>
      <c r="I24" s="58">
        <f>SUM(I15:I22)</f>
        <v>45</v>
      </c>
    </row>
    <row r="25" spans="1:9" s="4" customFormat="1" ht="10.5" customHeight="1" x14ac:dyDescent="0.2">
      <c r="A25" s="5"/>
      <c r="B25" s="2"/>
      <c r="C25" s="2"/>
      <c r="D25" s="6"/>
    </row>
    <row r="26" spans="1:9" s="4" customFormat="1" ht="18" customHeight="1" x14ac:dyDescent="0.2">
      <c r="A26" s="5"/>
      <c r="B26" s="2"/>
      <c r="C26" s="2"/>
      <c r="D26" s="6"/>
    </row>
    <row r="27" spans="1:9" s="4" customFormat="1" ht="18" customHeight="1" x14ac:dyDescent="0.2">
      <c r="A27" s="5"/>
      <c r="B27" s="2"/>
      <c r="C27" s="2"/>
      <c r="D27" s="16" t="s">
        <v>49</v>
      </c>
      <c r="E27" s="115">
        <f>E11+E24</f>
        <v>1217</v>
      </c>
      <c r="F27" s="101">
        <f>SUM(F11+F24)</f>
        <v>546</v>
      </c>
      <c r="G27" s="101">
        <f>SUM(G11+G24)</f>
        <v>735</v>
      </c>
      <c r="H27" s="101">
        <f>SUM(H11+H24)</f>
        <v>360</v>
      </c>
      <c r="I27" s="101">
        <f>SUM(I11+I24)</f>
        <v>120</v>
      </c>
    </row>
    <row r="28" spans="1:9" s="4" customFormat="1" ht="18" customHeight="1" x14ac:dyDescent="0.2">
      <c r="A28" s="5"/>
      <c r="B28" s="2"/>
      <c r="C28" s="2"/>
      <c r="D28" s="6"/>
    </row>
    <row r="29" spans="1:9" s="4" customFormat="1" ht="12.75" x14ac:dyDescent="0.2">
      <c r="A29" s="5"/>
      <c r="B29" s="2"/>
      <c r="C29" s="2"/>
      <c r="D29" s="6"/>
    </row>
    <row r="30" spans="1:9" s="4" customFormat="1" ht="12.75" x14ac:dyDescent="0.2">
      <c r="A30" s="5"/>
      <c r="B30" s="2"/>
      <c r="C30" s="2"/>
      <c r="D30" s="6"/>
    </row>
    <row r="31" spans="1:9" s="4" customFormat="1" ht="12.75" x14ac:dyDescent="0.2">
      <c r="A31" s="5"/>
      <c r="B31" s="2"/>
      <c r="C31" s="2"/>
      <c r="D31" s="6"/>
    </row>
    <row r="32" spans="1:9" s="4" customFormat="1" ht="12.75" x14ac:dyDescent="0.2">
      <c r="A32" s="5"/>
      <c r="B32" s="2"/>
      <c r="C32" s="2"/>
      <c r="D32" s="6"/>
    </row>
    <row r="33" spans="1:4" s="4" customFormat="1" ht="12.75" x14ac:dyDescent="0.2">
      <c r="A33" s="5"/>
      <c r="B33" s="2"/>
      <c r="C33" s="2"/>
      <c r="D33" s="6"/>
    </row>
    <row r="34" spans="1:4" s="4" customFormat="1" ht="12.75" x14ac:dyDescent="0.2">
      <c r="A34" s="5"/>
      <c r="B34" s="2"/>
      <c r="C34" s="2"/>
      <c r="D34" s="6"/>
    </row>
    <row r="35" spans="1:4" s="4" customFormat="1" ht="12.75" x14ac:dyDescent="0.2">
      <c r="A35" s="5"/>
      <c r="B35" s="2"/>
      <c r="C35" s="2"/>
      <c r="D35" s="6"/>
    </row>
    <row r="36" spans="1:4" s="4" customFormat="1" ht="12.75" x14ac:dyDescent="0.2">
      <c r="A36" s="5"/>
      <c r="B36" s="2"/>
      <c r="C36" s="2"/>
      <c r="D36" s="6"/>
    </row>
    <row r="37" spans="1:4" s="4" customFormat="1" ht="12.75" x14ac:dyDescent="0.2">
      <c r="A37" s="5"/>
      <c r="B37" s="2"/>
      <c r="C37" s="2"/>
      <c r="D37" s="6"/>
    </row>
    <row r="38" spans="1:4" s="4" customFormat="1" ht="12.75" x14ac:dyDescent="0.2">
      <c r="A38" s="5"/>
      <c r="B38" s="2"/>
      <c r="C38" s="2"/>
      <c r="D38" s="6"/>
    </row>
    <row r="39" spans="1:4" s="4" customFormat="1" ht="12.75" x14ac:dyDescent="0.2">
      <c r="A39" s="5"/>
      <c r="B39" s="2"/>
      <c r="C39" s="2"/>
      <c r="D39" s="6"/>
    </row>
    <row r="40" spans="1:4" s="4" customFormat="1" ht="12.75" x14ac:dyDescent="0.2">
      <c r="A40" s="5"/>
      <c r="B40" s="2"/>
      <c r="C40" s="2"/>
      <c r="D40" s="6"/>
    </row>
    <row r="41" spans="1:4" s="4" customFormat="1" ht="12.75" x14ac:dyDescent="0.2">
      <c r="A41" s="5"/>
      <c r="B41" s="2"/>
      <c r="C41" s="2"/>
      <c r="D41" s="6"/>
    </row>
    <row r="42" spans="1:4" s="4" customFormat="1" ht="12.75" x14ac:dyDescent="0.2">
      <c r="A42" s="5"/>
      <c r="B42" s="2"/>
      <c r="C42" s="2"/>
      <c r="D42" s="6"/>
    </row>
    <row r="43" spans="1:4" s="4" customFormat="1" ht="12.75" x14ac:dyDescent="0.2">
      <c r="A43" s="5"/>
      <c r="B43" s="2"/>
      <c r="C43" s="2"/>
      <c r="D43" s="6"/>
    </row>
    <row r="44" spans="1:4" s="4" customFormat="1" ht="12.75" x14ac:dyDescent="0.2">
      <c r="A44" s="5"/>
      <c r="B44" s="2"/>
      <c r="C44" s="2"/>
      <c r="D44" s="6"/>
    </row>
    <row r="45" spans="1:4" s="4" customFormat="1" ht="12.75" x14ac:dyDescent="0.2">
      <c r="A45" s="5"/>
      <c r="B45" s="2"/>
      <c r="C45" s="2"/>
      <c r="D45" s="6"/>
    </row>
    <row r="46" spans="1:4" s="4" customFormat="1" ht="12.75" x14ac:dyDescent="0.2">
      <c r="A46" s="5"/>
      <c r="B46" s="2"/>
      <c r="C46" s="2"/>
      <c r="D46" s="6"/>
    </row>
    <row r="47" spans="1:4" s="4" customFormat="1" ht="12.75" x14ac:dyDescent="0.2">
      <c r="A47" s="5"/>
      <c r="B47" s="2"/>
      <c r="C47" s="2"/>
      <c r="D47" s="6"/>
    </row>
    <row r="48" spans="1:4" s="4" customFormat="1" ht="12.75" x14ac:dyDescent="0.2">
      <c r="A48" s="5"/>
      <c r="B48" s="2"/>
      <c r="C48" s="2"/>
      <c r="D48" s="6"/>
    </row>
    <row r="49" spans="1:4" s="4" customFormat="1" ht="12.75" x14ac:dyDescent="0.2">
      <c r="A49" s="5"/>
      <c r="B49" s="2"/>
      <c r="C49" s="2"/>
      <c r="D49" s="6"/>
    </row>
    <row r="50" spans="1:4" s="4" customFormat="1" ht="12.75" x14ac:dyDescent="0.2">
      <c r="A50" s="5"/>
      <c r="B50" s="2"/>
      <c r="C50" s="2"/>
      <c r="D50" s="6"/>
    </row>
    <row r="51" spans="1:4" s="4" customFormat="1" ht="12.75" x14ac:dyDescent="0.2">
      <c r="A51" s="5"/>
      <c r="B51" s="2"/>
      <c r="C51" s="2"/>
      <c r="D51" s="6"/>
    </row>
    <row r="52" spans="1:4" s="4" customFormat="1" ht="12.75" x14ac:dyDescent="0.2">
      <c r="A52" s="5"/>
      <c r="B52" s="2"/>
      <c r="C52" s="2"/>
      <c r="D52" s="6"/>
    </row>
    <row r="53" spans="1:4" s="4" customFormat="1" ht="12.75" x14ac:dyDescent="0.2">
      <c r="A53" s="5"/>
      <c r="B53" s="2"/>
      <c r="C53" s="2"/>
      <c r="D53" s="6"/>
    </row>
    <row r="54" spans="1:4" s="4" customFormat="1" ht="12.75" x14ac:dyDescent="0.2">
      <c r="A54" s="5"/>
      <c r="B54" s="2"/>
      <c r="C54" s="2"/>
      <c r="D54" s="6"/>
    </row>
    <row r="55" spans="1:4" s="4" customFormat="1" ht="12.75" x14ac:dyDescent="0.2">
      <c r="A55" s="5"/>
      <c r="B55" s="2"/>
      <c r="C55" s="2"/>
      <c r="D55" s="6"/>
    </row>
    <row r="56" spans="1:4" s="4" customFormat="1" ht="12.75" x14ac:dyDescent="0.2">
      <c r="A56" s="5"/>
      <c r="B56" s="2"/>
      <c r="C56" s="2"/>
      <c r="D56" s="6"/>
    </row>
    <row r="57" spans="1:4" s="4" customFormat="1" ht="12.75" x14ac:dyDescent="0.2">
      <c r="A57" s="5"/>
      <c r="B57" s="2"/>
      <c r="C57" s="2"/>
      <c r="D57" s="6"/>
    </row>
    <row r="58" spans="1:4" s="4" customFormat="1" ht="12.75" x14ac:dyDescent="0.2">
      <c r="A58" s="5"/>
      <c r="B58" s="2"/>
      <c r="C58" s="2"/>
      <c r="D58" s="6"/>
    </row>
    <row r="59" spans="1:4" s="4" customFormat="1" ht="12.75" x14ac:dyDescent="0.2">
      <c r="A59" s="5"/>
      <c r="B59" s="2"/>
      <c r="C59" s="2"/>
      <c r="D59" s="6"/>
    </row>
    <row r="60" spans="1:4" s="4" customFormat="1" ht="12.75" x14ac:dyDescent="0.2">
      <c r="A60" s="5"/>
      <c r="B60" s="2"/>
      <c r="C60" s="2"/>
      <c r="D60" s="6"/>
    </row>
    <row r="61" spans="1:4" s="4" customFormat="1" ht="12.75" x14ac:dyDescent="0.2">
      <c r="A61" s="5"/>
      <c r="B61" s="2"/>
      <c r="C61" s="2"/>
      <c r="D61" s="6"/>
    </row>
    <row r="62" spans="1:4" s="4" customFormat="1" ht="12.75" x14ac:dyDescent="0.2">
      <c r="A62" s="5"/>
      <c r="B62" s="2"/>
      <c r="C62" s="2"/>
      <c r="D62" s="6"/>
    </row>
    <row r="63" spans="1:4" s="4" customFormat="1" ht="12.75" x14ac:dyDescent="0.2">
      <c r="A63" s="5"/>
      <c r="B63" s="2"/>
      <c r="C63" s="2"/>
      <c r="D63" s="6"/>
    </row>
    <row r="64" spans="1:4" s="4" customFormat="1" ht="12.75" x14ac:dyDescent="0.2">
      <c r="A64" s="5"/>
      <c r="B64" s="2"/>
      <c r="C64" s="2"/>
      <c r="D64" s="6"/>
    </row>
    <row r="65" spans="1:29" s="4" customFormat="1" ht="12.75" x14ac:dyDescent="0.2">
      <c r="A65" s="5"/>
      <c r="B65" s="2"/>
      <c r="C65" s="2"/>
      <c r="D65" s="6"/>
    </row>
    <row r="66" spans="1:29" s="4" customFormat="1" ht="12.75" x14ac:dyDescent="0.2">
      <c r="A66" s="5"/>
      <c r="B66" s="2"/>
      <c r="C66" s="2"/>
      <c r="D66" s="6"/>
    </row>
    <row r="67" spans="1:29" s="4" customFormat="1" ht="12.75" x14ac:dyDescent="0.2">
      <c r="A67" s="5"/>
      <c r="B67" s="2"/>
      <c r="C67" s="2"/>
      <c r="D67" s="6"/>
    </row>
    <row r="68" spans="1:29" s="4" customFormat="1" ht="12.75" x14ac:dyDescent="0.2">
      <c r="A68" s="5"/>
      <c r="B68" s="2"/>
      <c r="C68" s="2"/>
      <c r="D68" s="6"/>
    </row>
    <row r="69" spans="1:29" s="4" customFormat="1" ht="12.75" x14ac:dyDescent="0.2">
      <c r="A69" s="5"/>
      <c r="B69" s="2"/>
      <c r="C69" s="2"/>
      <c r="D69" s="6"/>
    </row>
    <row r="70" spans="1:29" s="4" customFormat="1" ht="12.75" x14ac:dyDescent="0.2">
      <c r="A70" s="5"/>
      <c r="B70" s="2"/>
      <c r="C70" s="2"/>
      <c r="D70" s="6"/>
    </row>
    <row r="71" spans="1:29" s="4" customFormat="1" ht="12.75" x14ac:dyDescent="0.2">
      <c r="A71" s="5"/>
      <c r="B71" s="2"/>
      <c r="C71" s="2"/>
      <c r="D71" s="6"/>
    </row>
    <row r="72" spans="1:29" s="4" customFormat="1" ht="12.75" x14ac:dyDescent="0.2">
      <c r="A72" s="5"/>
      <c r="B72" s="2"/>
      <c r="C72" s="2"/>
      <c r="D72" s="6"/>
    </row>
    <row r="73" spans="1:29" s="4" customFormat="1" ht="12.75" x14ac:dyDescent="0.2">
      <c r="A73" s="5"/>
      <c r="B73" s="2"/>
      <c r="C73" s="2"/>
      <c r="D73" s="6"/>
    </row>
    <row r="74" spans="1:29" ht="12.75" x14ac:dyDescent="0.2">
      <c r="D74" s="19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</row>
    <row r="75" spans="1:29" ht="12.75" x14ac:dyDescent="0.2">
      <c r="D75" s="19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</row>
    <row r="76" spans="1:29" ht="12.75" x14ac:dyDescent="0.2">
      <c r="D76" s="19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</row>
    <row r="77" spans="1:29" ht="12.75" x14ac:dyDescent="0.2">
      <c r="A77" s="20"/>
      <c r="B77" s="20"/>
      <c r="C77" s="20"/>
      <c r="D77" s="19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</row>
    <row r="78" spans="1:29" ht="12.75" x14ac:dyDescent="0.2">
      <c r="A78" s="20"/>
      <c r="B78" s="20"/>
      <c r="C78" s="20"/>
      <c r="D78" s="19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</row>
    <row r="79" spans="1:29" ht="12.75" x14ac:dyDescent="0.2">
      <c r="A79" s="20"/>
      <c r="B79" s="20"/>
      <c r="C79" s="20"/>
      <c r="D79" s="19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</row>
    <row r="80" spans="1:29" ht="12.75" x14ac:dyDescent="0.2">
      <c r="A80" s="20"/>
      <c r="B80" s="20"/>
      <c r="C80" s="20"/>
      <c r="D80" s="19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</row>
    <row r="81" spans="4:4" s="20" customFormat="1" ht="12.75" x14ac:dyDescent="0.2">
      <c r="D81" s="19"/>
    </row>
    <row r="82" spans="4:4" s="20" customFormat="1" ht="12.75" x14ac:dyDescent="0.2">
      <c r="D82" s="19"/>
    </row>
    <row r="83" spans="4:4" s="20" customFormat="1" ht="12.75" x14ac:dyDescent="0.2">
      <c r="D83" s="19"/>
    </row>
  </sheetData>
  <mergeCells count="3">
    <mergeCell ref="A2:G2"/>
    <mergeCell ref="F4:I4"/>
    <mergeCell ref="F13:I13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O67"/>
  <sheetViews>
    <sheetView view="pageBreakPreview" topLeftCell="A2" zoomScaleNormal="90" zoomScaleSheetLayoutView="100" workbookViewId="0">
      <selection activeCell="G24" sqref="G24:G26"/>
    </sheetView>
  </sheetViews>
  <sheetFormatPr defaultColWidth="11.42578125" defaultRowHeight="14.25" x14ac:dyDescent="0.2"/>
  <cols>
    <col min="1" max="1" width="7.85546875" style="11" customWidth="1"/>
    <col min="2" max="2" width="8.85546875" style="18" customWidth="1"/>
    <col min="3" max="3" width="8" style="18" customWidth="1"/>
    <col min="4" max="4" width="79.7109375" style="21" customWidth="1"/>
    <col min="5" max="5" width="8.140625" style="20" customWidth="1"/>
    <col min="6" max="7" width="8.7109375" style="20" customWidth="1"/>
    <col min="8" max="9" width="8.7109375" style="4" customWidth="1"/>
    <col min="10" max="15" width="11.42578125" style="4"/>
    <col min="16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4" customFormat="1" ht="18" customHeight="1" x14ac:dyDescent="0.25">
      <c r="A3" s="290" t="s">
        <v>107</v>
      </c>
      <c r="B3" s="290"/>
      <c r="C3" s="290"/>
      <c r="D3" s="290"/>
      <c r="E3" s="290"/>
      <c r="F3" s="290"/>
      <c r="G3" s="290"/>
    </row>
    <row r="4" spans="1:9" s="4" customFormat="1" ht="18" customHeight="1" x14ac:dyDescent="0.2">
      <c r="A4" s="5"/>
      <c r="B4" s="2"/>
      <c r="C4" s="2"/>
      <c r="D4" s="6"/>
    </row>
    <row r="5" spans="1:9" s="4" customFormat="1" ht="18" customHeight="1" x14ac:dyDescent="0.25">
      <c r="A5" s="5" t="s">
        <v>2</v>
      </c>
      <c r="B5" s="2"/>
      <c r="C5" s="2"/>
      <c r="D5" s="6"/>
      <c r="F5" s="292" t="s">
        <v>3</v>
      </c>
      <c r="G5" s="293"/>
      <c r="H5" s="293"/>
      <c r="I5" s="293"/>
    </row>
    <row r="6" spans="1:9" s="4" customFormat="1" ht="24" x14ac:dyDescent="0.2">
      <c r="A6" s="5"/>
      <c r="B6" s="7" t="s">
        <v>57</v>
      </c>
      <c r="C6" s="7" t="s">
        <v>58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9" s="4" customFormat="1" ht="18" customHeight="1" x14ac:dyDescent="0.2">
      <c r="A7" s="5"/>
      <c r="B7" s="61" t="s">
        <v>62</v>
      </c>
      <c r="C7" s="61" t="s">
        <v>95</v>
      </c>
      <c r="D7" s="64" t="s">
        <v>108</v>
      </c>
      <c r="E7" s="70">
        <v>500</v>
      </c>
      <c r="F7" s="254">
        <v>360</v>
      </c>
      <c r="G7" s="257">
        <v>120</v>
      </c>
      <c r="H7" s="60">
        <v>390</v>
      </c>
      <c r="I7" s="60">
        <v>60</v>
      </c>
    </row>
    <row r="8" spans="1:9" s="4" customFormat="1" ht="18" customHeight="1" x14ac:dyDescent="0.2">
      <c r="A8" s="5"/>
      <c r="B8" s="61" t="s">
        <v>64</v>
      </c>
      <c r="C8" s="61" t="s">
        <v>95</v>
      </c>
      <c r="D8" s="68" t="s">
        <v>109</v>
      </c>
      <c r="E8" s="70">
        <v>500</v>
      </c>
      <c r="F8" s="254">
        <v>395</v>
      </c>
      <c r="G8" s="257">
        <v>120</v>
      </c>
      <c r="H8" s="60">
        <v>390</v>
      </c>
      <c r="I8" s="60">
        <v>60</v>
      </c>
    </row>
    <row r="9" spans="1:9" s="4" customFormat="1" ht="18" customHeight="1" x14ac:dyDescent="0.2">
      <c r="A9" s="5"/>
      <c r="B9" s="61" t="s">
        <v>110</v>
      </c>
      <c r="C9" s="61" t="s">
        <v>95</v>
      </c>
      <c r="D9" s="64" t="s">
        <v>111</v>
      </c>
      <c r="E9" s="70">
        <v>492</v>
      </c>
      <c r="F9" s="60"/>
      <c r="G9" s="257">
        <v>240</v>
      </c>
      <c r="H9" s="60"/>
      <c r="I9" s="60"/>
    </row>
    <row r="10" spans="1:9" s="4" customFormat="1" ht="18" customHeight="1" x14ac:dyDescent="0.2">
      <c r="A10" s="5"/>
      <c r="B10" s="61" t="s">
        <v>95</v>
      </c>
      <c r="C10" s="61" t="s">
        <v>95</v>
      </c>
      <c r="D10" s="68" t="s">
        <v>112</v>
      </c>
      <c r="E10" s="70">
        <v>530</v>
      </c>
      <c r="F10" s="254">
        <v>395</v>
      </c>
      <c r="G10" s="257">
        <v>120</v>
      </c>
      <c r="H10" s="60">
        <v>480</v>
      </c>
      <c r="I10" s="60">
        <v>90</v>
      </c>
    </row>
    <row r="11" spans="1:9" s="4" customFormat="1" ht="18" customHeight="1" x14ac:dyDescent="0.2">
      <c r="A11" s="5"/>
      <c r="B11" s="61" t="s">
        <v>95</v>
      </c>
      <c r="C11" s="61" t="s">
        <v>95</v>
      </c>
      <c r="D11" s="68" t="s">
        <v>113</v>
      </c>
      <c r="E11" s="70">
        <v>145</v>
      </c>
      <c r="F11" s="254">
        <v>30</v>
      </c>
      <c r="G11" s="257">
        <v>75</v>
      </c>
      <c r="H11" s="60"/>
      <c r="I11" s="60"/>
    </row>
    <row r="12" spans="1:9" s="4" customFormat="1" ht="18" customHeight="1" x14ac:dyDescent="0.2">
      <c r="A12" s="5"/>
      <c r="B12" s="61" t="s">
        <v>114</v>
      </c>
      <c r="C12" s="61" t="s">
        <v>95</v>
      </c>
      <c r="D12" s="68" t="s">
        <v>115</v>
      </c>
      <c r="E12" s="70">
        <v>500</v>
      </c>
      <c r="F12" s="254">
        <v>360</v>
      </c>
      <c r="G12" s="257">
        <v>180</v>
      </c>
      <c r="H12" s="60">
        <v>360</v>
      </c>
      <c r="I12" s="60">
        <v>60</v>
      </c>
    </row>
    <row r="13" spans="1:9" s="4" customFormat="1" ht="18" customHeight="1" x14ac:dyDescent="0.2">
      <c r="A13" s="5"/>
      <c r="B13" s="61" t="s">
        <v>116</v>
      </c>
      <c r="C13" s="61" t="s">
        <v>95</v>
      </c>
      <c r="D13" s="64" t="s">
        <v>117</v>
      </c>
      <c r="E13" s="70">
        <v>500</v>
      </c>
      <c r="F13" s="254">
        <v>395</v>
      </c>
      <c r="G13" s="257">
        <v>60</v>
      </c>
      <c r="H13" s="60"/>
      <c r="I13" s="60">
        <v>60</v>
      </c>
    </row>
    <row r="14" spans="1:9" s="4" customFormat="1" ht="18" customHeight="1" x14ac:dyDescent="0.2">
      <c r="A14" s="5"/>
      <c r="B14" s="61" t="s">
        <v>77</v>
      </c>
      <c r="C14" s="61" t="s">
        <v>95</v>
      </c>
      <c r="D14" s="71" t="s">
        <v>118</v>
      </c>
      <c r="E14" s="70">
        <v>525</v>
      </c>
      <c r="F14" s="254">
        <v>480</v>
      </c>
      <c r="G14" s="257">
        <v>120</v>
      </c>
      <c r="H14" s="60">
        <v>360</v>
      </c>
      <c r="I14" s="60">
        <v>60</v>
      </c>
    </row>
    <row r="15" spans="1:9" s="4" customFormat="1" ht="5.25" customHeight="1" x14ac:dyDescent="0.2">
      <c r="A15" s="5"/>
      <c r="B15" s="2"/>
      <c r="C15" s="2"/>
      <c r="D15" s="43"/>
      <c r="E15" s="44"/>
      <c r="F15" s="15"/>
      <c r="G15" s="15"/>
      <c r="H15" s="15"/>
      <c r="I15" s="15"/>
    </row>
    <row r="16" spans="1:9" s="4" customFormat="1" ht="20.25" customHeight="1" x14ac:dyDescent="0.2">
      <c r="A16" s="5"/>
      <c r="B16" s="2"/>
      <c r="C16" s="2"/>
      <c r="D16" s="16" t="s">
        <v>18</v>
      </c>
      <c r="E16" s="17">
        <f>SUM(E7:E14)</f>
        <v>3692</v>
      </c>
      <c r="F16" s="58">
        <f>SUM(F7:F14)</f>
        <v>2415</v>
      </c>
      <c r="G16" s="58">
        <f>SUM(G7:G14)</f>
        <v>1035</v>
      </c>
      <c r="H16" s="58">
        <f>SUM(H7:H14)</f>
        <v>1980</v>
      </c>
      <c r="I16" s="58">
        <f>SUM(I7:I14)</f>
        <v>390</v>
      </c>
    </row>
    <row r="17" spans="1:9" s="4" customFormat="1" ht="7.5" customHeight="1" x14ac:dyDescent="0.2">
      <c r="A17" s="5"/>
      <c r="B17" s="2"/>
      <c r="C17" s="2"/>
      <c r="D17" s="6"/>
    </row>
    <row r="18" spans="1:9" s="4" customFormat="1" ht="18" customHeight="1" x14ac:dyDescent="0.25">
      <c r="A18" s="31" t="s">
        <v>81</v>
      </c>
      <c r="B18" s="2"/>
      <c r="C18" s="2"/>
      <c r="D18" s="6"/>
      <c r="F18" s="292" t="s">
        <v>3</v>
      </c>
      <c r="G18" s="293"/>
      <c r="H18" s="293"/>
      <c r="I18" s="293"/>
    </row>
    <row r="19" spans="1:9" s="4" customFormat="1" ht="24" x14ac:dyDescent="0.2">
      <c r="A19" s="31"/>
      <c r="B19" s="7" t="s">
        <v>57</v>
      </c>
      <c r="C19" s="7" t="s">
        <v>58</v>
      </c>
      <c r="D19" s="6"/>
      <c r="E19" s="23" t="s">
        <v>59</v>
      </c>
      <c r="F19" s="8" t="s">
        <v>7</v>
      </c>
      <c r="G19" s="8" t="s">
        <v>8</v>
      </c>
      <c r="H19" s="116" t="s">
        <v>60</v>
      </c>
      <c r="I19" s="116" t="s">
        <v>61</v>
      </c>
    </row>
    <row r="20" spans="1:9" s="4" customFormat="1" ht="18" customHeight="1" x14ac:dyDescent="0.2">
      <c r="A20" s="5"/>
      <c r="B20" s="61" t="s">
        <v>103</v>
      </c>
      <c r="C20" s="61" t="s">
        <v>95</v>
      </c>
      <c r="D20" s="68" t="s">
        <v>119</v>
      </c>
      <c r="E20" s="73">
        <v>139</v>
      </c>
      <c r="F20" s="70"/>
      <c r="G20" s="262">
        <v>90</v>
      </c>
      <c r="H20" s="70"/>
      <c r="I20" s="70">
        <v>60</v>
      </c>
    </row>
    <row r="21" spans="1:9" s="4" customFormat="1" ht="18" customHeight="1" x14ac:dyDescent="0.2">
      <c r="A21" s="5"/>
      <c r="B21" s="61" t="s">
        <v>110</v>
      </c>
      <c r="C21" s="61" t="s">
        <v>95</v>
      </c>
      <c r="D21" s="68" t="s">
        <v>86</v>
      </c>
      <c r="E21" s="73"/>
      <c r="F21" s="261">
        <v>15</v>
      </c>
      <c r="G21" s="70"/>
      <c r="H21" s="70"/>
      <c r="I21" s="70">
        <v>20</v>
      </c>
    </row>
    <row r="22" spans="1:9" s="4" customFormat="1" ht="18" customHeight="1" x14ac:dyDescent="0.2">
      <c r="A22" s="5"/>
      <c r="B22" s="61" t="s">
        <v>114</v>
      </c>
      <c r="C22" s="61" t="s">
        <v>95</v>
      </c>
      <c r="D22" s="68" t="s">
        <v>120</v>
      </c>
      <c r="E22" s="73">
        <v>15</v>
      </c>
      <c r="F22" s="261">
        <v>6</v>
      </c>
      <c r="G22" s="70"/>
      <c r="H22" s="70"/>
      <c r="I22" s="70"/>
    </row>
    <row r="23" spans="1:9" s="4" customFormat="1" ht="18" customHeight="1" x14ac:dyDescent="0.2">
      <c r="A23" s="5"/>
      <c r="B23" s="61" t="s">
        <v>114</v>
      </c>
      <c r="C23" s="61" t="s">
        <v>95</v>
      </c>
      <c r="D23" s="68" t="s">
        <v>121</v>
      </c>
      <c r="E23" s="73">
        <v>14</v>
      </c>
      <c r="F23" s="261">
        <v>6</v>
      </c>
      <c r="G23" s="70"/>
      <c r="H23" s="70"/>
      <c r="I23" s="70"/>
    </row>
    <row r="24" spans="1:9" s="4" customFormat="1" ht="18" customHeight="1" x14ac:dyDescent="0.2">
      <c r="A24" s="5"/>
      <c r="B24" s="61" t="s">
        <v>89</v>
      </c>
      <c r="C24" s="61" t="s">
        <v>95</v>
      </c>
      <c r="D24" s="68" t="s">
        <v>122</v>
      </c>
      <c r="E24" s="73">
        <v>150</v>
      </c>
      <c r="F24" s="70"/>
      <c r="G24" s="262">
        <v>30</v>
      </c>
      <c r="H24" s="70"/>
      <c r="I24" s="70"/>
    </row>
    <row r="25" spans="1:9" s="4" customFormat="1" ht="18" customHeight="1" x14ac:dyDescent="0.2">
      <c r="A25" s="5"/>
      <c r="B25" s="61" t="s">
        <v>123</v>
      </c>
      <c r="C25" s="61" t="s">
        <v>95</v>
      </c>
      <c r="D25" s="68" t="s">
        <v>124</v>
      </c>
      <c r="E25" s="73">
        <v>13</v>
      </c>
      <c r="F25" s="70"/>
      <c r="G25" s="262">
        <v>60</v>
      </c>
      <c r="H25" s="70"/>
      <c r="I25" s="70"/>
    </row>
    <row r="26" spans="1:9" s="4" customFormat="1" ht="18" customHeight="1" x14ac:dyDescent="0.2">
      <c r="A26" s="5"/>
      <c r="B26" s="61" t="s">
        <v>123</v>
      </c>
      <c r="C26" s="61" t="s">
        <v>95</v>
      </c>
      <c r="D26" s="68" t="s">
        <v>125</v>
      </c>
      <c r="E26" s="73">
        <v>150</v>
      </c>
      <c r="F26" s="70"/>
      <c r="G26" s="262">
        <v>30</v>
      </c>
      <c r="H26" s="70"/>
      <c r="I26" s="70"/>
    </row>
    <row r="27" spans="1:9" s="4" customFormat="1" ht="18" customHeight="1" x14ac:dyDescent="0.2">
      <c r="A27" s="5"/>
      <c r="B27" s="61" t="s">
        <v>77</v>
      </c>
      <c r="C27" s="61" t="s">
        <v>95</v>
      </c>
      <c r="D27" s="68" t="s">
        <v>126</v>
      </c>
      <c r="E27" s="73">
        <v>80</v>
      </c>
      <c r="F27" s="261">
        <v>6</v>
      </c>
      <c r="G27" s="70"/>
      <c r="H27" s="70"/>
      <c r="I27" s="70"/>
    </row>
    <row r="28" spans="1:9" s="4" customFormat="1" ht="6" customHeight="1" x14ac:dyDescent="0.2">
      <c r="A28" s="5"/>
      <c r="B28" s="2"/>
      <c r="C28" s="2"/>
      <c r="D28" s="13"/>
      <c r="E28" s="44"/>
      <c r="F28" s="15"/>
      <c r="G28" s="15"/>
      <c r="H28" s="15"/>
      <c r="I28" s="15"/>
    </row>
    <row r="29" spans="1:9" s="4" customFormat="1" ht="20.25" customHeight="1" x14ac:dyDescent="0.2">
      <c r="A29" s="5"/>
      <c r="B29" s="2"/>
      <c r="C29" s="2"/>
      <c r="D29" s="16" t="s">
        <v>18</v>
      </c>
      <c r="E29" s="17">
        <f>SUM(E20:E27)</f>
        <v>561</v>
      </c>
      <c r="F29" s="17">
        <f>SUM(F20:F27)</f>
        <v>33</v>
      </c>
      <c r="G29" s="58">
        <f>SUM(G20:G27)</f>
        <v>210</v>
      </c>
      <c r="H29" s="58">
        <f>SUM(H20:H27)</f>
        <v>0</v>
      </c>
      <c r="I29" s="58">
        <f>SUM(I20:I27)</f>
        <v>80</v>
      </c>
    </row>
    <row r="30" spans="1:9" s="4" customFormat="1" ht="9.75" customHeight="1" x14ac:dyDescent="0.2">
      <c r="A30" s="5"/>
      <c r="B30" s="2"/>
      <c r="C30" s="2"/>
      <c r="D30" s="6"/>
    </row>
    <row r="31" spans="1:9" s="4" customFormat="1" ht="12.75" x14ac:dyDescent="0.2">
      <c r="A31" s="5"/>
      <c r="B31" s="2"/>
      <c r="C31" s="2"/>
      <c r="D31" s="6"/>
    </row>
    <row r="32" spans="1:9" s="4" customFormat="1" ht="20.25" customHeight="1" x14ac:dyDescent="0.2">
      <c r="A32" s="5"/>
      <c r="B32" s="2"/>
      <c r="C32" s="2"/>
      <c r="D32" s="16" t="s">
        <v>49</v>
      </c>
      <c r="E32" s="102">
        <f>E16+E29</f>
        <v>4253</v>
      </c>
      <c r="F32" s="126">
        <f>SUM(F16+F29)</f>
        <v>2448</v>
      </c>
      <c r="G32" s="101">
        <f>SUM(G16+G29)</f>
        <v>1245</v>
      </c>
      <c r="H32" s="101">
        <f>SUM(H16+H29)</f>
        <v>1980</v>
      </c>
      <c r="I32" s="101">
        <f>SUM(I16+I29)</f>
        <v>470</v>
      </c>
    </row>
    <row r="33" spans="1:4" s="4" customFormat="1" ht="12.75" x14ac:dyDescent="0.2">
      <c r="A33" s="5"/>
      <c r="B33" s="2"/>
      <c r="C33" s="2"/>
      <c r="D33" s="6"/>
    </row>
    <row r="34" spans="1:4" s="4" customFormat="1" ht="12.75" x14ac:dyDescent="0.2">
      <c r="A34" s="5"/>
      <c r="B34" s="2"/>
      <c r="C34" s="2"/>
      <c r="D34" s="6"/>
    </row>
    <row r="35" spans="1:4" s="4" customFormat="1" ht="12.75" x14ac:dyDescent="0.2">
      <c r="A35" s="5"/>
      <c r="B35" s="2"/>
      <c r="C35" s="2"/>
      <c r="D35" s="6"/>
    </row>
    <row r="36" spans="1:4" s="4" customFormat="1" ht="12.75" x14ac:dyDescent="0.2">
      <c r="A36" s="5"/>
      <c r="B36" s="2"/>
      <c r="C36" s="2"/>
      <c r="D36" s="6"/>
    </row>
    <row r="37" spans="1:4" s="4" customFormat="1" ht="12.75" x14ac:dyDescent="0.2">
      <c r="A37" s="5"/>
      <c r="B37" s="2"/>
      <c r="C37" s="2"/>
      <c r="D37" s="6"/>
    </row>
    <row r="38" spans="1:4" s="4" customFormat="1" ht="12.75" x14ac:dyDescent="0.2">
      <c r="A38" s="5"/>
      <c r="B38" s="2"/>
      <c r="C38" s="2"/>
      <c r="D38" s="6"/>
    </row>
    <row r="39" spans="1:4" s="4" customFormat="1" ht="12.75" x14ac:dyDescent="0.2">
      <c r="A39" s="5"/>
      <c r="B39" s="2"/>
      <c r="C39" s="2"/>
      <c r="D39" s="6"/>
    </row>
    <row r="40" spans="1:4" s="4" customFormat="1" ht="12.75" x14ac:dyDescent="0.2">
      <c r="A40" s="5"/>
      <c r="B40" s="2"/>
      <c r="C40" s="2"/>
      <c r="D40" s="6"/>
    </row>
    <row r="41" spans="1:4" s="4" customFormat="1" ht="12.75" x14ac:dyDescent="0.2">
      <c r="A41" s="5"/>
      <c r="B41" s="2"/>
      <c r="C41" s="2"/>
      <c r="D41" s="6"/>
    </row>
    <row r="42" spans="1:4" s="4" customFormat="1" ht="12.75" x14ac:dyDescent="0.2">
      <c r="A42" s="5"/>
      <c r="B42" s="2"/>
      <c r="C42" s="2"/>
      <c r="D42" s="6"/>
    </row>
    <row r="43" spans="1:4" s="4" customFormat="1" ht="12.75" x14ac:dyDescent="0.2">
      <c r="A43" s="5"/>
      <c r="B43" s="2"/>
      <c r="C43" s="2"/>
      <c r="D43" s="6"/>
    </row>
    <row r="44" spans="1:4" s="4" customFormat="1" ht="12.75" x14ac:dyDescent="0.2">
      <c r="A44" s="5"/>
      <c r="B44" s="2"/>
      <c r="C44" s="2"/>
      <c r="D44" s="6"/>
    </row>
    <row r="45" spans="1:4" s="4" customFormat="1" ht="12.75" x14ac:dyDescent="0.2">
      <c r="A45" s="5"/>
      <c r="B45" s="2"/>
      <c r="C45" s="2"/>
      <c r="D45" s="6"/>
    </row>
    <row r="46" spans="1:4" s="4" customFormat="1" ht="12.75" x14ac:dyDescent="0.2">
      <c r="A46" s="5"/>
      <c r="B46" s="2"/>
      <c r="C46" s="2"/>
      <c r="D46" s="6"/>
    </row>
    <row r="47" spans="1:4" s="4" customFormat="1" ht="12.75" x14ac:dyDescent="0.2">
      <c r="A47" s="5"/>
      <c r="B47" s="2"/>
      <c r="C47" s="2"/>
      <c r="D47" s="6"/>
    </row>
    <row r="48" spans="1:4" s="4" customFormat="1" ht="12.75" x14ac:dyDescent="0.2">
      <c r="A48" s="5"/>
      <c r="B48" s="2"/>
      <c r="C48" s="2"/>
      <c r="D48" s="6"/>
    </row>
    <row r="49" spans="1:15" s="4" customFormat="1" ht="12.75" x14ac:dyDescent="0.2">
      <c r="A49" s="5"/>
      <c r="B49" s="2"/>
      <c r="C49" s="2"/>
      <c r="D49" s="6"/>
    </row>
    <row r="50" spans="1:15" s="4" customFormat="1" ht="12.75" x14ac:dyDescent="0.2">
      <c r="A50" s="5"/>
      <c r="B50" s="2"/>
      <c r="C50" s="2"/>
      <c r="D50" s="6"/>
    </row>
    <row r="51" spans="1:15" s="4" customFormat="1" ht="12.75" x14ac:dyDescent="0.2">
      <c r="A51" s="5"/>
      <c r="B51" s="2"/>
      <c r="C51" s="2"/>
      <c r="D51" s="6"/>
    </row>
    <row r="52" spans="1:15" s="4" customFormat="1" ht="12.75" x14ac:dyDescent="0.2">
      <c r="A52" s="5"/>
      <c r="B52" s="2"/>
      <c r="C52" s="2"/>
      <c r="D52" s="6"/>
    </row>
    <row r="53" spans="1:15" s="4" customFormat="1" ht="12.75" x14ac:dyDescent="0.2">
      <c r="A53" s="5"/>
      <c r="B53" s="2"/>
      <c r="C53" s="2"/>
      <c r="D53" s="6"/>
    </row>
    <row r="54" spans="1:15" s="4" customFormat="1" ht="12.75" x14ac:dyDescent="0.2">
      <c r="A54" s="5"/>
      <c r="B54" s="2"/>
      <c r="C54" s="2"/>
      <c r="D54" s="6"/>
    </row>
    <row r="55" spans="1:15" s="4" customFormat="1" ht="12.75" x14ac:dyDescent="0.2">
      <c r="A55" s="5"/>
      <c r="B55" s="2"/>
      <c r="C55" s="2"/>
      <c r="D55" s="6"/>
    </row>
    <row r="56" spans="1:15" s="4" customFormat="1" ht="12.75" x14ac:dyDescent="0.2">
      <c r="A56" s="5"/>
      <c r="B56" s="2"/>
      <c r="C56" s="2"/>
      <c r="D56" s="6"/>
    </row>
    <row r="57" spans="1:15" s="4" customFormat="1" ht="12.75" x14ac:dyDescent="0.2">
      <c r="A57" s="5"/>
      <c r="B57" s="2"/>
      <c r="C57" s="2"/>
      <c r="D57" s="6"/>
    </row>
    <row r="58" spans="1:15" ht="12.75" x14ac:dyDescent="0.2">
      <c r="A58" s="20"/>
      <c r="B58" s="20"/>
      <c r="C58" s="20"/>
      <c r="D58" s="19"/>
      <c r="H58" s="20"/>
      <c r="I58" s="20"/>
      <c r="J58" s="20"/>
      <c r="K58" s="20"/>
      <c r="L58" s="20"/>
      <c r="M58" s="20"/>
      <c r="N58" s="20"/>
      <c r="O58" s="20"/>
    </row>
    <row r="59" spans="1:15" ht="12.75" x14ac:dyDescent="0.2">
      <c r="A59" s="20"/>
      <c r="B59" s="20"/>
      <c r="C59" s="20"/>
      <c r="D59" s="19"/>
      <c r="H59" s="20"/>
      <c r="I59" s="20"/>
      <c r="J59" s="20"/>
      <c r="K59" s="20"/>
      <c r="L59" s="20"/>
      <c r="M59" s="20"/>
      <c r="N59" s="20"/>
      <c r="O59" s="20"/>
    </row>
    <row r="60" spans="1:15" ht="12.75" x14ac:dyDescent="0.2">
      <c r="A60" s="20"/>
      <c r="B60" s="20"/>
      <c r="C60" s="20"/>
      <c r="D60" s="19"/>
      <c r="H60" s="20"/>
      <c r="I60" s="20"/>
      <c r="J60" s="20"/>
      <c r="K60" s="20"/>
      <c r="L60" s="20"/>
      <c r="M60" s="20"/>
      <c r="N60" s="20"/>
      <c r="O60" s="20"/>
    </row>
    <row r="61" spans="1:15" ht="12.75" x14ac:dyDescent="0.2">
      <c r="A61" s="20"/>
      <c r="B61" s="20"/>
      <c r="C61" s="20"/>
      <c r="D61" s="19"/>
      <c r="H61" s="20"/>
      <c r="I61" s="20"/>
      <c r="J61" s="20"/>
      <c r="K61" s="20"/>
      <c r="L61" s="20"/>
      <c r="M61" s="20"/>
      <c r="N61" s="20"/>
      <c r="O61" s="20"/>
    </row>
    <row r="62" spans="1:15" ht="12.75" x14ac:dyDescent="0.2">
      <c r="A62" s="20"/>
      <c r="B62" s="20"/>
      <c r="C62" s="20"/>
      <c r="D62" s="19"/>
      <c r="H62" s="20"/>
      <c r="I62" s="20"/>
      <c r="J62" s="20"/>
      <c r="K62" s="20"/>
      <c r="L62" s="20"/>
      <c r="M62" s="20"/>
      <c r="N62" s="20"/>
      <c r="O62" s="20"/>
    </row>
    <row r="63" spans="1:15" ht="12.75" x14ac:dyDescent="0.2">
      <c r="A63" s="20"/>
      <c r="B63" s="20"/>
      <c r="C63" s="20"/>
      <c r="D63" s="19"/>
      <c r="H63" s="20"/>
      <c r="I63" s="20"/>
      <c r="J63" s="20"/>
      <c r="K63" s="20"/>
      <c r="L63" s="20"/>
      <c r="M63" s="20"/>
      <c r="N63" s="20"/>
      <c r="O63" s="20"/>
    </row>
    <row r="64" spans="1:15" ht="12.75" x14ac:dyDescent="0.2">
      <c r="A64" s="20"/>
      <c r="B64" s="20"/>
      <c r="C64" s="20"/>
      <c r="D64" s="19"/>
      <c r="H64" s="20"/>
      <c r="I64" s="20"/>
      <c r="J64" s="20"/>
      <c r="K64" s="20"/>
      <c r="L64" s="20"/>
      <c r="M64" s="20"/>
      <c r="N64" s="20"/>
      <c r="O64" s="20"/>
    </row>
    <row r="65" spans="4:4" s="20" customFormat="1" ht="12.75" x14ac:dyDescent="0.2">
      <c r="D65" s="19"/>
    </row>
    <row r="66" spans="4:4" s="20" customFormat="1" ht="12.75" x14ac:dyDescent="0.2">
      <c r="D66" s="19"/>
    </row>
    <row r="67" spans="4:4" s="20" customFormat="1" ht="12.75" x14ac:dyDescent="0.2">
      <c r="D67" s="19"/>
    </row>
  </sheetData>
  <mergeCells count="4">
    <mergeCell ref="B2:D2"/>
    <mergeCell ref="A3:G3"/>
    <mergeCell ref="F5:I5"/>
    <mergeCell ref="F18:I18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Z79"/>
  <sheetViews>
    <sheetView view="pageBreakPreview" topLeftCell="A10" zoomScaleNormal="85" zoomScaleSheetLayoutView="100" workbookViewId="0">
      <selection activeCell="G29" sqref="G29"/>
    </sheetView>
  </sheetViews>
  <sheetFormatPr defaultColWidth="11.42578125" defaultRowHeight="14.25" x14ac:dyDescent="0.2"/>
  <cols>
    <col min="1" max="1" width="7.7109375" style="11" customWidth="1"/>
    <col min="2" max="2" width="8.85546875" style="18" customWidth="1"/>
    <col min="3" max="3" width="8" style="18" customWidth="1"/>
    <col min="4" max="4" width="79.7109375" style="21" customWidth="1"/>
    <col min="5" max="5" width="9.28515625" style="20" customWidth="1"/>
    <col min="6" max="7" width="8.7109375" style="20" customWidth="1"/>
    <col min="8" max="9" width="8.7109375" style="4" customWidth="1"/>
    <col min="10" max="26" width="11.42578125" style="4"/>
    <col min="27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4" customFormat="1" ht="18" customHeight="1" x14ac:dyDescent="0.25">
      <c r="A3" s="290" t="s">
        <v>127</v>
      </c>
      <c r="B3" s="290"/>
      <c r="C3" s="290"/>
      <c r="D3" s="290"/>
      <c r="E3" s="290"/>
      <c r="F3" s="290"/>
      <c r="G3" s="290"/>
    </row>
    <row r="4" spans="1:9" s="4" customFormat="1" ht="7.5" customHeight="1" x14ac:dyDescent="0.2">
      <c r="A4" s="5"/>
      <c r="B4" s="2"/>
      <c r="C4" s="2"/>
      <c r="D4" s="6"/>
    </row>
    <row r="5" spans="1:9" s="4" customFormat="1" ht="18" customHeight="1" x14ac:dyDescent="0.25">
      <c r="A5" s="5" t="s">
        <v>2</v>
      </c>
      <c r="B5" s="2"/>
      <c r="C5" s="2"/>
      <c r="D5" s="6"/>
      <c r="F5" s="292" t="s">
        <v>3</v>
      </c>
      <c r="G5" s="292"/>
      <c r="H5" s="293"/>
      <c r="I5" s="293"/>
    </row>
    <row r="6" spans="1:9" s="4" customFormat="1" ht="24" x14ac:dyDescent="0.2">
      <c r="A6" s="5"/>
      <c r="B6" s="7" t="s">
        <v>57</v>
      </c>
      <c r="C6" s="7" t="s">
        <v>58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9" s="4" customFormat="1" ht="18" customHeight="1" x14ac:dyDescent="0.2">
      <c r="A7" s="5"/>
      <c r="B7" s="61" t="s">
        <v>93</v>
      </c>
      <c r="C7" s="61" t="s">
        <v>68</v>
      </c>
      <c r="D7" s="62" t="s">
        <v>128</v>
      </c>
      <c r="E7" s="60">
        <v>500</v>
      </c>
      <c r="F7" s="60"/>
      <c r="G7" s="257">
        <v>210</v>
      </c>
      <c r="H7" s="60"/>
      <c r="I7" s="60"/>
    </row>
    <row r="8" spans="1:9" s="4" customFormat="1" ht="18" customHeight="1" x14ac:dyDescent="0.2">
      <c r="A8" s="5"/>
      <c r="B8" s="61" t="s">
        <v>93</v>
      </c>
      <c r="C8" s="61" t="s">
        <v>68</v>
      </c>
      <c r="D8" s="62" t="s">
        <v>129</v>
      </c>
      <c r="E8" s="60"/>
      <c r="F8" s="254">
        <v>75</v>
      </c>
      <c r="G8" s="60"/>
      <c r="H8" s="60"/>
      <c r="I8" s="60"/>
    </row>
    <row r="9" spans="1:9" s="4" customFormat="1" ht="18" customHeight="1" x14ac:dyDescent="0.2">
      <c r="A9" s="5"/>
      <c r="B9" s="61" t="s">
        <v>62</v>
      </c>
      <c r="C9" s="61" t="s">
        <v>68</v>
      </c>
      <c r="D9" s="64" t="s">
        <v>130</v>
      </c>
      <c r="E9" s="60">
        <v>500</v>
      </c>
      <c r="F9" s="254">
        <v>395</v>
      </c>
      <c r="G9" s="257">
        <v>120</v>
      </c>
      <c r="H9" s="60">
        <v>360</v>
      </c>
      <c r="I9" s="60">
        <v>120</v>
      </c>
    </row>
    <row r="10" spans="1:9" s="4" customFormat="1" ht="18" customHeight="1" x14ac:dyDescent="0.2">
      <c r="A10" s="5"/>
      <c r="B10" s="61" t="s">
        <v>64</v>
      </c>
      <c r="C10" s="61" t="s">
        <v>68</v>
      </c>
      <c r="D10" s="64" t="s">
        <v>131</v>
      </c>
      <c r="E10" s="60">
        <v>506</v>
      </c>
      <c r="F10" s="254">
        <v>435</v>
      </c>
      <c r="G10" s="257">
        <v>360</v>
      </c>
      <c r="H10" s="60">
        <v>360</v>
      </c>
      <c r="I10" s="60">
        <v>150</v>
      </c>
    </row>
    <row r="11" spans="1:9" s="4" customFormat="1" ht="18" customHeight="1" x14ac:dyDescent="0.2">
      <c r="A11" s="5"/>
      <c r="B11" s="61" t="s">
        <v>132</v>
      </c>
      <c r="C11" s="61" t="s">
        <v>68</v>
      </c>
      <c r="D11" s="64" t="s">
        <v>133</v>
      </c>
      <c r="E11" s="60">
        <v>150</v>
      </c>
      <c r="F11" s="254">
        <v>6</v>
      </c>
      <c r="G11" s="60"/>
      <c r="H11" s="60"/>
      <c r="I11" s="60"/>
    </row>
    <row r="12" spans="1:9" s="4" customFormat="1" ht="18" customHeight="1" x14ac:dyDescent="0.2">
      <c r="A12" s="5"/>
      <c r="B12" s="61" t="s">
        <v>110</v>
      </c>
      <c r="C12" s="61" t="s">
        <v>68</v>
      </c>
      <c r="D12" s="64" t="s">
        <v>134</v>
      </c>
      <c r="E12" s="60">
        <v>500</v>
      </c>
      <c r="F12" s="254">
        <v>375</v>
      </c>
      <c r="G12" s="257">
        <v>120</v>
      </c>
      <c r="H12" s="60">
        <v>480</v>
      </c>
      <c r="I12" s="60">
        <v>60</v>
      </c>
    </row>
    <row r="13" spans="1:9" s="4" customFormat="1" ht="18" customHeight="1" x14ac:dyDescent="0.2">
      <c r="A13" s="5"/>
      <c r="B13" s="61" t="s">
        <v>68</v>
      </c>
      <c r="C13" s="61" t="s">
        <v>68</v>
      </c>
      <c r="D13" s="64" t="s">
        <v>135</v>
      </c>
      <c r="E13" s="60">
        <v>500</v>
      </c>
      <c r="F13" s="254">
        <v>460</v>
      </c>
      <c r="G13" s="257">
        <v>180</v>
      </c>
      <c r="H13" s="60">
        <v>360</v>
      </c>
      <c r="I13" s="60">
        <v>120</v>
      </c>
    </row>
    <row r="14" spans="1:9" s="4" customFormat="1" ht="18" customHeight="1" x14ac:dyDescent="0.2">
      <c r="A14" s="5"/>
      <c r="B14" s="61" t="s">
        <v>95</v>
      </c>
      <c r="C14" s="61" t="s">
        <v>68</v>
      </c>
      <c r="D14" s="64" t="s">
        <v>136</v>
      </c>
      <c r="E14" s="60">
        <v>122</v>
      </c>
      <c r="F14" s="60"/>
      <c r="G14" s="257">
        <v>90</v>
      </c>
      <c r="H14" s="60"/>
      <c r="I14" s="60"/>
    </row>
    <row r="15" spans="1:9" s="4" customFormat="1" ht="18" customHeight="1" x14ac:dyDescent="0.2">
      <c r="A15" s="5"/>
      <c r="B15" s="61" t="s">
        <v>95</v>
      </c>
      <c r="C15" s="61" t="s">
        <v>68</v>
      </c>
      <c r="D15" s="64" t="s">
        <v>137</v>
      </c>
      <c r="E15" s="60">
        <v>154</v>
      </c>
      <c r="F15" s="254">
        <v>30</v>
      </c>
      <c r="G15" s="257">
        <v>210</v>
      </c>
      <c r="H15" s="60"/>
      <c r="I15" s="60"/>
    </row>
    <row r="16" spans="1:9" s="4" customFormat="1" ht="25.5" customHeight="1" x14ac:dyDescent="0.2">
      <c r="A16" s="5"/>
      <c r="B16" s="61" t="s">
        <v>71</v>
      </c>
      <c r="C16" s="61" t="s">
        <v>68</v>
      </c>
      <c r="D16" s="87" t="s">
        <v>138</v>
      </c>
      <c r="E16" s="60">
        <v>500</v>
      </c>
      <c r="F16" s="254">
        <v>395</v>
      </c>
      <c r="G16" s="257">
        <v>120</v>
      </c>
      <c r="H16" s="60">
        <v>330</v>
      </c>
      <c r="I16" s="60">
        <v>60</v>
      </c>
    </row>
    <row r="17" spans="1:9" s="4" customFormat="1" ht="18" customHeight="1" x14ac:dyDescent="0.2">
      <c r="A17" s="45"/>
      <c r="B17" s="61" t="s">
        <v>116</v>
      </c>
      <c r="C17" s="61" t="s">
        <v>68</v>
      </c>
      <c r="D17" s="64" t="s">
        <v>139</v>
      </c>
      <c r="E17" s="60">
        <v>482</v>
      </c>
      <c r="F17" s="254">
        <v>395</v>
      </c>
      <c r="G17" s="257">
        <v>360</v>
      </c>
      <c r="H17" s="60">
        <v>360</v>
      </c>
      <c r="I17" s="60">
        <v>270</v>
      </c>
    </row>
    <row r="18" spans="1:9" s="4" customFormat="1" ht="18" customHeight="1" x14ac:dyDescent="0.2">
      <c r="A18" s="5"/>
      <c r="B18" s="61" t="s">
        <v>77</v>
      </c>
      <c r="C18" s="61" t="s">
        <v>68</v>
      </c>
      <c r="D18" s="64" t="s">
        <v>140</v>
      </c>
      <c r="E18" s="60">
        <v>530</v>
      </c>
      <c r="F18" s="254">
        <v>440</v>
      </c>
      <c r="G18" s="257">
        <v>120</v>
      </c>
      <c r="H18" s="60">
        <v>330</v>
      </c>
      <c r="I18" s="60">
        <v>60</v>
      </c>
    </row>
    <row r="19" spans="1:9" s="4" customFormat="1" ht="6.75" customHeight="1" x14ac:dyDescent="0.2">
      <c r="A19" s="5"/>
      <c r="B19" s="2"/>
      <c r="C19" s="2"/>
      <c r="D19" s="13"/>
      <c r="E19" s="15"/>
      <c r="F19" s="15"/>
      <c r="G19" s="15"/>
      <c r="H19" s="15"/>
      <c r="I19" s="15"/>
    </row>
    <row r="20" spans="1:9" s="4" customFormat="1" ht="20.25" customHeight="1" x14ac:dyDescent="0.2">
      <c r="A20" s="5"/>
      <c r="B20" s="2"/>
      <c r="C20" s="2"/>
      <c r="D20" s="16" t="s">
        <v>18</v>
      </c>
      <c r="E20" s="58">
        <f>SUM(E7:E18)</f>
        <v>4444</v>
      </c>
      <c r="F20" s="58">
        <f>SUM(F7:F18)</f>
        <v>3006</v>
      </c>
      <c r="G20" s="58">
        <f>SUM(G7:G18)</f>
        <v>1890</v>
      </c>
      <c r="H20" s="58">
        <f>SUM(H7:H18)</f>
        <v>2580</v>
      </c>
      <c r="I20" s="58">
        <f>SUM(I7:I18)</f>
        <v>840</v>
      </c>
    </row>
    <row r="21" spans="1:9" s="4" customFormat="1" ht="6.75" customHeight="1" x14ac:dyDescent="0.2">
      <c r="A21" s="5"/>
      <c r="B21" s="2"/>
      <c r="C21" s="2"/>
      <c r="D21" s="6"/>
    </row>
    <row r="22" spans="1:9" s="4" customFormat="1" ht="21" customHeight="1" x14ac:dyDescent="0.25">
      <c r="A22" s="31" t="s">
        <v>81</v>
      </c>
      <c r="B22" s="2"/>
      <c r="C22" s="2"/>
      <c r="D22" s="6"/>
      <c r="F22" s="292" t="s">
        <v>3</v>
      </c>
      <c r="G22" s="292"/>
      <c r="H22" s="293"/>
      <c r="I22" s="293"/>
    </row>
    <row r="23" spans="1:9" s="4" customFormat="1" ht="24" x14ac:dyDescent="0.2">
      <c r="A23" s="31"/>
      <c r="B23" s="7" t="s">
        <v>57</v>
      </c>
      <c r="C23" s="7" t="s">
        <v>58</v>
      </c>
      <c r="D23" s="6"/>
      <c r="E23" s="23" t="s">
        <v>59</v>
      </c>
      <c r="F23" s="8" t="s">
        <v>7</v>
      </c>
      <c r="G23" s="8" t="s">
        <v>8</v>
      </c>
      <c r="H23" s="116" t="s">
        <v>60</v>
      </c>
      <c r="I23" s="116" t="s">
        <v>61</v>
      </c>
    </row>
    <row r="24" spans="1:9" s="4" customFormat="1" ht="18" customHeight="1" x14ac:dyDescent="0.2">
      <c r="A24" s="5"/>
      <c r="B24" s="61" t="s">
        <v>87</v>
      </c>
      <c r="C24" s="61" t="s">
        <v>68</v>
      </c>
      <c r="D24" s="64" t="s">
        <v>141</v>
      </c>
      <c r="E24" s="60">
        <v>24</v>
      </c>
      <c r="F24" s="254">
        <v>15</v>
      </c>
      <c r="G24" s="60"/>
      <c r="H24" s="60"/>
      <c r="I24" s="60">
        <v>20</v>
      </c>
    </row>
    <row r="25" spans="1:9" s="4" customFormat="1" ht="18" customHeight="1" x14ac:dyDescent="0.2">
      <c r="A25" s="5"/>
      <c r="B25" s="61" t="s">
        <v>89</v>
      </c>
      <c r="C25" s="61" t="s">
        <v>68</v>
      </c>
      <c r="D25" s="64" t="s">
        <v>142</v>
      </c>
      <c r="E25" s="60">
        <v>150</v>
      </c>
      <c r="F25" s="60"/>
      <c r="G25" s="257">
        <v>60</v>
      </c>
      <c r="H25" s="60"/>
      <c r="I25" s="60"/>
    </row>
    <row r="26" spans="1:9" s="4" customFormat="1" ht="18" customHeight="1" x14ac:dyDescent="0.2">
      <c r="A26" s="5"/>
      <c r="B26" s="61" t="s">
        <v>89</v>
      </c>
      <c r="C26" s="61" t="s">
        <v>68</v>
      </c>
      <c r="D26" s="64" t="s">
        <v>141</v>
      </c>
      <c r="E26" s="60"/>
      <c r="F26" s="60"/>
      <c r="G26" s="60"/>
      <c r="H26" s="60"/>
      <c r="I26" s="60">
        <v>20</v>
      </c>
    </row>
    <row r="27" spans="1:9" s="4" customFormat="1" ht="18" customHeight="1" x14ac:dyDescent="0.2">
      <c r="A27" s="5"/>
      <c r="B27" s="61" t="s">
        <v>64</v>
      </c>
      <c r="C27" s="61" t="s">
        <v>68</v>
      </c>
      <c r="D27" s="64" t="s">
        <v>143</v>
      </c>
      <c r="E27" s="60"/>
      <c r="F27" s="60"/>
      <c r="G27" s="257">
        <v>12</v>
      </c>
      <c r="H27" s="60"/>
      <c r="I27" s="60"/>
    </row>
    <row r="28" spans="1:9" s="4" customFormat="1" ht="18" customHeight="1" x14ac:dyDescent="0.2">
      <c r="A28" s="5"/>
      <c r="B28" s="61" t="s">
        <v>71</v>
      </c>
      <c r="C28" s="61" t="s">
        <v>68</v>
      </c>
      <c r="D28" s="64" t="s">
        <v>144</v>
      </c>
      <c r="E28" s="60"/>
      <c r="F28" s="254">
        <v>15</v>
      </c>
      <c r="G28" s="60"/>
      <c r="H28" s="60"/>
      <c r="I28" s="60"/>
    </row>
    <row r="29" spans="1:9" s="4" customFormat="1" ht="18" customHeight="1" x14ac:dyDescent="0.2">
      <c r="A29" s="5"/>
      <c r="B29" s="61" t="s">
        <v>123</v>
      </c>
      <c r="C29" s="61" t="s">
        <v>68</v>
      </c>
      <c r="D29" s="64" t="s">
        <v>145</v>
      </c>
      <c r="E29" s="60">
        <v>150</v>
      </c>
      <c r="F29" s="60"/>
      <c r="G29" s="257">
        <v>60</v>
      </c>
      <c r="H29" s="60"/>
      <c r="I29" s="60"/>
    </row>
    <row r="30" spans="1:9" s="4" customFormat="1" ht="18" customHeight="1" x14ac:dyDescent="0.2">
      <c r="A30" s="5"/>
      <c r="B30" s="61" t="s">
        <v>116</v>
      </c>
      <c r="C30" s="61" t="s">
        <v>68</v>
      </c>
      <c r="D30" s="64" t="s">
        <v>146</v>
      </c>
      <c r="E30" s="60"/>
      <c r="F30" s="254">
        <v>15</v>
      </c>
      <c r="G30" s="60"/>
      <c r="H30" s="60"/>
      <c r="I30" s="60"/>
    </row>
    <row r="31" spans="1:9" s="4" customFormat="1" ht="18" customHeight="1" x14ac:dyDescent="0.2">
      <c r="A31" s="5"/>
      <c r="B31" s="61" t="s">
        <v>73</v>
      </c>
      <c r="C31" s="61" t="s">
        <v>68</v>
      </c>
      <c r="D31" s="64" t="s">
        <v>147</v>
      </c>
      <c r="E31" s="60">
        <v>43</v>
      </c>
      <c r="F31" s="254">
        <v>20</v>
      </c>
      <c r="G31" s="60"/>
      <c r="H31" s="60"/>
      <c r="I31" s="60"/>
    </row>
    <row r="32" spans="1:9" s="4" customFormat="1" ht="18" customHeight="1" x14ac:dyDescent="0.2">
      <c r="A32" s="5"/>
      <c r="B32" s="61" t="s">
        <v>73</v>
      </c>
      <c r="C32" s="61" t="s">
        <v>68</v>
      </c>
      <c r="D32" s="64" t="s">
        <v>148</v>
      </c>
      <c r="E32" s="60"/>
      <c r="F32" s="254">
        <v>6</v>
      </c>
      <c r="G32" s="60"/>
      <c r="H32" s="60"/>
      <c r="I32" s="60"/>
    </row>
    <row r="33" spans="1:9" s="4" customFormat="1" ht="8.25" customHeight="1" x14ac:dyDescent="0.2">
      <c r="A33" s="5"/>
      <c r="B33" s="2"/>
      <c r="C33" s="2"/>
      <c r="D33" s="6"/>
    </row>
    <row r="34" spans="1:9" s="4" customFormat="1" ht="20.25" customHeight="1" x14ac:dyDescent="0.2">
      <c r="A34" s="5"/>
      <c r="B34" s="2"/>
      <c r="C34" s="2"/>
      <c r="D34" s="16" t="s">
        <v>18</v>
      </c>
      <c r="E34" s="58">
        <f>SUM(E24:E32)</f>
        <v>367</v>
      </c>
      <c r="F34" s="58">
        <f>SUM(F24:F32)</f>
        <v>71</v>
      </c>
      <c r="G34" s="58">
        <f>SUM(G24:G32)</f>
        <v>132</v>
      </c>
      <c r="H34" s="58">
        <f>SUM(H24:H32)</f>
        <v>0</v>
      </c>
      <c r="I34" s="58">
        <f>SUM(I24:I32)</f>
        <v>40</v>
      </c>
    </row>
    <row r="35" spans="1:9" s="4" customFormat="1" ht="6.75" customHeight="1" x14ac:dyDescent="0.2">
      <c r="A35" s="5"/>
      <c r="B35" s="2"/>
      <c r="C35" s="2"/>
      <c r="D35" s="6"/>
    </row>
    <row r="36" spans="1:9" s="4" customFormat="1" ht="12.75" x14ac:dyDescent="0.2">
      <c r="A36" s="5"/>
      <c r="B36" s="2"/>
      <c r="C36" s="2"/>
      <c r="D36" s="6"/>
    </row>
    <row r="37" spans="1:9" s="4" customFormat="1" ht="20.100000000000001" customHeight="1" x14ac:dyDescent="0.2">
      <c r="A37" s="5"/>
      <c r="B37" s="2"/>
      <c r="C37" s="2"/>
      <c r="D37" s="16" t="s">
        <v>49</v>
      </c>
      <c r="E37" s="101">
        <f>E20+E34</f>
        <v>4811</v>
      </c>
      <c r="F37" s="101">
        <f>SUM(F20+F34)</f>
        <v>3077</v>
      </c>
      <c r="G37" s="101">
        <f>SUM(G20+G34)</f>
        <v>2022</v>
      </c>
      <c r="H37" s="101">
        <f>SUM(H20+H34)</f>
        <v>2580</v>
      </c>
      <c r="I37" s="101">
        <f>SUM(I20+I34)</f>
        <v>880</v>
      </c>
    </row>
    <row r="38" spans="1:9" s="4" customFormat="1" ht="12.75" x14ac:dyDescent="0.2">
      <c r="A38" s="5"/>
      <c r="B38" s="2"/>
      <c r="C38" s="2"/>
      <c r="D38" s="6"/>
    </row>
    <row r="39" spans="1:9" s="4" customFormat="1" ht="12.75" x14ac:dyDescent="0.2">
      <c r="A39" s="5"/>
      <c r="B39" s="2"/>
      <c r="C39" s="2"/>
      <c r="D39" s="6"/>
    </row>
    <row r="40" spans="1:9" s="4" customFormat="1" ht="12.75" x14ac:dyDescent="0.2">
      <c r="A40" s="5"/>
      <c r="B40" s="2"/>
      <c r="C40" s="2"/>
      <c r="D40" s="6"/>
    </row>
    <row r="41" spans="1:9" s="4" customFormat="1" ht="12.75" x14ac:dyDescent="0.2">
      <c r="A41" s="5"/>
      <c r="B41" s="2"/>
      <c r="C41" s="2"/>
      <c r="D41" s="6"/>
    </row>
    <row r="42" spans="1:9" s="4" customFormat="1" ht="12.75" x14ac:dyDescent="0.2">
      <c r="A42" s="5"/>
      <c r="B42" s="2"/>
      <c r="C42" s="2"/>
      <c r="D42" s="6"/>
    </row>
    <row r="43" spans="1:9" s="4" customFormat="1" ht="12.75" x14ac:dyDescent="0.2">
      <c r="A43" s="5"/>
      <c r="B43" s="2"/>
      <c r="C43" s="2"/>
      <c r="D43" s="6"/>
    </row>
    <row r="44" spans="1:9" s="4" customFormat="1" ht="12.75" x14ac:dyDescent="0.2">
      <c r="A44" s="5"/>
      <c r="B44" s="2"/>
      <c r="C44" s="2"/>
      <c r="D44" s="6"/>
    </row>
    <row r="45" spans="1:9" s="4" customFormat="1" ht="12.75" x14ac:dyDescent="0.2">
      <c r="A45" s="5"/>
      <c r="B45" s="2"/>
      <c r="C45" s="2"/>
      <c r="D45" s="6"/>
    </row>
    <row r="46" spans="1:9" s="4" customFormat="1" ht="12.75" x14ac:dyDescent="0.2">
      <c r="A46" s="5"/>
      <c r="B46" s="2"/>
      <c r="C46" s="2"/>
      <c r="D46" s="6"/>
    </row>
    <row r="47" spans="1:9" s="4" customFormat="1" ht="12.75" x14ac:dyDescent="0.2">
      <c r="A47" s="5"/>
      <c r="B47" s="2"/>
      <c r="C47" s="2"/>
      <c r="D47" s="6"/>
    </row>
    <row r="48" spans="1:9" s="4" customFormat="1" ht="12.75" x14ac:dyDescent="0.2">
      <c r="A48" s="5"/>
      <c r="B48" s="2"/>
      <c r="C48" s="2"/>
      <c r="D48" s="6"/>
    </row>
    <row r="49" spans="1:4" s="4" customFormat="1" ht="12.75" x14ac:dyDescent="0.2">
      <c r="A49" s="5"/>
      <c r="B49" s="2"/>
      <c r="C49" s="2"/>
      <c r="D49" s="6"/>
    </row>
    <row r="50" spans="1:4" s="4" customFormat="1" ht="12.75" x14ac:dyDescent="0.2">
      <c r="A50" s="5"/>
      <c r="B50" s="2"/>
      <c r="C50" s="2"/>
      <c r="D50" s="6"/>
    </row>
    <row r="51" spans="1:4" s="4" customFormat="1" ht="12.75" x14ac:dyDescent="0.2">
      <c r="A51" s="5"/>
      <c r="B51" s="2"/>
      <c r="C51" s="2"/>
      <c r="D51" s="6"/>
    </row>
    <row r="52" spans="1:4" s="4" customFormat="1" ht="12.75" x14ac:dyDescent="0.2">
      <c r="A52" s="5"/>
      <c r="B52" s="2"/>
      <c r="C52" s="2"/>
      <c r="D52" s="6"/>
    </row>
    <row r="53" spans="1:4" s="4" customFormat="1" ht="12.75" x14ac:dyDescent="0.2">
      <c r="A53" s="5"/>
      <c r="B53" s="2"/>
      <c r="C53" s="2"/>
      <c r="D53" s="6"/>
    </row>
    <row r="54" spans="1:4" s="4" customFormat="1" ht="12.75" x14ac:dyDescent="0.2">
      <c r="A54" s="5"/>
      <c r="B54" s="2"/>
      <c r="C54" s="2"/>
      <c r="D54" s="6"/>
    </row>
    <row r="55" spans="1:4" s="4" customFormat="1" ht="12.75" x14ac:dyDescent="0.2">
      <c r="A55" s="5"/>
      <c r="B55" s="2"/>
      <c r="C55" s="2"/>
      <c r="D55" s="6"/>
    </row>
    <row r="56" spans="1:4" s="4" customFormat="1" ht="12.75" x14ac:dyDescent="0.2">
      <c r="A56" s="5"/>
      <c r="B56" s="2"/>
      <c r="C56" s="2"/>
      <c r="D56" s="6"/>
    </row>
    <row r="57" spans="1:4" s="4" customFormat="1" ht="12.75" x14ac:dyDescent="0.2">
      <c r="A57" s="5"/>
      <c r="B57" s="2"/>
      <c r="C57" s="2"/>
      <c r="D57" s="6"/>
    </row>
    <row r="58" spans="1:4" s="4" customFormat="1" ht="12.75" x14ac:dyDescent="0.2">
      <c r="A58" s="5"/>
      <c r="B58" s="2"/>
      <c r="C58" s="2"/>
      <c r="D58" s="6"/>
    </row>
    <row r="59" spans="1:4" s="4" customFormat="1" ht="12.75" x14ac:dyDescent="0.2">
      <c r="A59" s="5"/>
      <c r="B59" s="2"/>
      <c r="C59" s="2"/>
      <c r="D59" s="6"/>
    </row>
    <row r="60" spans="1:4" s="4" customFormat="1" ht="12.75" x14ac:dyDescent="0.2">
      <c r="A60" s="5"/>
      <c r="B60" s="2"/>
      <c r="C60" s="2"/>
      <c r="D60" s="6"/>
    </row>
    <row r="61" spans="1:4" s="4" customFormat="1" ht="12.75" x14ac:dyDescent="0.2">
      <c r="A61" s="5"/>
      <c r="B61" s="2"/>
      <c r="C61" s="2"/>
      <c r="D61" s="6"/>
    </row>
    <row r="62" spans="1:4" s="4" customFormat="1" ht="12.75" x14ac:dyDescent="0.2">
      <c r="A62" s="5"/>
      <c r="B62" s="2"/>
      <c r="C62" s="2"/>
      <c r="D62" s="6"/>
    </row>
    <row r="63" spans="1:4" s="4" customFormat="1" ht="12.75" x14ac:dyDescent="0.2">
      <c r="A63" s="5"/>
      <c r="B63" s="2"/>
      <c r="C63" s="2"/>
      <c r="D63" s="6"/>
    </row>
    <row r="64" spans="1:4" s="4" customFormat="1" ht="12.75" x14ac:dyDescent="0.2">
      <c r="A64" s="5"/>
      <c r="B64" s="2"/>
      <c r="C64" s="2"/>
      <c r="D64" s="6"/>
    </row>
    <row r="65" spans="1:26" s="4" customFormat="1" ht="12.75" x14ac:dyDescent="0.2">
      <c r="A65" s="5"/>
      <c r="B65" s="2"/>
      <c r="C65" s="2"/>
      <c r="D65" s="6"/>
    </row>
    <row r="66" spans="1:26" s="4" customFormat="1" ht="12.75" x14ac:dyDescent="0.2">
      <c r="A66" s="5"/>
      <c r="B66" s="2"/>
      <c r="C66" s="2"/>
      <c r="D66" s="6"/>
    </row>
    <row r="67" spans="1:26" s="4" customFormat="1" ht="12.75" x14ac:dyDescent="0.2">
      <c r="A67" s="5"/>
      <c r="B67" s="2"/>
      <c r="C67" s="2"/>
      <c r="D67" s="6"/>
    </row>
    <row r="68" spans="1:26" s="4" customFormat="1" ht="12.75" x14ac:dyDescent="0.2">
      <c r="A68" s="5"/>
      <c r="B68" s="2"/>
      <c r="C68" s="2"/>
      <c r="D68" s="6"/>
    </row>
    <row r="69" spans="1:26" s="4" customFormat="1" ht="12.75" x14ac:dyDescent="0.2">
      <c r="A69" s="5"/>
      <c r="B69" s="2"/>
      <c r="C69" s="2"/>
      <c r="D69" s="6"/>
    </row>
    <row r="70" spans="1:26" ht="12.75" x14ac:dyDescent="0.2">
      <c r="D70" s="19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ht="12.75" x14ac:dyDescent="0.2">
      <c r="D71" s="19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ht="12.75" x14ac:dyDescent="0.2">
      <c r="D72" s="19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ht="12.75" x14ac:dyDescent="0.2">
      <c r="D73" s="19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ht="12.75" x14ac:dyDescent="0.2">
      <c r="D74" s="19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ht="12.75" x14ac:dyDescent="0.2">
      <c r="D75" s="19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ht="12.75" x14ac:dyDescent="0.2">
      <c r="D76" s="19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ht="12.75" x14ac:dyDescent="0.2">
      <c r="D77" s="19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ht="12.75" x14ac:dyDescent="0.2">
      <c r="D78" s="19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ht="12.75" x14ac:dyDescent="0.2">
      <c r="D79" s="19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</sheetData>
  <mergeCells count="4">
    <mergeCell ref="B2:D2"/>
    <mergeCell ref="A3:G3"/>
    <mergeCell ref="F5:I5"/>
    <mergeCell ref="F22:I22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AA70"/>
  <sheetViews>
    <sheetView view="pageBreakPreview" topLeftCell="C22" zoomScaleNormal="90" zoomScaleSheetLayoutView="100" workbookViewId="0">
      <selection activeCell="G36" sqref="G36"/>
    </sheetView>
  </sheetViews>
  <sheetFormatPr defaultColWidth="11.42578125" defaultRowHeight="14.25" x14ac:dyDescent="0.2"/>
  <cols>
    <col min="1" max="1" width="8.85546875" style="11" customWidth="1"/>
    <col min="2" max="2" width="8.85546875" style="18" customWidth="1"/>
    <col min="3" max="3" width="8" style="18" customWidth="1"/>
    <col min="4" max="4" width="79.7109375" style="21" customWidth="1"/>
    <col min="5" max="5" width="9.28515625" style="20" customWidth="1"/>
    <col min="6" max="7" width="8.7109375" style="20" customWidth="1"/>
    <col min="8" max="9" width="8.7109375" style="4" customWidth="1"/>
    <col min="10" max="27" width="11.42578125" style="4"/>
    <col min="28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4" customFormat="1" ht="18" customHeight="1" x14ac:dyDescent="0.25">
      <c r="A3" s="290" t="s">
        <v>149</v>
      </c>
      <c r="B3" s="290"/>
      <c r="C3" s="290"/>
      <c r="D3" s="290"/>
      <c r="E3" s="290"/>
      <c r="F3" s="290"/>
      <c r="G3" s="290"/>
    </row>
    <row r="4" spans="1:9" s="4" customFormat="1" ht="7.5" customHeight="1" x14ac:dyDescent="0.2">
      <c r="A4" s="5"/>
      <c r="B4" s="2"/>
      <c r="C4" s="2"/>
      <c r="D4" s="6"/>
    </row>
    <row r="5" spans="1:9" s="4" customFormat="1" ht="18" customHeight="1" x14ac:dyDescent="0.25">
      <c r="A5" s="5" t="s">
        <v>2</v>
      </c>
      <c r="B5" s="2"/>
      <c r="C5" s="2"/>
      <c r="D5" s="6"/>
      <c r="F5" s="292" t="s">
        <v>3</v>
      </c>
      <c r="G5" s="292"/>
      <c r="H5" s="293"/>
      <c r="I5" s="293"/>
    </row>
    <row r="6" spans="1:9" s="4" customFormat="1" ht="24" x14ac:dyDescent="0.2">
      <c r="A6" s="5"/>
      <c r="B6" s="7" t="s">
        <v>57</v>
      </c>
      <c r="C6" s="7" t="s">
        <v>58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9" s="4" customFormat="1" ht="18" customHeight="1" x14ac:dyDescent="0.2">
      <c r="A7" s="5"/>
      <c r="B7" s="61" t="s">
        <v>77</v>
      </c>
      <c r="C7" s="61" t="s">
        <v>87</v>
      </c>
      <c r="D7" s="62" t="s">
        <v>150</v>
      </c>
      <c r="E7" s="70">
        <v>500</v>
      </c>
      <c r="F7" s="254">
        <v>395</v>
      </c>
      <c r="G7" s="257">
        <v>120</v>
      </c>
      <c r="H7" s="60">
        <v>360</v>
      </c>
      <c r="I7" s="60">
        <v>60</v>
      </c>
    </row>
    <row r="8" spans="1:9" s="4" customFormat="1" ht="18" customHeight="1" x14ac:dyDescent="0.2">
      <c r="A8" s="5"/>
      <c r="B8" s="61" t="s">
        <v>93</v>
      </c>
      <c r="C8" s="61" t="s">
        <v>87</v>
      </c>
      <c r="D8" s="62" t="s">
        <v>151</v>
      </c>
      <c r="E8" s="70">
        <v>514</v>
      </c>
      <c r="F8" s="254">
        <v>360</v>
      </c>
      <c r="G8" s="257">
        <v>120</v>
      </c>
      <c r="H8" s="60">
        <v>330</v>
      </c>
      <c r="I8" s="60">
        <v>60</v>
      </c>
    </row>
    <row r="9" spans="1:9" s="4" customFormat="1" ht="18" customHeight="1" x14ac:dyDescent="0.2">
      <c r="A9" s="5"/>
      <c r="B9" s="61" t="s">
        <v>62</v>
      </c>
      <c r="C9" s="61" t="s">
        <v>87</v>
      </c>
      <c r="D9" s="64" t="s">
        <v>152</v>
      </c>
      <c r="E9" s="70">
        <v>500</v>
      </c>
      <c r="F9" s="254">
        <v>395</v>
      </c>
      <c r="G9" s="257">
        <v>120</v>
      </c>
      <c r="H9" s="60">
        <v>360</v>
      </c>
      <c r="I9" s="60">
        <v>60</v>
      </c>
    </row>
    <row r="10" spans="1:9" s="4" customFormat="1" ht="18" customHeight="1" x14ac:dyDescent="0.2">
      <c r="A10" s="5"/>
      <c r="B10" s="61" t="s">
        <v>64</v>
      </c>
      <c r="C10" s="61" t="s">
        <v>87</v>
      </c>
      <c r="D10" s="64" t="s">
        <v>153</v>
      </c>
      <c r="E10" s="70">
        <v>507</v>
      </c>
      <c r="F10" s="254">
        <v>395</v>
      </c>
      <c r="G10" s="257">
        <v>120</v>
      </c>
      <c r="H10" s="60">
        <v>360</v>
      </c>
      <c r="I10" s="60">
        <v>60</v>
      </c>
    </row>
    <row r="11" spans="1:9" s="4" customFormat="1" ht="18" customHeight="1" x14ac:dyDescent="0.2">
      <c r="A11" s="5"/>
      <c r="B11" s="61" t="s">
        <v>110</v>
      </c>
      <c r="C11" s="61" t="s">
        <v>87</v>
      </c>
      <c r="D11" s="64" t="s">
        <v>154</v>
      </c>
      <c r="E11" s="70">
        <v>500</v>
      </c>
      <c r="F11" s="254">
        <v>395</v>
      </c>
      <c r="G11" s="257">
        <v>120</v>
      </c>
      <c r="H11" s="60">
        <v>360</v>
      </c>
      <c r="I11" s="60">
        <v>60</v>
      </c>
    </row>
    <row r="12" spans="1:9" s="4" customFormat="1" ht="18" customHeight="1" x14ac:dyDescent="0.2">
      <c r="A12" s="5"/>
      <c r="B12" s="61" t="s">
        <v>16</v>
      </c>
      <c r="C12" s="61" t="s">
        <v>87</v>
      </c>
      <c r="D12" s="64" t="s">
        <v>155</v>
      </c>
      <c r="E12" s="296">
        <v>640</v>
      </c>
      <c r="F12" s="254">
        <v>30</v>
      </c>
      <c r="G12" s="257">
        <v>180</v>
      </c>
      <c r="H12" s="60">
        <v>90</v>
      </c>
      <c r="I12" s="60"/>
    </row>
    <row r="13" spans="1:9" s="4" customFormat="1" ht="18" customHeight="1" x14ac:dyDescent="0.2">
      <c r="A13" s="5"/>
      <c r="B13" s="61" t="s">
        <v>16</v>
      </c>
      <c r="C13" s="61" t="s">
        <v>87</v>
      </c>
      <c r="D13" s="64" t="s">
        <v>156</v>
      </c>
      <c r="E13" s="300"/>
      <c r="F13" s="254">
        <v>395</v>
      </c>
      <c r="G13" s="257">
        <v>120</v>
      </c>
      <c r="H13" s="60"/>
      <c r="I13" s="60"/>
    </row>
    <row r="14" spans="1:9" s="4" customFormat="1" ht="18" customHeight="1" x14ac:dyDescent="0.2">
      <c r="A14" s="5"/>
      <c r="B14" s="61" t="s">
        <v>16</v>
      </c>
      <c r="C14" s="61" t="s">
        <v>87</v>
      </c>
      <c r="D14" s="64" t="s">
        <v>157</v>
      </c>
      <c r="E14" s="297"/>
      <c r="F14" s="254">
        <v>30</v>
      </c>
      <c r="G14" s="60"/>
      <c r="H14" s="60"/>
      <c r="I14" s="60"/>
    </row>
    <row r="15" spans="1:9" s="4" customFormat="1" ht="18" customHeight="1" x14ac:dyDescent="0.2">
      <c r="A15" s="5"/>
      <c r="B15" s="61" t="s">
        <v>12</v>
      </c>
      <c r="C15" s="61" t="s">
        <v>87</v>
      </c>
      <c r="D15" s="64" t="s">
        <v>158</v>
      </c>
      <c r="E15" s="70">
        <v>230</v>
      </c>
      <c r="F15" s="254">
        <v>180</v>
      </c>
      <c r="G15" s="60"/>
      <c r="H15" s="60"/>
      <c r="I15" s="60">
        <v>60</v>
      </c>
    </row>
    <row r="16" spans="1:9" s="4" customFormat="1" ht="18" customHeight="1" x14ac:dyDescent="0.2">
      <c r="A16" s="5"/>
      <c r="B16" s="61" t="s">
        <v>95</v>
      </c>
      <c r="C16" s="61" t="s">
        <v>87</v>
      </c>
      <c r="D16" s="64" t="s">
        <v>159</v>
      </c>
      <c r="E16" s="296">
        <v>707</v>
      </c>
      <c r="F16" s="254">
        <v>480</v>
      </c>
      <c r="G16" s="257">
        <v>180</v>
      </c>
      <c r="H16" s="60">
        <v>480</v>
      </c>
      <c r="I16" s="60">
        <v>90</v>
      </c>
    </row>
    <row r="17" spans="1:27" s="4" customFormat="1" ht="18" customHeight="1" x14ac:dyDescent="0.2">
      <c r="A17" s="5"/>
      <c r="B17" s="61" t="s">
        <v>95</v>
      </c>
      <c r="C17" s="61" t="s">
        <v>87</v>
      </c>
      <c r="D17" s="64" t="s">
        <v>160</v>
      </c>
      <c r="E17" s="297"/>
      <c r="F17" s="254">
        <v>300</v>
      </c>
      <c r="G17" s="60"/>
      <c r="H17" s="60">
        <v>120</v>
      </c>
      <c r="I17" s="60"/>
    </row>
    <row r="18" spans="1:27" s="4" customFormat="1" ht="18" customHeight="1" x14ac:dyDescent="0.2">
      <c r="A18" s="5"/>
      <c r="B18" s="61" t="s">
        <v>87</v>
      </c>
      <c r="C18" s="61" t="s">
        <v>87</v>
      </c>
      <c r="D18" s="72" t="s">
        <v>161</v>
      </c>
      <c r="E18" s="70">
        <v>500</v>
      </c>
      <c r="F18" s="254">
        <v>465</v>
      </c>
      <c r="G18" s="257">
        <v>180</v>
      </c>
      <c r="H18" s="60">
        <v>360</v>
      </c>
      <c r="I18" s="60">
        <v>90</v>
      </c>
    </row>
    <row r="19" spans="1:27" s="4" customFormat="1" ht="18" customHeight="1" x14ac:dyDescent="0.2">
      <c r="A19" s="5"/>
      <c r="B19" s="61" t="s">
        <v>114</v>
      </c>
      <c r="C19" s="61" t="s">
        <v>87</v>
      </c>
      <c r="D19" s="105" t="s">
        <v>162</v>
      </c>
      <c r="E19" s="296">
        <v>664</v>
      </c>
      <c r="F19" s="298">
        <v>480</v>
      </c>
      <c r="G19" s="257">
        <v>120</v>
      </c>
      <c r="H19" s="60">
        <v>390</v>
      </c>
      <c r="I19" s="60">
        <v>90</v>
      </c>
    </row>
    <row r="20" spans="1:27" s="4" customFormat="1" ht="18" customHeight="1" x14ac:dyDescent="0.2">
      <c r="A20" s="5"/>
      <c r="B20" s="61" t="s">
        <v>89</v>
      </c>
      <c r="C20" s="61" t="s">
        <v>87</v>
      </c>
      <c r="D20" s="106" t="s">
        <v>163</v>
      </c>
      <c r="E20" s="297"/>
      <c r="F20" s="299"/>
      <c r="G20" s="60"/>
      <c r="H20" s="60"/>
      <c r="I20" s="60"/>
    </row>
    <row r="21" spans="1:27" s="4" customFormat="1" ht="18" customHeight="1" x14ac:dyDescent="0.2">
      <c r="A21" s="5"/>
      <c r="B21" s="61" t="s">
        <v>116</v>
      </c>
      <c r="C21" s="61" t="s">
        <v>87</v>
      </c>
      <c r="D21" s="64" t="s">
        <v>164</v>
      </c>
      <c r="E21" s="70">
        <v>500</v>
      </c>
      <c r="F21" s="254">
        <f>395+6+12</f>
        <v>413</v>
      </c>
      <c r="G21" s="257">
        <v>120</v>
      </c>
      <c r="H21" s="60">
        <v>360</v>
      </c>
      <c r="I21" s="60">
        <v>60</v>
      </c>
    </row>
    <row r="22" spans="1:27" s="4" customFormat="1" ht="6" customHeight="1" x14ac:dyDescent="0.2">
      <c r="A22" s="5"/>
      <c r="B22" s="2"/>
      <c r="C22" s="2"/>
      <c r="D22" s="13"/>
      <c r="E22" s="44"/>
      <c r="F22" s="15"/>
      <c r="G22" s="15"/>
      <c r="H22" s="15"/>
      <c r="I22" s="15"/>
    </row>
    <row r="23" spans="1:27" s="4" customFormat="1" ht="20.25" customHeight="1" x14ac:dyDescent="0.2">
      <c r="A23" s="5"/>
      <c r="B23" s="2"/>
      <c r="C23" s="2"/>
      <c r="D23" s="16" t="s">
        <v>18</v>
      </c>
      <c r="E23" s="17">
        <f>SUM(E7:E21)</f>
        <v>5762</v>
      </c>
      <c r="F23" s="58">
        <f>SUM(F7:F21)</f>
        <v>4713</v>
      </c>
      <c r="G23" s="58">
        <f>SUM(G7:G21)</f>
        <v>1500</v>
      </c>
      <c r="H23" s="58">
        <f>SUM(H7:H21)</f>
        <v>3570</v>
      </c>
      <c r="I23" s="58">
        <f>SUM(I7:I21)</f>
        <v>690</v>
      </c>
    </row>
    <row r="24" spans="1:27" s="4" customFormat="1" ht="7.5" customHeight="1" x14ac:dyDescent="0.2">
      <c r="A24" s="5"/>
      <c r="B24" s="2"/>
      <c r="C24" s="2"/>
      <c r="D24" s="6"/>
    </row>
    <row r="25" spans="1:27" s="4" customFormat="1" ht="21" customHeight="1" x14ac:dyDescent="0.2">
      <c r="A25" s="31" t="s">
        <v>81</v>
      </c>
      <c r="B25" s="2"/>
      <c r="C25" s="2"/>
      <c r="D25" s="6"/>
      <c r="F25" s="295" t="s">
        <v>56</v>
      </c>
      <c r="G25" s="295"/>
    </row>
    <row r="26" spans="1:27" s="4" customFormat="1" ht="24" x14ac:dyDescent="0.2">
      <c r="A26" s="31"/>
      <c r="B26" s="7" t="s">
        <v>57</v>
      </c>
      <c r="C26" s="7" t="s">
        <v>58</v>
      </c>
      <c r="D26" s="6"/>
      <c r="E26" s="23" t="s">
        <v>59</v>
      </c>
      <c r="F26" s="8" t="s">
        <v>7</v>
      </c>
      <c r="G26" s="8" t="s">
        <v>8</v>
      </c>
      <c r="H26" s="116" t="s">
        <v>60</v>
      </c>
      <c r="I26" s="116" t="s">
        <v>61</v>
      </c>
    </row>
    <row r="27" spans="1:27" s="4" customFormat="1" ht="18" customHeight="1" x14ac:dyDescent="0.2">
      <c r="A27" s="5"/>
      <c r="B27" s="61" t="s">
        <v>62</v>
      </c>
      <c r="C27" s="61" t="s">
        <v>87</v>
      </c>
      <c r="D27" s="64" t="s">
        <v>165</v>
      </c>
      <c r="E27" s="60">
        <v>15</v>
      </c>
      <c r="F27" s="254">
        <v>6</v>
      </c>
      <c r="G27" s="60"/>
      <c r="H27" s="60"/>
      <c r="I27" s="60"/>
    </row>
    <row r="28" spans="1:27" ht="18" customHeight="1" x14ac:dyDescent="0.2">
      <c r="B28" s="61" t="s">
        <v>110</v>
      </c>
      <c r="C28" s="61" t="s">
        <v>87</v>
      </c>
      <c r="D28" s="64" t="s">
        <v>166</v>
      </c>
      <c r="E28" s="60"/>
      <c r="F28" s="254">
        <v>4</v>
      </c>
      <c r="G28" s="60"/>
      <c r="H28" s="60"/>
      <c r="I28" s="6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</row>
    <row r="29" spans="1:27" ht="18" customHeight="1" x14ac:dyDescent="0.2">
      <c r="B29" s="61" t="s">
        <v>16</v>
      </c>
      <c r="C29" s="61" t="s">
        <v>87</v>
      </c>
      <c r="D29" s="64" t="s">
        <v>167</v>
      </c>
      <c r="E29" s="60"/>
      <c r="F29" s="60"/>
      <c r="G29" s="257">
        <v>30</v>
      </c>
      <c r="H29" s="60"/>
      <c r="I29" s="6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</row>
    <row r="30" spans="1:27" s="4" customFormat="1" ht="18" customHeight="1" x14ac:dyDescent="0.2">
      <c r="A30" s="5"/>
      <c r="B30" s="61" t="s">
        <v>87</v>
      </c>
      <c r="C30" s="61" t="s">
        <v>87</v>
      </c>
      <c r="D30" s="64" t="s">
        <v>168</v>
      </c>
      <c r="E30" s="60">
        <v>200</v>
      </c>
      <c r="F30" s="60"/>
      <c r="G30" s="257">
        <v>90</v>
      </c>
      <c r="H30" s="60"/>
      <c r="I30" s="60"/>
    </row>
    <row r="31" spans="1:27" s="4" customFormat="1" ht="18" customHeight="1" x14ac:dyDescent="0.2">
      <c r="A31" s="5"/>
      <c r="B31" s="61" t="s">
        <v>66</v>
      </c>
      <c r="C31" s="61" t="s">
        <v>87</v>
      </c>
      <c r="D31" s="64" t="s">
        <v>169</v>
      </c>
      <c r="E31" s="60">
        <v>150</v>
      </c>
      <c r="F31" s="60"/>
      <c r="G31" s="257">
        <v>6</v>
      </c>
      <c r="H31" s="60"/>
      <c r="I31" s="60"/>
    </row>
    <row r="32" spans="1:27" s="4" customFormat="1" ht="18" customHeight="1" x14ac:dyDescent="0.2">
      <c r="A32" s="5"/>
      <c r="B32" s="61" t="s">
        <v>114</v>
      </c>
      <c r="C32" s="61" t="s">
        <v>87</v>
      </c>
      <c r="D32" s="64" t="s">
        <v>86</v>
      </c>
      <c r="E32" s="60"/>
      <c r="F32" s="254">
        <v>20</v>
      </c>
      <c r="G32" s="60"/>
      <c r="H32" s="60"/>
      <c r="I32" s="60"/>
    </row>
    <row r="33" spans="1:9" s="4" customFormat="1" ht="18" customHeight="1" x14ac:dyDescent="0.2">
      <c r="A33" s="5"/>
      <c r="B33" s="61" t="s">
        <v>114</v>
      </c>
      <c r="C33" s="61" t="s">
        <v>87</v>
      </c>
      <c r="D33" s="64" t="s">
        <v>146</v>
      </c>
      <c r="E33" s="60"/>
      <c r="F33" s="254">
        <v>15</v>
      </c>
      <c r="G33" s="60"/>
      <c r="H33" s="60"/>
      <c r="I33" s="60">
        <v>20</v>
      </c>
    </row>
    <row r="34" spans="1:9" s="4" customFormat="1" ht="18" customHeight="1" x14ac:dyDescent="0.2">
      <c r="A34" s="5"/>
      <c r="B34" s="61" t="s">
        <v>71</v>
      </c>
      <c r="C34" s="61" t="s">
        <v>87</v>
      </c>
      <c r="D34" s="64" t="s">
        <v>170</v>
      </c>
      <c r="E34" s="60"/>
      <c r="F34" s="254">
        <v>60</v>
      </c>
      <c r="G34" s="60"/>
      <c r="H34" s="60"/>
      <c r="I34" s="60">
        <v>20</v>
      </c>
    </row>
    <row r="35" spans="1:9" s="4" customFormat="1" ht="18" customHeight="1" x14ac:dyDescent="0.2">
      <c r="A35" s="5"/>
      <c r="B35" s="61" t="s">
        <v>71</v>
      </c>
      <c r="C35" s="61" t="s">
        <v>87</v>
      </c>
      <c r="D35" s="64" t="s">
        <v>171</v>
      </c>
      <c r="E35" s="60"/>
      <c r="F35" s="254">
        <v>15</v>
      </c>
      <c r="G35" s="60"/>
      <c r="H35" s="60"/>
      <c r="I35" s="60"/>
    </row>
    <row r="36" spans="1:9" s="4" customFormat="1" ht="18" customHeight="1" x14ac:dyDescent="0.2">
      <c r="A36" s="5"/>
      <c r="B36" s="61" t="s">
        <v>123</v>
      </c>
      <c r="C36" s="61" t="s">
        <v>87</v>
      </c>
      <c r="D36" s="64" t="s">
        <v>172</v>
      </c>
      <c r="E36" s="60"/>
      <c r="F36" s="254">
        <v>30</v>
      </c>
      <c r="G36" s="257">
        <v>30</v>
      </c>
      <c r="H36" s="60"/>
      <c r="I36" s="60"/>
    </row>
    <row r="37" spans="1:9" s="4" customFormat="1" ht="18" customHeight="1" x14ac:dyDescent="0.2">
      <c r="A37" s="5"/>
      <c r="B37" s="61" t="s">
        <v>77</v>
      </c>
      <c r="C37" s="61" t="s">
        <v>87</v>
      </c>
      <c r="D37" s="64" t="s">
        <v>173</v>
      </c>
      <c r="E37" s="60">
        <v>92</v>
      </c>
      <c r="F37" s="254">
        <v>30</v>
      </c>
      <c r="G37" s="60"/>
      <c r="H37" s="60"/>
      <c r="I37" s="60">
        <v>30</v>
      </c>
    </row>
    <row r="38" spans="1:9" s="4" customFormat="1" ht="15" x14ac:dyDescent="0.2">
      <c r="A38" s="5"/>
      <c r="B38" s="61" t="s">
        <v>77</v>
      </c>
      <c r="C38" s="61" t="s">
        <v>87</v>
      </c>
      <c r="D38" s="64" t="s">
        <v>174</v>
      </c>
      <c r="E38" s="60"/>
      <c r="F38" s="254">
        <v>18</v>
      </c>
      <c r="G38" s="60"/>
      <c r="H38" s="60">
        <v>30</v>
      </c>
      <c r="I38" s="60"/>
    </row>
    <row r="39" spans="1:9" s="4" customFormat="1" ht="8.25" customHeight="1" x14ac:dyDescent="0.2">
      <c r="A39" s="5"/>
      <c r="B39" s="2"/>
      <c r="C39" s="2"/>
      <c r="D39" s="6"/>
    </row>
    <row r="40" spans="1:9" s="4" customFormat="1" ht="12.75" x14ac:dyDescent="0.2">
      <c r="A40" s="5"/>
      <c r="B40" s="2"/>
      <c r="C40" s="2"/>
      <c r="D40" s="16" t="s">
        <v>18</v>
      </c>
      <c r="E40" s="17">
        <f>SUM(E27:E38)</f>
        <v>457</v>
      </c>
      <c r="F40" s="78">
        <f>SUM(F27:F38)</f>
        <v>198</v>
      </c>
      <c r="G40" s="58">
        <f>SUM(G27:G38)</f>
        <v>156</v>
      </c>
      <c r="H40" s="58">
        <f>SUM(H27:H38)</f>
        <v>30</v>
      </c>
      <c r="I40" s="58">
        <f>SUM(I27:I38)</f>
        <v>70</v>
      </c>
    </row>
    <row r="41" spans="1:9" s="4" customFormat="1" ht="12.75" x14ac:dyDescent="0.2">
      <c r="A41" s="5"/>
      <c r="B41" s="2"/>
      <c r="C41" s="2"/>
      <c r="D41" s="6"/>
    </row>
    <row r="42" spans="1:9" s="4" customFormat="1" ht="20.100000000000001" customHeight="1" x14ac:dyDescent="0.2">
      <c r="A42" s="5"/>
      <c r="B42" s="2"/>
      <c r="C42" s="2"/>
      <c r="D42" s="6"/>
    </row>
    <row r="43" spans="1:9" s="4" customFormat="1" ht="12.75" x14ac:dyDescent="0.2">
      <c r="A43" s="5"/>
      <c r="B43" s="2"/>
      <c r="C43" s="2"/>
      <c r="D43" s="16" t="s">
        <v>49</v>
      </c>
      <c r="E43" s="102">
        <f>E23+E40</f>
        <v>6219</v>
      </c>
      <c r="F43" s="115">
        <f>SUM(F23+F40)</f>
        <v>4911</v>
      </c>
      <c r="G43" s="101">
        <f>SUM(G23+G40)</f>
        <v>1656</v>
      </c>
      <c r="H43" s="101">
        <f>SUM(H23+H40)</f>
        <v>3600</v>
      </c>
      <c r="I43" s="101">
        <f>SUM(I23+I40)</f>
        <v>760</v>
      </c>
    </row>
    <row r="44" spans="1:9" s="4" customFormat="1" ht="12.75" x14ac:dyDescent="0.2">
      <c r="A44" s="5"/>
      <c r="B44" s="2"/>
      <c r="C44" s="2"/>
      <c r="D44" s="6"/>
    </row>
    <row r="45" spans="1:9" s="4" customFormat="1" ht="12.75" x14ac:dyDescent="0.2">
      <c r="A45" s="5"/>
      <c r="B45" s="2"/>
      <c r="C45" s="2"/>
      <c r="D45" s="6"/>
    </row>
    <row r="46" spans="1:9" s="4" customFormat="1" ht="12.75" x14ac:dyDescent="0.2">
      <c r="A46" s="5"/>
      <c r="B46" s="2"/>
      <c r="C46" s="2"/>
      <c r="D46" s="6"/>
    </row>
    <row r="47" spans="1:9" s="4" customFormat="1" ht="12.75" x14ac:dyDescent="0.2">
      <c r="A47" s="5"/>
      <c r="B47" s="2"/>
      <c r="C47" s="2"/>
      <c r="D47" s="6"/>
    </row>
    <row r="48" spans="1:9" s="4" customFormat="1" ht="12.75" x14ac:dyDescent="0.2">
      <c r="A48" s="5"/>
      <c r="B48" s="2"/>
      <c r="C48" s="2"/>
      <c r="D48" s="6"/>
    </row>
    <row r="49" spans="1:27" s="4" customFormat="1" ht="12.75" x14ac:dyDescent="0.2">
      <c r="A49" s="5"/>
      <c r="B49" s="2"/>
      <c r="C49" s="2"/>
      <c r="D49" s="6"/>
    </row>
    <row r="50" spans="1:27" s="4" customFormat="1" ht="12.75" x14ac:dyDescent="0.2">
      <c r="A50" s="5"/>
      <c r="B50" s="2"/>
      <c r="C50" s="2"/>
      <c r="D50" s="6"/>
    </row>
    <row r="51" spans="1:27" s="4" customFormat="1" ht="12.75" x14ac:dyDescent="0.2">
      <c r="A51" s="5"/>
      <c r="B51" s="2"/>
      <c r="C51" s="2"/>
      <c r="D51" s="6"/>
    </row>
    <row r="52" spans="1:27" s="4" customFormat="1" ht="12.75" x14ac:dyDescent="0.2">
      <c r="A52" s="5"/>
      <c r="B52" s="2"/>
      <c r="C52" s="2"/>
      <c r="D52" s="6"/>
    </row>
    <row r="53" spans="1:27" s="4" customFormat="1" ht="12.75" x14ac:dyDescent="0.2">
      <c r="A53" s="5"/>
      <c r="B53" s="2"/>
      <c r="C53" s="2"/>
      <c r="D53" s="6"/>
    </row>
    <row r="54" spans="1:27" s="4" customFormat="1" ht="12.75" x14ac:dyDescent="0.2">
      <c r="A54" s="5"/>
      <c r="B54" s="2"/>
      <c r="C54" s="2"/>
      <c r="D54" s="6"/>
    </row>
    <row r="55" spans="1:27" s="4" customFormat="1" ht="12.75" x14ac:dyDescent="0.2">
      <c r="A55" s="5"/>
      <c r="B55" s="2"/>
      <c r="C55" s="2"/>
      <c r="D55" s="6"/>
    </row>
    <row r="56" spans="1:27" s="4" customFormat="1" ht="12.75" x14ac:dyDescent="0.2">
      <c r="A56" s="5"/>
      <c r="B56" s="2"/>
      <c r="C56" s="2"/>
      <c r="D56" s="6"/>
    </row>
    <row r="57" spans="1:27" s="4" customFormat="1" ht="12.75" x14ac:dyDescent="0.2">
      <c r="A57" s="5"/>
      <c r="B57" s="2"/>
      <c r="C57" s="2"/>
      <c r="D57" s="6"/>
    </row>
    <row r="58" spans="1:27" s="4" customFormat="1" ht="12.75" x14ac:dyDescent="0.2">
      <c r="A58" s="5"/>
      <c r="B58" s="2"/>
      <c r="C58" s="2"/>
      <c r="D58" s="6"/>
    </row>
    <row r="59" spans="1:27" s="4" customFormat="1" ht="12.75" x14ac:dyDescent="0.2">
      <c r="A59" s="5"/>
      <c r="B59" s="2"/>
      <c r="C59" s="2"/>
      <c r="D59" s="6"/>
    </row>
    <row r="60" spans="1:27" ht="12.75" x14ac:dyDescent="0.2">
      <c r="A60" s="5"/>
      <c r="B60" s="2"/>
      <c r="C60" s="2"/>
      <c r="D60" s="6"/>
      <c r="E60" s="4"/>
      <c r="F60" s="4"/>
      <c r="G60" s="4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2.75" x14ac:dyDescent="0.2">
      <c r="D61" s="19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2.75" x14ac:dyDescent="0.2">
      <c r="D62" s="19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2.75" x14ac:dyDescent="0.2">
      <c r="D63" s="19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2.75" x14ac:dyDescent="0.2">
      <c r="D64" s="19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2.75" x14ac:dyDescent="0.2">
      <c r="D65" s="19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2.75" x14ac:dyDescent="0.2">
      <c r="D66" s="19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2.75" x14ac:dyDescent="0.2">
      <c r="D67" s="19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2.75" x14ac:dyDescent="0.2">
      <c r="D68" s="19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2.75" x14ac:dyDescent="0.2">
      <c r="D69" s="19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2.75" x14ac:dyDescent="0.2">
      <c r="A70" s="20"/>
      <c r="B70" s="20"/>
      <c r="C70" s="20"/>
      <c r="D70" s="19"/>
      <c r="H70" s="20"/>
      <c r="I70" s="20"/>
    </row>
  </sheetData>
  <mergeCells count="8">
    <mergeCell ref="B2:D2"/>
    <mergeCell ref="A3:G3"/>
    <mergeCell ref="F25:G25"/>
    <mergeCell ref="E19:E20"/>
    <mergeCell ref="F19:F20"/>
    <mergeCell ref="E12:E14"/>
    <mergeCell ref="E16:E17"/>
    <mergeCell ref="F5:I5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AA77"/>
  <sheetViews>
    <sheetView view="pageBreakPreview" topLeftCell="A12" zoomScaleNormal="90" zoomScaleSheetLayoutView="100" workbookViewId="0">
      <selection activeCell="H40" sqref="H40"/>
    </sheetView>
  </sheetViews>
  <sheetFormatPr defaultColWidth="11.42578125" defaultRowHeight="14.25" x14ac:dyDescent="0.2"/>
  <cols>
    <col min="1" max="1" width="8.85546875" style="11" customWidth="1"/>
    <col min="2" max="2" width="8.85546875" style="18" customWidth="1"/>
    <col min="3" max="3" width="8" style="18" customWidth="1"/>
    <col min="4" max="4" width="79.7109375" style="21" customWidth="1"/>
    <col min="5" max="5" width="9.28515625" style="20" customWidth="1"/>
    <col min="6" max="7" width="8.7109375" style="20" customWidth="1"/>
    <col min="8" max="9" width="8.7109375" style="4" customWidth="1"/>
    <col min="10" max="27" width="11.42578125" style="4"/>
    <col min="28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28" customFormat="1" ht="5.25" customHeight="1" x14ac:dyDescent="0.2">
      <c r="A3" s="30"/>
      <c r="B3" s="26"/>
      <c r="C3" s="26"/>
      <c r="D3" s="40"/>
      <c r="E3" s="38"/>
      <c r="F3" s="39"/>
      <c r="G3" s="39"/>
    </row>
    <row r="4" spans="1:9" s="4" customFormat="1" ht="18" customHeight="1" x14ac:dyDescent="0.2">
      <c r="A4" s="5"/>
      <c r="B4" s="2"/>
      <c r="C4" s="2"/>
      <c r="D4" s="6"/>
    </row>
    <row r="5" spans="1:9" s="4" customFormat="1" ht="18" customHeight="1" x14ac:dyDescent="0.2">
      <c r="A5" s="5"/>
      <c r="B5" s="2"/>
      <c r="C5" s="2"/>
      <c r="D5" s="6"/>
      <c r="E5" s="46"/>
      <c r="F5" s="46"/>
      <c r="G5" s="46"/>
    </row>
    <row r="6" spans="1:9" s="4" customFormat="1" ht="18" customHeight="1" x14ac:dyDescent="0.25">
      <c r="A6" s="290" t="s">
        <v>175</v>
      </c>
      <c r="B6" s="290"/>
      <c r="C6" s="290"/>
      <c r="D6" s="290"/>
      <c r="E6" s="290"/>
      <c r="F6" s="290"/>
      <c r="G6" s="290"/>
    </row>
    <row r="7" spans="1:9" s="4" customFormat="1" ht="7.5" customHeight="1" x14ac:dyDescent="0.2">
      <c r="A7" s="5"/>
      <c r="B7" s="2"/>
      <c r="C7" s="2"/>
      <c r="D7" s="6"/>
    </row>
    <row r="8" spans="1:9" s="4" customFormat="1" ht="18" customHeight="1" x14ac:dyDescent="0.25">
      <c r="A8" s="5" t="s">
        <v>2</v>
      </c>
      <c r="B8" s="2"/>
      <c r="C8" s="2"/>
      <c r="D8" s="6"/>
      <c r="F8" s="292" t="s">
        <v>3</v>
      </c>
      <c r="G8" s="292"/>
      <c r="H8" s="293"/>
      <c r="I8" s="293"/>
    </row>
    <row r="9" spans="1:9" s="4" customFormat="1" ht="24" x14ac:dyDescent="0.2">
      <c r="A9" s="5"/>
      <c r="B9" s="7" t="s">
        <v>57</v>
      </c>
      <c r="C9" s="7" t="s">
        <v>58</v>
      </c>
      <c r="D9" s="6"/>
      <c r="E9" s="23" t="s">
        <v>59</v>
      </c>
      <c r="F9" s="8" t="s">
        <v>7</v>
      </c>
      <c r="G9" s="8" t="s">
        <v>8</v>
      </c>
      <c r="H9" s="116" t="s">
        <v>60</v>
      </c>
      <c r="I9" s="116" t="s">
        <v>61</v>
      </c>
    </row>
    <row r="10" spans="1:9" s="4" customFormat="1" ht="18" customHeight="1" x14ac:dyDescent="0.2">
      <c r="A10" s="5"/>
      <c r="B10" s="61" t="s">
        <v>68</v>
      </c>
      <c r="C10" s="61" t="s">
        <v>110</v>
      </c>
      <c r="D10" s="64" t="s">
        <v>176</v>
      </c>
      <c r="E10" s="60">
        <v>697</v>
      </c>
      <c r="F10" s="60"/>
      <c r="G10" s="257">
        <v>270</v>
      </c>
      <c r="H10" s="60"/>
      <c r="I10" s="60"/>
    </row>
    <row r="11" spans="1:9" s="4" customFormat="1" ht="18" customHeight="1" x14ac:dyDescent="0.2">
      <c r="A11" s="45"/>
      <c r="B11" s="61" t="s">
        <v>12</v>
      </c>
      <c r="C11" s="61" t="s">
        <v>110</v>
      </c>
      <c r="D11" s="64" t="s">
        <v>177</v>
      </c>
      <c r="E11" s="60">
        <v>393</v>
      </c>
      <c r="F11" s="254">
        <v>300</v>
      </c>
      <c r="G11" s="257">
        <v>210</v>
      </c>
      <c r="H11" s="60">
        <v>270</v>
      </c>
      <c r="I11" s="60">
        <v>90</v>
      </c>
    </row>
    <row r="12" spans="1:9" s="4" customFormat="1" ht="18" customHeight="1" x14ac:dyDescent="0.2">
      <c r="A12" s="5"/>
      <c r="B12" s="61" t="s">
        <v>87</v>
      </c>
      <c r="C12" s="61" t="s">
        <v>110</v>
      </c>
      <c r="D12" s="64" t="s">
        <v>178</v>
      </c>
      <c r="E12" s="60">
        <v>509</v>
      </c>
      <c r="F12" s="254">
        <v>395</v>
      </c>
      <c r="G12" s="257">
        <v>120</v>
      </c>
      <c r="H12" s="60">
        <v>360</v>
      </c>
      <c r="I12" s="60">
        <v>90</v>
      </c>
    </row>
    <row r="13" spans="1:9" s="4" customFormat="1" ht="18" customHeight="1" x14ac:dyDescent="0.2">
      <c r="A13" s="5"/>
      <c r="B13" s="61" t="s">
        <v>114</v>
      </c>
      <c r="C13" s="61" t="s">
        <v>110</v>
      </c>
      <c r="D13" s="64" t="s">
        <v>179</v>
      </c>
      <c r="E13" s="60">
        <v>526</v>
      </c>
      <c r="F13" s="254">
        <v>460</v>
      </c>
      <c r="G13" s="257">
        <v>180</v>
      </c>
      <c r="H13" s="60">
        <v>360</v>
      </c>
      <c r="I13" s="60">
        <v>180</v>
      </c>
    </row>
    <row r="14" spans="1:9" s="4" customFormat="1" ht="18" customHeight="1" x14ac:dyDescent="0.2">
      <c r="A14" s="5"/>
      <c r="B14" s="61" t="s">
        <v>114</v>
      </c>
      <c r="C14" s="61" t="s">
        <v>110</v>
      </c>
      <c r="D14" s="64" t="s">
        <v>180</v>
      </c>
      <c r="E14" s="60"/>
      <c r="F14" s="60"/>
      <c r="G14" s="257">
        <v>30</v>
      </c>
      <c r="H14" s="60"/>
      <c r="I14" s="60"/>
    </row>
    <row r="15" spans="1:9" s="4" customFormat="1" ht="18" customHeight="1" x14ac:dyDescent="0.2">
      <c r="A15" s="5"/>
      <c r="B15" s="61" t="s">
        <v>71</v>
      </c>
      <c r="C15" s="61" t="s">
        <v>110</v>
      </c>
      <c r="D15" s="64" t="s">
        <v>181</v>
      </c>
      <c r="E15" s="60">
        <v>510</v>
      </c>
      <c r="F15" s="254">
        <v>480</v>
      </c>
      <c r="G15" s="257">
        <v>120</v>
      </c>
      <c r="H15" s="60">
        <v>390</v>
      </c>
      <c r="I15" s="60">
        <v>90</v>
      </c>
    </row>
    <row r="16" spans="1:9" s="4" customFormat="1" ht="18" customHeight="1" x14ac:dyDescent="0.2">
      <c r="A16" s="5"/>
      <c r="B16" s="61" t="s">
        <v>116</v>
      </c>
      <c r="C16" s="61" t="s">
        <v>110</v>
      </c>
      <c r="D16" s="64" t="s">
        <v>182</v>
      </c>
      <c r="E16" s="60">
        <v>510</v>
      </c>
      <c r="F16" s="254">
        <v>450</v>
      </c>
      <c r="G16" s="257">
        <v>120</v>
      </c>
      <c r="H16" s="60">
        <v>240</v>
      </c>
      <c r="I16" s="60">
        <v>150</v>
      </c>
    </row>
    <row r="17" spans="1:9" s="4" customFormat="1" ht="8.25" customHeight="1" x14ac:dyDescent="0.2">
      <c r="A17" s="5"/>
      <c r="B17" s="2"/>
      <c r="C17" s="2"/>
      <c r="D17" s="13"/>
      <c r="E17" s="47"/>
      <c r="F17" s="15"/>
      <c r="G17" s="15"/>
      <c r="H17" s="15"/>
      <c r="I17" s="15"/>
    </row>
    <row r="18" spans="1:9" s="4" customFormat="1" ht="20.25" customHeight="1" x14ac:dyDescent="0.2">
      <c r="A18" s="5"/>
      <c r="B18" s="2"/>
      <c r="C18" s="2"/>
      <c r="D18" s="16" t="s">
        <v>18</v>
      </c>
      <c r="E18" s="58">
        <f>SUM(E10:E16)</f>
        <v>3145</v>
      </c>
      <c r="F18" s="58">
        <f>SUM(F10:F16)</f>
        <v>2085</v>
      </c>
      <c r="G18" s="58">
        <f>SUM(G10:G16)</f>
        <v>1050</v>
      </c>
      <c r="H18" s="58">
        <f>SUM(H10:H16)</f>
        <v>1620</v>
      </c>
      <c r="I18" s="58">
        <f>SUM(I10:I16)</f>
        <v>600</v>
      </c>
    </row>
    <row r="19" spans="1:9" s="4" customFormat="1" ht="11.25" customHeight="1" x14ac:dyDescent="0.2">
      <c r="A19" s="5"/>
      <c r="B19" s="2"/>
      <c r="C19" s="2"/>
      <c r="D19" s="6"/>
      <c r="E19" s="47"/>
    </row>
    <row r="20" spans="1:9" s="4" customFormat="1" ht="21" customHeight="1" x14ac:dyDescent="0.25">
      <c r="A20" s="31" t="s">
        <v>183</v>
      </c>
      <c r="B20" s="2"/>
      <c r="C20" s="2"/>
      <c r="D20" s="6"/>
      <c r="E20" s="15"/>
      <c r="F20" s="292" t="s">
        <v>3</v>
      </c>
      <c r="G20" s="292"/>
      <c r="H20" s="293"/>
      <c r="I20" s="293"/>
    </row>
    <row r="21" spans="1:9" s="4" customFormat="1" ht="24" x14ac:dyDescent="0.2">
      <c r="A21" s="31"/>
      <c r="B21" s="7" t="s">
        <v>57</v>
      </c>
      <c r="C21" s="7" t="s">
        <v>58</v>
      </c>
      <c r="D21" s="6"/>
      <c r="E21" s="23" t="s">
        <v>59</v>
      </c>
      <c r="F21" s="8" t="s">
        <v>7</v>
      </c>
      <c r="G21" s="8" t="s">
        <v>8</v>
      </c>
      <c r="H21" s="116" t="s">
        <v>60</v>
      </c>
      <c r="I21" s="116" t="s">
        <v>61</v>
      </c>
    </row>
    <row r="22" spans="1:9" s="4" customFormat="1" ht="18" customHeight="1" x14ac:dyDescent="0.2">
      <c r="A22" s="5"/>
      <c r="B22" s="61" t="s">
        <v>93</v>
      </c>
      <c r="C22" s="61" t="s">
        <v>110</v>
      </c>
      <c r="D22" s="62" t="s">
        <v>86</v>
      </c>
      <c r="E22" s="149">
        <v>7</v>
      </c>
      <c r="F22" s="254">
        <v>15</v>
      </c>
      <c r="G22" s="60"/>
      <c r="H22" s="60"/>
      <c r="I22" s="60">
        <v>20</v>
      </c>
    </row>
    <row r="23" spans="1:9" s="4" customFormat="1" ht="18" customHeight="1" x14ac:dyDescent="0.2">
      <c r="A23" s="5"/>
      <c r="B23" s="61" t="s">
        <v>64</v>
      </c>
      <c r="C23" s="61" t="s">
        <v>110</v>
      </c>
      <c r="D23" s="64" t="s">
        <v>184</v>
      </c>
      <c r="E23" s="149">
        <v>10</v>
      </c>
      <c r="F23" s="254">
        <v>15</v>
      </c>
      <c r="G23" s="60"/>
      <c r="H23" s="60"/>
      <c r="I23" s="60">
        <v>20</v>
      </c>
    </row>
    <row r="24" spans="1:9" s="4" customFormat="1" ht="18" customHeight="1" x14ac:dyDescent="0.2">
      <c r="A24" s="5"/>
      <c r="B24" s="61" t="s">
        <v>62</v>
      </c>
      <c r="C24" s="61" t="s">
        <v>110</v>
      </c>
      <c r="D24" s="62" t="s">
        <v>86</v>
      </c>
      <c r="E24" s="149"/>
      <c r="F24" s="60"/>
      <c r="G24" s="60"/>
      <c r="H24" s="60"/>
      <c r="I24" s="60">
        <v>20</v>
      </c>
    </row>
    <row r="25" spans="1:9" s="4" customFormat="1" ht="18" customHeight="1" x14ac:dyDescent="0.2">
      <c r="A25" s="5"/>
      <c r="B25" s="61" t="s">
        <v>95</v>
      </c>
      <c r="C25" s="61" t="s">
        <v>110</v>
      </c>
      <c r="D25" s="64" t="s">
        <v>185</v>
      </c>
      <c r="E25" s="149">
        <v>188</v>
      </c>
      <c r="F25" s="254">
        <v>90</v>
      </c>
      <c r="G25" s="60"/>
      <c r="H25" s="60"/>
      <c r="I25" s="60"/>
    </row>
    <row r="26" spans="1:9" s="4" customFormat="1" ht="18" customHeight="1" x14ac:dyDescent="0.2">
      <c r="A26" s="5"/>
      <c r="B26" s="61" t="s">
        <v>16</v>
      </c>
      <c r="C26" s="61" t="s">
        <v>110</v>
      </c>
      <c r="D26" s="64" t="s">
        <v>186</v>
      </c>
      <c r="E26" s="149"/>
      <c r="F26" s="60"/>
      <c r="G26" s="257">
        <v>180</v>
      </c>
      <c r="H26" s="60"/>
      <c r="I26" s="60"/>
    </row>
    <row r="27" spans="1:9" s="4" customFormat="1" ht="18" customHeight="1" x14ac:dyDescent="0.2">
      <c r="A27" s="5"/>
      <c r="B27" s="61" t="s">
        <v>87</v>
      </c>
      <c r="C27" s="61" t="s">
        <v>110</v>
      </c>
      <c r="D27" s="64" t="s">
        <v>187</v>
      </c>
      <c r="E27" s="149">
        <v>40</v>
      </c>
      <c r="F27" s="254">
        <v>30</v>
      </c>
      <c r="G27" s="257">
        <v>20</v>
      </c>
      <c r="H27" s="60"/>
      <c r="I27" s="60"/>
    </row>
    <row r="28" spans="1:9" s="4" customFormat="1" ht="18" customHeight="1" x14ac:dyDescent="0.2">
      <c r="A28" s="5"/>
      <c r="B28" s="61" t="s">
        <v>66</v>
      </c>
      <c r="C28" s="61" t="s">
        <v>110</v>
      </c>
      <c r="D28" s="64" t="s">
        <v>188</v>
      </c>
      <c r="E28" s="149">
        <v>26</v>
      </c>
      <c r="F28" s="254">
        <v>6</v>
      </c>
      <c r="G28" s="60"/>
      <c r="H28" s="60"/>
      <c r="I28" s="60"/>
    </row>
    <row r="29" spans="1:9" s="4" customFormat="1" ht="18" customHeight="1" x14ac:dyDescent="0.2">
      <c r="A29" s="5"/>
      <c r="B29" s="61" t="s">
        <v>73</v>
      </c>
      <c r="C29" s="61" t="s">
        <v>110</v>
      </c>
      <c r="D29" s="64" t="s">
        <v>189</v>
      </c>
      <c r="E29" s="149">
        <v>47</v>
      </c>
      <c r="F29" s="60"/>
      <c r="G29" s="257">
        <v>90</v>
      </c>
      <c r="H29" s="60"/>
      <c r="I29" s="60"/>
    </row>
    <row r="30" spans="1:9" s="4" customFormat="1" ht="18" customHeight="1" x14ac:dyDescent="0.2">
      <c r="A30" s="5"/>
      <c r="B30" s="61" t="s">
        <v>77</v>
      </c>
      <c r="C30" s="61" t="s">
        <v>110</v>
      </c>
      <c r="D30" s="64" t="s">
        <v>190</v>
      </c>
      <c r="E30" s="149"/>
      <c r="F30" s="254">
        <v>20</v>
      </c>
      <c r="G30" s="60"/>
      <c r="H30" s="60"/>
      <c r="I30" s="60"/>
    </row>
    <row r="31" spans="1:9" s="4" customFormat="1" ht="18" customHeight="1" x14ac:dyDescent="0.2">
      <c r="A31" s="5"/>
      <c r="B31" s="61" t="s">
        <v>77</v>
      </c>
      <c r="C31" s="61" t="s">
        <v>110</v>
      </c>
      <c r="D31" s="64" t="s">
        <v>86</v>
      </c>
      <c r="E31" s="149"/>
      <c r="F31" s="254">
        <v>20</v>
      </c>
      <c r="G31" s="60"/>
      <c r="H31" s="60"/>
      <c r="I31" s="60">
        <v>30</v>
      </c>
    </row>
    <row r="32" spans="1:9" s="4" customFormat="1" ht="18" customHeight="1" x14ac:dyDescent="0.2">
      <c r="A32" s="5"/>
      <c r="B32" s="61" t="s">
        <v>77</v>
      </c>
      <c r="C32" s="61" t="s">
        <v>110</v>
      </c>
      <c r="D32" s="64" t="s">
        <v>191</v>
      </c>
      <c r="E32" s="149">
        <v>504</v>
      </c>
      <c r="F32" s="60"/>
      <c r="G32" s="257">
        <v>6</v>
      </c>
      <c r="H32" s="60"/>
      <c r="I32" s="60"/>
    </row>
    <row r="33" spans="1:9" s="4" customFormat="1" ht="5.25" customHeight="1" x14ac:dyDescent="0.2">
      <c r="A33" s="5"/>
      <c r="B33" s="2"/>
      <c r="C33" s="2"/>
      <c r="D33" s="6"/>
      <c r="E33" s="47"/>
    </row>
    <row r="34" spans="1:9" s="4" customFormat="1" ht="20.25" customHeight="1" x14ac:dyDescent="0.2">
      <c r="A34" s="5"/>
      <c r="B34" s="2"/>
      <c r="C34" s="2"/>
      <c r="D34" s="16" t="s">
        <v>18</v>
      </c>
      <c r="E34" s="17">
        <f>SUM(E22:E32)</f>
        <v>822</v>
      </c>
      <c r="F34" s="58">
        <f>SUM(F22:F32)</f>
        <v>196</v>
      </c>
      <c r="G34" s="58">
        <f>SUM(G22:G32)</f>
        <v>296</v>
      </c>
      <c r="H34" s="58">
        <f>SUM(H22:H32)</f>
        <v>0</v>
      </c>
      <c r="I34" s="58">
        <f>SUM(I22:I32)</f>
        <v>90</v>
      </c>
    </row>
    <row r="35" spans="1:9" s="4" customFormat="1" ht="8.25" customHeight="1" x14ac:dyDescent="0.2">
      <c r="A35" s="5"/>
      <c r="B35" s="2"/>
      <c r="C35" s="2"/>
      <c r="D35" s="6"/>
      <c r="E35" s="15"/>
    </row>
    <row r="36" spans="1:9" s="4" customFormat="1" ht="12.75" x14ac:dyDescent="0.2">
      <c r="A36" s="5"/>
      <c r="B36" s="2"/>
      <c r="C36" s="2"/>
      <c r="D36" s="6"/>
    </row>
    <row r="37" spans="1:9" s="4" customFormat="1" ht="20.100000000000001" customHeight="1" x14ac:dyDescent="0.2">
      <c r="A37" s="5"/>
      <c r="B37" s="2"/>
      <c r="C37" s="2"/>
      <c r="D37" s="16" t="s">
        <v>49</v>
      </c>
      <c r="E37" s="102">
        <f>E18+E34</f>
        <v>3967</v>
      </c>
      <c r="F37" s="101">
        <f>SUM(F18+F34)</f>
        <v>2281</v>
      </c>
      <c r="G37" s="101">
        <f>SUM(G18+G34)</f>
        <v>1346</v>
      </c>
      <c r="H37" s="101">
        <f>SUM(H18+H34)</f>
        <v>1620</v>
      </c>
      <c r="I37" s="101">
        <f>SUM(I18+I34)</f>
        <v>690</v>
      </c>
    </row>
    <row r="38" spans="1:9" s="4" customFormat="1" ht="12.75" x14ac:dyDescent="0.2">
      <c r="A38" s="5"/>
      <c r="B38" s="2"/>
      <c r="C38" s="2"/>
      <c r="D38" s="6"/>
    </row>
    <row r="39" spans="1:9" s="4" customFormat="1" ht="12.75" x14ac:dyDescent="0.2">
      <c r="A39" s="5"/>
      <c r="B39" s="2"/>
      <c r="C39" s="2"/>
      <c r="D39" s="6"/>
    </row>
    <row r="40" spans="1:9" s="4" customFormat="1" ht="12.75" x14ac:dyDescent="0.2">
      <c r="A40" s="5"/>
      <c r="B40" s="2"/>
      <c r="C40" s="2"/>
      <c r="D40" s="6"/>
    </row>
    <row r="41" spans="1:9" s="4" customFormat="1" ht="12.75" x14ac:dyDescent="0.2">
      <c r="A41" s="5"/>
      <c r="B41" s="2"/>
      <c r="C41" s="2"/>
      <c r="D41" s="6"/>
    </row>
    <row r="42" spans="1:9" s="4" customFormat="1" ht="12.75" x14ac:dyDescent="0.2">
      <c r="A42" s="5"/>
      <c r="B42" s="2"/>
      <c r="C42" s="2"/>
      <c r="D42" s="6"/>
    </row>
    <row r="43" spans="1:9" s="4" customFormat="1" ht="12.75" x14ac:dyDescent="0.2">
      <c r="A43" s="5"/>
      <c r="B43" s="2"/>
      <c r="C43" s="2"/>
      <c r="D43" s="6"/>
    </row>
    <row r="44" spans="1:9" s="4" customFormat="1" ht="12.75" x14ac:dyDescent="0.2">
      <c r="A44" s="5"/>
      <c r="B44" s="2"/>
      <c r="C44" s="2"/>
      <c r="D44" s="6"/>
    </row>
    <row r="45" spans="1:9" s="4" customFormat="1" ht="12.75" x14ac:dyDescent="0.2">
      <c r="A45" s="5"/>
      <c r="B45" s="2"/>
      <c r="C45" s="2"/>
      <c r="D45" s="6"/>
    </row>
    <row r="46" spans="1:9" s="4" customFormat="1" ht="12.75" x14ac:dyDescent="0.2">
      <c r="A46" s="5"/>
      <c r="B46" s="2"/>
      <c r="C46" s="2"/>
      <c r="D46" s="6"/>
    </row>
    <row r="47" spans="1:9" s="4" customFormat="1" ht="12.75" x14ac:dyDescent="0.2">
      <c r="A47" s="5"/>
      <c r="B47" s="2"/>
      <c r="C47" s="2"/>
      <c r="D47" s="6"/>
    </row>
    <row r="48" spans="1:9" s="4" customFormat="1" ht="12.75" x14ac:dyDescent="0.2">
      <c r="A48" s="5"/>
      <c r="B48" s="2"/>
      <c r="C48" s="2"/>
      <c r="D48" s="6"/>
    </row>
    <row r="49" spans="1:4" s="4" customFormat="1" ht="12.75" x14ac:dyDescent="0.2">
      <c r="A49" s="5"/>
      <c r="B49" s="2"/>
      <c r="C49" s="2"/>
      <c r="D49" s="6"/>
    </row>
    <row r="50" spans="1:4" s="4" customFormat="1" ht="12.75" x14ac:dyDescent="0.2">
      <c r="A50" s="5"/>
      <c r="B50" s="2"/>
      <c r="C50" s="2"/>
      <c r="D50" s="6"/>
    </row>
    <row r="51" spans="1:4" s="4" customFormat="1" ht="12.75" x14ac:dyDescent="0.2">
      <c r="A51" s="5"/>
      <c r="B51" s="2"/>
      <c r="C51" s="2"/>
      <c r="D51" s="6"/>
    </row>
    <row r="52" spans="1:4" s="4" customFormat="1" ht="12.75" x14ac:dyDescent="0.2">
      <c r="A52" s="5"/>
      <c r="B52" s="2"/>
      <c r="C52" s="2"/>
      <c r="D52" s="6"/>
    </row>
    <row r="53" spans="1:4" s="4" customFormat="1" ht="12.75" x14ac:dyDescent="0.2">
      <c r="A53" s="5"/>
      <c r="B53" s="2"/>
      <c r="C53" s="2"/>
      <c r="D53" s="6"/>
    </row>
    <row r="54" spans="1:4" s="4" customFormat="1" ht="12.75" x14ac:dyDescent="0.2">
      <c r="A54" s="5"/>
      <c r="B54" s="2"/>
      <c r="C54" s="2"/>
      <c r="D54" s="6"/>
    </row>
    <row r="55" spans="1:4" s="4" customFormat="1" ht="12.75" x14ac:dyDescent="0.2">
      <c r="A55" s="5"/>
      <c r="B55" s="2"/>
      <c r="C55" s="2"/>
      <c r="D55" s="6"/>
    </row>
    <row r="56" spans="1:4" s="4" customFormat="1" ht="12.75" x14ac:dyDescent="0.2">
      <c r="A56" s="5"/>
      <c r="B56" s="2"/>
      <c r="C56" s="2"/>
      <c r="D56" s="6"/>
    </row>
    <row r="57" spans="1:4" s="4" customFormat="1" ht="12.75" x14ac:dyDescent="0.2">
      <c r="A57" s="5"/>
      <c r="B57" s="2"/>
      <c r="C57" s="2"/>
      <c r="D57" s="6"/>
    </row>
    <row r="58" spans="1:4" s="4" customFormat="1" ht="12.75" x14ac:dyDescent="0.2">
      <c r="A58" s="5"/>
      <c r="B58" s="2"/>
      <c r="C58" s="2"/>
      <c r="D58" s="6"/>
    </row>
    <row r="59" spans="1:4" s="4" customFormat="1" ht="12.75" x14ac:dyDescent="0.2">
      <c r="A59" s="5"/>
      <c r="B59" s="2"/>
      <c r="C59" s="2"/>
      <c r="D59" s="6"/>
    </row>
    <row r="60" spans="1:4" s="4" customFormat="1" ht="12.75" x14ac:dyDescent="0.2">
      <c r="A60" s="5"/>
      <c r="B60" s="2"/>
      <c r="C60" s="2"/>
      <c r="D60" s="6"/>
    </row>
    <row r="61" spans="1:4" s="4" customFormat="1" ht="12.75" x14ac:dyDescent="0.2">
      <c r="A61" s="5"/>
      <c r="B61" s="2"/>
      <c r="C61" s="2"/>
      <c r="D61" s="6"/>
    </row>
    <row r="62" spans="1:4" s="4" customFormat="1" ht="12.75" x14ac:dyDescent="0.2">
      <c r="A62" s="5"/>
      <c r="B62" s="2"/>
      <c r="C62" s="2"/>
      <c r="D62" s="6"/>
    </row>
    <row r="63" spans="1:4" s="4" customFormat="1" ht="12.75" x14ac:dyDescent="0.2">
      <c r="A63" s="5"/>
      <c r="B63" s="2"/>
      <c r="C63" s="2"/>
      <c r="D63" s="6"/>
    </row>
    <row r="64" spans="1:4" s="4" customFormat="1" ht="12.75" x14ac:dyDescent="0.2">
      <c r="A64" s="5"/>
      <c r="B64" s="2"/>
      <c r="C64" s="2"/>
      <c r="D64" s="6"/>
    </row>
    <row r="65" spans="1:27" s="4" customFormat="1" ht="12.75" x14ac:dyDescent="0.2">
      <c r="A65" s="5"/>
      <c r="B65" s="2"/>
      <c r="C65" s="2"/>
      <c r="D65" s="6"/>
    </row>
    <row r="66" spans="1:27" s="4" customFormat="1" ht="12.75" x14ac:dyDescent="0.2">
      <c r="A66" s="5"/>
      <c r="B66" s="2"/>
      <c r="C66" s="2"/>
      <c r="D66" s="6"/>
    </row>
    <row r="67" spans="1:27" s="4" customFormat="1" ht="12.75" x14ac:dyDescent="0.2">
      <c r="A67" s="5"/>
      <c r="B67" s="2"/>
      <c r="C67" s="2"/>
      <c r="D67" s="6"/>
    </row>
    <row r="68" spans="1:27" ht="12.75" x14ac:dyDescent="0.2">
      <c r="D68" s="19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2.75" x14ac:dyDescent="0.2">
      <c r="D69" s="19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2.75" x14ac:dyDescent="0.2">
      <c r="D70" s="19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2.75" x14ac:dyDescent="0.2">
      <c r="D71" s="19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2.75" x14ac:dyDescent="0.2">
      <c r="D72" s="19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2.75" x14ac:dyDescent="0.2">
      <c r="D73" s="19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2.75" x14ac:dyDescent="0.2">
      <c r="D74" s="19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2.75" x14ac:dyDescent="0.2">
      <c r="D75" s="19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2.75" x14ac:dyDescent="0.2">
      <c r="D76" s="19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2.75" x14ac:dyDescent="0.2">
      <c r="D77" s="19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</sheetData>
  <mergeCells count="4">
    <mergeCell ref="B2:D2"/>
    <mergeCell ref="A6:G6"/>
    <mergeCell ref="F8:I8"/>
    <mergeCell ref="F20:I20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 &amp;P de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AB77"/>
  <sheetViews>
    <sheetView view="pageBreakPreview" zoomScaleNormal="90" zoomScaleSheetLayoutView="100" workbookViewId="0">
      <selection activeCell="F27" sqref="F27"/>
    </sheetView>
  </sheetViews>
  <sheetFormatPr defaultColWidth="11.42578125" defaultRowHeight="14.25" x14ac:dyDescent="0.2"/>
  <cols>
    <col min="1" max="1" width="8.28515625" style="11" customWidth="1"/>
    <col min="2" max="2" width="8.85546875" style="18" customWidth="1"/>
    <col min="3" max="3" width="8" style="18" customWidth="1"/>
    <col min="4" max="4" width="79.7109375" style="21" customWidth="1"/>
    <col min="5" max="5" width="9.28515625" style="20" customWidth="1"/>
    <col min="6" max="7" width="8.7109375" style="20" customWidth="1"/>
    <col min="8" max="9" width="8.7109375" style="4" customWidth="1"/>
    <col min="10" max="28" width="11.42578125" style="4"/>
    <col min="29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4" customFormat="1" ht="18" customHeight="1" x14ac:dyDescent="0.25">
      <c r="A3" s="290" t="s">
        <v>192</v>
      </c>
      <c r="B3" s="290"/>
      <c r="C3" s="290"/>
      <c r="D3" s="290"/>
      <c r="E3" s="290"/>
      <c r="F3" s="290"/>
      <c r="G3" s="290"/>
    </row>
    <row r="4" spans="1:9" s="4" customFormat="1" ht="7.5" customHeight="1" x14ac:dyDescent="0.2">
      <c r="A4" s="5"/>
      <c r="B4" s="2"/>
      <c r="C4" s="2"/>
      <c r="D4" s="6"/>
    </row>
    <row r="5" spans="1:9" s="4" customFormat="1" ht="18" customHeight="1" x14ac:dyDescent="0.25">
      <c r="A5" s="5" t="s">
        <v>2</v>
      </c>
      <c r="B5" s="2"/>
      <c r="C5" s="2"/>
      <c r="D5" s="6"/>
      <c r="F5" s="292" t="s">
        <v>3</v>
      </c>
      <c r="G5" s="292"/>
      <c r="H5" s="293"/>
      <c r="I5" s="293"/>
    </row>
    <row r="6" spans="1:9" s="4" customFormat="1" ht="24" x14ac:dyDescent="0.2">
      <c r="A6" s="5"/>
      <c r="B6" s="7" t="s">
        <v>57</v>
      </c>
      <c r="C6" s="7" t="s">
        <v>58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9" s="4" customFormat="1" ht="18" customHeight="1" x14ac:dyDescent="0.2">
      <c r="A7" s="5"/>
      <c r="B7" s="61" t="s">
        <v>62</v>
      </c>
      <c r="C7" s="61" t="s">
        <v>114</v>
      </c>
      <c r="D7" s="62" t="s">
        <v>193</v>
      </c>
      <c r="E7" s="89">
        <v>509</v>
      </c>
      <c r="F7" s="60"/>
      <c r="G7" s="257">
        <v>90</v>
      </c>
      <c r="H7" s="60"/>
      <c r="I7" s="60"/>
    </row>
    <row r="8" spans="1:9" s="4" customFormat="1" ht="18" customHeight="1" x14ac:dyDescent="0.2">
      <c r="A8" s="5"/>
      <c r="B8" s="61" t="s">
        <v>64</v>
      </c>
      <c r="C8" s="61" t="s">
        <v>114</v>
      </c>
      <c r="D8" s="62" t="s">
        <v>194</v>
      </c>
      <c r="E8" s="89">
        <v>246</v>
      </c>
      <c r="F8" s="254">
        <v>90</v>
      </c>
      <c r="G8" s="257">
        <v>210</v>
      </c>
      <c r="H8" s="60"/>
      <c r="I8" s="60"/>
    </row>
    <row r="9" spans="1:9" s="4" customFormat="1" ht="18" customHeight="1" x14ac:dyDescent="0.2">
      <c r="A9" s="5"/>
      <c r="B9" s="61" t="s">
        <v>95</v>
      </c>
      <c r="C9" s="61" t="s">
        <v>114</v>
      </c>
      <c r="D9" s="64" t="s">
        <v>195</v>
      </c>
      <c r="E9" s="89">
        <v>508</v>
      </c>
      <c r="F9" s="254">
        <v>395</v>
      </c>
      <c r="G9" s="257">
        <v>120</v>
      </c>
      <c r="H9" s="60">
        <v>360</v>
      </c>
      <c r="I9" s="60">
        <v>90</v>
      </c>
    </row>
    <row r="10" spans="1:9" s="4" customFormat="1" ht="18" customHeight="1" x14ac:dyDescent="0.2">
      <c r="A10" s="5"/>
      <c r="B10" s="61" t="s">
        <v>196</v>
      </c>
      <c r="C10" s="61" t="s">
        <v>114</v>
      </c>
      <c r="D10" s="64" t="s">
        <v>197</v>
      </c>
      <c r="E10" s="89">
        <v>122</v>
      </c>
      <c r="F10" s="254">
        <v>90</v>
      </c>
      <c r="G10" s="257">
        <v>90</v>
      </c>
      <c r="H10" s="60">
        <v>120</v>
      </c>
      <c r="I10" s="60">
        <v>90</v>
      </c>
    </row>
    <row r="11" spans="1:9" s="4" customFormat="1" ht="8.25" customHeight="1" x14ac:dyDescent="0.2">
      <c r="A11" s="5"/>
      <c r="B11" s="5"/>
      <c r="C11" s="5"/>
      <c r="D11" s="5"/>
      <c r="E11" s="49"/>
      <c r="F11" s="15"/>
      <c r="G11" s="15"/>
      <c r="H11" s="15"/>
      <c r="I11" s="15"/>
    </row>
    <row r="12" spans="1:9" s="4" customFormat="1" ht="20.25" customHeight="1" x14ac:dyDescent="0.2">
      <c r="A12" s="5"/>
      <c r="B12" s="5"/>
      <c r="C12" s="5"/>
      <c r="D12" s="16" t="s">
        <v>18</v>
      </c>
      <c r="E12" s="17">
        <f>SUM(E7:E10)</f>
        <v>1385</v>
      </c>
      <c r="F12" s="58">
        <f>SUM(F7:F10)</f>
        <v>575</v>
      </c>
      <c r="G12" s="58">
        <f>SUM(G7:G10)</f>
        <v>510</v>
      </c>
      <c r="H12" s="58">
        <f>SUM(H7:H10)</f>
        <v>480</v>
      </c>
      <c r="I12" s="58">
        <f>SUM(I7:I10)</f>
        <v>180</v>
      </c>
    </row>
    <row r="13" spans="1:9" s="4" customFormat="1" ht="18" customHeight="1" x14ac:dyDescent="0.2">
      <c r="A13" s="5"/>
      <c r="B13" s="5"/>
      <c r="C13" s="5"/>
      <c r="D13" s="5"/>
    </row>
    <row r="14" spans="1:9" s="4" customFormat="1" ht="24" customHeight="1" x14ac:dyDescent="0.25">
      <c r="A14" s="31" t="s">
        <v>81</v>
      </c>
      <c r="B14" s="18"/>
      <c r="C14" s="18"/>
      <c r="D14" s="19"/>
      <c r="E14" s="15"/>
      <c r="F14" s="292" t="s">
        <v>3</v>
      </c>
      <c r="G14" s="292"/>
      <c r="H14" s="293"/>
      <c r="I14" s="293"/>
    </row>
    <row r="15" spans="1:9" s="4" customFormat="1" ht="24" x14ac:dyDescent="0.2">
      <c r="A15" s="31"/>
      <c r="B15" s="75" t="s">
        <v>57</v>
      </c>
      <c r="C15" s="75" t="s">
        <v>58</v>
      </c>
      <c r="D15" s="19"/>
      <c r="E15" s="48"/>
      <c r="F15" s="8" t="s">
        <v>7</v>
      </c>
      <c r="G15" s="8" t="s">
        <v>8</v>
      </c>
      <c r="H15" s="116" t="s">
        <v>60</v>
      </c>
      <c r="I15" s="116" t="s">
        <v>61</v>
      </c>
    </row>
    <row r="16" spans="1:9" s="4" customFormat="1" ht="18" customHeight="1" x14ac:dyDescent="0.2">
      <c r="A16" s="5"/>
      <c r="B16" s="61" t="s">
        <v>16</v>
      </c>
      <c r="C16" s="61" t="s">
        <v>114</v>
      </c>
      <c r="D16" s="62" t="s">
        <v>141</v>
      </c>
      <c r="E16" s="60">
        <v>14</v>
      </c>
      <c r="F16" s="260">
        <v>15</v>
      </c>
      <c r="G16" s="60"/>
      <c r="H16" s="60"/>
      <c r="I16" s="60">
        <v>20</v>
      </c>
    </row>
    <row r="17" spans="1:9" s="4" customFormat="1" ht="18" customHeight="1" x14ac:dyDescent="0.2">
      <c r="A17" s="5"/>
      <c r="B17" s="61" t="s">
        <v>62</v>
      </c>
      <c r="C17" s="61" t="s">
        <v>114</v>
      </c>
      <c r="D17" s="62" t="s">
        <v>141</v>
      </c>
      <c r="E17" s="60">
        <v>14</v>
      </c>
      <c r="F17" s="254">
        <v>15</v>
      </c>
      <c r="G17" s="60"/>
      <c r="H17" s="60"/>
      <c r="I17" s="60">
        <v>20</v>
      </c>
    </row>
    <row r="18" spans="1:9" s="4" customFormat="1" ht="6.75" customHeight="1" x14ac:dyDescent="0.2">
      <c r="A18" s="5"/>
      <c r="B18" s="18"/>
      <c r="C18" s="18"/>
      <c r="D18" s="19"/>
    </row>
    <row r="19" spans="1:9" s="4" customFormat="1" ht="20.25" customHeight="1" x14ac:dyDescent="0.2">
      <c r="A19" s="5"/>
      <c r="B19" s="2"/>
      <c r="C19" s="2"/>
      <c r="D19" s="16" t="s">
        <v>18</v>
      </c>
      <c r="E19" s="17">
        <f>E16+E17</f>
        <v>28</v>
      </c>
      <c r="F19" s="78">
        <f>SUM(F16:F17)</f>
        <v>30</v>
      </c>
      <c r="G19" s="58">
        <f>SUM(G16:G17)</f>
        <v>0</v>
      </c>
      <c r="H19" s="58">
        <f t="shared" ref="H19" si="0">SUM(H16:H17)</f>
        <v>0</v>
      </c>
      <c r="I19" s="58">
        <f>SUM(I16:I17)</f>
        <v>40</v>
      </c>
    </row>
    <row r="20" spans="1:9" s="4" customFormat="1" ht="9" customHeight="1" x14ac:dyDescent="0.2">
      <c r="A20" s="5"/>
      <c r="B20" s="2"/>
      <c r="C20" s="2"/>
      <c r="D20" s="6"/>
    </row>
    <row r="21" spans="1:9" s="4" customFormat="1" ht="18" customHeight="1" x14ac:dyDescent="0.2">
      <c r="A21" s="5"/>
      <c r="B21" s="2"/>
      <c r="C21" s="2"/>
      <c r="D21" s="6"/>
    </row>
    <row r="22" spans="1:9" s="4" customFormat="1" ht="18" customHeight="1" x14ac:dyDescent="0.2">
      <c r="A22" s="5"/>
      <c r="B22" s="2"/>
      <c r="C22" s="2"/>
      <c r="D22" s="16" t="s">
        <v>49</v>
      </c>
      <c r="E22" s="102">
        <f>SUM(E12+E19)</f>
        <v>1413</v>
      </c>
      <c r="F22" s="115">
        <f>SUM(F12+F19)</f>
        <v>605</v>
      </c>
      <c r="G22" s="101">
        <f>SUM(G12+G19)</f>
        <v>510</v>
      </c>
      <c r="H22" s="101">
        <f>SUM(H12+H19)</f>
        <v>480</v>
      </c>
      <c r="I22" s="101">
        <f>SUM(I12+I19)</f>
        <v>220</v>
      </c>
    </row>
    <row r="23" spans="1:9" s="4" customFormat="1" ht="12.75" x14ac:dyDescent="0.2">
      <c r="A23" s="5"/>
      <c r="B23" s="2"/>
      <c r="C23" s="2"/>
      <c r="D23" s="6"/>
    </row>
    <row r="24" spans="1:9" s="4" customFormat="1" ht="12.75" x14ac:dyDescent="0.2">
      <c r="A24" s="5"/>
      <c r="B24" s="2"/>
      <c r="C24" s="2"/>
      <c r="D24" s="6"/>
    </row>
    <row r="25" spans="1:9" s="4" customFormat="1" ht="12.75" x14ac:dyDescent="0.2">
      <c r="A25" s="5"/>
      <c r="B25" s="2"/>
      <c r="C25" s="2"/>
      <c r="D25" s="6"/>
    </row>
    <row r="26" spans="1:9" s="4" customFormat="1" ht="12.75" x14ac:dyDescent="0.2">
      <c r="A26" s="5"/>
      <c r="B26" s="2"/>
      <c r="C26" s="2"/>
      <c r="D26" s="6"/>
    </row>
    <row r="27" spans="1:9" s="4" customFormat="1" ht="12.75" x14ac:dyDescent="0.2">
      <c r="A27" s="5"/>
      <c r="B27" s="2"/>
      <c r="C27" s="2"/>
      <c r="D27" s="6"/>
    </row>
    <row r="28" spans="1:9" s="4" customFormat="1" ht="12.75" x14ac:dyDescent="0.2">
      <c r="A28" s="5"/>
      <c r="B28" s="2"/>
      <c r="C28" s="2"/>
      <c r="D28" s="6"/>
    </row>
    <row r="29" spans="1:9" s="4" customFormat="1" ht="12.75" x14ac:dyDescent="0.2">
      <c r="A29" s="5"/>
      <c r="B29" s="2"/>
      <c r="C29" s="2"/>
      <c r="D29" s="6"/>
    </row>
    <row r="30" spans="1:9" s="4" customFormat="1" ht="12.75" x14ac:dyDescent="0.2">
      <c r="A30" s="5"/>
      <c r="B30" s="2"/>
      <c r="C30" s="2"/>
      <c r="D30" s="6"/>
    </row>
    <row r="31" spans="1:9" s="4" customFormat="1" ht="12.75" x14ac:dyDescent="0.2">
      <c r="A31" s="5"/>
      <c r="B31" s="2"/>
      <c r="C31" s="2"/>
      <c r="D31" s="6"/>
    </row>
    <row r="32" spans="1:9" s="4" customFormat="1" ht="12.75" x14ac:dyDescent="0.2">
      <c r="A32" s="5"/>
      <c r="B32" s="2"/>
      <c r="C32" s="2"/>
      <c r="D32" s="6"/>
    </row>
    <row r="33" spans="1:4" s="4" customFormat="1" ht="12.75" x14ac:dyDescent="0.2">
      <c r="A33" s="5"/>
      <c r="B33" s="2"/>
      <c r="C33" s="2"/>
      <c r="D33" s="6"/>
    </row>
    <row r="34" spans="1:4" s="4" customFormat="1" ht="12.75" x14ac:dyDescent="0.2">
      <c r="A34" s="5"/>
      <c r="B34" s="2"/>
      <c r="C34" s="2"/>
      <c r="D34" s="6"/>
    </row>
    <row r="35" spans="1:4" s="4" customFormat="1" ht="12.75" x14ac:dyDescent="0.2">
      <c r="A35" s="5"/>
      <c r="B35" s="2"/>
      <c r="C35" s="2"/>
      <c r="D35" s="6"/>
    </row>
    <row r="36" spans="1:4" s="4" customFormat="1" ht="12.75" x14ac:dyDescent="0.2">
      <c r="A36" s="5"/>
      <c r="B36" s="2"/>
      <c r="C36" s="2"/>
      <c r="D36" s="6"/>
    </row>
    <row r="37" spans="1:4" s="4" customFormat="1" ht="12.75" x14ac:dyDescent="0.2">
      <c r="A37" s="5"/>
      <c r="B37" s="2"/>
      <c r="C37" s="2"/>
      <c r="D37" s="6"/>
    </row>
    <row r="38" spans="1:4" s="4" customFormat="1" ht="12.75" x14ac:dyDescent="0.2">
      <c r="A38" s="5"/>
      <c r="B38" s="2"/>
      <c r="C38" s="2"/>
      <c r="D38" s="6"/>
    </row>
    <row r="39" spans="1:4" s="4" customFormat="1" ht="12.75" x14ac:dyDescent="0.2">
      <c r="A39" s="5"/>
      <c r="B39" s="2"/>
      <c r="C39" s="2"/>
      <c r="D39" s="6"/>
    </row>
    <row r="40" spans="1:4" s="4" customFormat="1" ht="12.75" x14ac:dyDescent="0.2">
      <c r="A40" s="5"/>
      <c r="B40" s="2"/>
      <c r="C40" s="2"/>
      <c r="D40" s="6"/>
    </row>
    <row r="41" spans="1:4" s="4" customFormat="1" ht="12.75" x14ac:dyDescent="0.2">
      <c r="A41" s="5"/>
      <c r="B41" s="2"/>
      <c r="C41" s="2"/>
      <c r="D41" s="6"/>
    </row>
    <row r="42" spans="1:4" s="4" customFormat="1" ht="12.75" x14ac:dyDescent="0.2">
      <c r="A42" s="5"/>
      <c r="B42" s="2"/>
      <c r="C42" s="2"/>
      <c r="D42" s="6"/>
    </row>
    <row r="43" spans="1:4" s="4" customFormat="1" ht="12.75" x14ac:dyDescent="0.2">
      <c r="A43" s="5"/>
      <c r="B43" s="2"/>
      <c r="C43" s="2"/>
      <c r="D43" s="6"/>
    </row>
    <row r="44" spans="1:4" s="4" customFormat="1" ht="12.75" x14ac:dyDescent="0.2">
      <c r="A44" s="5"/>
      <c r="B44" s="2"/>
      <c r="C44" s="2"/>
      <c r="D44" s="6"/>
    </row>
    <row r="45" spans="1:4" s="4" customFormat="1" ht="12.75" x14ac:dyDescent="0.2">
      <c r="A45" s="5"/>
      <c r="B45" s="2"/>
      <c r="C45" s="2"/>
      <c r="D45" s="6"/>
    </row>
    <row r="46" spans="1:4" s="4" customFormat="1" ht="12.75" x14ac:dyDescent="0.2">
      <c r="A46" s="5"/>
      <c r="B46" s="2"/>
      <c r="C46" s="2"/>
      <c r="D46" s="6"/>
    </row>
    <row r="47" spans="1:4" s="4" customFormat="1" ht="12.75" x14ac:dyDescent="0.2">
      <c r="A47" s="5"/>
      <c r="B47" s="2"/>
      <c r="C47" s="2"/>
      <c r="D47" s="6"/>
    </row>
    <row r="48" spans="1:4" s="4" customFormat="1" ht="12.75" x14ac:dyDescent="0.2">
      <c r="A48" s="5"/>
      <c r="B48" s="2"/>
      <c r="C48" s="2"/>
      <c r="D48" s="6"/>
    </row>
    <row r="49" spans="1:4" s="4" customFormat="1" ht="12.75" x14ac:dyDescent="0.2">
      <c r="A49" s="5"/>
      <c r="B49" s="2"/>
      <c r="C49" s="2"/>
      <c r="D49" s="6"/>
    </row>
    <row r="50" spans="1:4" s="4" customFormat="1" ht="12.75" x14ac:dyDescent="0.2">
      <c r="A50" s="5"/>
      <c r="B50" s="2"/>
      <c r="C50" s="2"/>
      <c r="D50" s="6"/>
    </row>
    <row r="51" spans="1:4" s="4" customFormat="1" ht="12.75" x14ac:dyDescent="0.2">
      <c r="A51" s="5"/>
      <c r="B51" s="2"/>
      <c r="C51" s="2"/>
      <c r="D51" s="6"/>
    </row>
    <row r="52" spans="1:4" s="4" customFormat="1" ht="12.75" x14ac:dyDescent="0.2">
      <c r="A52" s="5"/>
      <c r="B52" s="2"/>
      <c r="C52" s="2"/>
      <c r="D52" s="6"/>
    </row>
    <row r="53" spans="1:4" s="4" customFormat="1" ht="12.75" x14ac:dyDescent="0.2">
      <c r="A53" s="5"/>
      <c r="B53" s="2"/>
      <c r="C53" s="2"/>
      <c r="D53" s="6"/>
    </row>
    <row r="54" spans="1:4" s="4" customFormat="1" ht="12.75" x14ac:dyDescent="0.2">
      <c r="A54" s="5"/>
      <c r="B54" s="2"/>
      <c r="C54" s="2"/>
      <c r="D54" s="6"/>
    </row>
    <row r="55" spans="1:4" s="4" customFormat="1" ht="12.75" x14ac:dyDescent="0.2">
      <c r="A55" s="5"/>
      <c r="B55" s="2"/>
      <c r="C55" s="2"/>
      <c r="D55" s="6"/>
    </row>
    <row r="56" spans="1:4" s="4" customFormat="1" ht="12.75" x14ac:dyDescent="0.2">
      <c r="A56" s="5"/>
      <c r="B56" s="2"/>
      <c r="C56" s="2"/>
      <c r="D56" s="6"/>
    </row>
    <row r="57" spans="1:4" s="4" customFormat="1" ht="12.75" x14ac:dyDescent="0.2">
      <c r="A57" s="5"/>
      <c r="B57" s="2"/>
      <c r="C57" s="2"/>
      <c r="D57" s="6"/>
    </row>
    <row r="58" spans="1:4" s="4" customFormat="1" ht="12.75" x14ac:dyDescent="0.2">
      <c r="A58" s="5"/>
      <c r="B58" s="2"/>
      <c r="C58" s="2"/>
      <c r="D58" s="6"/>
    </row>
    <row r="59" spans="1:4" s="4" customFormat="1" ht="12.75" x14ac:dyDescent="0.2">
      <c r="A59" s="5"/>
      <c r="B59" s="2"/>
      <c r="C59" s="2"/>
      <c r="D59" s="6"/>
    </row>
    <row r="60" spans="1:4" s="4" customFormat="1" ht="12.75" x14ac:dyDescent="0.2">
      <c r="A60" s="5"/>
      <c r="B60" s="2"/>
      <c r="C60" s="2"/>
      <c r="D60" s="6"/>
    </row>
    <row r="61" spans="1:4" s="4" customFormat="1" ht="12.75" x14ac:dyDescent="0.2">
      <c r="A61" s="5"/>
      <c r="B61" s="2"/>
      <c r="C61" s="2"/>
      <c r="D61" s="6"/>
    </row>
    <row r="62" spans="1:4" s="4" customFormat="1" ht="12.75" x14ac:dyDescent="0.2">
      <c r="A62" s="5"/>
      <c r="B62" s="2"/>
      <c r="C62" s="2"/>
      <c r="D62" s="6"/>
    </row>
    <row r="63" spans="1:4" s="4" customFormat="1" ht="12.75" x14ac:dyDescent="0.2">
      <c r="A63" s="5"/>
      <c r="B63" s="2"/>
      <c r="C63" s="2"/>
      <c r="D63" s="6"/>
    </row>
    <row r="64" spans="1:4" s="4" customFormat="1" ht="12.75" x14ac:dyDescent="0.2">
      <c r="A64" s="5"/>
      <c r="B64" s="2"/>
      <c r="C64" s="2"/>
      <c r="D64" s="6"/>
    </row>
    <row r="65" spans="1:28" s="4" customFormat="1" ht="12.75" x14ac:dyDescent="0.2">
      <c r="A65" s="5"/>
      <c r="B65" s="2"/>
      <c r="C65" s="2"/>
      <c r="D65" s="6"/>
    </row>
    <row r="66" spans="1:28" s="4" customFormat="1" ht="12.75" x14ac:dyDescent="0.2">
      <c r="A66" s="5"/>
      <c r="B66" s="2"/>
      <c r="C66" s="2"/>
      <c r="D66" s="6"/>
    </row>
    <row r="67" spans="1:28" s="4" customFormat="1" ht="12.75" x14ac:dyDescent="0.2">
      <c r="A67" s="5"/>
      <c r="B67" s="2"/>
      <c r="C67" s="2"/>
      <c r="D67" s="6"/>
    </row>
    <row r="68" spans="1:28" ht="12.75" x14ac:dyDescent="0.2">
      <c r="D68" s="19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spans="1:28" ht="12.75" x14ac:dyDescent="0.2">
      <c r="D69" s="19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spans="1:28" ht="12.75" x14ac:dyDescent="0.2">
      <c r="D70" s="19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spans="1:28" ht="12.75" x14ac:dyDescent="0.2">
      <c r="D71" s="19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spans="1:28" ht="12.75" x14ac:dyDescent="0.2">
      <c r="D72" s="19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spans="1:28" ht="12.75" x14ac:dyDescent="0.2">
      <c r="D73" s="19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spans="1:28" ht="12.75" x14ac:dyDescent="0.2">
      <c r="D74" s="19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spans="1:28" ht="12.75" x14ac:dyDescent="0.2">
      <c r="D75" s="19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spans="1:28" ht="12.75" x14ac:dyDescent="0.2">
      <c r="D76" s="19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spans="1:28" ht="12.75" x14ac:dyDescent="0.2">
      <c r="D77" s="19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</sheetData>
  <mergeCells count="4">
    <mergeCell ref="B2:D2"/>
    <mergeCell ref="A3:G3"/>
    <mergeCell ref="F5:I5"/>
    <mergeCell ref="F14:I14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AC76"/>
  <sheetViews>
    <sheetView view="pageBreakPreview" zoomScaleNormal="90" zoomScaleSheetLayoutView="100" workbookViewId="0">
      <selection activeCell="D39" sqref="D39"/>
    </sheetView>
  </sheetViews>
  <sheetFormatPr defaultColWidth="11.42578125" defaultRowHeight="14.25" x14ac:dyDescent="0.2"/>
  <cols>
    <col min="1" max="1" width="7.7109375" style="11" customWidth="1"/>
    <col min="2" max="2" width="8.85546875" style="18" customWidth="1"/>
    <col min="3" max="3" width="8" style="18" customWidth="1"/>
    <col min="4" max="4" width="79.7109375" style="21" customWidth="1"/>
    <col min="5" max="5" width="8" style="20" customWidth="1"/>
    <col min="6" max="7" width="8.7109375" style="20" customWidth="1"/>
    <col min="8" max="9" width="8.7109375" style="4" customWidth="1"/>
    <col min="10" max="29" width="11.42578125" style="4"/>
    <col min="30" max="16384" width="11.42578125" style="20"/>
  </cols>
  <sheetData>
    <row r="1" spans="1:9" s="4" customFormat="1" ht="21" customHeight="1" x14ac:dyDescent="0.2">
      <c r="A1" s="1" t="s">
        <v>0</v>
      </c>
      <c r="B1" s="2"/>
      <c r="C1" s="2"/>
      <c r="D1" s="3"/>
    </row>
    <row r="2" spans="1:9" s="28" customFormat="1" ht="26.25" customHeight="1" x14ac:dyDescent="0.2">
      <c r="A2" s="30"/>
      <c r="B2" s="294"/>
      <c r="C2" s="294"/>
      <c r="D2" s="294"/>
      <c r="E2" s="38"/>
      <c r="F2" s="39"/>
      <c r="G2" s="39"/>
    </row>
    <row r="3" spans="1:9" s="4" customFormat="1" ht="18" customHeight="1" x14ac:dyDescent="0.25">
      <c r="A3" s="290" t="s">
        <v>198</v>
      </c>
      <c r="B3" s="290"/>
      <c r="C3" s="290"/>
      <c r="D3" s="290"/>
      <c r="E3" s="290"/>
      <c r="F3" s="290"/>
      <c r="G3" s="290"/>
    </row>
    <row r="4" spans="1:9" s="4" customFormat="1" ht="7.5" customHeight="1" x14ac:dyDescent="0.2">
      <c r="A4" s="5"/>
      <c r="B4" s="2"/>
      <c r="C4" s="2"/>
      <c r="D4" s="6"/>
    </row>
    <row r="5" spans="1:9" s="4" customFormat="1" ht="18" customHeight="1" x14ac:dyDescent="0.25">
      <c r="A5" s="5" t="s">
        <v>2</v>
      </c>
      <c r="B5" s="2"/>
      <c r="C5" s="2"/>
      <c r="D5" s="6"/>
      <c r="F5" s="292" t="s">
        <v>56</v>
      </c>
      <c r="G5" s="292"/>
      <c r="H5" s="293"/>
      <c r="I5" s="293"/>
    </row>
    <row r="6" spans="1:9" s="4" customFormat="1" ht="24" x14ac:dyDescent="0.2">
      <c r="A6" s="5"/>
      <c r="B6" s="7" t="s">
        <v>57</v>
      </c>
      <c r="C6" s="7" t="s">
        <v>58</v>
      </c>
      <c r="D6" s="6"/>
      <c r="E6" s="23" t="s">
        <v>59</v>
      </c>
      <c r="F6" s="8" t="s">
        <v>7</v>
      </c>
      <c r="G6" s="8" t="s">
        <v>8</v>
      </c>
      <c r="H6" s="116" t="s">
        <v>60</v>
      </c>
      <c r="I6" s="116" t="s">
        <v>61</v>
      </c>
    </row>
    <row r="7" spans="1:9" s="4" customFormat="1" ht="18" customHeight="1" x14ac:dyDescent="0.2">
      <c r="A7" s="5"/>
      <c r="B7" s="61" t="s">
        <v>64</v>
      </c>
      <c r="C7" s="61" t="s">
        <v>64</v>
      </c>
      <c r="D7" s="64" t="s">
        <v>199</v>
      </c>
      <c r="E7" s="89"/>
      <c r="F7" s="254">
        <v>30</v>
      </c>
      <c r="G7" s="257">
        <v>60</v>
      </c>
      <c r="H7" s="60"/>
      <c r="I7" s="60">
        <v>60</v>
      </c>
    </row>
    <row r="8" spans="1:9" s="4" customFormat="1" ht="18" customHeight="1" x14ac:dyDescent="0.2">
      <c r="A8" s="5"/>
      <c r="B8" s="61" t="s">
        <v>62</v>
      </c>
      <c r="C8" s="61" t="s">
        <v>64</v>
      </c>
      <c r="D8" s="64" t="s">
        <v>200</v>
      </c>
      <c r="E8" s="89"/>
      <c r="F8" s="254">
        <v>450</v>
      </c>
      <c r="G8" s="257">
        <v>60</v>
      </c>
      <c r="H8" s="60">
        <v>330</v>
      </c>
      <c r="I8" s="60">
        <v>90</v>
      </c>
    </row>
    <row r="9" spans="1:9" s="4" customFormat="1" ht="18" customHeight="1" x14ac:dyDescent="0.2">
      <c r="A9" s="5"/>
      <c r="B9" s="61" t="s">
        <v>132</v>
      </c>
      <c r="C9" s="61" t="s">
        <v>64</v>
      </c>
      <c r="D9" s="64" t="s">
        <v>201</v>
      </c>
      <c r="E9" s="89">
        <v>125</v>
      </c>
      <c r="F9" s="60"/>
      <c r="G9" s="257">
        <v>30</v>
      </c>
      <c r="H9" s="60"/>
      <c r="I9" s="60"/>
    </row>
    <row r="10" spans="1:9" s="4" customFormat="1" ht="7.5" customHeight="1" x14ac:dyDescent="0.2">
      <c r="A10" s="5"/>
      <c r="B10" s="18"/>
      <c r="C10" s="18"/>
      <c r="D10" s="19"/>
    </row>
    <row r="11" spans="1:9" s="4" customFormat="1" ht="20.25" customHeight="1" x14ac:dyDescent="0.2">
      <c r="A11" s="5"/>
      <c r="B11" s="5"/>
      <c r="C11" s="5"/>
      <c r="D11" s="150" t="s">
        <v>18</v>
      </c>
      <c r="E11" s="17">
        <f>SUM(E7:E9)</f>
        <v>125</v>
      </c>
      <c r="F11" s="58">
        <f>SUM(F7:F9)</f>
        <v>480</v>
      </c>
      <c r="G11" s="58">
        <f>SUM(G7:G9)</f>
        <v>150</v>
      </c>
      <c r="H11" s="58">
        <f>SUM(H7:H9)</f>
        <v>330</v>
      </c>
      <c r="I11" s="58">
        <f>SUM(I7:I9)</f>
        <v>150</v>
      </c>
    </row>
    <row r="12" spans="1:9" s="4" customFormat="1" ht="8.25" customHeight="1" x14ac:dyDescent="0.2">
      <c r="A12" s="5"/>
      <c r="B12" s="5"/>
      <c r="C12" s="5"/>
      <c r="D12" s="150"/>
    </row>
    <row r="13" spans="1:9" s="4" customFormat="1" ht="21" customHeight="1" x14ac:dyDescent="0.25">
      <c r="A13" s="31" t="s">
        <v>183</v>
      </c>
      <c r="B13" s="18"/>
      <c r="C13" s="18"/>
      <c r="D13" s="19"/>
      <c r="E13" s="15"/>
      <c r="F13" s="292" t="s">
        <v>56</v>
      </c>
      <c r="G13" s="292"/>
      <c r="H13" s="293"/>
      <c r="I13" s="293"/>
    </row>
    <row r="14" spans="1:9" s="4" customFormat="1" ht="24" x14ac:dyDescent="0.2">
      <c r="A14" s="31"/>
      <c r="B14" s="75" t="s">
        <v>57</v>
      </c>
      <c r="C14" s="75" t="s">
        <v>58</v>
      </c>
      <c r="D14" s="19"/>
      <c r="E14" s="48"/>
      <c r="F14" s="8" t="s">
        <v>7</v>
      </c>
      <c r="G14" s="8" t="s">
        <v>8</v>
      </c>
      <c r="H14" s="116" t="s">
        <v>60</v>
      </c>
      <c r="I14" s="116" t="s">
        <v>61</v>
      </c>
    </row>
    <row r="15" spans="1:9" s="4" customFormat="1" ht="18" customHeight="1" x14ac:dyDescent="0.2">
      <c r="A15" s="5"/>
      <c r="B15" s="61" t="s">
        <v>196</v>
      </c>
      <c r="C15" s="61" t="s">
        <v>64</v>
      </c>
      <c r="D15" s="64" t="s">
        <v>202</v>
      </c>
      <c r="E15" s="90">
        <v>13</v>
      </c>
      <c r="F15" s="263">
        <v>20</v>
      </c>
      <c r="G15" s="57"/>
      <c r="H15" s="57"/>
      <c r="I15" s="57">
        <v>120</v>
      </c>
    </row>
    <row r="16" spans="1:9" s="4" customFormat="1" ht="18" customHeight="1" x14ac:dyDescent="0.2">
      <c r="A16" s="5"/>
      <c r="B16" s="76" t="s">
        <v>68</v>
      </c>
      <c r="C16" s="76" t="s">
        <v>64</v>
      </c>
      <c r="D16" s="64" t="s">
        <v>141</v>
      </c>
      <c r="E16" s="90">
        <v>8</v>
      </c>
      <c r="F16" s="264">
        <v>20</v>
      </c>
      <c r="G16" s="57"/>
      <c r="H16" s="57"/>
      <c r="I16" s="57">
        <v>20</v>
      </c>
    </row>
    <row r="17" spans="1:9" s="4" customFormat="1" ht="15" x14ac:dyDescent="0.2">
      <c r="A17" s="5"/>
      <c r="B17" s="76" t="s">
        <v>87</v>
      </c>
      <c r="C17" s="76" t="s">
        <v>64</v>
      </c>
      <c r="D17" s="64" t="s">
        <v>203</v>
      </c>
      <c r="E17" s="90"/>
      <c r="F17" s="264">
        <v>8</v>
      </c>
      <c r="G17" s="57"/>
      <c r="H17" s="57"/>
      <c r="I17" s="57"/>
    </row>
    <row r="18" spans="1:9" s="4" customFormat="1" ht="10.5" customHeight="1" x14ac:dyDescent="0.2">
      <c r="A18" s="5"/>
      <c r="B18" s="18"/>
      <c r="C18" s="18"/>
      <c r="D18" s="19"/>
    </row>
    <row r="19" spans="1:9" s="4" customFormat="1" ht="12.75" x14ac:dyDescent="0.2">
      <c r="A19" s="5"/>
      <c r="B19" s="2"/>
      <c r="C19" s="2"/>
      <c r="D19" s="16" t="s">
        <v>18</v>
      </c>
      <c r="E19" s="17">
        <f>SUM(E15:E17)</f>
        <v>21</v>
      </c>
      <c r="F19" s="78">
        <f>SUM(F15:F17)</f>
        <v>48</v>
      </c>
      <c r="G19" s="58">
        <f>SUM(G15:G17)</f>
        <v>0</v>
      </c>
      <c r="H19" s="58">
        <f>SUM(H15:H17)</f>
        <v>0</v>
      </c>
      <c r="I19" s="58">
        <f>SUM(I15:I17)</f>
        <v>140</v>
      </c>
    </row>
    <row r="20" spans="1:9" s="4" customFormat="1" ht="18" customHeight="1" x14ac:dyDescent="0.2">
      <c r="A20" s="5"/>
      <c r="B20" s="2"/>
      <c r="C20" s="2"/>
      <c r="D20" s="6"/>
    </row>
    <row r="21" spans="1:9" s="4" customFormat="1" ht="20.100000000000001" customHeight="1" x14ac:dyDescent="0.2">
      <c r="A21" s="5"/>
      <c r="B21" s="2"/>
      <c r="C21" s="2"/>
      <c r="D21" s="6"/>
    </row>
    <row r="22" spans="1:9" s="4" customFormat="1" ht="12.75" x14ac:dyDescent="0.2">
      <c r="A22" s="5"/>
      <c r="B22" s="2"/>
      <c r="C22" s="2"/>
      <c r="D22" s="16" t="s">
        <v>49</v>
      </c>
      <c r="E22" s="102">
        <f>SUM(E11+E19)</f>
        <v>146</v>
      </c>
      <c r="F22" s="115">
        <f>SUM(F11+F19)</f>
        <v>528</v>
      </c>
      <c r="G22" s="101">
        <f>SUM(G11+G19)</f>
        <v>150</v>
      </c>
      <c r="H22" s="101">
        <f>SUM(H11+H19)</f>
        <v>330</v>
      </c>
      <c r="I22" s="101">
        <f>SUM(I11+I19)</f>
        <v>290</v>
      </c>
    </row>
    <row r="23" spans="1:9" s="4" customFormat="1" ht="12.75" x14ac:dyDescent="0.2">
      <c r="A23" s="5"/>
      <c r="B23" s="2"/>
      <c r="C23" s="2"/>
      <c r="D23" s="6"/>
    </row>
    <row r="24" spans="1:9" s="4" customFormat="1" ht="12.75" x14ac:dyDescent="0.2">
      <c r="A24" s="5"/>
      <c r="B24" s="2"/>
      <c r="C24" s="2"/>
      <c r="D24" s="6"/>
    </row>
    <row r="25" spans="1:9" s="4" customFormat="1" ht="12.75" x14ac:dyDescent="0.2">
      <c r="A25" s="5"/>
      <c r="B25" s="2"/>
      <c r="C25" s="2"/>
      <c r="D25" s="6"/>
    </row>
    <row r="26" spans="1:9" s="4" customFormat="1" ht="12.75" x14ac:dyDescent="0.2">
      <c r="A26" s="5"/>
      <c r="B26" s="2"/>
      <c r="C26" s="2"/>
      <c r="D26" s="6"/>
    </row>
    <row r="27" spans="1:9" s="4" customFormat="1" ht="12.75" x14ac:dyDescent="0.2">
      <c r="A27" s="5"/>
      <c r="B27" s="2"/>
      <c r="C27" s="2"/>
      <c r="D27" s="6"/>
    </row>
    <row r="28" spans="1:9" s="4" customFormat="1" ht="12.75" x14ac:dyDescent="0.2">
      <c r="A28" s="5"/>
      <c r="B28" s="2"/>
      <c r="C28" s="2"/>
      <c r="D28" s="6"/>
    </row>
    <row r="29" spans="1:9" s="4" customFormat="1" ht="12.75" x14ac:dyDescent="0.2">
      <c r="A29" s="5"/>
      <c r="B29" s="2"/>
      <c r="C29" s="2"/>
      <c r="D29" s="6"/>
    </row>
    <row r="30" spans="1:9" s="4" customFormat="1" ht="12.75" x14ac:dyDescent="0.2">
      <c r="A30" s="5"/>
      <c r="B30" s="2"/>
      <c r="C30" s="2"/>
      <c r="D30" s="6"/>
    </row>
    <row r="31" spans="1:9" s="4" customFormat="1" ht="12.75" x14ac:dyDescent="0.2">
      <c r="A31" s="5"/>
      <c r="B31" s="2"/>
      <c r="C31" s="2"/>
      <c r="D31" s="6"/>
    </row>
    <row r="32" spans="1:9" s="4" customFormat="1" ht="12.75" x14ac:dyDescent="0.2">
      <c r="A32" s="5"/>
      <c r="B32" s="2"/>
      <c r="C32" s="2"/>
      <c r="D32" s="6"/>
    </row>
    <row r="33" spans="1:4" s="4" customFormat="1" ht="12.75" x14ac:dyDescent="0.2">
      <c r="A33" s="5"/>
      <c r="B33" s="2"/>
      <c r="C33" s="2"/>
      <c r="D33" s="6"/>
    </row>
    <row r="34" spans="1:4" s="4" customFormat="1" ht="12.75" x14ac:dyDescent="0.2">
      <c r="A34" s="5"/>
      <c r="B34" s="2"/>
      <c r="C34" s="2"/>
      <c r="D34" s="6"/>
    </row>
    <row r="35" spans="1:4" s="4" customFormat="1" ht="12.75" x14ac:dyDescent="0.2">
      <c r="A35" s="5"/>
      <c r="B35" s="2"/>
      <c r="C35" s="2"/>
      <c r="D35" s="6"/>
    </row>
    <row r="36" spans="1:4" s="4" customFormat="1" ht="12.75" x14ac:dyDescent="0.2">
      <c r="A36" s="5"/>
      <c r="B36" s="2"/>
      <c r="C36" s="2"/>
      <c r="D36" s="6"/>
    </row>
    <row r="37" spans="1:4" s="4" customFormat="1" ht="12.75" x14ac:dyDescent="0.2">
      <c r="A37" s="5"/>
      <c r="B37" s="2"/>
      <c r="C37" s="2"/>
      <c r="D37" s="6"/>
    </row>
    <row r="38" spans="1:4" s="4" customFormat="1" ht="12.75" x14ac:dyDescent="0.2">
      <c r="A38" s="5"/>
      <c r="B38" s="2"/>
      <c r="C38" s="2"/>
      <c r="D38" s="6"/>
    </row>
    <row r="39" spans="1:4" s="4" customFormat="1" ht="12.75" x14ac:dyDescent="0.2">
      <c r="A39" s="5"/>
      <c r="B39" s="2"/>
      <c r="C39" s="2"/>
      <c r="D39" s="6"/>
    </row>
    <row r="40" spans="1:4" s="4" customFormat="1" ht="12.75" x14ac:dyDescent="0.2">
      <c r="A40" s="5"/>
      <c r="B40" s="2"/>
      <c r="C40" s="2"/>
      <c r="D40" s="6"/>
    </row>
    <row r="41" spans="1:4" s="4" customFormat="1" ht="12.75" x14ac:dyDescent="0.2">
      <c r="A41" s="5"/>
      <c r="B41" s="2"/>
      <c r="C41" s="2"/>
      <c r="D41" s="6"/>
    </row>
    <row r="42" spans="1:4" s="4" customFormat="1" ht="12.75" x14ac:dyDescent="0.2">
      <c r="A42" s="5"/>
      <c r="B42" s="2"/>
      <c r="C42" s="2"/>
      <c r="D42" s="6"/>
    </row>
    <row r="43" spans="1:4" s="4" customFormat="1" ht="12.75" x14ac:dyDescent="0.2">
      <c r="A43" s="5"/>
      <c r="B43" s="2"/>
      <c r="C43" s="2"/>
      <c r="D43" s="6"/>
    </row>
    <row r="44" spans="1:4" s="4" customFormat="1" ht="12.75" x14ac:dyDescent="0.2">
      <c r="A44" s="5"/>
      <c r="B44" s="2"/>
      <c r="C44" s="2"/>
      <c r="D44" s="6"/>
    </row>
    <row r="45" spans="1:4" s="4" customFormat="1" ht="12.75" x14ac:dyDescent="0.2">
      <c r="A45" s="5"/>
      <c r="B45" s="2"/>
      <c r="C45" s="2"/>
      <c r="D45" s="6"/>
    </row>
    <row r="46" spans="1:4" s="4" customFormat="1" ht="12.75" x14ac:dyDescent="0.2">
      <c r="A46" s="5"/>
      <c r="B46" s="2"/>
      <c r="C46" s="2"/>
      <c r="D46" s="6"/>
    </row>
    <row r="47" spans="1:4" s="4" customFormat="1" ht="12.75" x14ac:dyDescent="0.2">
      <c r="A47" s="5"/>
      <c r="B47" s="2"/>
      <c r="C47" s="2"/>
      <c r="D47" s="6"/>
    </row>
    <row r="48" spans="1:4" s="4" customFormat="1" ht="12.75" x14ac:dyDescent="0.2">
      <c r="A48" s="5"/>
      <c r="B48" s="2"/>
      <c r="C48" s="2"/>
      <c r="D48" s="6"/>
    </row>
    <row r="49" spans="1:4" s="4" customFormat="1" ht="12.75" x14ac:dyDescent="0.2">
      <c r="A49" s="5"/>
      <c r="B49" s="2"/>
      <c r="C49" s="2"/>
      <c r="D49" s="6"/>
    </row>
    <row r="50" spans="1:4" s="4" customFormat="1" ht="12.75" x14ac:dyDescent="0.2">
      <c r="A50" s="5"/>
      <c r="B50" s="2"/>
      <c r="C50" s="2"/>
      <c r="D50" s="6"/>
    </row>
    <row r="51" spans="1:4" s="4" customFormat="1" ht="12.75" x14ac:dyDescent="0.2">
      <c r="A51" s="5"/>
      <c r="B51" s="2"/>
      <c r="C51" s="2"/>
      <c r="D51" s="6"/>
    </row>
    <row r="52" spans="1:4" s="4" customFormat="1" ht="12.75" x14ac:dyDescent="0.2">
      <c r="A52" s="5"/>
      <c r="B52" s="2"/>
      <c r="C52" s="2"/>
      <c r="D52" s="6"/>
    </row>
    <row r="53" spans="1:4" s="4" customFormat="1" ht="12.75" x14ac:dyDescent="0.2">
      <c r="A53" s="5"/>
      <c r="B53" s="2"/>
      <c r="C53" s="2"/>
      <c r="D53" s="6"/>
    </row>
    <row r="54" spans="1:4" s="4" customFormat="1" ht="12.75" x14ac:dyDescent="0.2">
      <c r="A54" s="5"/>
      <c r="B54" s="2"/>
      <c r="C54" s="2"/>
      <c r="D54" s="6"/>
    </row>
    <row r="55" spans="1:4" s="4" customFormat="1" ht="12.75" x14ac:dyDescent="0.2">
      <c r="A55" s="5"/>
      <c r="B55" s="2"/>
      <c r="C55" s="2"/>
      <c r="D55" s="6"/>
    </row>
    <row r="56" spans="1:4" s="4" customFormat="1" ht="12.75" x14ac:dyDescent="0.2">
      <c r="A56" s="5"/>
      <c r="B56" s="2"/>
      <c r="C56" s="2"/>
      <c r="D56" s="6"/>
    </row>
    <row r="57" spans="1:4" s="4" customFormat="1" ht="12.75" x14ac:dyDescent="0.2">
      <c r="A57" s="5"/>
      <c r="B57" s="2"/>
      <c r="C57" s="2"/>
      <c r="D57" s="6"/>
    </row>
    <row r="58" spans="1:4" s="4" customFormat="1" ht="12.75" x14ac:dyDescent="0.2">
      <c r="A58" s="5"/>
      <c r="B58" s="2"/>
      <c r="C58" s="2"/>
      <c r="D58" s="6"/>
    </row>
    <row r="59" spans="1:4" s="4" customFormat="1" ht="12.75" x14ac:dyDescent="0.2">
      <c r="A59" s="5"/>
      <c r="B59" s="2"/>
      <c r="C59" s="2"/>
      <c r="D59" s="6"/>
    </row>
    <row r="60" spans="1:4" s="4" customFormat="1" ht="12.75" x14ac:dyDescent="0.2">
      <c r="A60" s="5"/>
      <c r="B60" s="2"/>
      <c r="C60" s="2"/>
      <c r="D60" s="6"/>
    </row>
    <row r="61" spans="1:4" s="4" customFormat="1" ht="12.75" x14ac:dyDescent="0.2">
      <c r="A61" s="5"/>
      <c r="B61" s="2"/>
      <c r="C61" s="2"/>
      <c r="D61" s="6"/>
    </row>
    <row r="62" spans="1:4" s="4" customFormat="1" ht="12.75" x14ac:dyDescent="0.2">
      <c r="A62" s="5"/>
      <c r="B62" s="2"/>
      <c r="C62" s="2"/>
      <c r="D62" s="6"/>
    </row>
    <row r="63" spans="1:4" s="4" customFormat="1" ht="12.75" x14ac:dyDescent="0.2">
      <c r="A63" s="5"/>
      <c r="B63" s="2"/>
      <c r="C63" s="2"/>
      <c r="D63" s="6"/>
    </row>
    <row r="64" spans="1:4" s="4" customFormat="1" ht="12.75" x14ac:dyDescent="0.2">
      <c r="A64" s="5"/>
      <c r="B64" s="2"/>
      <c r="C64" s="2"/>
      <c r="D64" s="6"/>
    </row>
    <row r="65" spans="1:29" s="4" customFormat="1" ht="12.75" x14ac:dyDescent="0.2">
      <c r="A65" s="5"/>
      <c r="B65" s="2"/>
      <c r="C65" s="2"/>
      <c r="D65" s="6"/>
    </row>
    <row r="66" spans="1:29" ht="12.75" x14ac:dyDescent="0.2">
      <c r="A66" s="5"/>
      <c r="B66" s="2"/>
      <c r="C66" s="2"/>
      <c r="D66" s="6"/>
      <c r="E66" s="4"/>
      <c r="F66" s="4"/>
      <c r="G66" s="4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</row>
    <row r="67" spans="1:29" ht="12.75" x14ac:dyDescent="0.2">
      <c r="D67" s="19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</row>
    <row r="68" spans="1:29" ht="12.75" x14ac:dyDescent="0.2">
      <c r="D68" s="19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</row>
    <row r="69" spans="1:29" ht="12.75" x14ac:dyDescent="0.2">
      <c r="D69" s="19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</row>
    <row r="70" spans="1:29" ht="12.75" x14ac:dyDescent="0.2">
      <c r="D70" s="19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</row>
    <row r="71" spans="1:29" ht="12.75" x14ac:dyDescent="0.2">
      <c r="D71" s="19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</row>
    <row r="72" spans="1:29" ht="12.75" x14ac:dyDescent="0.2">
      <c r="D72" s="19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</row>
    <row r="73" spans="1:29" ht="12.75" x14ac:dyDescent="0.2">
      <c r="D73" s="19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</row>
    <row r="74" spans="1:29" ht="12.75" x14ac:dyDescent="0.2">
      <c r="D74" s="19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</row>
    <row r="75" spans="1:29" ht="12.75" x14ac:dyDescent="0.2">
      <c r="D75" s="19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</row>
    <row r="76" spans="1:29" ht="12.75" x14ac:dyDescent="0.2">
      <c r="D76" s="19"/>
      <c r="H76" s="20"/>
      <c r="I76" s="20"/>
    </row>
  </sheetData>
  <mergeCells count="4">
    <mergeCell ref="B2:D2"/>
    <mergeCell ref="A3:G3"/>
    <mergeCell ref="F5:I5"/>
    <mergeCell ref="F13:I13"/>
  </mergeCells>
  <printOptions horizontalCentered="1" verticalCentered="1"/>
  <pageMargins left="0.19685039370078741" right="0.19685039370078741" top="0.19685039370078741" bottom="0.19685039370078741" header="0" footer="0"/>
  <pageSetup paperSize="9" scale="77" orientation="landscape" r:id="rId1"/>
  <headerFooter alignWithMargins="0">
    <oddHeader>&amp;L&amp;F&amp;C&amp;A&amp;R&amp;8Pàgina &amp;P de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76EC67F718C4CAFFDF0B75AF3C72E" ma:contentTypeVersion="4" ma:contentTypeDescription="Crea un document nou" ma:contentTypeScope="" ma:versionID="f6f015446e7b69ae7cb27e8b97969263">
  <xsd:schema xmlns:xsd="http://www.w3.org/2001/XMLSchema" xmlns:xs="http://www.w3.org/2001/XMLSchema" xmlns:p="http://schemas.microsoft.com/office/2006/metadata/properties" xmlns:ns2="310876c7-1a78-446b-952b-70f7a2f419dd" targetNamespace="http://schemas.microsoft.com/office/2006/metadata/properties" ma:root="true" ma:fieldsID="f10ad33f73e94b78b544e7111b19c7b6" ns2:_="">
    <xsd:import namespace="310876c7-1a78-446b-952b-70f7a2f419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0876c7-1a78-446b-952b-70f7a2f419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BE8A7E-B2C7-4E43-9B3E-D24AAFA94A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F0A29C-36CA-4BC5-93CB-A352EF25A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0876c7-1a78-446b-952b-70f7a2f419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A6FB8B-5D5F-43A4-91BC-C534960DA7F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15</vt:i4>
      </vt:variant>
      <vt:variant>
        <vt:lpstr>Intervals amb nom</vt:lpstr>
      </vt:variant>
      <vt:variant>
        <vt:i4>15</vt:i4>
      </vt:variant>
    </vt:vector>
  </HeadingPairs>
  <TitlesOfParts>
    <vt:vector size="30" baseType="lpstr">
      <vt:lpstr>CARATULA</vt:lpstr>
      <vt:lpstr>HCB PL-1 + 0</vt:lpstr>
      <vt:lpstr>HCB PL 1</vt:lpstr>
      <vt:lpstr>HCB PL 2</vt:lpstr>
      <vt:lpstr>HCB PL 3</vt:lpstr>
      <vt:lpstr>HCB PL 4</vt:lpstr>
      <vt:lpstr>HCB PL 5</vt:lpstr>
      <vt:lpstr>HCB PL 6</vt:lpstr>
      <vt:lpstr>HCB PL 7</vt:lpstr>
      <vt:lpstr>ZONES COMUNS</vt:lpstr>
      <vt:lpstr>CEX</vt:lpstr>
      <vt:lpstr>RESTA LOT 1</vt:lpstr>
      <vt:lpstr>LOT 2 CAPSBE</vt:lpstr>
      <vt:lpstr>LOT3 Barnaclínic</vt:lpstr>
      <vt:lpstr>LOT 4 Maternitat</vt:lpstr>
      <vt:lpstr>CARATULA!Àrea_d'impressió</vt:lpstr>
      <vt:lpstr>CEX!Àrea_d'impressió</vt:lpstr>
      <vt:lpstr>'HCB PL 1'!Àrea_d'impressió</vt:lpstr>
      <vt:lpstr>'HCB PL 2'!Àrea_d'impressió</vt:lpstr>
      <vt:lpstr>'HCB PL 3'!Àrea_d'impressió</vt:lpstr>
      <vt:lpstr>'HCB PL 4'!Àrea_d'impressió</vt:lpstr>
      <vt:lpstr>'HCB PL 5'!Àrea_d'impressió</vt:lpstr>
      <vt:lpstr>'HCB PL 6'!Àrea_d'impressió</vt:lpstr>
      <vt:lpstr>'HCB PL 7'!Àrea_d'impressió</vt:lpstr>
      <vt:lpstr>'HCB PL-1 + 0'!Àrea_d'impressió</vt:lpstr>
      <vt:lpstr>'LOT 2 CAPSBE'!Àrea_d'impressió</vt:lpstr>
      <vt:lpstr>'LOT 4 Maternitat'!Àrea_d'impressió</vt:lpstr>
      <vt:lpstr>'LOT3 Barnaclínic'!Àrea_d'impressió</vt:lpstr>
      <vt:lpstr>'RESTA LOT 1'!Àrea_d'impressió</vt:lpstr>
      <vt:lpstr>'ZONES COMUNS'!Àrea_d'impressió</vt:lpstr>
    </vt:vector>
  </TitlesOfParts>
  <Manager/>
  <Company>CSC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/>
  <dc:subject/>
  <dc:creator/>
  <keywords/>
  <dc:description/>
  <lastModifiedBy/>
  <revision/>
  <lastPrinted>2025-03-20T15:38:24.0000000Z</lastPrinted>
  <dcterms:created xsi:type="dcterms:W3CDTF">2014-09-04T14:46:55.0000000Z</dcterms:created>
  <dcterms:modified xsi:type="dcterms:W3CDTF">2025-04-08T10:05:11.0000000Z</dcterms:modified>
  <category/>
  <contentStatus/>
  <version/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0x0101000AE76EC67F718C4CAFFDF0B75AF3C72E</vt:lpwstr>
  </property>
</Properties>
</file>