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88" yWindow="96" windowWidth="28308" windowHeight="12672"/>
  </bookViews>
  <sheets>
    <sheet name="Hoja1" sheetId="1" r:id="rId1"/>
    <sheet name="Hoja2" sheetId="2" r:id="rId2"/>
    <sheet name="Hoja3" sheetId="3" r:id="rId3"/>
  </sheets>
  <calcPr calcId="124519"/>
</workbook>
</file>

<file path=xl/calcChain.xml><?xml version="1.0" encoding="utf-8"?>
<calcChain xmlns="http://schemas.openxmlformats.org/spreadsheetml/2006/main">
  <c r="G352" i="1"/>
  <c r="F352"/>
  <c r="G347"/>
  <c r="G350"/>
  <c r="E347"/>
  <c r="F347"/>
  <c r="F350"/>
  <c r="G348"/>
  <c r="G316"/>
  <c r="G345"/>
  <c r="E316"/>
  <c r="F316"/>
  <c r="F345"/>
  <c r="G343"/>
  <c r="G341"/>
  <c r="G339"/>
  <c r="G337"/>
  <c r="G335"/>
  <c r="G333"/>
  <c r="G331"/>
  <c r="G329"/>
  <c r="G327"/>
  <c r="G325"/>
  <c r="G323"/>
  <c r="G321"/>
  <c r="G319"/>
  <c r="G317"/>
  <c r="G299"/>
  <c r="G314"/>
  <c r="E299"/>
  <c r="F299"/>
  <c r="F314"/>
  <c r="G312"/>
  <c r="G310"/>
  <c r="G308"/>
  <c r="G306"/>
  <c r="G304"/>
  <c r="G302"/>
  <c r="G300"/>
  <c r="G264"/>
  <c r="G297"/>
  <c r="E264"/>
  <c r="F264"/>
  <c r="F297"/>
  <c r="G295"/>
  <c r="G293"/>
  <c r="G291"/>
  <c r="G289"/>
  <c r="G287"/>
  <c r="G285"/>
  <c r="G283"/>
  <c r="G281"/>
  <c r="G279"/>
  <c r="G277"/>
  <c r="G275"/>
  <c r="G273"/>
  <c r="G271"/>
  <c r="G269"/>
  <c r="G267"/>
  <c r="G265"/>
  <c r="G247"/>
  <c r="G262"/>
  <c r="E247"/>
  <c r="F247"/>
  <c r="F262"/>
  <c r="G260"/>
  <c r="G258"/>
  <c r="G256"/>
  <c r="G254"/>
  <c r="G252"/>
  <c r="G250"/>
  <c r="G248"/>
  <c r="G204"/>
  <c r="G245"/>
  <c r="E204"/>
  <c r="F204"/>
  <c r="F245"/>
  <c r="G243"/>
  <c r="G241"/>
  <c r="G239"/>
  <c r="G237"/>
  <c r="G235"/>
  <c r="G233"/>
  <c r="G231"/>
  <c r="G229"/>
  <c r="G227"/>
  <c r="G225"/>
  <c r="G223"/>
  <c r="G221"/>
  <c r="G219"/>
  <c r="G217"/>
  <c r="G215"/>
  <c r="G213"/>
  <c r="G211"/>
  <c r="G209"/>
  <c r="G207"/>
  <c r="G205"/>
  <c r="G171"/>
  <c r="G202"/>
  <c r="E171"/>
  <c r="F171"/>
  <c r="F202"/>
  <c r="G200"/>
  <c r="G198"/>
  <c r="G196"/>
  <c r="G194"/>
  <c r="G192"/>
  <c r="G190"/>
  <c r="G188"/>
  <c r="G186"/>
  <c r="G184"/>
  <c r="G182"/>
  <c r="G180"/>
  <c r="G178"/>
  <c r="G176"/>
  <c r="G174"/>
  <c r="G172"/>
  <c r="G130"/>
  <c r="G169"/>
  <c r="E130"/>
  <c r="F130"/>
  <c r="F169"/>
  <c r="G167"/>
  <c r="G165"/>
  <c r="G163"/>
  <c r="G161"/>
  <c r="G159"/>
  <c r="G157"/>
  <c r="G155"/>
  <c r="G153"/>
  <c r="G151"/>
  <c r="G149"/>
  <c r="G147"/>
  <c r="G145"/>
  <c r="G143"/>
  <c r="G141"/>
  <c r="G139"/>
  <c r="G137"/>
  <c r="G135"/>
  <c r="G133"/>
  <c r="G131"/>
  <c r="G103"/>
  <c r="G128"/>
  <c r="E103"/>
  <c r="F103"/>
  <c r="F128"/>
  <c r="G126"/>
  <c r="G124"/>
  <c r="G122"/>
  <c r="G120"/>
  <c r="G118"/>
  <c r="G116"/>
  <c r="G114"/>
  <c r="G112"/>
  <c r="G110"/>
  <c r="G108"/>
  <c r="G106"/>
  <c r="G104"/>
  <c r="G74"/>
  <c r="G101"/>
  <c r="E74"/>
  <c r="F74"/>
  <c r="F101"/>
  <c r="G99"/>
  <c r="G97"/>
  <c r="G95"/>
  <c r="G93"/>
  <c r="G91"/>
  <c r="G89"/>
  <c r="G87"/>
  <c r="G85"/>
  <c r="G83"/>
  <c r="G81"/>
  <c r="G79"/>
  <c r="G77"/>
  <c r="G75"/>
  <c r="G35"/>
  <c r="G72"/>
  <c r="E35"/>
  <c r="F35"/>
  <c r="F72"/>
  <c r="G70"/>
  <c r="G68"/>
  <c r="G66"/>
  <c r="G64"/>
  <c r="G62"/>
  <c r="G60"/>
  <c r="G58"/>
  <c r="G56"/>
  <c r="G54"/>
  <c r="G52"/>
  <c r="G50"/>
  <c r="G48"/>
  <c r="G46"/>
  <c r="G44"/>
  <c r="G42"/>
  <c r="G40"/>
  <c r="G38"/>
  <c r="G36"/>
  <c r="G4"/>
  <c r="G33"/>
  <c r="E4"/>
  <c r="F4"/>
  <c r="F33"/>
  <c r="G31"/>
  <c r="G29"/>
  <c r="G27"/>
  <c r="G25"/>
  <c r="G23"/>
  <c r="G21"/>
  <c r="G19"/>
  <c r="G17"/>
  <c r="G15"/>
  <c r="G13"/>
  <c r="G11"/>
  <c r="G9"/>
  <c r="G7"/>
  <c r="G5"/>
</calcChain>
</file>

<file path=xl/sharedStrings.xml><?xml version="1.0" encoding="utf-8"?>
<sst xmlns="http://schemas.openxmlformats.org/spreadsheetml/2006/main" count="850" uniqueCount="385">
  <si>
    <t>P LICITACIÓ URBANITZ. POLÍGON D'ACTUACIÓ P-78  AVGDA SANT JOSEP</t>
  </si>
  <si>
    <t>Presupuesto</t>
  </si>
  <si>
    <t>Código</t>
  </si>
  <si>
    <t>Resumen</t>
  </si>
  <si>
    <t>ImpPres</t>
  </si>
  <si>
    <t>Nat</t>
  </si>
  <si>
    <t>Ud</t>
  </si>
  <si>
    <t>CanPres</t>
  </si>
  <si>
    <t>PrPres</t>
  </si>
  <si>
    <t xml:space="preserve">C01          </t>
  </si>
  <si>
    <t>MOVIMENT DE TERRES I DEMOLICIONS</t>
  </si>
  <si>
    <t>Capítulo</t>
  </si>
  <si>
    <t/>
  </si>
  <si>
    <t xml:space="preserve">E020101      </t>
  </si>
  <si>
    <t>DESBROSSADA I NETEJA TERRENY</t>
  </si>
  <si>
    <t>Partida</t>
  </si>
  <si>
    <t>M2</t>
  </si>
  <si>
    <t xml:space="preserve">desbrossada i neteja del terreny amb mitjans mecànics i manuals, inclou càrrega, transport a abocador i despeses de gestió de residus
</t>
  </si>
  <si>
    <t xml:space="preserve">E020701      </t>
  </si>
  <si>
    <t>TALA I RETIRADA D'ARBRES EXISTENTS</t>
  </si>
  <si>
    <t>U</t>
  </si>
  <si>
    <t xml:space="preserve">tala i retirada d'arbres existents, inclou càrrega, transport a abocador i despeses de gestió de residus
</t>
  </si>
  <si>
    <t xml:space="preserve">E010102      </t>
  </si>
  <si>
    <t>DESMUNTATGE  I RETIRADA ELEMENTS VIALITAT I SENYALITZACIÓ</t>
  </si>
  <si>
    <t xml:space="preserve">Desmuntatge i retirada d'elements de mobiliari urbà i altres, inclou retirada, emmagatzematge durant les obres i recol·locació o transport a abocador i despeses de gestió de residus si escau.
</t>
  </si>
  <si>
    <t xml:space="preserve">E021000      </t>
  </si>
  <si>
    <t>ENDERROC I RETIRADA CONSTRUCCIÓ EXISTENT POU</t>
  </si>
  <si>
    <t xml:space="preserve">Enderroc i retirada de les construccions de l'antic pou d'aigua, inclou demolició, càrrega, transport a l'abocador i despeses de gestió de residus
</t>
  </si>
  <si>
    <t xml:space="preserve">E017298      </t>
  </si>
  <si>
    <t>ENDERROC I RETIRADA MURET D'OBRA DE FÀBRICA</t>
  </si>
  <si>
    <t xml:space="preserve">Enderroc i retirada muret d'obra de fàbrica existent,  inclou demolició, càrrega, transport a l'abocador i despeses de gestió de residus
</t>
  </si>
  <si>
    <t xml:space="preserve">E020710      </t>
  </si>
  <si>
    <t>DEMOLICIO PAVIMENT ASFÀLTIC</t>
  </si>
  <si>
    <t xml:space="preserve">demolició de paviment asfàltic, inclús tallat del paviment amb disc, càrrega i transport a abocador, inclou despeses de gestió de residus
</t>
  </si>
  <si>
    <t xml:space="preserve">E010720      </t>
  </si>
  <si>
    <t>DEMOLICIÓ DE PAVIMENT DE FORMIGÓ</t>
  </si>
  <si>
    <t xml:space="preserve">demolició de paviment de formigó, inclou tallat del paviment amb disc, inclu càrrega i transport a abocador, i despeses de gestió de residus.
</t>
  </si>
  <si>
    <t xml:space="preserve">E020730      </t>
  </si>
  <si>
    <t>DEMOLICIO DE VORADA I RIGOLA</t>
  </si>
  <si>
    <t>ML</t>
  </si>
  <si>
    <t xml:space="preserve">Demolició de vorada de formigó col.locada sobre formigó i rigola, inclou tallat del paviment amb disc, càrrega, transport a l'abocador i despeses de gestió e residus
</t>
  </si>
  <si>
    <t xml:space="preserve">E020731      </t>
  </si>
  <si>
    <t>DEMOLICIÓ DE RIGOLA DE FORMIGÓ</t>
  </si>
  <si>
    <t xml:space="preserve">Demolició de rigola de formigó, inclou tallat ambdós costats amb disc, càrrega, transport a l'abocador i despeses de gestió e residus
</t>
  </si>
  <si>
    <t xml:space="preserve">E020310      </t>
  </si>
  <si>
    <t>EXCAVACIO CAIXA PAVIMENT T.C.</t>
  </si>
  <si>
    <t>M3</t>
  </si>
  <si>
    <t xml:space="preserve">Excavació de caixa de paviment en terreny compacte amb mitjans mecànics, inclou càrrega
</t>
  </si>
  <si>
    <t xml:space="preserve">E020499      </t>
  </si>
  <si>
    <t>EXCAVACIÓ RASES Q.T.T.</t>
  </si>
  <si>
    <t xml:space="preserve">Excavació de rases i pous en qualsevol tipus de terreny, inclou part proporcional d'excavació en roca amb mitjans mecànics amb martell i excavació manual, si escau, inclou càrrega 
</t>
  </si>
  <si>
    <t xml:space="preserve">E020950      </t>
  </si>
  <si>
    <t>TRANSPORT A ABOCADOR</t>
  </si>
  <si>
    <t xml:space="preserve">transport a abocador de terres, amb camió de 6 t. amb recorregut màxim de l0 Km., inclou despeses de gestió de residus
</t>
  </si>
  <si>
    <t xml:space="preserve">E020202      </t>
  </si>
  <si>
    <t>REPAS I PICONAT CAIX.PAVIMENT</t>
  </si>
  <si>
    <t>repàs i piconat de caixa de paviment, amb compactació del 95 % del P.M.</t>
  </si>
  <si>
    <t xml:space="preserve">E021100      </t>
  </si>
  <si>
    <t>CATA LOCALITZACIÓ SERVEIS</t>
  </si>
  <si>
    <t>realització de cata per localització de serveis existents, inclús ajuts manuals</t>
  </si>
  <si>
    <t>C01</t>
  </si>
  <si>
    <t xml:space="preserve">C02          </t>
  </si>
  <si>
    <t>ENCINTAT I PAVIMENTACIÓ</t>
  </si>
  <si>
    <t xml:space="preserve">E050102      </t>
  </si>
  <si>
    <t>BASE DE TOT-U ARTIFICIAL</t>
  </si>
  <si>
    <t xml:space="preserve">base de tot-ú artificial amb estesa i piconat del material al 98% del P.M.
</t>
  </si>
  <si>
    <t xml:space="preserve">E050504      </t>
  </si>
  <si>
    <t>VORADA FORMIGÓ TPUS T-2</t>
  </si>
  <si>
    <t xml:space="preserve">Vorada prefabricada de formigó tipus T-2 de 15 x 25 cm. i 12 cm. coronació, sèrie 1, resistència a compressió 500 Kg/cm2 i a flexió 80 Kg/cm2, col.locades damunt d'un gruix de 15 cm. de formigó HNE-20/P/20, inclús p.p. trams corbs i formació guals i pas de vianants.
</t>
  </si>
  <si>
    <t xml:space="preserve">E46542       </t>
  </si>
  <si>
    <t>VORADA DE PEDRA NATURAL</t>
  </si>
  <si>
    <t xml:space="preserve">Vorada de pedra similar a l'existent col·locada en la zona del paviment de formigó,  col.locada damunt d'un gruix de 15 cm. de formigó HNE-20/P/20
</t>
  </si>
  <si>
    <t xml:space="preserve">E051304      </t>
  </si>
  <si>
    <t>RIGOLA AMB PEÇA  PREFABRICADA 20X20X8 BLANCA</t>
  </si>
  <si>
    <t xml:space="preserve">Rigola de peces prefabricades de morter de ciment de color blanc, de 20 x 20 x 8 cm sobre llit de formigó HNE-20/P/20 de 20 cm de gruix.
</t>
  </si>
  <si>
    <t xml:space="preserve">E0504101     </t>
  </si>
  <si>
    <t>SOLERA HM-20/P/20, 12 CM</t>
  </si>
  <si>
    <t xml:space="preserve">Solera de formigó HM-20/P/20, de consistència plàstica i grandària màxima del granulat de 20 mm. escampada des de camió, estesa i vibració manual, de 12 cm. de gruix, inclou formació de pendents per a guals i passos de vianants.
</t>
  </si>
  <si>
    <t xml:space="preserve">E050407      </t>
  </si>
  <si>
    <t>PAVIMENT  DE PANOT</t>
  </si>
  <si>
    <t xml:space="preserve">paviment amb peces prefabricades de panot de 20 x 20 i gruix mínim 4 cm., col.locades a truc de maceta amb morter M-80 a i beurada  amb ciment portland, inclou pp de formació de pendents i panot ratllat o botons en la formació de guals
</t>
  </si>
  <si>
    <t xml:space="preserve">E050105      </t>
  </si>
  <si>
    <t>PAVIMENT DE SAULÓ</t>
  </si>
  <si>
    <t xml:space="preserve">Paviment de sauló col·locat, amb estesa i piconatge del material al 98% del PM, inclou pp làmina geotèxtil de 100 g/m2 col·locada entre l'esplanada i el sauló.
</t>
  </si>
  <si>
    <t xml:space="preserve">E050599      </t>
  </si>
  <si>
    <t>PAVIMENT DE FORMIGÓ ACABAT SUPERFICIAL RASPALLAT.</t>
  </si>
  <si>
    <t xml:space="preserve">Paviment de formigó HA-25/P/20/IIa acolorit, de consistència plàstica i grandària màxima de 20 mm. escampat des de camió, estesa i vibració manual, de 15 cm. de gruix, armat amb malla electrosoldada d'acer B 500 S, de 15 x 15 D6., acabat raspallat i pintat amb sulfat de ferro, inclou p.p.taulonet d'encofrat i formació de juntes. 
</t>
  </si>
  <si>
    <t xml:space="preserve">E050213      </t>
  </si>
  <si>
    <t>REG D'IMPRIMACIÓ ECI 1,5 KG/M2</t>
  </si>
  <si>
    <t xml:space="preserve">reg d'imprimació  amb emulsió asfàltica tipus ECI i dosificació 0,6 Kg/m2., aplicat
</t>
  </si>
  <si>
    <t xml:space="preserve">E050412      </t>
  </si>
  <si>
    <t>MESCLA BITUMINOSA  AC16 bin B60/70 S (S-12)</t>
  </si>
  <si>
    <t>TM</t>
  </si>
  <si>
    <t xml:space="preserve">Mescla bituminosa en calent AC16 bin B60/70 S (S-12)en capa de base, granulat granític, estesa i compactada
</t>
  </si>
  <si>
    <t xml:space="preserve">E050201      </t>
  </si>
  <si>
    <t>REG D'ADHERÈNCIA ECR-1 0,60 KG/M2</t>
  </si>
  <si>
    <t xml:space="preserve">Reg d'adherència amb emulsió asfàltica  tipus ECR-1 de dosificació 0,60 Kg/m2, aplicat
</t>
  </si>
  <si>
    <t xml:space="preserve">E052012      </t>
  </si>
  <si>
    <t>MESCLA BITUMINOSA  AC16 surf B60/70 D (D-12)</t>
  </si>
  <si>
    <t xml:space="preserve">Mescla bituminosa en calent AC16 surf B60/70 D (D-12) en capa de trànsit, granulat granític, estesa i compactada al 98% de l'assaig Marshall, inclou betum
</t>
  </si>
  <si>
    <t xml:space="preserve">E140111      </t>
  </si>
  <si>
    <t>PARET BLOC FORMIGO MASSISSAT</t>
  </si>
  <si>
    <t xml:space="preserve">Paret de bloc de formigó, de 40x20x20, omplert amb formigó HA-25/P/20/IIa, armat amb un d.12 cada dos forats en sentit vertical i 1 d.12 cada dues filades en sentit horitzontal, inclou pp de peça de coronació
</t>
  </si>
  <si>
    <t xml:space="preserve">E140995      </t>
  </si>
  <si>
    <t>ARREBOSSAT AMB MORTER M-80 a</t>
  </si>
  <si>
    <t xml:space="preserve">Arrebossat de parament vertical amb morter M-80a
</t>
  </si>
  <si>
    <t xml:space="preserve">E125475      </t>
  </si>
  <si>
    <t>PINTAT DE PARAMENT VERTICAL EXTERIOR</t>
  </si>
  <si>
    <t xml:space="preserve">Pintat de parament vertical exterior, amb pintura de color similar a la paret de l'edifici de l'escola
</t>
  </si>
  <si>
    <t xml:space="preserve">E030501      </t>
  </si>
  <si>
    <t>ACER B 500 S, COL.LOCAT</t>
  </si>
  <si>
    <t>KG</t>
  </si>
  <si>
    <t>acer B 500 S, col.locat.</t>
  </si>
  <si>
    <t xml:space="preserve">E038405      </t>
  </si>
  <si>
    <t>FORMIGO HA-25/P/20//IIa ARMAR</t>
  </si>
  <si>
    <t xml:space="preserve">formigó HA-25/P/20/iia per armar col·locat, amb cubilot o bomba,  i vibrat
</t>
  </si>
  <si>
    <t xml:space="preserve">E100305      </t>
  </si>
  <si>
    <t>TANCA DE MALLA METÀL·LICA GALVANITZADA DE H= 1,5 M</t>
  </si>
  <si>
    <t xml:space="preserve">Reixat pel tancament amb malla metàl·lica galvanitzada de 1,50 m d'alçada, revestida de PVC de color verd de 40/14, suports amb tub de 48 mm cada 3 m, cables  de tensat, amb tornapuntes d'arriostrament, o suports amb tubs reforçats, ancoratge dels tubs al muret i  retirada de materials a l'abocador i despeses de gestió de residus
</t>
  </si>
  <si>
    <t>C02</t>
  </si>
  <si>
    <t xml:space="preserve">C03          </t>
  </si>
  <si>
    <t>SANEJAMENT AIGÜES PLUVIALS</t>
  </si>
  <si>
    <t xml:space="preserve">E020901      </t>
  </si>
  <si>
    <t>SORRA COL.LOCADA</t>
  </si>
  <si>
    <t>sorra granítica de pedrera de 0 a 3.5 mm., col.locada en rases</t>
  </si>
  <si>
    <t xml:space="preserve">E020502      </t>
  </si>
  <si>
    <t>REPLE RASES AMB TOT-Ú</t>
  </si>
  <si>
    <t>replè i piconat de rases amb tot-ú artificial, fins al 98% del P.M.</t>
  </si>
  <si>
    <t xml:space="preserve">E020506      </t>
  </si>
  <si>
    <t>REPLE RASES MATERIAL SELECCIONAT</t>
  </si>
  <si>
    <t xml:space="preserve">replè i piconat de rases amb material sel.leccionat procedents de prestec, compactat fins al 95% del P.M., no plàstic, granular i sense matèria orgànica, amb tamany màxim admissible de 3 cm. </t>
  </si>
  <si>
    <t xml:space="preserve">E040737      </t>
  </si>
  <si>
    <t>TUB POLIETILÈ CORRUGAT DE D400 INT. TIPUS SN8</t>
  </si>
  <si>
    <t xml:space="preserve">tub de poletilè corrugat  d'alta densitat de doble paret tipus SN 8, de D400 mm. interior, col.locat i provat, inclou maneguets d'unió, juntes elàstiques i peces especials.
</t>
  </si>
  <si>
    <t xml:space="preserve">E041001      </t>
  </si>
  <si>
    <t>POU DE REGISTRE 1 M.</t>
  </si>
  <si>
    <t>pou de registre circular de D 110 interior i 1 m. de fondària, amb tapa de fosa de D60 cm (400 Kp/cm2) apte per vehicles, totalment acabat</t>
  </si>
  <si>
    <t xml:space="preserve">E041003      </t>
  </si>
  <si>
    <t>SUPLEMENT POU REGISTRE</t>
  </si>
  <si>
    <t>part suplementària en pou de registre de D 110 interior</t>
  </si>
  <si>
    <t xml:space="preserve">E036950      </t>
  </si>
  <si>
    <t>FORMIGÓ HM-20/P/20 EN MASSA</t>
  </si>
  <si>
    <t xml:space="preserve">Formigó HM-20/P/20 en massa, col·locat en rases per protecció de serveis
</t>
  </si>
  <si>
    <t xml:space="preserve">E045001      </t>
  </si>
  <si>
    <t>ESCOMESA SANEJAMENT</t>
  </si>
  <si>
    <t xml:space="preserve">Escomesa de sanejament acabada i connectada, inclús tub de PE D 400mm exterior corrugat de doble paret SN8, moviment de terres i reblert de rasa amb formigó HNE-20/P/20. Inclou p.p. d'accessoris i colzats per al tub, tots els treballs i operacions necessàries.
</t>
  </si>
  <si>
    <t xml:space="preserve">E057001      </t>
  </si>
  <si>
    <t>EMBORNALPREFABRICAT AMB REIXA DE FOSA TIPUS C-250</t>
  </si>
  <si>
    <t xml:space="preserve">embornal amb caixa prefabricada de formigó de 68 x 22 cm mides interiors i parets de 10 cm de gruix, reixa de fosa abatible  tipus C-250, conectat a la xarxa amb tub de PE D200. Inclou moviment de terres, p.p. d'accessoris i colzats per al tub, i tots els treballs i materials necessaris.
</t>
  </si>
  <si>
    <t xml:space="preserve">E057003      </t>
  </si>
  <si>
    <t>REIXA INTERCEPTORA</t>
  </si>
  <si>
    <t xml:space="preserve">reixa interceptor formada per un canaló de formigó HM-20/P/20 de 0,5 x 0,5 amb marc L 80 x 80 i reixa amb platina de 80  x 60 tipus D400 o superior, col.locada i connectada a la xarxa amb tub de PE D400. Inclou moviment de terres, p.p. reposició muret, si escau, accessoris i colzats per al tub, i tots els treballs i materials necessaris.
</t>
  </si>
  <si>
    <t xml:space="preserve">E045002      </t>
  </si>
  <si>
    <t>CONNEXIO SANEJAMENT EXISTENT</t>
  </si>
  <si>
    <t xml:space="preserve">Connexió a sanejaments existents, inclou materials i mà d'obra, inclòs moviment de terres i arrancada i reposició de paviments si es necessari, connectat i provat
</t>
  </si>
  <si>
    <t>C03</t>
  </si>
  <si>
    <t xml:space="preserve">C04          </t>
  </si>
  <si>
    <t>SANEJAMENT AIGÜES RESIDUALS</t>
  </si>
  <si>
    <t xml:space="preserve">E040999      </t>
  </si>
  <si>
    <t>TUB POLIETILÈ CORRUGAT DE D400 EXT. TIPUS SN8</t>
  </si>
  <si>
    <t xml:space="preserve">tub de poletilè corrugat  d'alta densitat de doble paret tipus SN 8, de D400 mm. interior, col.locat i provat, inclou maneguets d'unió, juntes elàstiques i peces especials.
</t>
  </si>
  <si>
    <t xml:space="preserve">E045005      </t>
  </si>
  <si>
    <t>CONNEXIÓ ESCOMESA EXISTENT</t>
  </si>
  <si>
    <t xml:space="preserve">Connexió d'escomesa de sanejament existent amb tub de PE D 200 mm corrugat de doble paret SN8, moviment de terres i reblert de rasa amb formigó HNE-20/P/20. Inclou p.p. d'accessoris i colzats per al tub, tots els treballs i operacions necessàries.
</t>
  </si>
  <si>
    <t>C04</t>
  </si>
  <si>
    <t xml:space="preserve">C05          </t>
  </si>
  <si>
    <t>XARXA D'AIGUA</t>
  </si>
  <si>
    <t xml:space="preserve">E065009      </t>
  </si>
  <si>
    <t>PAS PROTEGIT DE TUB EN CREUAMENT DE CARRETERA</t>
  </si>
  <si>
    <t xml:space="preserve">Pas protegid de canonada d'aigua en creument de carretera amb tub de PE corrugat doble paret de D315 mm, formigonat, segons detalls plànols.
</t>
  </si>
  <si>
    <t xml:space="preserve">E020711      </t>
  </si>
  <si>
    <t>ARRANCADA I REPOSICIÓ DE  PAVIMENT  ASFALTIC</t>
  </si>
  <si>
    <t xml:space="preserve">Demolició de paviment asfàltic, inclús tallat del paviment amb disc, càrrega, transport a abocador i despeses de gestió de residus i reposició reg d'imprimació ECI de dosificació de 1,5 kg/m2 i 6 cm de mescla bituminosa en calent tipus S-12.
</t>
  </si>
  <si>
    <t xml:space="preserve">E060709      </t>
  </si>
  <si>
    <t>TUB FOSA DÚCTIL D 150</t>
  </si>
  <si>
    <t xml:space="preserve">tub de fosa dúctil de DN 150, amb unió per endoll i junta elastomèrica standar inclús part proporcional d'accessoris i peces especials, col.locat i provat
</t>
  </si>
  <si>
    <t xml:space="preserve">E060409      </t>
  </si>
  <si>
    <t>TUB POLIETILE AD D 125 16 ATM</t>
  </si>
  <si>
    <t>tub de polietilè d'alta densitat D 125 de 16 atm., inclús part proporcional de soldadures, accessoris i peces especials, col.locat i provat</t>
  </si>
  <si>
    <t xml:space="preserve">E060406      </t>
  </si>
  <si>
    <t>TUB POLIETILE AD D 63 16 ATM</t>
  </si>
  <si>
    <t xml:space="preserve">tub de polietilè d'alta densitat de D63  de 16 atm., inclús part proporcional de soldadures, accessoris i peces especials, col.locat i provat
</t>
  </si>
  <si>
    <t xml:space="preserve">E061001      </t>
  </si>
  <si>
    <t>HIDRANT D'INCENDIS H-100</t>
  </si>
  <si>
    <t xml:space="preserve">Hidrant d'incendis de H-100 d'arqueta, amb vàlvula de comporta prèvia de D100 mm, trampilló, tub i accessoris, inclou placa de senyalització normalitzada i suport, si escau, totalment instal.lat, connectat i provat.
</t>
  </si>
  <si>
    <t xml:space="preserve">E061250      </t>
  </si>
  <si>
    <t>CLAU DE PAS DE D 150 PN 16</t>
  </si>
  <si>
    <t xml:space="preserve">Clau de pas de D150,  de comporta, de tancament elàstic, amb juntes tòriques i embridada, per a tub de F.D. D150, inclús accessoris, col.locada i provada.
</t>
  </si>
  <si>
    <t xml:space="preserve">E061211      </t>
  </si>
  <si>
    <t>CLAU DE PAS DE D 125 PN16</t>
  </si>
  <si>
    <t xml:space="preserve">Clau de pas de comporta, de tancament elàstic, amb juntes tòriques i embridada, de D 125, inclús accessoris, col.locada i provada.
</t>
  </si>
  <si>
    <t xml:space="preserve">E061206      </t>
  </si>
  <si>
    <t>CLAU DE PAS DE D 63 PN 16</t>
  </si>
  <si>
    <t xml:space="preserve">Clau de pas de comporta de tancament elàstic, amb eix d'acer inoxidable, de D63 mm i PN 16 atm, inclús accessoris, col·locada i provada.
</t>
  </si>
  <si>
    <t xml:space="preserve">E070302      </t>
  </si>
  <si>
    <t>ARQUETA D 110</t>
  </si>
  <si>
    <t xml:space="preserve">Arqueta de registre de D110 cm, amb tapa circular D60 cm, de fosa dúctil classe resistent D-400 amb junta elastomèrica d'insonorització, totalment acabada, inclou moviment de terres i reblert lateral amb terres de la mateixa excavació.
</t>
  </si>
  <si>
    <t xml:space="preserve">E080103      </t>
  </si>
  <si>
    <t>TRAMPILLÓ</t>
  </si>
  <si>
    <t>Trampilló per a la ubicació d'accessoris d'aigua potable, format per caixa de poliamida, tub protector telescòpic, marc i tapa de fundició, instal.lat.</t>
  </si>
  <si>
    <t xml:space="preserve">E069999      </t>
  </si>
  <si>
    <t>CINTA SENYALITZACIÓ AIGUA</t>
  </si>
  <si>
    <t>subministrament i col.locació de cinta senyalitzadora de canonada d'aigua potable.</t>
  </si>
  <si>
    <t xml:space="preserve">E063031      </t>
  </si>
  <si>
    <t>ADEQUACIÓ  ESCOMESA AIGUA</t>
  </si>
  <si>
    <t xml:space="preserve">Escomesa d'aigua, compren: collarí de connexió, tub de PE ad  D32mm 16 atm, vàlvula de seccionament, trampilló i brida cega, connectada a la xarxa, inclou pp de moviment de terres, instal·lada connectada i provada
</t>
  </si>
  <si>
    <t xml:space="preserve">E0630101     </t>
  </si>
  <si>
    <t>CONNEXIO XARXA D'AIGUA EXISTENT</t>
  </si>
  <si>
    <t>Connexió a la tuberia existent, accessoris, inclús cata per la localització servei, materials, mà d'obra i maquinària, totalment acabada</t>
  </si>
  <si>
    <t xml:space="preserve">E0630103     </t>
  </si>
  <si>
    <t>INSTAL·LACIÓ XARXA D'AIGUA PROVISIONAL</t>
  </si>
  <si>
    <t>PA</t>
  </si>
  <si>
    <t xml:space="preserve">Partida alçada per la instal·lació de la xarxa d'aigua provisional amb tub de polietilè d'alta densitat de D63 mm, 10 atm, per mantetnimnet del sservei, inclou elements auxliars, connectada i provada
</t>
  </si>
  <si>
    <t>C05</t>
  </si>
  <si>
    <t xml:space="preserve">C06          </t>
  </si>
  <si>
    <t>ELECTRICITAT BAIXA TENSIÓ  (Obra civil)</t>
  </si>
  <si>
    <t xml:space="preserve">E090114      </t>
  </si>
  <si>
    <t>CABLE D'ALUMINI 1 X 240 MM2</t>
  </si>
  <si>
    <t xml:space="preserve">cable d'alumini de 1 x240 mm2 apte per distribucions subterrànies, amb aïllament de PVC de 0.6/1 Kv. inclús part proporcional d'empalmes i accessoris, col.locat en rasa o entubat, connectat i provat.
</t>
  </si>
  <si>
    <t xml:space="preserve">E090113      </t>
  </si>
  <si>
    <t>CABLE D'ALUMINI 1 x 150 MM2</t>
  </si>
  <si>
    <t xml:space="preserve">cable d'alumini de 1 x150 mm2 apte per distribucions subterrànies, amb aïllament de PVC de 0.6/1 Kv. inclús part proporcional d'empalmes i accessoris, col.locat en rasa o entubat, connectat i provat
</t>
  </si>
  <si>
    <t xml:space="preserve">E090210      </t>
  </si>
  <si>
    <t>MÒDUL PREFABRICAT FORMIGÓ</t>
  </si>
  <si>
    <t xml:space="preserve">Mòdul prefabricat de formigó amb tapa metàl.lica per armari de B.T. homologat per la companyia subministradora, col.locat
</t>
  </si>
  <si>
    <t xml:space="preserve">E090501      </t>
  </si>
  <si>
    <t>CAIXA SECCIONADOR INSTAL·LADA</t>
  </si>
  <si>
    <t xml:space="preserve">Caixa seccionador línia iBT instal·lada dins armari, col·locada i connectada
</t>
  </si>
  <si>
    <t xml:space="preserve">E093503      </t>
  </si>
  <si>
    <t>CAIXA DISTRIBUCIÓ PER URBANITZACIONS</t>
  </si>
  <si>
    <t xml:space="preserve">caixa distribució per urbanització 1E 240 mm2, 1S 240 mm2 i 2S trifàssiques protegides amb fusible, inclou posta a terra del neutre en caixa PAT, col·locada i connectada
</t>
  </si>
  <si>
    <t xml:space="preserve">E0919912     </t>
  </si>
  <si>
    <t>PROTECCIÓ I SENYALIT. PLACA PVC</t>
  </si>
  <si>
    <t>subministrament i col.locació de placa de protecció de PVC i cinta plàstica de senyalització per a línies subterrànies de BT</t>
  </si>
  <si>
    <t xml:space="preserve">E091003      </t>
  </si>
  <si>
    <t>PAS SOTA VIAL BT 2 TUBS PE D 160</t>
  </si>
  <si>
    <t xml:space="preserve">Pas sota vial per línies de baixa tensió, amb dos tubs de polietilè de doble capa de  D160, protegits amb formigó HM-20/P/20
</t>
  </si>
  <si>
    <t xml:space="preserve">E092509      </t>
  </si>
  <si>
    <t>CONVERSIÓ AERIA-SUBTERRANI BT</t>
  </si>
  <si>
    <t>Conversió de línia aèria a subterrania per a BT, totalment instal.lada, inclús protecció fins a 2,5 m d'alçada i connexionat.</t>
  </si>
  <si>
    <t xml:space="preserve">E092504      </t>
  </si>
  <si>
    <t>CONNEXIÓ LÍNIA BT</t>
  </si>
  <si>
    <t>connexió amb línia de BT existent, comprèn tots els materials i treballs necessàris, totalment acabat i connexionat</t>
  </si>
  <si>
    <t xml:space="preserve">E091098      </t>
  </si>
  <si>
    <t>ASSAJOS D'AÏLLAMENT CABLEJAT</t>
  </si>
  <si>
    <t>Assajos d'aïllament del cablejat de la instal.lació elèctrica de baixa tensió.</t>
  </si>
  <si>
    <t xml:space="preserve">E092020      </t>
  </si>
  <si>
    <t>TREBALLS ENGINYERIA, TOPOGRAFIA, PROJECTE, LEGALITZACIÓ</t>
  </si>
  <si>
    <t xml:space="preserve">Treballs d'enginyeria, topografia, projecte i legalització, realització plànols as built, totalment acabat amb les instal·lacions posades en servei
</t>
  </si>
  <si>
    <t>C06</t>
  </si>
  <si>
    <t xml:space="preserve">C07          </t>
  </si>
  <si>
    <t>ELECTRICITAT MITJA TENSIÓ (Obra civil)</t>
  </si>
  <si>
    <t xml:space="preserve">E093500      </t>
  </si>
  <si>
    <t>ESTACIÓ TRANSFORMADORA EN EDIFICI PREFABRICAT TIPUS PFU-4</t>
  </si>
  <si>
    <t xml:space="preserve">Estació transformadora en edifici prefabricat superficial exterior de formigó, tipus PFU-4 d'Ormazabal o similar, de dimensions  4,46 m x 2,38 m x 2,59 m,.de dues portes, segons plànols de detall, instal·lat sobre lloseta de formigó HA-30/P/20/IIIa de dimensions aproximades de 6,46 x 4,38 x 100 mm amb malla elecrosoldada de D10 de 20 x 20 cm  connectada al sistema de terres,  aparamenta interior telecomandada formada per 2 celdes de línia motoritzades amb interruptor-seccionador cada una  i 1 celda de transformador amb interruptor automàtic de potència, aparell transformador trifàssic de 630 KVA de 25KV - 3 x 400/230 V,instal·lat a la celda d'A.T., cablejat interior de 18/30 KV i de baixa tensió, quadre de baixa tensió, joc de barres, connexions, terminals, i treballs i materials auxiliarsi complementaris, circuit de posada a terra connectat i mesurat, també inclou moviment de terres d'excavació, càrrega de materials, transport a l'abocador i despeses de gestió de residus, sorra, replè lateral, ajuts de paleta, tot segons definicions estudi d'Endesa i normativa vigent, inclou treballs d'enginyeria, drets de supervisió i despeses i gestions descàrrec, totalment acabat, connectat, provat, legalitzat i  posat en servei.
</t>
  </si>
  <si>
    <t xml:space="preserve">E093499      </t>
  </si>
  <si>
    <t>LÍNIA MT DE 3X1X240 MM2 AL 18/30 KV INSTAL·ADA  EN RASA</t>
  </si>
  <si>
    <t xml:space="preserve">Línia de mitja tensió amb conductors d'alumini de 3x1x240 mm2 amb aïllament de 18/30 KV, inclou part proporcional de connexions cable amb terminals i accessoris, col.locada estesa en rasa o entubada, connectada i provada
</t>
  </si>
  <si>
    <t xml:space="preserve">E092505      </t>
  </si>
  <si>
    <t>CONNEXIÓ LÍNIA MT 25 KV</t>
  </si>
  <si>
    <t xml:space="preserve">connexió amb línia de MT existent, comprèn tots els materials i treballs necessàris, totalment acabat i connexionat
</t>
  </si>
  <si>
    <t xml:space="preserve">E995010      </t>
  </si>
  <si>
    <t>CONDUCCIÓ MT 3 TUBS PE D200 FORMIGONATS..</t>
  </si>
  <si>
    <t xml:space="preserve">Conducció per línies de mitja tensió, amb tres tubs de polietilè de doble capa de  D200, protegits amb formigó HNE-20/P/20, col.locats
</t>
  </si>
  <si>
    <t xml:space="preserve">E091004      </t>
  </si>
  <si>
    <t>CONDUCCIÓ MT 2 TUBS PE D200 FORMIGONATS</t>
  </si>
  <si>
    <t xml:space="preserve">Conducció per línies de mitja tensió, amb dos tubs de polietilè de doble capa de  D200, protegits amb formigó HNE-20/P/20, col.locats
</t>
  </si>
  <si>
    <t xml:space="preserve">E995009      </t>
  </si>
  <si>
    <t>CONDUCCIÓ MT 2 TUBS PE D200 AMB SORRA</t>
  </si>
  <si>
    <t xml:space="preserve">Conducció per línies de mitja tensió, amb dos tubs de polietilè de doble capa de  D200, col.locats al fons de rasa
</t>
  </si>
  <si>
    <t xml:space="preserve">E093525      </t>
  </si>
  <si>
    <t>EXPLORACIÓ I INFORME DIAGNÒSTIC DE CSMT</t>
  </si>
  <si>
    <t xml:space="preserve">Exploració i informe diagnòstic de CSMT
</t>
  </si>
  <si>
    <t xml:space="preserve">E30141       </t>
  </si>
  <si>
    <t>TREBALLS D'ENGINYERIA, TOPOGRAFIA, PROJECTE, I LEGALITZACIÓ</t>
  </si>
  <si>
    <t xml:space="preserve">Treballs d'enginyeria, topografia, projecte i legalització, realització plànols as built, totalment acabat amb les instal·lacions posades en servei
</t>
  </si>
  <si>
    <t>C07</t>
  </si>
  <si>
    <t xml:space="preserve">C08          </t>
  </si>
  <si>
    <t>TELECOMUNICACIONS</t>
  </si>
  <si>
    <t xml:space="preserve">E110112      </t>
  </si>
  <si>
    <t>PRISMA 4 PVC D63 mm</t>
  </si>
  <si>
    <t xml:space="preserve">prisma per conduccions telefòniques subterrànies format per 4 conductes de PVC de D 63 mm o PE corrugat doble capa de 75 mm llis interior, formigonats amb HM-20/P/20, inclou subministrament, col·locació de corda i formigonat dels tubs i p.p. d'accessoris i colzats.
</t>
  </si>
  <si>
    <t xml:space="preserve">E111020      </t>
  </si>
  <si>
    <t>ARQUETA TIPUS DM AMB ARMARI</t>
  </si>
  <si>
    <t xml:space="preserve">Arqueta de telefons tipus DM amb armari, segons plànols de detalls, inclús fonamentació per a armari i subministrament i col.locació de marc i tapa de fosa de classe resistent D-400, apte per al pas de vehicles, homologada per la companyia, totalment acabada.
</t>
  </si>
  <si>
    <t xml:space="preserve">E111010      </t>
  </si>
  <si>
    <t>ARQUETA TELEFONS, TIPUS DM</t>
  </si>
  <si>
    <t xml:space="preserve">Arqueta de telefons tipus DM, segons plànols de detalls, inclús subministrament i col.locació de marc i tapa de fosa de classe resistent D-400, apte per al pas de vehicles, homologada per la companyia, totalment acabada.
</t>
  </si>
  <si>
    <t xml:space="preserve">E111011      </t>
  </si>
  <si>
    <t>ARQUETA TELÈFONS TIPUS D</t>
  </si>
  <si>
    <t xml:space="preserve">Arqueta de telefons tipus D, segons plànols de detalls, inclús subministrament i col.locació de marc i tapa de fosa de classe resistent D-400, apte per al pas de vehicles, homologada per la companyia, totalment acabada.
</t>
  </si>
  <si>
    <t>C08</t>
  </si>
  <si>
    <t xml:space="preserve">C09          </t>
  </si>
  <si>
    <t>ENLLUMENAT PÚBLIC</t>
  </si>
  <si>
    <t xml:space="preserve">E077701      </t>
  </si>
  <si>
    <t>PUNT DE LLUM COLUMNA  H= 6,00 M LLUMINÀRIA LED</t>
  </si>
  <si>
    <t xml:space="preserve">punt de llum de 6 mts. d'alçària compost per columna metàl·lica galvanitzada troncocònica amb lluminària tipus urbana rotula V3 o similar, amb sistema de tecnologia led  LED   (30 w LED + DRIVER+protector sobretetnsions) temperatua de color 3000K, segons detalls plànols, caixa estanca, cable de 3 x 2.5 mm2 de Cu V.V. 0.6/1 Kv, fusible, muntatge, alineació i connectat.
</t>
  </si>
  <si>
    <t xml:space="preserve">E070203      </t>
  </si>
  <si>
    <t>CABLE DE COURE 4 x 6 MM2</t>
  </si>
  <si>
    <t xml:space="preserve">cable de coure  4 x 6  mm2. amb coberta PVC i aïllament VV 0.6/1 KV. col.locat i connectat
</t>
  </si>
  <si>
    <t xml:space="preserve">E070702      </t>
  </si>
  <si>
    <t>CABLE DE COURE NU 1 x 35 MM2</t>
  </si>
  <si>
    <t xml:space="preserve">cable de coure nu de 1 x 35 mm2. col.locat i connectat
</t>
  </si>
  <si>
    <t xml:space="preserve">E071430      </t>
  </si>
  <si>
    <t>TUB CORRUGAT D 90 DOBLE CAPA</t>
  </si>
  <si>
    <t>Tub polietilè corrugat D90, doble capa amb l'interior llis, inclou part proporcional de cinta senyalitzadora, totalment col.locat.</t>
  </si>
  <si>
    <t xml:space="preserve">E080101      </t>
  </si>
  <si>
    <t>ARQUETA 0.40 X 0.40 M.</t>
  </si>
  <si>
    <t xml:space="preserve">arqueta 0,40 x 0,40 m,amb tapa de fosa totalment acabada
</t>
  </si>
  <si>
    <t xml:space="preserve">E070703      </t>
  </si>
  <si>
    <t>PRESA DE TERRES</t>
  </si>
  <si>
    <t>presa de terres, amb piqueta d'acer amb bany de coure de 2 m. inclús grapa de fosa i cable de coure 16 mm2 amb aillament de PVC de 750 V verd-groc, col.locat i mesurat</t>
  </si>
  <si>
    <t xml:space="preserve">E101501      </t>
  </si>
  <si>
    <t>FONAMENT DE 0,8 x 0,8 M.</t>
  </si>
  <si>
    <t xml:space="preserve">Fonament per a punt de llum d'unes dimensions de 80 x80 x 100 cm. amb formigó HM-20/P/20, segons detalls plànols, inclús moviment de terres, placa de base i perns.
</t>
  </si>
  <si>
    <t xml:space="preserve">E072092      </t>
  </si>
  <si>
    <t>CONNEXIÓ LÍNIA A PUNT DE LLUM EXISTENT</t>
  </si>
  <si>
    <t xml:space="preserve">Connexió de línia a punt de llum de l'enllumenat existent, connectada i provada
</t>
  </si>
  <si>
    <t xml:space="preserve">E072404      </t>
  </si>
  <si>
    <t>LEGALITZACIO ENLLUMENAT</t>
  </si>
  <si>
    <t xml:space="preserve">Legalització enllumenat, inclou projecte, certificat fi d'obra, expedient de baixa tensió, despeses de visat i taxes d'ECA.
</t>
  </si>
  <si>
    <t>C09</t>
  </si>
  <si>
    <t xml:space="preserve">C10          </t>
  </si>
  <si>
    <t>XARXA DE GAS</t>
  </si>
  <si>
    <t xml:space="preserve">E095465      </t>
  </si>
  <si>
    <t>TUB DE POLIETILÈ D'ALTA DENSITAT  PE100, SDR11 D110 MM PER GAS</t>
  </si>
  <si>
    <t xml:space="preserve">Tub de polietilè d'alta densitat PE100, SDR11, de D110 mm de diàmetre exterior, per instal·lació entrerarda de distribució de gas, inclou pp d'accessoris i peces especials i cinta senyalitzadora, connectat i provat
</t>
  </si>
  <si>
    <t xml:space="preserve">E095475      </t>
  </si>
  <si>
    <t>CONNEXIÓ A XARXA DE GAS EXISTENT</t>
  </si>
  <si>
    <t xml:space="preserve">Connexió del tub a la xarxa de gas existent, inclou treballs d'obra mecànica, materials auxiliars i complement  connexió, totalment acabat, connectat i provat
</t>
  </si>
  <si>
    <t xml:space="preserve">E095310      </t>
  </si>
  <si>
    <t>ESTUDI Ì EXECUCIÓ PROJECTE D'OBRA, DO, SUPERVISIÓ I TAXES</t>
  </si>
  <si>
    <t xml:space="preserve">Estudi i execució de pprojecte d'obra d'ampliació xarxa de gas, direcció d'obra, supervisió i coordinació de seguretat i salut i taxes d'autorització admiinistrativa
</t>
  </si>
  <si>
    <t>C10</t>
  </si>
  <si>
    <t xml:space="preserve">C11          </t>
  </si>
  <si>
    <t>OBRES ACCESSÒRIES</t>
  </si>
  <si>
    <t xml:space="preserve">E150504      </t>
  </si>
  <si>
    <t>PUNT DE RECÀRREGA RÀPIIDA  PER 2 VEHICLES  ELÈCTRICS SIMULTANIS</t>
  </si>
  <si>
    <t xml:space="preserve">Punt de recàrrega de vehicles elèctrics compren:estació de recàrrega ràpida de 44 KW en AC i 50 KW en DC, mode 3 I 4, per a dos vehicles simultanis en el sòl urbà del nucli de població, segons queda definit en els plànols, connexió a xarxa de baixa tensió de la companyia subministradora, escomesa, quadre elèctric met`l·lic d'acer inoxidable,  amb la caixa de distribució de bt, caixa de seccionament i proecció amb fussibles, mòdul centralització per un comptador elèctric trifàsici limiitador de potència, armari estanc amb proteccións contra sobretensions, protecccions diferencials i magnetotèrmiques, borns de connexió insta, punt deterres i presa de terres amb piqueta d'acer amb bany de coure de 2 m de longitud, conductors, tubs i elements auxiliars, obra civil i  connexió a la xarxa de baixa tensió de la companyia subministradora, realitzat d'acord amb les prescripcions del vigent Reglament Electrotècnic de Baixa Tensió i les seves ITC corresponents, normativa associada en vigor  i normes particulars de la companyia distribuidora d'enengia elèctrica i haurà d'estar degudament homologada, totalment acabat, connectat i provat.
</t>
  </si>
  <si>
    <t xml:space="preserve">E300102      </t>
  </si>
  <si>
    <t>BANC DE FUSTA DE 1,80 M.</t>
  </si>
  <si>
    <t xml:space="preserve">Banc  de taulons de fusta tropical de 1,80 m. de longitud, amb peus de fosa dúctil, col·locat
</t>
  </si>
  <si>
    <t xml:space="preserve">E15944       </t>
  </si>
  <si>
    <t>ESCOCELL PER  ARBRE DE 1,00 X 1,00 M</t>
  </si>
  <si>
    <t xml:space="preserve">Escocell de peces prefabricdes de formigó de dimensions 1,00 m x 1,00 m, acabat interior amb cantell interior aixamfranat, col·locat, totalment acabat
</t>
  </si>
  <si>
    <t xml:space="preserve">E15240       </t>
  </si>
  <si>
    <t>ARBRE CELTIS AUSTRALIS AMB PA DE TERRA</t>
  </si>
  <si>
    <t xml:space="preserve">Subministrament i plantació d'arbre Celtis australis (lLledoner), amb pa de terra,  de 40 cm de perímetre de tronc a 1 m d'alçada (a partir del coll de l'arrel), inclou excavació de clot per la plantació de 1,20 x 1,20 x 1,00 m amb mitjans mecànics,reblert amb terres adequades i reg
</t>
  </si>
  <si>
    <t xml:space="preserve">E20572       </t>
  </si>
  <si>
    <t>INSTAL·LACIÓ REG PER GOTEIG ARBRES CONNECTAT XARXA REG EXISTENT</t>
  </si>
  <si>
    <t xml:space="preserve">Instal·lació de reg per goteig als arbres connectat al sistema de la xarxa de reg per goteig existent actualment per l'arbrat de la zona adjacent de l'aparcament, compren tub de polietilè de DN 40 mm PN 10 atm, anella de degoteig amb tub de D16 mm  &lt;1,00 m, a cada escocell, compren lèxcavació de rases per la instal·lació dels tubs amb mitjans mecànics i manuals, subministrament de materials i mà d'obra, totalment acbat, connectat i provat 
</t>
  </si>
  <si>
    <t xml:space="preserve">E150101      </t>
  </si>
  <si>
    <t>MARCA VIAL LONGITUDINAL DISCONTINUA 10 CM</t>
  </si>
  <si>
    <t xml:space="preserve">Pintat sobre paviment d'una faixa discontínua de 10 cm d'amplada, amb pintura reflectora de dos components i microesferes de vidre, amb màquina autopropulsada, inclou premarcatge.
</t>
  </si>
  <si>
    <t xml:space="preserve">E150102      </t>
  </si>
  <si>
    <t>MARCA VIAL LONGITUDINAL CONTINUA 10 CM</t>
  </si>
  <si>
    <t xml:space="preserve">Pintat sobre paviment d'una faixa contínua de 10 cm d'amplada, amb pintura reflectora de dos components i microesferes de vidre, amb màquina autopropulsada, inclou premarcatge.
</t>
  </si>
  <si>
    <t xml:space="preserve">E150110      </t>
  </si>
  <si>
    <t>MARCA VIAL TRANSVERSAL DISCONTÍNUA 40 CM</t>
  </si>
  <si>
    <t xml:space="preserve">Pintat sobre paviment de faixa transversal discontínua de 40 cm, amb pintura reflectora de dos components i microesferes de vidre, amb màquina d'accionament manual, inclou premarcatge.
</t>
  </si>
  <si>
    <t xml:space="preserve">E150100      </t>
  </si>
  <si>
    <t>MARCA VIAL PER A PAS DE VIANANTS</t>
  </si>
  <si>
    <t xml:space="preserve">Pintat sobre paviment de pas de vianants, amb pintura de dos components, amb màquina d'accionament manual, inclou premarcatge.
</t>
  </si>
  <si>
    <t xml:space="preserve">E150120      </t>
  </si>
  <si>
    <t>FLETXA  O LLETRA PINTADA</t>
  </si>
  <si>
    <t xml:space="preserve">Pintat sobre paviment de fletxa o lletra, amb pintura reflectora de dos components i microesferes de vidre, inclou premarcatge.
</t>
  </si>
  <si>
    <t xml:space="preserve">E151003      </t>
  </si>
  <si>
    <t>SENYAL REFLEXIU OCTOGONAL</t>
  </si>
  <si>
    <t>senyal reflexiu octogonal, col.locat</t>
  </si>
  <si>
    <t xml:space="preserve">E180020      </t>
  </si>
  <si>
    <t>AJUTS DE PALETA</t>
  </si>
  <si>
    <t xml:space="preserve">Ajuts de paleta en acabats diversos en transicions de paviments, murets, serveis, arquetes, inclou materials i mà d'obra.
</t>
  </si>
  <si>
    <t xml:space="preserve">E180001      </t>
  </si>
  <si>
    <t>REPOSICIO SERVEIS AFECTATS</t>
  </si>
  <si>
    <t>partida alçada per reposició de serveis afectats per l'execució de les obres</t>
  </si>
  <si>
    <t xml:space="preserve">E180003      </t>
  </si>
  <si>
    <t>OBRES NO COMPRESES</t>
  </si>
  <si>
    <t>partida alçada imprevistos a justificar segons quadre de preus</t>
  </si>
  <si>
    <t>C11</t>
  </si>
  <si>
    <t xml:space="preserve">C12          </t>
  </si>
  <si>
    <t>SEGURETAT I SALUT</t>
  </si>
  <si>
    <t xml:space="preserve">E260001      </t>
  </si>
  <si>
    <t>Seguretat i salut durant l'execució de les obres, segons pressupost adjunt.</t>
  </si>
  <si>
    <t>C12</t>
  </si>
  <si>
    <t>BEGUR</t>
  </si>
</sst>
</file>

<file path=xl/styles.xml><?xml version="1.0" encoding="utf-8"?>
<styleSheet xmlns="http://schemas.openxmlformats.org/spreadsheetml/2006/main">
  <fonts count="6">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s>
  <fills count="5">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2">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3" fontId="3" fillId="0" borderId="0" xfId="0" applyNumberFormat="1" applyFont="1" applyAlignment="1">
      <alignment vertical="top"/>
    </xf>
    <xf numFmtId="0" fontId="3" fillId="4" borderId="0" xfId="0" applyFont="1" applyFill="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4" borderId="0" xfId="0" applyFont="1" applyFill="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53"/>
  <sheetViews>
    <sheetView tabSelected="1" workbookViewId="0">
      <pane xSplit="4" ySplit="3" topLeftCell="E313" activePane="bottomRight" state="frozen"/>
      <selection pane="topRight" activeCell="E1" sqref="E1"/>
      <selection pane="bottomLeft" activeCell="A4" sqref="A4"/>
      <selection pane="bottomRight"/>
    </sheetView>
  </sheetViews>
  <sheetFormatPr baseColWidth="10" defaultRowHeight="14.4"/>
  <cols>
    <col min="1" max="1" width="14.109375" bestFit="1" customWidth="1"/>
    <col min="2" max="2" width="5.77734375" customWidth="1"/>
    <col min="3" max="3" width="3.88671875" customWidth="1"/>
    <col min="4" max="4" width="33.109375" customWidth="1"/>
    <col min="5" max="5" width="8" customWidth="1"/>
    <col min="6" max="6" width="7.6640625" customWidth="1"/>
    <col min="7" max="7" width="8.109375" customWidth="1"/>
  </cols>
  <sheetData>
    <row r="1" spans="1:7">
      <c r="A1" s="1" t="s">
        <v>0</v>
      </c>
      <c r="B1" s="2"/>
      <c r="C1" s="2"/>
      <c r="D1" s="2"/>
      <c r="E1" s="2"/>
      <c r="F1" s="2"/>
      <c r="G1" s="2"/>
    </row>
    <row r="2" spans="1:7" ht="18">
      <c r="A2" s="3" t="s">
        <v>1</v>
      </c>
      <c r="B2" s="4"/>
      <c r="C2" s="4"/>
      <c r="D2" s="4"/>
      <c r="E2" s="4"/>
      <c r="F2" s="4"/>
      <c r="G2" s="4"/>
    </row>
    <row r="3" spans="1:7">
      <c r="A3" s="5" t="s">
        <v>2</v>
      </c>
      <c r="B3" s="5" t="s">
        <v>5</v>
      </c>
      <c r="C3" s="5" t="s">
        <v>6</v>
      </c>
      <c r="D3" s="17" t="s">
        <v>3</v>
      </c>
      <c r="E3" s="6" t="s">
        <v>7</v>
      </c>
      <c r="F3" s="6" t="s">
        <v>8</v>
      </c>
      <c r="G3" s="6" t="s">
        <v>4</v>
      </c>
    </row>
    <row r="4" spans="1:7">
      <c r="A4" s="7" t="s">
        <v>9</v>
      </c>
      <c r="B4" s="7" t="s">
        <v>11</v>
      </c>
      <c r="C4" s="7" t="s">
        <v>12</v>
      </c>
      <c r="D4" s="18" t="s">
        <v>10</v>
      </c>
      <c r="E4" s="8">
        <f>E33</f>
        <v>1</v>
      </c>
      <c r="F4" s="9">
        <f>F33</f>
        <v>13485.21</v>
      </c>
      <c r="G4" s="9">
        <f>G33</f>
        <v>13485.21</v>
      </c>
    </row>
    <row r="5" spans="1:7">
      <c r="A5" s="10" t="s">
        <v>13</v>
      </c>
      <c r="B5" s="10" t="s">
        <v>15</v>
      </c>
      <c r="C5" s="10" t="s">
        <v>16</v>
      </c>
      <c r="D5" s="19" t="s">
        <v>14</v>
      </c>
      <c r="E5" s="11">
        <v>778</v>
      </c>
      <c r="F5" s="11">
        <v>0.85</v>
      </c>
      <c r="G5" s="12">
        <f>ROUND(E5*F5,2)</f>
        <v>661.3</v>
      </c>
    </row>
    <row r="6" spans="1:7" ht="51">
      <c r="A6" s="13"/>
      <c r="B6" s="13"/>
      <c r="C6" s="13"/>
      <c r="D6" s="14" t="s">
        <v>17</v>
      </c>
      <c r="E6" s="13"/>
      <c r="F6" s="13"/>
      <c r="G6" s="13"/>
    </row>
    <row r="7" spans="1:7">
      <c r="A7" s="10" t="s">
        <v>18</v>
      </c>
      <c r="B7" s="10" t="s">
        <v>15</v>
      </c>
      <c r="C7" s="10" t="s">
        <v>20</v>
      </c>
      <c r="D7" s="19" t="s">
        <v>19</v>
      </c>
      <c r="E7" s="11">
        <v>1</v>
      </c>
      <c r="F7" s="11">
        <v>425.02</v>
      </c>
      <c r="G7" s="12">
        <f>ROUND(E7*F7,2)</f>
        <v>425.02</v>
      </c>
    </row>
    <row r="8" spans="1:7" ht="40.799999999999997">
      <c r="A8" s="13"/>
      <c r="B8" s="13"/>
      <c r="C8" s="13"/>
      <c r="D8" s="14" t="s">
        <v>21</v>
      </c>
      <c r="E8" s="13"/>
      <c r="F8" s="13"/>
      <c r="G8" s="13"/>
    </row>
    <row r="9" spans="1:7" ht="20.399999999999999">
      <c r="A9" s="10" t="s">
        <v>22</v>
      </c>
      <c r="B9" s="10" t="s">
        <v>15</v>
      </c>
      <c r="C9" s="10" t="s">
        <v>20</v>
      </c>
      <c r="D9" s="19" t="s">
        <v>23</v>
      </c>
      <c r="E9" s="11">
        <v>1</v>
      </c>
      <c r="F9" s="11">
        <v>225.47</v>
      </c>
      <c r="G9" s="12">
        <f>ROUND(E9*F9,2)</f>
        <v>225.47</v>
      </c>
    </row>
    <row r="10" spans="1:7" ht="51">
      <c r="A10" s="13"/>
      <c r="B10" s="13"/>
      <c r="C10" s="13"/>
      <c r="D10" s="14" t="s">
        <v>24</v>
      </c>
      <c r="E10" s="13"/>
      <c r="F10" s="13"/>
      <c r="G10" s="13"/>
    </row>
    <row r="11" spans="1:7">
      <c r="A11" s="10" t="s">
        <v>25</v>
      </c>
      <c r="B11" s="10" t="s">
        <v>15</v>
      </c>
      <c r="C11" s="10" t="s">
        <v>20</v>
      </c>
      <c r="D11" s="19" t="s">
        <v>26</v>
      </c>
      <c r="E11" s="11">
        <v>1</v>
      </c>
      <c r="F11" s="11">
        <v>1950.05</v>
      </c>
      <c r="G11" s="12">
        <f>ROUND(E11*F11,2)</f>
        <v>1950.05</v>
      </c>
    </row>
    <row r="12" spans="1:7" ht="40.799999999999997">
      <c r="A12" s="13"/>
      <c r="B12" s="13"/>
      <c r="C12" s="13"/>
      <c r="D12" s="14" t="s">
        <v>27</v>
      </c>
      <c r="E12" s="13"/>
      <c r="F12" s="13"/>
      <c r="G12" s="13"/>
    </row>
    <row r="13" spans="1:7">
      <c r="A13" s="10" t="s">
        <v>28</v>
      </c>
      <c r="B13" s="10" t="s">
        <v>15</v>
      </c>
      <c r="C13" s="10" t="s">
        <v>20</v>
      </c>
      <c r="D13" s="19" t="s">
        <v>29</v>
      </c>
      <c r="E13" s="11">
        <v>1</v>
      </c>
      <c r="F13" s="11">
        <v>750.01</v>
      </c>
      <c r="G13" s="12">
        <f>ROUND(E13*F13,2)</f>
        <v>750.01</v>
      </c>
    </row>
    <row r="14" spans="1:7" ht="51">
      <c r="A14" s="13"/>
      <c r="B14" s="13"/>
      <c r="C14" s="13"/>
      <c r="D14" s="14" t="s">
        <v>30</v>
      </c>
      <c r="E14" s="13"/>
      <c r="F14" s="13"/>
      <c r="G14" s="13"/>
    </row>
    <row r="15" spans="1:7">
      <c r="A15" s="10" t="s">
        <v>31</v>
      </c>
      <c r="B15" s="10" t="s">
        <v>15</v>
      </c>
      <c r="C15" s="10" t="s">
        <v>16</v>
      </c>
      <c r="D15" s="19" t="s">
        <v>32</v>
      </c>
      <c r="E15" s="11">
        <v>990</v>
      </c>
      <c r="F15" s="11">
        <v>4.05</v>
      </c>
      <c r="G15" s="12">
        <f>ROUND(E15*F15,2)</f>
        <v>4009.5</v>
      </c>
    </row>
    <row r="16" spans="1:7" ht="40.799999999999997">
      <c r="A16" s="13"/>
      <c r="B16" s="13"/>
      <c r="C16" s="13"/>
      <c r="D16" s="14" t="s">
        <v>33</v>
      </c>
      <c r="E16" s="13"/>
      <c r="F16" s="13"/>
      <c r="G16" s="13"/>
    </row>
    <row r="17" spans="1:7">
      <c r="A17" s="10" t="s">
        <v>34</v>
      </c>
      <c r="B17" s="10" t="s">
        <v>15</v>
      </c>
      <c r="C17" s="10" t="s">
        <v>16</v>
      </c>
      <c r="D17" s="19" t="s">
        <v>35</v>
      </c>
      <c r="E17" s="11">
        <v>88</v>
      </c>
      <c r="F17" s="11">
        <v>5.51</v>
      </c>
      <c r="G17" s="12">
        <f>ROUND(E17*F17,2)</f>
        <v>484.88</v>
      </c>
    </row>
    <row r="18" spans="1:7" ht="51">
      <c r="A18" s="13"/>
      <c r="B18" s="13"/>
      <c r="C18" s="13"/>
      <c r="D18" s="14" t="s">
        <v>36</v>
      </c>
      <c r="E18" s="13"/>
      <c r="F18" s="13"/>
      <c r="G18" s="13"/>
    </row>
    <row r="19" spans="1:7">
      <c r="A19" s="10" t="s">
        <v>37</v>
      </c>
      <c r="B19" s="10" t="s">
        <v>15</v>
      </c>
      <c r="C19" s="10" t="s">
        <v>39</v>
      </c>
      <c r="D19" s="19" t="s">
        <v>38</v>
      </c>
      <c r="E19" s="11">
        <v>88</v>
      </c>
      <c r="F19" s="11">
        <v>5.42</v>
      </c>
      <c r="G19" s="12">
        <f>ROUND(E19*F19,2)</f>
        <v>476.96</v>
      </c>
    </row>
    <row r="20" spans="1:7" ht="51">
      <c r="A20" s="13"/>
      <c r="B20" s="13"/>
      <c r="C20" s="13"/>
      <c r="D20" s="14" t="s">
        <v>40</v>
      </c>
      <c r="E20" s="13"/>
      <c r="F20" s="13"/>
      <c r="G20" s="13"/>
    </row>
    <row r="21" spans="1:7">
      <c r="A21" s="10" t="s">
        <v>41</v>
      </c>
      <c r="B21" s="10" t="s">
        <v>15</v>
      </c>
      <c r="C21" s="10" t="s">
        <v>39</v>
      </c>
      <c r="D21" s="19" t="s">
        <v>42</v>
      </c>
      <c r="E21" s="11">
        <v>205.56</v>
      </c>
      <c r="F21" s="11">
        <v>3.02</v>
      </c>
      <c r="G21" s="12">
        <f>ROUND(E21*F21,2)</f>
        <v>620.79</v>
      </c>
    </row>
    <row r="22" spans="1:7" ht="51">
      <c r="A22" s="13"/>
      <c r="B22" s="13"/>
      <c r="C22" s="13"/>
      <c r="D22" s="14" t="s">
        <v>43</v>
      </c>
      <c r="E22" s="13"/>
      <c r="F22" s="13"/>
      <c r="G22" s="13"/>
    </row>
    <row r="23" spans="1:7">
      <c r="A23" s="10" t="s">
        <v>44</v>
      </c>
      <c r="B23" s="10" t="s">
        <v>15</v>
      </c>
      <c r="C23" s="10" t="s">
        <v>46</v>
      </c>
      <c r="D23" s="19" t="s">
        <v>45</v>
      </c>
      <c r="E23" s="11">
        <v>175.2</v>
      </c>
      <c r="F23" s="11">
        <v>4.07</v>
      </c>
      <c r="G23" s="12">
        <f>ROUND(E23*F23,2)</f>
        <v>713.06</v>
      </c>
    </row>
    <row r="24" spans="1:7" ht="30.6">
      <c r="A24" s="13"/>
      <c r="B24" s="13"/>
      <c r="C24" s="13"/>
      <c r="D24" s="14" t="s">
        <v>47</v>
      </c>
      <c r="E24" s="13"/>
      <c r="F24" s="13"/>
      <c r="G24" s="13"/>
    </row>
    <row r="25" spans="1:7">
      <c r="A25" s="10" t="s">
        <v>48</v>
      </c>
      <c r="B25" s="10" t="s">
        <v>15</v>
      </c>
      <c r="C25" s="10" t="s">
        <v>46</v>
      </c>
      <c r="D25" s="19" t="s">
        <v>49</v>
      </c>
      <c r="E25" s="11">
        <v>31.53</v>
      </c>
      <c r="F25" s="11">
        <v>14.14</v>
      </c>
      <c r="G25" s="12">
        <f>ROUND(E25*F25,2)</f>
        <v>445.83</v>
      </c>
    </row>
    <row r="26" spans="1:7" ht="61.2">
      <c r="A26" s="13"/>
      <c r="B26" s="13"/>
      <c r="C26" s="13"/>
      <c r="D26" s="14" t="s">
        <v>50</v>
      </c>
      <c r="E26" s="13"/>
      <c r="F26" s="13"/>
      <c r="G26" s="13"/>
    </row>
    <row r="27" spans="1:7">
      <c r="A27" s="10" t="s">
        <v>51</v>
      </c>
      <c r="B27" s="10" t="s">
        <v>15</v>
      </c>
      <c r="C27" s="10" t="s">
        <v>46</v>
      </c>
      <c r="D27" s="19" t="s">
        <v>52</v>
      </c>
      <c r="E27" s="11">
        <v>248.08</v>
      </c>
      <c r="F27" s="11">
        <v>4.3099999999999996</v>
      </c>
      <c r="G27" s="12">
        <f>ROUND(E27*F27,2)</f>
        <v>1069.22</v>
      </c>
    </row>
    <row r="28" spans="1:7" ht="40.799999999999997">
      <c r="A28" s="13"/>
      <c r="B28" s="13"/>
      <c r="C28" s="13"/>
      <c r="D28" s="14" t="s">
        <v>53</v>
      </c>
      <c r="E28" s="13"/>
      <c r="F28" s="13"/>
      <c r="G28" s="13"/>
    </row>
    <row r="29" spans="1:7">
      <c r="A29" s="10" t="s">
        <v>54</v>
      </c>
      <c r="B29" s="10" t="s">
        <v>15</v>
      </c>
      <c r="C29" s="10" t="s">
        <v>16</v>
      </c>
      <c r="D29" s="19" t="s">
        <v>55</v>
      </c>
      <c r="E29" s="11">
        <v>778</v>
      </c>
      <c r="F29" s="11">
        <v>1.2</v>
      </c>
      <c r="G29" s="12">
        <f>ROUND(E29*F29,2)</f>
        <v>933.6</v>
      </c>
    </row>
    <row r="30" spans="1:7" ht="20.399999999999999">
      <c r="A30" s="13"/>
      <c r="B30" s="13"/>
      <c r="C30" s="13"/>
      <c r="D30" s="14" t="s">
        <v>56</v>
      </c>
      <c r="E30" s="13"/>
      <c r="F30" s="13"/>
      <c r="G30" s="13"/>
    </row>
    <row r="31" spans="1:7">
      <c r="A31" s="10" t="s">
        <v>57</v>
      </c>
      <c r="B31" s="10" t="s">
        <v>15</v>
      </c>
      <c r="C31" s="10" t="s">
        <v>20</v>
      </c>
      <c r="D31" s="19" t="s">
        <v>58</v>
      </c>
      <c r="E31" s="11">
        <v>12</v>
      </c>
      <c r="F31" s="11">
        <v>59.96</v>
      </c>
      <c r="G31" s="12">
        <f>ROUND(E31*F31,2)</f>
        <v>719.52</v>
      </c>
    </row>
    <row r="32" spans="1:7" ht="20.399999999999999">
      <c r="A32" s="13"/>
      <c r="B32" s="13"/>
      <c r="C32" s="13"/>
      <c r="D32" s="14" t="s">
        <v>59</v>
      </c>
      <c r="E32" s="13"/>
      <c r="F32" s="13"/>
      <c r="G32" s="13"/>
    </row>
    <row r="33" spans="1:7">
      <c r="A33" s="13"/>
      <c r="B33" s="13"/>
      <c r="C33" s="13"/>
      <c r="D33" s="20" t="s">
        <v>60</v>
      </c>
      <c r="E33" s="15">
        <v>1</v>
      </c>
      <c r="F33" s="9">
        <f>G5+G7+G9+G11+G13+G15+G17+G19+G21+G23+G25+G27+G29+G31</f>
        <v>13485.21</v>
      </c>
      <c r="G33" s="9">
        <f>ROUND(F33*E33,2)</f>
        <v>13485.21</v>
      </c>
    </row>
    <row r="34" spans="1:7" ht="1.05" customHeight="1">
      <c r="A34" s="16"/>
      <c r="B34" s="16"/>
      <c r="C34" s="16"/>
      <c r="D34" s="21"/>
      <c r="E34" s="16"/>
      <c r="F34" s="16"/>
      <c r="G34" s="16"/>
    </row>
    <row r="35" spans="1:7">
      <c r="A35" s="7" t="s">
        <v>61</v>
      </c>
      <c r="B35" s="7" t="s">
        <v>11</v>
      </c>
      <c r="C35" s="7" t="s">
        <v>12</v>
      </c>
      <c r="D35" s="18" t="s">
        <v>62</v>
      </c>
      <c r="E35" s="8">
        <f>E72</f>
        <v>1</v>
      </c>
      <c r="F35" s="9">
        <f>F72</f>
        <v>54595.58</v>
      </c>
      <c r="G35" s="9">
        <f>G72</f>
        <v>54595.58</v>
      </c>
    </row>
    <row r="36" spans="1:7">
      <c r="A36" s="10" t="s">
        <v>63</v>
      </c>
      <c r="B36" s="10" t="s">
        <v>15</v>
      </c>
      <c r="C36" s="10" t="s">
        <v>46</v>
      </c>
      <c r="D36" s="19" t="s">
        <v>64</v>
      </c>
      <c r="E36" s="11">
        <v>57.55</v>
      </c>
      <c r="F36" s="11">
        <v>28.94</v>
      </c>
      <c r="G36" s="12">
        <f>ROUND(E36*F36,2)</f>
        <v>1665.5</v>
      </c>
    </row>
    <row r="37" spans="1:7" ht="30.6">
      <c r="A37" s="13"/>
      <c r="B37" s="13"/>
      <c r="C37" s="13"/>
      <c r="D37" s="14" t="s">
        <v>65</v>
      </c>
      <c r="E37" s="13"/>
      <c r="F37" s="13"/>
      <c r="G37" s="13"/>
    </row>
    <row r="38" spans="1:7">
      <c r="A38" s="10" t="s">
        <v>66</v>
      </c>
      <c r="B38" s="10" t="s">
        <v>15</v>
      </c>
      <c r="C38" s="10" t="s">
        <v>39</v>
      </c>
      <c r="D38" s="19" t="s">
        <v>67</v>
      </c>
      <c r="E38" s="11">
        <v>88</v>
      </c>
      <c r="F38" s="11">
        <v>29.55</v>
      </c>
      <c r="G38" s="12">
        <f>ROUND(E38*F38,2)</f>
        <v>2600.4</v>
      </c>
    </row>
    <row r="39" spans="1:7" ht="81.599999999999994">
      <c r="A39" s="13"/>
      <c r="B39" s="13"/>
      <c r="C39" s="13"/>
      <c r="D39" s="14" t="s">
        <v>68</v>
      </c>
      <c r="E39" s="13"/>
      <c r="F39" s="13"/>
      <c r="G39" s="13"/>
    </row>
    <row r="40" spans="1:7">
      <c r="A40" s="10" t="s">
        <v>69</v>
      </c>
      <c r="B40" s="10" t="s">
        <v>15</v>
      </c>
      <c r="C40" s="10" t="s">
        <v>39</v>
      </c>
      <c r="D40" s="19" t="s">
        <v>70</v>
      </c>
      <c r="E40" s="11">
        <v>16</v>
      </c>
      <c r="F40" s="11">
        <v>45.2</v>
      </c>
      <c r="G40" s="12">
        <f>ROUND(E40*F40,2)</f>
        <v>723.2</v>
      </c>
    </row>
    <row r="41" spans="1:7" ht="51">
      <c r="A41" s="13"/>
      <c r="B41" s="13"/>
      <c r="C41" s="13"/>
      <c r="D41" s="14" t="s">
        <v>71</v>
      </c>
      <c r="E41" s="13"/>
      <c r="F41" s="13"/>
      <c r="G41" s="13"/>
    </row>
    <row r="42" spans="1:7">
      <c r="A42" s="10" t="s">
        <v>72</v>
      </c>
      <c r="B42" s="10" t="s">
        <v>15</v>
      </c>
      <c r="C42" s="10" t="s">
        <v>39</v>
      </c>
      <c r="D42" s="19" t="s">
        <v>73</v>
      </c>
      <c r="E42" s="11">
        <v>309.56</v>
      </c>
      <c r="F42" s="11">
        <v>21.04</v>
      </c>
      <c r="G42" s="12">
        <f>ROUND(E42*F42,2)</f>
        <v>6513.14</v>
      </c>
    </row>
    <row r="43" spans="1:7" ht="40.799999999999997">
      <c r="A43" s="13"/>
      <c r="B43" s="13"/>
      <c r="C43" s="13"/>
      <c r="D43" s="14" t="s">
        <v>74</v>
      </c>
      <c r="E43" s="13"/>
      <c r="F43" s="13"/>
      <c r="G43" s="13"/>
    </row>
    <row r="44" spans="1:7">
      <c r="A44" s="10" t="s">
        <v>75</v>
      </c>
      <c r="B44" s="10" t="s">
        <v>15</v>
      </c>
      <c r="C44" s="10" t="s">
        <v>16</v>
      </c>
      <c r="D44" s="19" t="s">
        <v>76</v>
      </c>
      <c r="E44" s="11">
        <v>88</v>
      </c>
      <c r="F44" s="11">
        <v>15.6</v>
      </c>
      <c r="G44" s="12">
        <f>ROUND(E44*F44,2)</f>
        <v>1372.8</v>
      </c>
    </row>
    <row r="45" spans="1:7" ht="71.400000000000006">
      <c r="A45" s="13"/>
      <c r="B45" s="13"/>
      <c r="C45" s="13"/>
      <c r="D45" s="14" t="s">
        <v>77</v>
      </c>
      <c r="E45" s="13"/>
      <c r="F45" s="13"/>
      <c r="G45" s="13"/>
    </row>
    <row r="46" spans="1:7">
      <c r="A46" s="10" t="s">
        <v>78</v>
      </c>
      <c r="B46" s="10" t="s">
        <v>15</v>
      </c>
      <c r="C46" s="10" t="s">
        <v>16</v>
      </c>
      <c r="D46" s="19" t="s">
        <v>79</v>
      </c>
      <c r="E46" s="11">
        <v>88</v>
      </c>
      <c r="F46" s="11">
        <v>28.81</v>
      </c>
      <c r="G46" s="12">
        <f>ROUND(E46*F46,2)</f>
        <v>2535.2800000000002</v>
      </c>
    </row>
    <row r="47" spans="1:7" ht="61.2">
      <c r="A47" s="13"/>
      <c r="B47" s="13"/>
      <c r="C47" s="13"/>
      <c r="D47" s="14" t="s">
        <v>80</v>
      </c>
      <c r="E47" s="13"/>
      <c r="F47" s="13"/>
      <c r="G47" s="13"/>
    </row>
    <row r="48" spans="1:7">
      <c r="A48" s="10" t="s">
        <v>81</v>
      </c>
      <c r="B48" s="10" t="s">
        <v>15</v>
      </c>
      <c r="C48" s="10" t="s">
        <v>46</v>
      </c>
      <c r="D48" s="19" t="s">
        <v>82</v>
      </c>
      <c r="E48" s="11">
        <v>67.95</v>
      </c>
      <c r="F48" s="11">
        <v>25.97</v>
      </c>
      <c r="G48" s="12">
        <f>ROUND(E48*F48,2)</f>
        <v>1764.66</v>
      </c>
    </row>
    <row r="49" spans="1:7" ht="51">
      <c r="A49" s="13"/>
      <c r="B49" s="13"/>
      <c r="C49" s="13"/>
      <c r="D49" s="14" t="s">
        <v>83</v>
      </c>
      <c r="E49" s="13"/>
      <c r="F49" s="13"/>
      <c r="G49" s="13"/>
    </row>
    <row r="50" spans="1:7" ht="20.399999999999999">
      <c r="A50" s="10" t="s">
        <v>84</v>
      </c>
      <c r="B50" s="10" t="s">
        <v>15</v>
      </c>
      <c r="C50" s="10" t="s">
        <v>16</v>
      </c>
      <c r="D50" s="19" t="s">
        <v>85</v>
      </c>
      <c r="E50" s="11">
        <v>325</v>
      </c>
      <c r="F50" s="11">
        <v>25.66</v>
      </c>
      <c r="G50" s="12">
        <f>ROUND(E50*F50,2)</f>
        <v>8339.5</v>
      </c>
    </row>
    <row r="51" spans="1:7" ht="81.599999999999994">
      <c r="A51" s="13"/>
      <c r="B51" s="13"/>
      <c r="C51" s="13"/>
      <c r="D51" s="14" t="s">
        <v>86</v>
      </c>
      <c r="E51" s="13"/>
      <c r="F51" s="13"/>
      <c r="G51" s="13"/>
    </row>
    <row r="52" spans="1:7">
      <c r="A52" s="10" t="s">
        <v>87</v>
      </c>
      <c r="B52" s="10" t="s">
        <v>15</v>
      </c>
      <c r="C52" s="10" t="s">
        <v>16</v>
      </c>
      <c r="D52" s="19" t="s">
        <v>88</v>
      </c>
      <c r="E52" s="11">
        <v>990</v>
      </c>
      <c r="F52" s="11">
        <v>1.1299999999999999</v>
      </c>
      <c r="G52" s="12">
        <f>ROUND(E52*F52,2)</f>
        <v>1118.7</v>
      </c>
    </row>
    <row r="53" spans="1:7" ht="30.6">
      <c r="A53" s="13"/>
      <c r="B53" s="13"/>
      <c r="C53" s="13"/>
      <c r="D53" s="14" t="s">
        <v>89</v>
      </c>
      <c r="E53" s="13"/>
      <c r="F53" s="13"/>
      <c r="G53" s="13"/>
    </row>
    <row r="54" spans="1:7">
      <c r="A54" s="10" t="s">
        <v>90</v>
      </c>
      <c r="B54" s="10" t="s">
        <v>15</v>
      </c>
      <c r="C54" s="10" t="s">
        <v>92</v>
      </c>
      <c r="D54" s="19" t="s">
        <v>91</v>
      </c>
      <c r="E54" s="11">
        <v>118.8</v>
      </c>
      <c r="F54" s="11">
        <v>73</v>
      </c>
      <c r="G54" s="12">
        <f>ROUND(E54*F54,2)</f>
        <v>8672.4</v>
      </c>
    </row>
    <row r="55" spans="1:7" ht="40.799999999999997">
      <c r="A55" s="13"/>
      <c r="B55" s="13"/>
      <c r="C55" s="13"/>
      <c r="D55" s="14" t="s">
        <v>93</v>
      </c>
      <c r="E55" s="13"/>
      <c r="F55" s="13"/>
      <c r="G55" s="13"/>
    </row>
    <row r="56" spans="1:7">
      <c r="A56" s="10" t="s">
        <v>94</v>
      </c>
      <c r="B56" s="10" t="s">
        <v>15</v>
      </c>
      <c r="C56" s="10" t="s">
        <v>16</v>
      </c>
      <c r="D56" s="19" t="s">
        <v>95</v>
      </c>
      <c r="E56" s="11">
        <v>990</v>
      </c>
      <c r="F56" s="11">
        <v>0.74</v>
      </c>
      <c r="G56" s="12">
        <f>ROUND(E56*F56,2)</f>
        <v>732.6</v>
      </c>
    </row>
    <row r="57" spans="1:7" ht="30.6">
      <c r="A57" s="13"/>
      <c r="B57" s="13"/>
      <c r="C57" s="13"/>
      <c r="D57" s="14" t="s">
        <v>96</v>
      </c>
      <c r="E57" s="13"/>
      <c r="F57" s="13"/>
      <c r="G57" s="13"/>
    </row>
    <row r="58" spans="1:7">
      <c r="A58" s="10" t="s">
        <v>97</v>
      </c>
      <c r="B58" s="10" t="s">
        <v>15</v>
      </c>
      <c r="C58" s="10" t="s">
        <v>92</v>
      </c>
      <c r="D58" s="19" t="s">
        <v>98</v>
      </c>
      <c r="E58" s="11">
        <v>118.8</v>
      </c>
      <c r="F58" s="11">
        <v>74.23</v>
      </c>
      <c r="G58" s="12">
        <f>ROUND(E58*F58,2)</f>
        <v>8818.52</v>
      </c>
    </row>
    <row r="59" spans="1:7" ht="51">
      <c r="A59" s="13"/>
      <c r="B59" s="13"/>
      <c r="C59" s="13"/>
      <c r="D59" s="14" t="s">
        <v>99</v>
      </c>
      <c r="E59" s="13"/>
      <c r="F59" s="13"/>
      <c r="G59" s="13"/>
    </row>
    <row r="60" spans="1:7">
      <c r="A60" s="10" t="s">
        <v>100</v>
      </c>
      <c r="B60" s="10" t="s">
        <v>15</v>
      </c>
      <c r="C60" s="10" t="s">
        <v>16</v>
      </c>
      <c r="D60" s="19" t="s">
        <v>101</v>
      </c>
      <c r="E60" s="11">
        <v>44.8</v>
      </c>
      <c r="F60" s="11">
        <v>77.03</v>
      </c>
      <c r="G60" s="12">
        <f>ROUND(E60*F60,2)</f>
        <v>3450.94</v>
      </c>
    </row>
    <row r="61" spans="1:7" ht="61.2">
      <c r="A61" s="13"/>
      <c r="B61" s="13"/>
      <c r="C61" s="13"/>
      <c r="D61" s="14" t="s">
        <v>102</v>
      </c>
      <c r="E61" s="13"/>
      <c r="F61" s="13"/>
      <c r="G61" s="13"/>
    </row>
    <row r="62" spans="1:7">
      <c r="A62" s="10" t="s">
        <v>103</v>
      </c>
      <c r="B62" s="10" t="s">
        <v>15</v>
      </c>
      <c r="C62" s="10" t="s">
        <v>16</v>
      </c>
      <c r="D62" s="19" t="s">
        <v>104</v>
      </c>
      <c r="E62" s="11">
        <v>89.6</v>
      </c>
      <c r="F62" s="11">
        <v>18.190000000000001</v>
      </c>
      <c r="G62" s="12">
        <f>ROUND(E62*F62,2)</f>
        <v>1629.82</v>
      </c>
    </row>
    <row r="63" spans="1:7" ht="20.399999999999999">
      <c r="A63" s="13"/>
      <c r="B63" s="13"/>
      <c r="C63" s="13"/>
      <c r="D63" s="14" t="s">
        <v>105</v>
      </c>
      <c r="E63" s="13"/>
      <c r="F63" s="13"/>
      <c r="G63" s="13"/>
    </row>
    <row r="64" spans="1:7">
      <c r="A64" s="10" t="s">
        <v>106</v>
      </c>
      <c r="B64" s="10" t="s">
        <v>15</v>
      </c>
      <c r="C64" s="10" t="s">
        <v>16</v>
      </c>
      <c r="D64" s="19" t="s">
        <v>107</v>
      </c>
      <c r="E64" s="11">
        <v>67.2</v>
      </c>
      <c r="F64" s="11">
        <v>7.88</v>
      </c>
      <c r="G64" s="12">
        <f>ROUND(E64*F64,2)</f>
        <v>529.54</v>
      </c>
    </row>
    <row r="65" spans="1:7" ht="30.6">
      <c r="A65" s="13"/>
      <c r="B65" s="13"/>
      <c r="C65" s="13"/>
      <c r="D65" s="14" t="s">
        <v>108</v>
      </c>
      <c r="E65" s="13"/>
      <c r="F65" s="13"/>
      <c r="G65" s="13"/>
    </row>
    <row r="66" spans="1:7">
      <c r="A66" s="10" t="s">
        <v>109</v>
      </c>
      <c r="B66" s="10" t="s">
        <v>15</v>
      </c>
      <c r="C66" s="10" t="s">
        <v>111</v>
      </c>
      <c r="D66" s="19" t="s">
        <v>110</v>
      </c>
      <c r="E66" s="11">
        <v>354.92</v>
      </c>
      <c r="F66" s="11">
        <v>1.76</v>
      </c>
      <c r="G66" s="12">
        <f>ROUND(E66*F66,2)</f>
        <v>624.66</v>
      </c>
    </row>
    <row r="67" spans="1:7">
      <c r="A67" s="13"/>
      <c r="B67" s="13"/>
      <c r="C67" s="13"/>
      <c r="D67" s="14" t="s">
        <v>112</v>
      </c>
      <c r="E67" s="13"/>
      <c r="F67" s="13"/>
      <c r="G67" s="13"/>
    </row>
    <row r="68" spans="1:7">
      <c r="A68" s="10" t="s">
        <v>113</v>
      </c>
      <c r="B68" s="10" t="s">
        <v>15</v>
      </c>
      <c r="C68" s="10" t="s">
        <v>46</v>
      </c>
      <c r="D68" s="19" t="s">
        <v>114</v>
      </c>
      <c r="E68" s="11">
        <v>11.2</v>
      </c>
      <c r="F68" s="11">
        <v>117.3</v>
      </c>
      <c r="G68" s="12">
        <f>ROUND(E68*F68,2)</f>
        <v>1313.76</v>
      </c>
    </row>
    <row r="69" spans="1:7" ht="30.6">
      <c r="A69" s="13"/>
      <c r="B69" s="13"/>
      <c r="C69" s="13"/>
      <c r="D69" s="14" t="s">
        <v>115</v>
      </c>
      <c r="E69" s="13"/>
      <c r="F69" s="13"/>
      <c r="G69" s="13"/>
    </row>
    <row r="70" spans="1:7" ht="20.399999999999999">
      <c r="A70" s="10" t="s">
        <v>116</v>
      </c>
      <c r="B70" s="10" t="s">
        <v>15</v>
      </c>
      <c r="C70" s="10" t="s">
        <v>39</v>
      </c>
      <c r="D70" s="19" t="s">
        <v>117</v>
      </c>
      <c r="E70" s="11">
        <v>56</v>
      </c>
      <c r="F70" s="11">
        <v>39.11</v>
      </c>
      <c r="G70" s="12">
        <f>ROUND(E70*F70,2)</f>
        <v>2190.16</v>
      </c>
    </row>
    <row r="71" spans="1:7" ht="81.599999999999994">
      <c r="A71" s="13"/>
      <c r="B71" s="13"/>
      <c r="C71" s="13"/>
      <c r="D71" s="14" t="s">
        <v>118</v>
      </c>
      <c r="E71" s="13"/>
      <c r="F71" s="13"/>
      <c r="G71" s="13"/>
    </row>
    <row r="72" spans="1:7">
      <c r="A72" s="13"/>
      <c r="B72" s="13"/>
      <c r="C72" s="13"/>
      <c r="D72" s="20" t="s">
        <v>119</v>
      </c>
      <c r="E72" s="15">
        <v>1</v>
      </c>
      <c r="F72" s="9">
        <f>G36+G38+G40+G42+G44+G46+G48+G50+G52+G54+G56+G58+G60+G62+G64+G66+G68+G70</f>
        <v>54595.58</v>
      </c>
      <c r="G72" s="9">
        <f>ROUND(F72*E72,2)</f>
        <v>54595.58</v>
      </c>
    </row>
    <row r="73" spans="1:7" ht="1.05" customHeight="1">
      <c r="A73" s="16"/>
      <c r="B73" s="16"/>
      <c r="C73" s="16"/>
      <c r="D73" s="21"/>
      <c r="E73" s="16"/>
      <c r="F73" s="16"/>
      <c r="G73" s="16"/>
    </row>
    <row r="74" spans="1:7">
      <c r="A74" s="7" t="s">
        <v>120</v>
      </c>
      <c r="B74" s="7" t="s">
        <v>11</v>
      </c>
      <c r="C74" s="7" t="s">
        <v>12</v>
      </c>
      <c r="D74" s="18" t="s">
        <v>121</v>
      </c>
      <c r="E74" s="8">
        <f>E101</f>
        <v>1</v>
      </c>
      <c r="F74" s="9">
        <f>F101</f>
        <v>23142.95</v>
      </c>
      <c r="G74" s="9">
        <f>G101</f>
        <v>23142.95</v>
      </c>
    </row>
    <row r="75" spans="1:7">
      <c r="A75" s="10" t="s">
        <v>48</v>
      </c>
      <c r="B75" s="10" t="s">
        <v>15</v>
      </c>
      <c r="C75" s="10" t="s">
        <v>46</v>
      </c>
      <c r="D75" s="19" t="s">
        <v>49</v>
      </c>
      <c r="E75" s="11">
        <v>214.68</v>
      </c>
      <c r="F75" s="11">
        <v>14.14</v>
      </c>
      <c r="G75" s="12">
        <f>ROUND(E75*F75,2)</f>
        <v>3035.58</v>
      </c>
    </row>
    <row r="76" spans="1:7" ht="61.2">
      <c r="A76" s="13"/>
      <c r="B76" s="13"/>
      <c r="C76" s="13"/>
      <c r="D76" s="14" t="s">
        <v>50</v>
      </c>
      <c r="E76" s="13"/>
      <c r="F76" s="13"/>
      <c r="G76" s="13"/>
    </row>
    <row r="77" spans="1:7">
      <c r="A77" s="10" t="s">
        <v>122</v>
      </c>
      <c r="B77" s="10" t="s">
        <v>15</v>
      </c>
      <c r="C77" s="10" t="s">
        <v>46</v>
      </c>
      <c r="D77" s="19" t="s">
        <v>123</v>
      </c>
      <c r="E77" s="11">
        <v>18.940000000000001</v>
      </c>
      <c r="F77" s="11">
        <v>23.48</v>
      </c>
      <c r="G77" s="12">
        <f>ROUND(E77*F77,2)</f>
        <v>444.71</v>
      </c>
    </row>
    <row r="78" spans="1:7" ht="20.399999999999999">
      <c r="A78" s="13"/>
      <c r="B78" s="13"/>
      <c r="C78" s="13"/>
      <c r="D78" s="14" t="s">
        <v>124</v>
      </c>
      <c r="E78" s="13"/>
      <c r="F78" s="13"/>
      <c r="G78" s="13"/>
    </row>
    <row r="79" spans="1:7">
      <c r="A79" s="10" t="s">
        <v>125</v>
      </c>
      <c r="B79" s="10" t="s">
        <v>15</v>
      </c>
      <c r="C79" s="10" t="s">
        <v>46</v>
      </c>
      <c r="D79" s="19" t="s">
        <v>126</v>
      </c>
      <c r="E79" s="11">
        <v>107.34</v>
      </c>
      <c r="F79" s="11">
        <v>28.66</v>
      </c>
      <c r="G79" s="12">
        <f>ROUND(E79*F79,2)</f>
        <v>3076.36</v>
      </c>
    </row>
    <row r="80" spans="1:7" ht="20.399999999999999">
      <c r="A80" s="13"/>
      <c r="B80" s="13"/>
      <c r="C80" s="13"/>
      <c r="D80" s="14" t="s">
        <v>127</v>
      </c>
      <c r="E80" s="13"/>
      <c r="F80" s="13"/>
      <c r="G80" s="13"/>
    </row>
    <row r="81" spans="1:7">
      <c r="A81" s="10" t="s">
        <v>128</v>
      </c>
      <c r="B81" s="10" t="s">
        <v>15</v>
      </c>
      <c r="C81" s="10" t="s">
        <v>46</v>
      </c>
      <c r="D81" s="19" t="s">
        <v>129</v>
      </c>
      <c r="E81" s="11">
        <v>58.41</v>
      </c>
      <c r="F81" s="11">
        <v>13.62</v>
      </c>
      <c r="G81" s="12">
        <f>ROUND(E81*F81,2)</f>
        <v>795.54</v>
      </c>
    </row>
    <row r="82" spans="1:7" ht="40.799999999999997">
      <c r="A82" s="13"/>
      <c r="B82" s="13"/>
      <c r="C82" s="13"/>
      <c r="D82" s="14" t="s">
        <v>130</v>
      </c>
      <c r="E82" s="13"/>
      <c r="F82" s="13"/>
      <c r="G82" s="13"/>
    </row>
    <row r="83" spans="1:7">
      <c r="A83" s="10" t="s">
        <v>51</v>
      </c>
      <c r="B83" s="10" t="s">
        <v>15</v>
      </c>
      <c r="C83" s="10" t="s">
        <v>46</v>
      </c>
      <c r="D83" s="19" t="s">
        <v>52</v>
      </c>
      <c r="E83" s="11">
        <v>257.62</v>
      </c>
      <c r="F83" s="11">
        <v>4.3099999999999996</v>
      </c>
      <c r="G83" s="12">
        <f>ROUND(E83*F83,2)</f>
        <v>1110.3399999999999</v>
      </c>
    </row>
    <row r="84" spans="1:7" ht="40.799999999999997">
      <c r="A84" s="13"/>
      <c r="B84" s="13"/>
      <c r="C84" s="13"/>
      <c r="D84" s="14" t="s">
        <v>53</v>
      </c>
      <c r="E84" s="13"/>
      <c r="F84" s="13"/>
      <c r="G84" s="13"/>
    </row>
    <row r="85" spans="1:7">
      <c r="A85" s="10" t="s">
        <v>131</v>
      </c>
      <c r="B85" s="10" t="s">
        <v>15</v>
      </c>
      <c r="C85" s="10" t="s">
        <v>39</v>
      </c>
      <c r="D85" s="19" t="s">
        <v>132</v>
      </c>
      <c r="E85" s="11">
        <v>157.85</v>
      </c>
      <c r="F85" s="11">
        <v>38.49</v>
      </c>
      <c r="G85" s="12">
        <f>ROUND(E85*F85,2)</f>
        <v>6075.65</v>
      </c>
    </row>
    <row r="86" spans="1:7" ht="51">
      <c r="A86" s="13"/>
      <c r="B86" s="13"/>
      <c r="C86" s="13"/>
      <c r="D86" s="14" t="s">
        <v>133</v>
      </c>
      <c r="E86" s="13"/>
      <c r="F86" s="13"/>
      <c r="G86" s="13"/>
    </row>
    <row r="87" spans="1:7">
      <c r="A87" s="10" t="s">
        <v>134</v>
      </c>
      <c r="B87" s="10" t="s">
        <v>15</v>
      </c>
      <c r="C87" s="10" t="s">
        <v>20</v>
      </c>
      <c r="D87" s="19" t="s">
        <v>135</v>
      </c>
      <c r="E87" s="11">
        <v>5</v>
      </c>
      <c r="F87" s="11">
        <v>404.91</v>
      </c>
      <c r="G87" s="12">
        <f>ROUND(E87*F87,2)</f>
        <v>2024.55</v>
      </c>
    </row>
    <row r="88" spans="1:7" ht="30.6">
      <c r="A88" s="13"/>
      <c r="B88" s="13"/>
      <c r="C88" s="13"/>
      <c r="D88" s="14" t="s">
        <v>136</v>
      </c>
      <c r="E88" s="13"/>
      <c r="F88" s="13"/>
      <c r="G88" s="13"/>
    </row>
    <row r="89" spans="1:7">
      <c r="A89" s="10" t="s">
        <v>137</v>
      </c>
      <c r="B89" s="10" t="s">
        <v>15</v>
      </c>
      <c r="C89" s="10" t="s">
        <v>39</v>
      </c>
      <c r="D89" s="19" t="s">
        <v>138</v>
      </c>
      <c r="E89" s="11">
        <v>5.66</v>
      </c>
      <c r="F89" s="11">
        <v>314.8</v>
      </c>
      <c r="G89" s="12">
        <f>ROUND(E89*F89,2)</f>
        <v>1781.77</v>
      </c>
    </row>
    <row r="90" spans="1:7" ht="20.399999999999999">
      <c r="A90" s="13"/>
      <c r="B90" s="13"/>
      <c r="C90" s="13"/>
      <c r="D90" s="14" t="s">
        <v>139</v>
      </c>
      <c r="E90" s="13"/>
      <c r="F90" s="13"/>
      <c r="G90" s="13"/>
    </row>
    <row r="91" spans="1:7">
      <c r="A91" s="10" t="s">
        <v>140</v>
      </c>
      <c r="B91" s="10" t="s">
        <v>15</v>
      </c>
      <c r="C91" s="10" t="s">
        <v>46</v>
      </c>
      <c r="D91" s="19" t="s">
        <v>141</v>
      </c>
      <c r="E91" s="11">
        <v>6</v>
      </c>
      <c r="F91" s="11">
        <v>103.22</v>
      </c>
      <c r="G91" s="12">
        <f>ROUND(E91*F91,2)</f>
        <v>619.32000000000005</v>
      </c>
    </row>
    <row r="92" spans="1:7" ht="30.6">
      <c r="A92" s="13"/>
      <c r="B92" s="13"/>
      <c r="C92" s="13"/>
      <c r="D92" s="14" t="s">
        <v>142</v>
      </c>
      <c r="E92" s="13"/>
      <c r="F92" s="13"/>
      <c r="G92" s="13"/>
    </row>
    <row r="93" spans="1:7">
      <c r="A93" s="10" t="s">
        <v>143</v>
      </c>
      <c r="B93" s="10" t="s">
        <v>15</v>
      </c>
      <c r="C93" s="10" t="s">
        <v>20</v>
      </c>
      <c r="D93" s="19" t="s">
        <v>144</v>
      </c>
      <c r="E93" s="11">
        <v>2</v>
      </c>
      <c r="F93" s="11">
        <v>372.22</v>
      </c>
      <c r="G93" s="12">
        <f>ROUND(E93*F93,2)</f>
        <v>744.44</v>
      </c>
    </row>
    <row r="94" spans="1:7" ht="71.400000000000006">
      <c r="A94" s="13"/>
      <c r="B94" s="13"/>
      <c r="C94" s="13"/>
      <c r="D94" s="14" t="s">
        <v>145</v>
      </c>
      <c r="E94" s="13"/>
      <c r="F94" s="13"/>
      <c r="G94" s="13"/>
    </row>
    <row r="95" spans="1:7" ht="20.399999999999999">
      <c r="A95" s="10" t="s">
        <v>146</v>
      </c>
      <c r="B95" s="10" t="s">
        <v>15</v>
      </c>
      <c r="C95" s="10" t="s">
        <v>20</v>
      </c>
      <c r="D95" s="19" t="s">
        <v>147</v>
      </c>
      <c r="E95" s="11">
        <v>3</v>
      </c>
      <c r="F95" s="11">
        <v>208.81</v>
      </c>
      <c r="G95" s="12">
        <f>ROUND(E95*F95,2)</f>
        <v>626.42999999999995</v>
      </c>
    </row>
    <row r="96" spans="1:7" ht="71.400000000000006">
      <c r="A96" s="13"/>
      <c r="B96" s="13"/>
      <c r="C96" s="13"/>
      <c r="D96" s="14" t="s">
        <v>148</v>
      </c>
      <c r="E96" s="13"/>
      <c r="F96" s="13"/>
      <c r="G96" s="13"/>
    </row>
    <row r="97" spans="1:7">
      <c r="A97" s="10" t="s">
        <v>149</v>
      </c>
      <c r="B97" s="10" t="s">
        <v>15</v>
      </c>
      <c r="C97" s="10" t="s">
        <v>39</v>
      </c>
      <c r="D97" s="19" t="s">
        <v>150</v>
      </c>
      <c r="E97" s="11">
        <v>6</v>
      </c>
      <c r="F97" s="11">
        <v>451.03</v>
      </c>
      <c r="G97" s="12">
        <f>ROUND(E97*F97,2)</f>
        <v>2706.18</v>
      </c>
    </row>
    <row r="98" spans="1:7" ht="81.599999999999994">
      <c r="A98" s="13"/>
      <c r="B98" s="13"/>
      <c r="C98" s="13"/>
      <c r="D98" s="14" t="s">
        <v>151</v>
      </c>
      <c r="E98" s="13"/>
      <c r="F98" s="13"/>
      <c r="G98" s="13"/>
    </row>
    <row r="99" spans="1:7">
      <c r="A99" s="10" t="s">
        <v>152</v>
      </c>
      <c r="B99" s="10" t="s">
        <v>15</v>
      </c>
      <c r="C99" s="10" t="s">
        <v>20</v>
      </c>
      <c r="D99" s="19" t="s">
        <v>153</v>
      </c>
      <c r="E99" s="11">
        <v>1</v>
      </c>
      <c r="F99" s="11">
        <v>102.08</v>
      </c>
      <c r="G99" s="12">
        <f>ROUND(E99*F99,2)</f>
        <v>102.08</v>
      </c>
    </row>
    <row r="100" spans="1:7" ht="51">
      <c r="A100" s="13"/>
      <c r="B100" s="13"/>
      <c r="C100" s="13"/>
      <c r="D100" s="14" t="s">
        <v>154</v>
      </c>
      <c r="E100" s="13"/>
      <c r="F100" s="13"/>
      <c r="G100" s="13"/>
    </row>
    <row r="101" spans="1:7">
      <c r="A101" s="13"/>
      <c r="B101" s="13"/>
      <c r="C101" s="13"/>
      <c r="D101" s="20" t="s">
        <v>155</v>
      </c>
      <c r="E101" s="15">
        <v>1</v>
      </c>
      <c r="F101" s="9">
        <f>G75+G77+G79+G81+G83+G85+G87+G89+G91+G93+G95+G97+G99</f>
        <v>23142.95</v>
      </c>
      <c r="G101" s="9">
        <f>ROUND(F101*E101,2)</f>
        <v>23142.95</v>
      </c>
    </row>
    <row r="102" spans="1:7" ht="1.05" customHeight="1">
      <c r="A102" s="16"/>
      <c r="B102" s="16"/>
      <c r="C102" s="16"/>
      <c r="D102" s="21"/>
      <c r="E102" s="16"/>
      <c r="F102" s="16"/>
      <c r="G102" s="16"/>
    </row>
    <row r="103" spans="1:7">
      <c r="A103" s="7" t="s">
        <v>156</v>
      </c>
      <c r="B103" s="7" t="s">
        <v>11</v>
      </c>
      <c r="C103" s="7" t="s">
        <v>12</v>
      </c>
      <c r="D103" s="18" t="s">
        <v>157</v>
      </c>
      <c r="E103" s="8">
        <f>E128</f>
        <v>1</v>
      </c>
      <c r="F103" s="9">
        <f>F128</f>
        <v>19631.62</v>
      </c>
      <c r="G103" s="9">
        <f>G128</f>
        <v>19631.62</v>
      </c>
    </row>
    <row r="104" spans="1:7">
      <c r="A104" s="10" t="s">
        <v>48</v>
      </c>
      <c r="B104" s="10" t="s">
        <v>15</v>
      </c>
      <c r="C104" s="10" t="s">
        <v>46</v>
      </c>
      <c r="D104" s="19" t="s">
        <v>49</v>
      </c>
      <c r="E104" s="11">
        <v>183.65</v>
      </c>
      <c r="F104" s="11">
        <v>14.14</v>
      </c>
      <c r="G104" s="12">
        <f>ROUND(E104*F104,2)</f>
        <v>2596.81</v>
      </c>
    </row>
    <row r="105" spans="1:7" ht="61.2">
      <c r="A105" s="13"/>
      <c r="B105" s="13"/>
      <c r="C105" s="13"/>
      <c r="D105" s="14" t="s">
        <v>50</v>
      </c>
      <c r="E105" s="13"/>
      <c r="F105" s="13"/>
      <c r="G105" s="13"/>
    </row>
    <row r="106" spans="1:7">
      <c r="A106" s="10" t="s">
        <v>122</v>
      </c>
      <c r="B106" s="10" t="s">
        <v>15</v>
      </c>
      <c r="C106" s="10" t="s">
        <v>46</v>
      </c>
      <c r="D106" s="19" t="s">
        <v>123</v>
      </c>
      <c r="E106" s="11">
        <v>16.2</v>
      </c>
      <c r="F106" s="11">
        <v>23.48</v>
      </c>
      <c r="G106" s="12">
        <f>ROUND(E106*F106,2)</f>
        <v>380.38</v>
      </c>
    </row>
    <row r="107" spans="1:7" ht="20.399999999999999">
      <c r="A107" s="13"/>
      <c r="B107" s="13"/>
      <c r="C107" s="13"/>
      <c r="D107" s="14" t="s">
        <v>124</v>
      </c>
      <c r="E107" s="13"/>
      <c r="F107" s="13"/>
      <c r="G107" s="13"/>
    </row>
    <row r="108" spans="1:7">
      <c r="A108" s="10" t="s">
        <v>125</v>
      </c>
      <c r="B108" s="10" t="s">
        <v>15</v>
      </c>
      <c r="C108" s="10" t="s">
        <v>46</v>
      </c>
      <c r="D108" s="19" t="s">
        <v>126</v>
      </c>
      <c r="E108" s="11">
        <v>91.83</v>
      </c>
      <c r="F108" s="11">
        <v>28.66</v>
      </c>
      <c r="G108" s="12">
        <f>ROUND(E108*F108,2)</f>
        <v>2631.85</v>
      </c>
    </row>
    <row r="109" spans="1:7" ht="20.399999999999999">
      <c r="A109" s="13"/>
      <c r="B109" s="13"/>
      <c r="C109" s="13"/>
      <c r="D109" s="14" t="s">
        <v>127</v>
      </c>
      <c r="E109" s="13"/>
      <c r="F109" s="13"/>
      <c r="G109" s="13"/>
    </row>
    <row r="110" spans="1:7">
      <c r="A110" s="10" t="s">
        <v>128</v>
      </c>
      <c r="B110" s="10" t="s">
        <v>15</v>
      </c>
      <c r="C110" s="10" t="s">
        <v>46</v>
      </c>
      <c r="D110" s="19" t="s">
        <v>129</v>
      </c>
      <c r="E110" s="11">
        <v>163.59</v>
      </c>
      <c r="F110" s="11">
        <v>13.62</v>
      </c>
      <c r="G110" s="12">
        <f>ROUND(E110*F110,2)</f>
        <v>2228.1</v>
      </c>
    </row>
    <row r="111" spans="1:7" ht="40.799999999999997">
      <c r="A111" s="13"/>
      <c r="B111" s="13"/>
      <c r="C111" s="13"/>
      <c r="D111" s="14" t="s">
        <v>130</v>
      </c>
      <c r="E111" s="13"/>
      <c r="F111" s="13"/>
      <c r="G111" s="13"/>
    </row>
    <row r="112" spans="1:7">
      <c r="A112" s="10" t="s">
        <v>51</v>
      </c>
      <c r="B112" s="10" t="s">
        <v>15</v>
      </c>
      <c r="C112" s="10" t="s">
        <v>46</v>
      </c>
      <c r="D112" s="19" t="s">
        <v>52</v>
      </c>
      <c r="E112" s="11">
        <v>220.38</v>
      </c>
      <c r="F112" s="11">
        <v>4.3099999999999996</v>
      </c>
      <c r="G112" s="12">
        <f>ROUND(E112*F112,2)</f>
        <v>949.84</v>
      </c>
    </row>
    <row r="113" spans="1:7" ht="40.799999999999997">
      <c r="A113" s="13"/>
      <c r="B113" s="13"/>
      <c r="C113" s="13"/>
      <c r="D113" s="14" t="s">
        <v>53</v>
      </c>
      <c r="E113" s="13"/>
      <c r="F113" s="13"/>
      <c r="G113" s="13"/>
    </row>
    <row r="114" spans="1:7">
      <c r="A114" s="10" t="s">
        <v>158</v>
      </c>
      <c r="B114" s="10" t="s">
        <v>15</v>
      </c>
      <c r="C114" s="10" t="s">
        <v>39</v>
      </c>
      <c r="D114" s="19" t="s">
        <v>159</v>
      </c>
      <c r="E114" s="11">
        <v>154.33000000000001</v>
      </c>
      <c r="F114" s="11">
        <v>29.17</v>
      </c>
      <c r="G114" s="12">
        <f>ROUND(E114*F114,2)</f>
        <v>4501.8100000000004</v>
      </c>
    </row>
    <row r="115" spans="1:7" ht="61.2">
      <c r="A115" s="13"/>
      <c r="B115" s="13"/>
      <c r="C115" s="13"/>
      <c r="D115" s="14" t="s">
        <v>160</v>
      </c>
      <c r="E115" s="13"/>
      <c r="F115" s="13"/>
      <c r="G115" s="13"/>
    </row>
    <row r="116" spans="1:7">
      <c r="A116" s="10" t="s">
        <v>134</v>
      </c>
      <c r="B116" s="10" t="s">
        <v>15</v>
      </c>
      <c r="C116" s="10" t="s">
        <v>20</v>
      </c>
      <c r="D116" s="19" t="s">
        <v>135</v>
      </c>
      <c r="E116" s="11">
        <v>6</v>
      </c>
      <c r="F116" s="11">
        <v>404.91</v>
      </c>
      <c r="G116" s="12">
        <f>ROUND(E116*F116,2)</f>
        <v>2429.46</v>
      </c>
    </row>
    <row r="117" spans="1:7" ht="30.6">
      <c r="A117" s="13"/>
      <c r="B117" s="13"/>
      <c r="C117" s="13"/>
      <c r="D117" s="14" t="s">
        <v>136</v>
      </c>
      <c r="E117" s="13"/>
      <c r="F117" s="13"/>
      <c r="G117" s="13"/>
    </row>
    <row r="118" spans="1:7">
      <c r="A118" s="10" t="s">
        <v>137</v>
      </c>
      <c r="B118" s="10" t="s">
        <v>15</v>
      </c>
      <c r="C118" s="10" t="s">
        <v>39</v>
      </c>
      <c r="D118" s="19" t="s">
        <v>138</v>
      </c>
      <c r="E118" s="11">
        <v>5.7</v>
      </c>
      <c r="F118" s="11">
        <v>314.8</v>
      </c>
      <c r="G118" s="12">
        <f>ROUND(E118*F118,2)</f>
        <v>1794.36</v>
      </c>
    </row>
    <row r="119" spans="1:7" ht="20.399999999999999">
      <c r="A119" s="13"/>
      <c r="B119" s="13"/>
      <c r="C119" s="13"/>
      <c r="D119" s="14" t="s">
        <v>139</v>
      </c>
      <c r="E119" s="13"/>
      <c r="F119" s="13"/>
      <c r="G119" s="13"/>
    </row>
    <row r="120" spans="1:7">
      <c r="A120" s="10" t="s">
        <v>140</v>
      </c>
      <c r="B120" s="10" t="s">
        <v>15</v>
      </c>
      <c r="C120" s="10" t="s">
        <v>46</v>
      </c>
      <c r="D120" s="19" t="s">
        <v>141</v>
      </c>
      <c r="E120" s="11">
        <v>6</v>
      </c>
      <c r="F120" s="11">
        <v>103.22</v>
      </c>
      <c r="G120" s="12">
        <f>ROUND(E120*F120,2)</f>
        <v>619.32000000000005</v>
      </c>
    </row>
    <row r="121" spans="1:7" ht="30.6">
      <c r="A121" s="13"/>
      <c r="B121" s="13"/>
      <c r="C121" s="13"/>
      <c r="D121" s="14" t="s">
        <v>142</v>
      </c>
      <c r="E121" s="13"/>
      <c r="F121" s="13"/>
      <c r="G121" s="13"/>
    </row>
    <row r="122" spans="1:7">
      <c r="A122" s="10" t="s">
        <v>143</v>
      </c>
      <c r="B122" s="10" t="s">
        <v>15</v>
      </c>
      <c r="C122" s="10" t="s">
        <v>20</v>
      </c>
      <c r="D122" s="19" t="s">
        <v>144</v>
      </c>
      <c r="E122" s="11">
        <v>2</v>
      </c>
      <c r="F122" s="11">
        <v>372.22</v>
      </c>
      <c r="G122" s="12">
        <f>ROUND(E122*F122,2)</f>
        <v>744.44</v>
      </c>
    </row>
    <row r="123" spans="1:7" ht="71.400000000000006">
      <c r="A123" s="13"/>
      <c r="B123" s="13"/>
      <c r="C123" s="13"/>
      <c r="D123" s="14" t="s">
        <v>145</v>
      </c>
      <c r="E123" s="13"/>
      <c r="F123" s="13"/>
      <c r="G123" s="13"/>
    </row>
    <row r="124" spans="1:7">
      <c r="A124" s="10" t="s">
        <v>161</v>
      </c>
      <c r="B124" s="10" t="s">
        <v>15</v>
      </c>
      <c r="C124" s="10" t="s">
        <v>20</v>
      </c>
      <c r="D124" s="19" t="s">
        <v>162</v>
      </c>
      <c r="E124" s="11">
        <v>3</v>
      </c>
      <c r="F124" s="11">
        <v>149.66999999999999</v>
      </c>
      <c r="G124" s="12">
        <f>ROUND(E124*F124,2)</f>
        <v>449.01</v>
      </c>
    </row>
    <row r="125" spans="1:7" ht="71.400000000000006">
      <c r="A125" s="13"/>
      <c r="B125" s="13"/>
      <c r="C125" s="13"/>
      <c r="D125" s="14" t="s">
        <v>163</v>
      </c>
      <c r="E125" s="13"/>
      <c r="F125" s="13"/>
      <c r="G125" s="13"/>
    </row>
    <row r="126" spans="1:7">
      <c r="A126" s="10" t="s">
        <v>152</v>
      </c>
      <c r="B126" s="10" t="s">
        <v>15</v>
      </c>
      <c r="C126" s="10" t="s">
        <v>20</v>
      </c>
      <c r="D126" s="19" t="s">
        <v>153</v>
      </c>
      <c r="E126" s="11">
        <v>3</v>
      </c>
      <c r="F126" s="11">
        <v>102.08</v>
      </c>
      <c r="G126" s="12">
        <f>ROUND(E126*F126,2)</f>
        <v>306.24</v>
      </c>
    </row>
    <row r="127" spans="1:7" ht="51">
      <c r="A127" s="13"/>
      <c r="B127" s="13"/>
      <c r="C127" s="13"/>
      <c r="D127" s="14" t="s">
        <v>154</v>
      </c>
      <c r="E127" s="13"/>
      <c r="F127" s="13"/>
      <c r="G127" s="13"/>
    </row>
    <row r="128" spans="1:7">
      <c r="A128" s="13"/>
      <c r="B128" s="13"/>
      <c r="C128" s="13"/>
      <c r="D128" s="20" t="s">
        <v>164</v>
      </c>
      <c r="E128" s="15">
        <v>1</v>
      </c>
      <c r="F128" s="9">
        <f>G104+G106+G108+G110+G112+G114+G116+G118+G120+G122+G124+G126</f>
        <v>19631.62</v>
      </c>
      <c r="G128" s="9">
        <f>ROUND(F128*E128,2)</f>
        <v>19631.62</v>
      </c>
    </row>
    <row r="129" spans="1:7" ht="1.05" customHeight="1">
      <c r="A129" s="16"/>
      <c r="B129" s="16"/>
      <c r="C129" s="16"/>
      <c r="D129" s="21"/>
      <c r="E129" s="16"/>
      <c r="F129" s="16"/>
      <c r="G129" s="16"/>
    </row>
    <row r="130" spans="1:7">
      <c r="A130" s="7" t="s">
        <v>165</v>
      </c>
      <c r="B130" s="7" t="s">
        <v>11</v>
      </c>
      <c r="C130" s="7" t="s">
        <v>12</v>
      </c>
      <c r="D130" s="18" t="s">
        <v>166</v>
      </c>
      <c r="E130" s="8">
        <f>E169</f>
        <v>1</v>
      </c>
      <c r="F130" s="9">
        <f>F169</f>
        <v>18948.86</v>
      </c>
      <c r="G130" s="9">
        <f>G169</f>
        <v>18948.86</v>
      </c>
    </row>
    <row r="131" spans="1:7">
      <c r="A131" s="10" t="s">
        <v>48</v>
      </c>
      <c r="B131" s="10" t="s">
        <v>15</v>
      </c>
      <c r="C131" s="10" t="s">
        <v>46</v>
      </c>
      <c r="D131" s="19" t="s">
        <v>49</v>
      </c>
      <c r="E131" s="11">
        <v>79.63</v>
      </c>
      <c r="F131" s="11">
        <v>14.14</v>
      </c>
      <c r="G131" s="12">
        <f>ROUND(E131*F131,2)</f>
        <v>1125.97</v>
      </c>
    </row>
    <row r="132" spans="1:7" ht="61.2">
      <c r="A132" s="13"/>
      <c r="B132" s="13"/>
      <c r="C132" s="13"/>
      <c r="D132" s="14" t="s">
        <v>50</v>
      </c>
      <c r="E132" s="13"/>
      <c r="F132" s="13"/>
      <c r="G132" s="13"/>
    </row>
    <row r="133" spans="1:7">
      <c r="A133" s="10" t="s">
        <v>122</v>
      </c>
      <c r="B133" s="10" t="s">
        <v>15</v>
      </c>
      <c r="C133" s="10" t="s">
        <v>46</v>
      </c>
      <c r="D133" s="19" t="s">
        <v>123</v>
      </c>
      <c r="E133" s="11">
        <v>23.89</v>
      </c>
      <c r="F133" s="11">
        <v>23.48</v>
      </c>
      <c r="G133" s="12">
        <f>ROUND(E133*F133,2)</f>
        <v>560.94000000000005</v>
      </c>
    </row>
    <row r="134" spans="1:7" ht="20.399999999999999">
      <c r="A134" s="13"/>
      <c r="B134" s="13"/>
      <c r="C134" s="13"/>
      <c r="D134" s="14" t="s">
        <v>124</v>
      </c>
      <c r="E134" s="13"/>
      <c r="F134" s="13"/>
      <c r="G134" s="13"/>
    </row>
    <row r="135" spans="1:7">
      <c r="A135" s="10" t="s">
        <v>125</v>
      </c>
      <c r="B135" s="10" t="s">
        <v>15</v>
      </c>
      <c r="C135" s="10" t="s">
        <v>46</v>
      </c>
      <c r="D135" s="19" t="s">
        <v>126</v>
      </c>
      <c r="E135" s="11">
        <v>33.44</v>
      </c>
      <c r="F135" s="11">
        <v>28.66</v>
      </c>
      <c r="G135" s="12">
        <f>ROUND(E135*F135,2)</f>
        <v>958.39</v>
      </c>
    </row>
    <row r="136" spans="1:7" ht="20.399999999999999">
      <c r="A136" s="13"/>
      <c r="B136" s="13"/>
      <c r="C136" s="13"/>
      <c r="D136" s="14" t="s">
        <v>127</v>
      </c>
      <c r="E136" s="13"/>
      <c r="F136" s="13"/>
      <c r="G136" s="13"/>
    </row>
    <row r="137" spans="1:7">
      <c r="A137" s="10" t="s">
        <v>51</v>
      </c>
      <c r="B137" s="10" t="s">
        <v>15</v>
      </c>
      <c r="C137" s="10" t="s">
        <v>46</v>
      </c>
      <c r="D137" s="19" t="s">
        <v>52</v>
      </c>
      <c r="E137" s="11">
        <v>95.56</v>
      </c>
      <c r="F137" s="11">
        <v>4.3099999999999996</v>
      </c>
      <c r="G137" s="12">
        <f>ROUND(E137*F137,2)</f>
        <v>411.86</v>
      </c>
    </row>
    <row r="138" spans="1:7" ht="40.799999999999997">
      <c r="A138" s="13"/>
      <c r="B138" s="13"/>
      <c r="C138" s="13"/>
      <c r="D138" s="14" t="s">
        <v>53</v>
      </c>
      <c r="E138" s="13"/>
      <c r="F138" s="13"/>
      <c r="G138" s="13"/>
    </row>
    <row r="139" spans="1:7">
      <c r="A139" s="10" t="s">
        <v>167</v>
      </c>
      <c r="B139" s="10" t="s">
        <v>15</v>
      </c>
      <c r="C139" s="10" t="s">
        <v>39</v>
      </c>
      <c r="D139" s="19" t="s">
        <v>168</v>
      </c>
      <c r="E139" s="11">
        <v>10</v>
      </c>
      <c r="F139" s="11">
        <v>70.19</v>
      </c>
      <c r="G139" s="12">
        <f>ROUND(E139*F139,2)</f>
        <v>701.9</v>
      </c>
    </row>
    <row r="140" spans="1:7" ht="51">
      <c r="A140" s="13"/>
      <c r="B140" s="13"/>
      <c r="C140" s="13"/>
      <c r="D140" s="14" t="s">
        <v>169</v>
      </c>
      <c r="E140" s="13"/>
      <c r="F140" s="13"/>
      <c r="G140" s="13"/>
    </row>
    <row r="141" spans="1:7">
      <c r="A141" s="10" t="s">
        <v>170</v>
      </c>
      <c r="B141" s="10" t="s">
        <v>15</v>
      </c>
      <c r="C141" s="10" t="s">
        <v>16</v>
      </c>
      <c r="D141" s="19" t="s">
        <v>171</v>
      </c>
      <c r="E141" s="11">
        <v>10</v>
      </c>
      <c r="F141" s="11">
        <v>63.37</v>
      </c>
      <c r="G141" s="12">
        <f>ROUND(E141*F141,2)</f>
        <v>633.70000000000005</v>
      </c>
    </row>
    <row r="142" spans="1:7" ht="61.2">
      <c r="A142" s="13"/>
      <c r="B142" s="13"/>
      <c r="C142" s="13"/>
      <c r="D142" s="14" t="s">
        <v>172</v>
      </c>
      <c r="E142" s="13"/>
      <c r="F142" s="13"/>
      <c r="G142" s="13"/>
    </row>
    <row r="143" spans="1:7">
      <c r="A143" s="10" t="s">
        <v>173</v>
      </c>
      <c r="B143" s="10" t="s">
        <v>15</v>
      </c>
      <c r="C143" s="10" t="s">
        <v>39</v>
      </c>
      <c r="D143" s="19" t="s">
        <v>174</v>
      </c>
      <c r="E143" s="11">
        <v>155.83000000000001</v>
      </c>
      <c r="F143" s="11">
        <v>48.08</v>
      </c>
      <c r="G143" s="12">
        <f>ROUND(E143*F143,2)</f>
        <v>7492.31</v>
      </c>
    </row>
    <row r="144" spans="1:7" ht="51">
      <c r="A144" s="13"/>
      <c r="B144" s="13"/>
      <c r="C144" s="13"/>
      <c r="D144" s="14" t="s">
        <v>175</v>
      </c>
      <c r="E144" s="13"/>
      <c r="F144" s="13"/>
      <c r="G144" s="13"/>
    </row>
    <row r="145" spans="1:7">
      <c r="A145" s="10" t="s">
        <v>176</v>
      </c>
      <c r="B145" s="10" t="s">
        <v>15</v>
      </c>
      <c r="C145" s="10" t="s">
        <v>39</v>
      </c>
      <c r="D145" s="19" t="s">
        <v>177</v>
      </c>
      <c r="E145" s="11">
        <v>15.25</v>
      </c>
      <c r="F145" s="11">
        <v>23.09</v>
      </c>
      <c r="G145" s="12">
        <f>ROUND(E145*F145,2)</f>
        <v>352.12</v>
      </c>
    </row>
    <row r="146" spans="1:7" ht="30.6">
      <c r="A146" s="13"/>
      <c r="B146" s="13"/>
      <c r="C146" s="13"/>
      <c r="D146" s="14" t="s">
        <v>178</v>
      </c>
      <c r="E146" s="13"/>
      <c r="F146" s="13"/>
      <c r="G146" s="13"/>
    </row>
    <row r="147" spans="1:7">
      <c r="A147" s="10" t="s">
        <v>179</v>
      </c>
      <c r="B147" s="10" t="s">
        <v>15</v>
      </c>
      <c r="C147" s="10" t="s">
        <v>39</v>
      </c>
      <c r="D147" s="19" t="s">
        <v>180</v>
      </c>
      <c r="E147" s="11">
        <v>7.7</v>
      </c>
      <c r="F147" s="11">
        <v>8.91</v>
      </c>
      <c r="G147" s="12">
        <f>ROUND(E147*F147,2)</f>
        <v>68.61</v>
      </c>
    </row>
    <row r="148" spans="1:7" ht="40.799999999999997">
      <c r="A148" s="13"/>
      <c r="B148" s="13"/>
      <c r="C148" s="13"/>
      <c r="D148" s="14" t="s">
        <v>181</v>
      </c>
      <c r="E148" s="13"/>
      <c r="F148" s="13"/>
      <c r="G148" s="13"/>
    </row>
    <row r="149" spans="1:7">
      <c r="A149" s="10" t="s">
        <v>182</v>
      </c>
      <c r="B149" s="10" t="s">
        <v>15</v>
      </c>
      <c r="C149" s="10" t="s">
        <v>20</v>
      </c>
      <c r="D149" s="19" t="s">
        <v>183</v>
      </c>
      <c r="E149" s="11">
        <v>1</v>
      </c>
      <c r="F149" s="11">
        <v>1208.4000000000001</v>
      </c>
      <c r="G149" s="12">
        <f>ROUND(E149*F149,2)</f>
        <v>1208.4000000000001</v>
      </c>
    </row>
    <row r="150" spans="1:7" ht="61.2">
      <c r="A150" s="13"/>
      <c r="B150" s="13"/>
      <c r="C150" s="13"/>
      <c r="D150" s="14" t="s">
        <v>184</v>
      </c>
      <c r="E150" s="13"/>
      <c r="F150" s="13"/>
      <c r="G150" s="13"/>
    </row>
    <row r="151" spans="1:7">
      <c r="A151" s="10" t="s">
        <v>185</v>
      </c>
      <c r="B151" s="10" t="s">
        <v>15</v>
      </c>
      <c r="C151" s="10" t="s">
        <v>20</v>
      </c>
      <c r="D151" s="19" t="s">
        <v>186</v>
      </c>
      <c r="E151" s="11">
        <v>1</v>
      </c>
      <c r="F151" s="11">
        <v>385</v>
      </c>
      <c r="G151" s="12">
        <f>ROUND(E151*F151,2)</f>
        <v>385</v>
      </c>
    </row>
    <row r="152" spans="1:7" ht="61.2">
      <c r="A152" s="13"/>
      <c r="B152" s="13"/>
      <c r="C152" s="13"/>
      <c r="D152" s="14" t="s">
        <v>187</v>
      </c>
      <c r="E152" s="13"/>
      <c r="F152" s="13"/>
      <c r="G152" s="13"/>
    </row>
    <row r="153" spans="1:7">
      <c r="A153" s="10" t="s">
        <v>188</v>
      </c>
      <c r="B153" s="10" t="s">
        <v>15</v>
      </c>
      <c r="C153" s="10" t="s">
        <v>20</v>
      </c>
      <c r="D153" s="19" t="s">
        <v>189</v>
      </c>
      <c r="E153" s="11">
        <v>3</v>
      </c>
      <c r="F153" s="11">
        <v>295.58999999999997</v>
      </c>
      <c r="G153" s="12">
        <f>ROUND(E153*F153,2)</f>
        <v>886.77</v>
      </c>
    </row>
    <row r="154" spans="1:7" ht="40.799999999999997">
      <c r="A154" s="13"/>
      <c r="B154" s="13"/>
      <c r="C154" s="13"/>
      <c r="D154" s="14" t="s">
        <v>190</v>
      </c>
      <c r="E154" s="13"/>
      <c r="F154" s="13"/>
      <c r="G154" s="13"/>
    </row>
    <row r="155" spans="1:7">
      <c r="A155" s="10" t="s">
        <v>191</v>
      </c>
      <c r="B155" s="10" t="s">
        <v>15</v>
      </c>
      <c r="C155" s="10" t="s">
        <v>39</v>
      </c>
      <c r="D155" s="19" t="s">
        <v>192</v>
      </c>
      <c r="E155" s="11">
        <v>3</v>
      </c>
      <c r="F155" s="11">
        <v>185.18</v>
      </c>
      <c r="G155" s="12">
        <f>ROUND(E155*F155,2)</f>
        <v>555.54</v>
      </c>
    </row>
    <row r="156" spans="1:7" ht="40.799999999999997">
      <c r="A156" s="13"/>
      <c r="B156" s="13"/>
      <c r="C156" s="13"/>
      <c r="D156" s="14" t="s">
        <v>193</v>
      </c>
      <c r="E156" s="13"/>
      <c r="F156" s="13"/>
      <c r="G156" s="13"/>
    </row>
    <row r="157" spans="1:7">
      <c r="A157" s="10" t="s">
        <v>194</v>
      </c>
      <c r="B157" s="10" t="s">
        <v>15</v>
      </c>
      <c r="C157" s="10" t="s">
        <v>20</v>
      </c>
      <c r="D157" s="19" t="s">
        <v>195</v>
      </c>
      <c r="E157" s="11">
        <v>2</v>
      </c>
      <c r="F157" s="11">
        <v>425.89</v>
      </c>
      <c r="G157" s="12">
        <f>ROUND(E157*F157,2)</f>
        <v>851.78</v>
      </c>
    </row>
    <row r="158" spans="1:7" ht="71.400000000000006">
      <c r="A158" s="13"/>
      <c r="B158" s="13"/>
      <c r="C158" s="13"/>
      <c r="D158" s="14" t="s">
        <v>196</v>
      </c>
      <c r="E158" s="13"/>
      <c r="F158" s="13"/>
      <c r="G158" s="13"/>
    </row>
    <row r="159" spans="1:7">
      <c r="A159" s="10" t="s">
        <v>197</v>
      </c>
      <c r="B159" s="10" t="s">
        <v>15</v>
      </c>
      <c r="C159" s="10" t="s">
        <v>20</v>
      </c>
      <c r="D159" s="19" t="s">
        <v>198</v>
      </c>
      <c r="E159" s="11">
        <v>6</v>
      </c>
      <c r="F159" s="11">
        <v>139.19999999999999</v>
      </c>
      <c r="G159" s="12">
        <f>ROUND(E159*F159,2)</f>
        <v>835.2</v>
      </c>
    </row>
    <row r="160" spans="1:7" ht="40.799999999999997">
      <c r="A160" s="13"/>
      <c r="B160" s="13"/>
      <c r="C160" s="13"/>
      <c r="D160" s="14" t="s">
        <v>199</v>
      </c>
      <c r="E160" s="13"/>
      <c r="F160" s="13"/>
      <c r="G160" s="13"/>
    </row>
    <row r="161" spans="1:7">
      <c r="A161" s="10" t="s">
        <v>200</v>
      </c>
      <c r="B161" s="10" t="s">
        <v>15</v>
      </c>
      <c r="C161" s="10" t="s">
        <v>39</v>
      </c>
      <c r="D161" s="19" t="s">
        <v>201</v>
      </c>
      <c r="E161" s="11">
        <v>177.74</v>
      </c>
      <c r="F161" s="11">
        <v>0.6</v>
      </c>
      <c r="G161" s="12">
        <f>ROUND(E161*F161,2)</f>
        <v>106.64</v>
      </c>
    </row>
    <row r="162" spans="1:7" ht="20.399999999999999">
      <c r="A162" s="13"/>
      <c r="B162" s="13"/>
      <c r="C162" s="13"/>
      <c r="D162" s="14" t="s">
        <v>202</v>
      </c>
      <c r="E162" s="13"/>
      <c r="F162" s="13"/>
      <c r="G162" s="13"/>
    </row>
    <row r="163" spans="1:7">
      <c r="A163" s="10" t="s">
        <v>203</v>
      </c>
      <c r="B163" s="10" t="s">
        <v>15</v>
      </c>
      <c r="C163" s="10" t="s">
        <v>20</v>
      </c>
      <c r="D163" s="19" t="s">
        <v>204</v>
      </c>
      <c r="E163" s="11">
        <v>3</v>
      </c>
      <c r="F163" s="11">
        <v>132.51</v>
      </c>
      <c r="G163" s="12">
        <f>ROUND(E163*F163,2)</f>
        <v>397.53</v>
      </c>
    </row>
    <row r="164" spans="1:7" ht="61.2">
      <c r="A164" s="13"/>
      <c r="B164" s="13"/>
      <c r="C164" s="13"/>
      <c r="D164" s="14" t="s">
        <v>205</v>
      </c>
      <c r="E164" s="13"/>
      <c r="F164" s="13"/>
      <c r="G164" s="13"/>
    </row>
    <row r="165" spans="1:7">
      <c r="A165" s="10" t="s">
        <v>206</v>
      </c>
      <c r="B165" s="10" t="s">
        <v>15</v>
      </c>
      <c r="C165" s="10" t="s">
        <v>20</v>
      </c>
      <c r="D165" s="19" t="s">
        <v>207</v>
      </c>
      <c r="E165" s="11">
        <v>4</v>
      </c>
      <c r="F165" s="11">
        <v>204.05</v>
      </c>
      <c r="G165" s="12">
        <f>ROUND(E165*F165,2)</f>
        <v>816.2</v>
      </c>
    </row>
    <row r="166" spans="1:7" ht="30.6">
      <c r="A166" s="13"/>
      <c r="B166" s="13"/>
      <c r="C166" s="13"/>
      <c r="D166" s="14" t="s">
        <v>208</v>
      </c>
      <c r="E166" s="13"/>
      <c r="F166" s="13"/>
      <c r="G166" s="13"/>
    </row>
    <row r="167" spans="1:7">
      <c r="A167" s="10" t="s">
        <v>209</v>
      </c>
      <c r="B167" s="10" t="s">
        <v>15</v>
      </c>
      <c r="C167" s="10" t="s">
        <v>211</v>
      </c>
      <c r="D167" s="19" t="s">
        <v>210</v>
      </c>
      <c r="E167" s="11">
        <v>1</v>
      </c>
      <c r="F167" s="11">
        <v>600</v>
      </c>
      <c r="G167" s="12">
        <f>ROUND(E167*F167,2)</f>
        <v>600</v>
      </c>
    </row>
    <row r="168" spans="1:7" ht="61.2">
      <c r="A168" s="13"/>
      <c r="B168" s="13"/>
      <c r="C168" s="13"/>
      <c r="D168" s="14" t="s">
        <v>212</v>
      </c>
      <c r="E168" s="13"/>
      <c r="F168" s="13"/>
      <c r="G168" s="13"/>
    </row>
    <row r="169" spans="1:7">
      <c r="A169" s="13"/>
      <c r="B169" s="13"/>
      <c r="C169" s="13"/>
      <c r="D169" s="20" t="s">
        <v>213</v>
      </c>
      <c r="E169" s="15">
        <v>1</v>
      </c>
      <c r="F169" s="9">
        <f>G131+G133+G135+G137+G139+G141+G143+G145+G147+G149+G151+G153+G155+G157+G159+G161+G163+G165+G167</f>
        <v>18948.86</v>
      </c>
      <c r="G169" s="9">
        <f>ROUND(F169*E169,2)</f>
        <v>18948.86</v>
      </c>
    </row>
    <row r="170" spans="1:7" ht="1.05" customHeight="1">
      <c r="A170" s="16"/>
      <c r="B170" s="16"/>
      <c r="C170" s="16"/>
      <c r="D170" s="21"/>
      <c r="E170" s="16"/>
      <c r="F170" s="16"/>
      <c r="G170" s="16"/>
    </row>
    <row r="171" spans="1:7">
      <c r="A171" s="7" t="s">
        <v>214</v>
      </c>
      <c r="B171" s="7" t="s">
        <v>11</v>
      </c>
      <c r="C171" s="7" t="s">
        <v>12</v>
      </c>
      <c r="D171" s="18" t="s">
        <v>215</v>
      </c>
      <c r="E171" s="8">
        <f>E202</f>
        <v>1</v>
      </c>
      <c r="F171" s="9">
        <f>F202</f>
        <v>3759.4300000000003</v>
      </c>
      <c r="G171" s="9">
        <f>G202</f>
        <v>3759.43</v>
      </c>
    </row>
    <row r="172" spans="1:7">
      <c r="A172" s="10" t="s">
        <v>48</v>
      </c>
      <c r="B172" s="10" t="s">
        <v>15</v>
      </c>
      <c r="C172" s="10" t="s">
        <v>46</v>
      </c>
      <c r="D172" s="19" t="s">
        <v>49</v>
      </c>
      <c r="E172" s="11">
        <v>37.4</v>
      </c>
      <c r="F172" s="11">
        <v>14.14</v>
      </c>
      <c r="G172" s="12">
        <f>ROUND(E172*F172,2)</f>
        <v>528.84</v>
      </c>
    </row>
    <row r="173" spans="1:7" ht="61.2">
      <c r="A173" s="13"/>
      <c r="B173" s="13"/>
      <c r="C173" s="13"/>
      <c r="D173" s="14" t="s">
        <v>50</v>
      </c>
      <c r="E173" s="13"/>
      <c r="F173" s="13"/>
      <c r="G173" s="13"/>
    </row>
    <row r="174" spans="1:7">
      <c r="A174" s="10" t="s">
        <v>122</v>
      </c>
      <c r="B174" s="10" t="s">
        <v>15</v>
      </c>
      <c r="C174" s="10" t="s">
        <v>46</v>
      </c>
      <c r="D174" s="19" t="s">
        <v>123</v>
      </c>
      <c r="E174" s="11">
        <v>6.8</v>
      </c>
      <c r="F174" s="11">
        <v>23.48</v>
      </c>
      <c r="G174" s="12">
        <f>ROUND(E174*F174,2)</f>
        <v>159.66</v>
      </c>
    </row>
    <row r="175" spans="1:7" ht="20.399999999999999">
      <c r="A175" s="13"/>
      <c r="B175" s="13"/>
      <c r="C175" s="13"/>
      <c r="D175" s="14" t="s">
        <v>124</v>
      </c>
      <c r="E175" s="13"/>
      <c r="F175" s="13"/>
      <c r="G175" s="13"/>
    </row>
    <row r="176" spans="1:7">
      <c r="A176" s="10" t="s">
        <v>125</v>
      </c>
      <c r="B176" s="10" t="s">
        <v>15</v>
      </c>
      <c r="C176" s="10" t="s">
        <v>46</v>
      </c>
      <c r="D176" s="19" t="s">
        <v>126</v>
      </c>
      <c r="E176" s="11">
        <v>18.7</v>
      </c>
      <c r="F176" s="11">
        <v>28.66</v>
      </c>
      <c r="G176" s="12">
        <f>ROUND(E176*F176,2)</f>
        <v>535.94000000000005</v>
      </c>
    </row>
    <row r="177" spans="1:7" ht="20.399999999999999">
      <c r="A177" s="13"/>
      <c r="B177" s="13"/>
      <c r="C177" s="13"/>
      <c r="D177" s="14" t="s">
        <v>127</v>
      </c>
      <c r="E177" s="13"/>
      <c r="F177" s="13"/>
      <c r="G177" s="13"/>
    </row>
    <row r="178" spans="1:7">
      <c r="A178" s="10" t="s">
        <v>51</v>
      </c>
      <c r="B178" s="10" t="s">
        <v>15</v>
      </c>
      <c r="C178" s="10" t="s">
        <v>46</v>
      </c>
      <c r="D178" s="19" t="s">
        <v>52</v>
      </c>
      <c r="E178" s="11">
        <v>44.88</v>
      </c>
      <c r="F178" s="11">
        <v>4.3099999999999996</v>
      </c>
      <c r="G178" s="12">
        <f>ROUND(E178*F178,2)</f>
        <v>193.43</v>
      </c>
    </row>
    <row r="179" spans="1:7" ht="40.799999999999997">
      <c r="A179" s="13"/>
      <c r="B179" s="13"/>
      <c r="C179" s="13"/>
      <c r="D179" s="14" t="s">
        <v>53</v>
      </c>
      <c r="E179" s="13"/>
      <c r="F179" s="13"/>
      <c r="G179" s="13"/>
    </row>
    <row r="180" spans="1:7">
      <c r="A180" s="10" t="s">
        <v>216</v>
      </c>
      <c r="B180" s="10" t="s">
        <v>15</v>
      </c>
      <c r="C180" s="10" t="s">
        <v>39</v>
      </c>
      <c r="D180" s="19" t="s">
        <v>217</v>
      </c>
      <c r="E180" s="11">
        <v>0</v>
      </c>
      <c r="F180" s="11">
        <v>9.16</v>
      </c>
      <c r="G180" s="12">
        <f>ROUND(E180*F180,2)</f>
        <v>0</v>
      </c>
    </row>
    <row r="181" spans="1:7" ht="61.2">
      <c r="A181" s="13"/>
      <c r="B181" s="13"/>
      <c r="C181" s="13"/>
      <c r="D181" s="14" t="s">
        <v>218</v>
      </c>
      <c r="E181" s="13"/>
      <c r="F181" s="13"/>
      <c r="G181" s="13"/>
    </row>
    <row r="182" spans="1:7">
      <c r="A182" s="10" t="s">
        <v>219</v>
      </c>
      <c r="B182" s="10" t="s">
        <v>15</v>
      </c>
      <c r="C182" s="10" t="s">
        <v>39</v>
      </c>
      <c r="D182" s="19" t="s">
        <v>220</v>
      </c>
      <c r="E182" s="11">
        <v>0</v>
      </c>
      <c r="F182" s="11">
        <v>6.57</v>
      </c>
      <c r="G182" s="12">
        <f>ROUND(E182*F182,2)</f>
        <v>0</v>
      </c>
    </row>
    <row r="183" spans="1:7" ht="61.2">
      <c r="A183" s="13"/>
      <c r="B183" s="13"/>
      <c r="C183" s="13"/>
      <c r="D183" s="14" t="s">
        <v>221</v>
      </c>
      <c r="E183" s="13"/>
      <c r="F183" s="13"/>
      <c r="G183" s="13"/>
    </row>
    <row r="184" spans="1:7">
      <c r="A184" s="10" t="s">
        <v>222</v>
      </c>
      <c r="B184" s="10" t="s">
        <v>15</v>
      </c>
      <c r="C184" s="10" t="s">
        <v>20</v>
      </c>
      <c r="D184" s="19" t="s">
        <v>223</v>
      </c>
      <c r="E184" s="11">
        <v>0</v>
      </c>
      <c r="F184" s="11">
        <v>712.11</v>
      </c>
      <c r="G184" s="12">
        <f>ROUND(E184*F184,2)</f>
        <v>0</v>
      </c>
    </row>
    <row r="185" spans="1:7" ht="40.799999999999997">
      <c r="A185" s="13"/>
      <c r="B185" s="13"/>
      <c r="C185" s="13"/>
      <c r="D185" s="14" t="s">
        <v>224</v>
      </c>
      <c r="E185" s="13"/>
      <c r="F185" s="13"/>
      <c r="G185" s="13"/>
    </row>
    <row r="186" spans="1:7">
      <c r="A186" s="10" t="s">
        <v>225</v>
      </c>
      <c r="B186" s="10" t="s">
        <v>15</v>
      </c>
      <c r="C186" s="10" t="s">
        <v>20</v>
      </c>
      <c r="D186" s="19" t="s">
        <v>226</v>
      </c>
      <c r="E186" s="11">
        <v>0</v>
      </c>
      <c r="F186" s="11">
        <v>387.34</v>
      </c>
      <c r="G186" s="12">
        <f>ROUND(E186*F186,2)</f>
        <v>0</v>
      </c>
    </row>
    <row r="187" spans="1:7" ht="30.6">
      <c r="A187" s="13"/>
      <c r="B187" s="13"/>
      <c r="C187" s="13"/>
      <c r="D187" s="14" t="s">
        <v>227</v>
      </c>
      <c r="E187" s="13"/>
      <c r="F187" s="13"/>
      <c r="G187" s="13"/>
    </row>
    <row r="188" spans="1:7">
      <c r="A188" s="10" t="s">
        <v>228</v>
      </c>
      <c r="B188" s="10" t="s">
        <v>15</v>
      </c>
      <c r="C188" s="10" t="s">
        <v>20</v>
      </c>
      <c r="D188" s="19" t="s">
        <v>229</v>
      </c>
      <c r="E188" s="11">
        <v>0</v>
      </c>
      <c r="F188" s="11">
        <v>425.88</v>
      </c>
      <c r="G188" s="12">
        <f>ROUND(E188*F188,2)</f>
        <v>0</v>
      </c>
    </row>
    <row r="189" spans="1:7" ht="61.2">
      <c r="A189" s="13"/>
      <c r="B189" s="13"/>
      <c r="C189" s="13"/>
      <c r="D189" s="14" t="s">
        <v>230</v>
      </c>
      <c r="E189" s="13"/>
      <c r="F189" s="13"/>
      <c r="G189" s="13"/>
    </row>
    <row r="190" spans="1:7">
      <c r="A190" s="10" t="s">
        <v>231</v>
      </c>
      <c r="B190" s="10" t="s">
        <v>15</v>
      </c>
      <c r="C190" s="10" t="s">
        <v>39</v>
      </c>
      <c r="D190" s="19" t="s">
        <v>232</v>
      </c>
      <c r="E190" s="11">
        <v>150.04</v>
      </c>
      <c r="F190" s="11">
        <v>3.16</v>
      </c>
      <c r="G190" s="12">
        <f>ROUND(E190*F190,2)</f>
        <v>474.13</v>
      </c>
    </row>
    <row r="191" spans="1:7" ht="30.6">
      <c r="A191" s="13"/>
      <c r="B191" s="13"/>
      <c r="C191" s="13"/>
      <c r="D191" s="14" t="s">
        <v>233</v>
      </c>
      <c r="E191" s="13"/>
      <c r="F191" s="13"/>
      <c r="G191" s="13"/>
    </row>
    <row r="192" spans="1:7">
      <c r="A192" s="10" t="s">
        <v>234</v>
      </c>
      <c r="B192" s="10" t="s">
        <v>15</v>
      </c>
      <c r="C192" s="10" t="s">
        <v>39</v>
      </c>
      <c r="D192" s="19" t="s">
        <v>235</v>
      </c>
      <c r="E192" s="11">
        <v>65.569999999999993</v>
      </c>
      <c r="F192" s="11">
        <v>28.48</v>
      </c>
      <c r="G192" s="12">
        <f>ROUND(E192*F192,2)</f>
        <v>1867.43</v>
      </c>
    </row>
    <row r="193" spans="1:7" ht="40.799999999999997">
      <c r="A193" s="13"/>
      <c r="B193" s="13"/>
      <c r="C193" s="13"/>
      <c r="D193" s="14" t="s">
        <v>236</v>
      </c>
      <c r="E193" s="13"/>
      <c r="F193" s="13"/>
      <c r="G193" s="13"/>
    </row>
    <row r="194" spans="1:7">
      <c r="A194" s="10" t="s">
        <v>237</v>
      </c>
      <c r="B194" s="10" t="s">
        <v>15</v>
      </c>
      <c r="C194" s="10" t="s">
        <v>20</v>
      </c>
      <c r="D194" s="19" t="s">
        <v>238</v>
      </c>
      <c r="E194" s="11">
        <v>0</v>
      </c>
      <c r="F194" s="11">
        <v>190.8</v>
      </c>
      <c r="G194" s="12">
        <f>ROUND(E194*F194,2)</f>
        <v>0</v>
      </c>
    </row>
    <row r="195" spans="1:7" ht="30.6">
      <c r="A195" s="13"/>
      <c r="B195" s="13"/>
      <c r="C195" s="13"/>
      <c r="D195" s="14" t="s">
        <v>239</v>
      </c>
      <c r="E195" s="13"/>
      <c r="F195" s="13"/>
      <c r="G195" s="13"/>
    </row>
    <row r="196" spans="1:7">
      <c r="A196" s="10" t="s">
        <v>240</v>
      </c>
      <c r="B196" s="10" t="s">
        <v>15</v>
      </c>
      <c r="C196" s="10" t="s">
        <v>20</v>
      </c>
      <c r="D196" s="19" t="s">
        <v>241</v>
      </c>
      <c r="E196" s="11">
        <v>0</v>
      </c>
      <c r="F196" s="11">
        <v>196.93</v>
      </c>
      <c r="G196" s="12">
        <f>ROUND(E196*F196,2)</f>
        <v>0</v>
      </c>
    </row>
    <row r="197" spans="1:7" ht="30.6">
      <c r="A197" s="13"/>
      <c r="B197" s="13"/>
      <c r="C197" s="13"/>
      <c r="D197" s="14" t="s">
        <v>242</v>
      </c>
      <c r="E197" s="13"/>
      <c r="F197" s="13"/>
      <c r="G197" s="13"/>
    </row>
    <row r="198" spans="1:7">
      <c r="A198" s="10" t="s">
        <v>243</v>
      </c>
      <c r="B198" s="10" t="s">
        <v>15</v>
      </c>
      <c r="C198" s="10" t="s">
        <v>20</v>
      </c>
      <c r="D198" s="19" t="s">
        <v>244</v>
      </c>
      <c r="E198" s="11">
        <v>0</v>
      </c>
      <c r="F198" s="11">
        <v>690</v>
      </c>
      <c r="G198" s="12">
        <f>ROUND(E198*F198,2)</f>
        <v>0</v>
      </c>
    </row>
    <row r="199" spans="1:7" ht="20.399999999999999">
      <c r="A199" s="13"/>
      <c r="B199" s="13"/>
      <c r="C199" s="13"/>
      <c r="D199" s="14" t="s">
        <v>245</v>
      </c>
      <c r="E199" s="13"/>
      <c r="F199" s="13"/>
      <c r="G199" s="13"/>
    </row>
    <row r="200" spans="1:7" ht="20.399999999999999">
      <c r="A200" s="10" t="s">
        <v>246</v>
      </c>
      <c r="B200" s="10" t="s">
        <v>15</v>
      </c>
      <c r="C200" s="10" t="s">
        <v>20</v>
      </c>
      <c r="D200" s="19" t="s">
        <v>247</v>
      </c>
      <c r="E200" s="11">
        <v>0</v>
      </c>
      <c r="F200" s="11">
        <v>1250</v>
      </c>
      <c r="G200" s="12">
        <f>ROUND(E200*F200,2)</f>
        <v>0</v>
      </c>
    </row>
    <row r="201" spans="1:7" ht="51">
      <c r="A201" s="13"/>
      <c r="B201" s="13"/>
      <c r="C201" s="13"/>
      <c r="D201" s="14" t="s">
        <v>248</v>
      </c>
      <c r="E201" s="13"/>
      <c r="F201" s="13"/>
      <c r="G201" s="13"/>
    </row>
    <row r="202" spans="1:7">
      <c r="A202" s="13"/>
      <c r="B202" s="13"/>
      <c r="C202" s="13"/>
      <c r="D202" s="20" t="s">
        <v>249</v>
      </c>
      <c r="E202" s="15">
        <v>1</v>
      </c>
      <c r="F202" s="9">
        <f>G172+G174+G176+G178+G180+G182+G184+G186+G188+G190+G192+G194+G196+G198+G200</f>
        <v>3759.4300000000003</v>
      </c>
      <c r="G202" s="9">
        <f>ROUND(F202*E202,2)</f>
        <v>3759.43</v>
      </c>
    </row>
    <row r="203" spans="1:7" ht="1.05" customHeight="1">
      <c r="A203" s="16"/>
      <c r="B203" s="16"/>
      <c r="C203" s="16"/>
      <c r="D203" s="21"/>
      <c r="E203" s="16"/>
      <c r="F203" s="16"/>
      <c r="G203" s="16"/>
    </row>
    <row r="204" spans="1:7">
      <c r="A204" s="7" t="s">
        <v>250</v>
      </c>
      <c r="B204" s="7" t="s">
        <v>11</v>
      </c>
      <c r="C204" s="7" t="s">
        <v>12</v>
      </c>
      <c r="D204" s="18" t="s">
        <v>251</v>
      </c>
      <c r="E204" s="8">
        <f>E245</f>
        <v>1</v>
      </c>
      <c r="F204" s="9">
        <f>F245</f>
        <v>17953.149999999998</v>
      </c>
      <c r="G204" s="9">
        <f>G245</f>
        <v>17953.150000000001</v>
      </c>
    </row>
    <row r="205" spans="1:7">
      <c r="A205" s="10" t="s">
        <v>31</v>
      </c>
      <c r="B205" s="10" t="s">
        <v>15</v>
      </c>
      <c r="C205" s="10" t="s">
        <v>16</v>
      </c>
      <c r="D205" s="19" t="s">
        <v>32</v>
      </c>
      <c r="E205" s="11">
        <v>123.04</v>
      </c>
      <c r="F205" s="11">
        <v>4.05</v>
      </c>
      <c r="G205" s="12">
        <f>ROUND(E205*F205,2)</f>
        <v>498.31</v>
      </c>
    </row>
    <row r="206" spans="1:7" ht="40.799999999999997">
      <c r="A206" s="13"/>
      <c r="B206" s="13"/>
      <c r="C206" s="13"/>
      <c r="D206" s="14" t="s">
        <v>33</v>
      </c>
      <c r="E206" s="13"/>
      <c r="F206" s="13"/>
      <c r="G206" s="13"/>
    </row>
    <row r="207" spans="1:7">
      <c r="A207" s="10" t="s">
        <v>34</v>
      </c>
      <c r="B207" s="10" t="s">
        <v>15</v>
      </c>
      <c r="C207" s="10" t="s">
        <v>16</v>
      </c>
      <c r="D207" s="19" t="s">
        <v>35</v>
      </c>
      <c r="E207" s="11">
        <v>6</v>
      </c>
      <c r="F207" s="11">
        <v>5.51</v>
      </c>
      <c r="G207" s="12">
        <f>ROUND(E207*F207,2)</f>
        <v>33.06</v>
      </c>
    </row>
    <row r="208" spans="1:7" ht="51">
      <c r="A208" s="13"/>
      <c r="B208" s="13"/>
      <c r="C208" s="13"/>
      <c r="D208" s="14" t="s">
        <v>36</v>
      </c>
      <c r="E208" s="13"/>
      <c r="F208" s="13"/>
      <c r="G208" s="13"/>
    </row>
    <row r="209" spans="1:7">
      <c r="A209" s="10" t="s">
        <v>48</v>
      </c>
      <c r="B209" s="10" t="s">
        <v>15</v>
      </c>
      <c r="C209" s="10" t="s">
        <v>46</v>
      </c>
      <c r="D209" s="19" t="s">
        <v>49</v>
      </c>
      <c r="E209" s="11">
        <v>124.73</v>
      </c>
      <c r="F209" s="11">
        <v>14.14</v>
      </c>
      <c r="G209" s="12">
        <f>ROUND(E209*F209,2)</f>
        <v>1763.68</v>
      </c>
    </row>
    <row r="210" spans="1:7" ht="61.2">
      <c r="A210" s="13"/>
      <c r="B210" s="13"/>
      <c r="C210" s="13"/>
      <c r="D210" s="14" t="s">
        <v>50</v>
      </c>
      <c r="E210" s="13"/>
      <c r="F210" s="13"/>
      <c r="G210" s="13"/>
    </row>
    <row r="211" spans="1:7">
      <c r="A211" s="10" t="s">
        <v>125</v>
      </c>
      <c r="B211" s="10" t="s">
        <v>15</v>
      </c>
      <c r="C211" s="10" t="s">
        <v>46</v>
      </c>
      <c r="D211" s="19" t="s">
        <v>126</v>
      </c>
      <c r="E211" s="11">
        <v>60.34</v>
      </c>
      <c r="F211" s="11">
        <v>28.66</v>
      </c>
      <c r="G211" s="12">
        <f>ROUND(E211*F211,2)</f>
        <v>1729.34</v>
      </c>
    </row>
    <row r="212" spans="1:7" ht="20.399999999999999">
      <c r="A212" s="13"/>
      <c r="B212" s="13"/>
      <c r="C212" s="13"/>
      <c r="D212" s="14" t="s">
        <v>127</v>
      </c>
      <c r="E212" s="13"/>
      <c r="F212" s="13"/>
      <c r="G212" s="13"/>
    </row>
    <row r="213" spans="1:7">
      <c r="A213" s="10" t="s">
        <v>51</v>
      </c>
      <c r="B213" s="10" t="s">
        <v>15</v>
      </c>
      <c r="C213" s="10" t="s">
        <v>46</v>
      </c>
      <c r="D213" s="19" t="s">
        <v>52</v>
      </c>
      <c r="E213" s="11">
        <v>40.68</v>
      </c>
      <c r="F213" s="11">
        <v>4.3099999999999996</v>
      </c>
      <c r="G213" s="12">
        <f>ROUND(E213*F213,2)</f>
        <v>175.33</v>
      </c>
    </row>
    <row r="214" spans="1:7" ht="40.799999999999997">
      <c r="A214" s="13"/>
      <c r="B214" s="13"/>
      <c r="C214" s="13"/>
      <c r="D214" s="14" t="s">
        <v>53</v>
      </c>
      <c r="E214" s="13"/>
      <c r="F214" s="13"/>
      <c r="G214" s="13"/>
    </row>
    <row r="215" spans="1:7">
      <c r="A215" s="10" t="s">
        <v>87</v>
      </c>
      <c r="B215" s="10" t="s">
        <v>15</v>
      </c>
      <c r="C215" s="10" t="s">
        <v>16</v>
      </c>
      <c r="D215" s="19" t="s">
        <v>88</v>
      </c>
      <c r="E215" s="11">
        <v>123.04</v>
      </c>
      <c r="F215" s="11">
        <v>1.1299999999999999</v>
      </c>
      <c r="G215" s="12">
        <f>ROUND(E215*F215,2)</f>
        <v>139.04</v>
      </c>
    </row>
    <row r="216" spans="1:7" ht="30.6">
      <c r="A216" s="13"/>
      <c r="B216" s="13"/>
      <c r="C216" s="13"/>
      <c r="D216" s="14" t="s">
        <v>89</v>
      </c>
      <c r="E216" s="13"/>
      <c r="F216" s="13"/>
      <c r="G216" s="13"/>
    </row>
    <row r="217" spans="1:7">
      <c r="A217" s="10" t="s">
        <v>97</v>
      </c>
      <c r="B217" s="10" t="s">
        <v>15</v>
      </c>
      <c r="C217" s="10" t="s">
        <v>92</v>
      </c>
      <c r="D217" s="19" t="s">
        <v>98</v>
      </c>
      <c r="E217" s="11">
        <v>29.53</v>
      </c>
      <c r="F217" s="11">
        <v>74.23</v>
      </c>
      <c r="G217" s="12">
        <f>ROUND(E217*F217,2)</f>
        <v>2192.0100000000002</v>
      </c>
    </row>
    <row r="218" spans="1:7" ht="51">
      <c r="A218" s="13"/>
      <c r="B218" s="13"/>
      <c r="C218" s="13"/>
      <c r="D218" s="14" t="s">
        <v>99</v>
      </c>
      <c r="E218" s="13"/>
      <c r="F218" s="13"/>
      <c r="G218" s="13"/>
    </row>
    <row r="219" spans="1:7">
      <c r="A219" s="10" t="s">
        <v>75</v>
      </c>
      <c r="B219" s="10" t="s">
        <v>15</v>
      </c>
      <c r="C219" s="10" t="s">
        <v>16</v>
      </c>
      <c r="D219" s="19" t="s">
        <v>76</v>
      </c>
      <c r="E219" s="11">
        <v>6</v>
      </c>
      <c r="F219" s="11">
        <v>15.6</v>
      </c>
      <c r="G219" s="12">
        <f>ROUND(E219*F219,2)</f>
        <v>93.6</v>
      </c>
    </row>
    <row r="220" spans="1:7" ht="71.400000000000006">
      <c r="A220" s="13"/>
      <c r="B220" s="13"/>
      <c r="C220" s="13"/>
      <c r="D220" s="14" t="s">
        <v>77</v>
      </c>
      <c r="E220" s="13"/>
      <c r="F220" s="13"/>
      <c r="G220" s="13"/>
    </row>
    <row r="221" spans="1:7">
      <c r="A221" s="10" t="s">
        <v>78</v>
      </c>
      <c r="B221" s="10" t="s">
        <v>15</v>
      </c>
      <c r="C221" s="10" t="s">
        <v>16</v>
      </c>
      <c r="D221" s="19" t="s">
        <v>79</v>
      </c>
      <c r="E221" s="11">
        <v>6</v>
      </c>
      <c r="F221" s="11">
        <v>28.81</v>
      </c>
      <c r="G221" s="12">
        <f>ROUND(E221*F221,2)</f>
        <v>172.86</v>
      </c>
    </row>
    <row r="222" spans="1:7" ht="61.2">
      <c r="A222" s="13"/>
      <c r="B222" s="13"/>
      <c r="C222" s="13"/>
      <c r="D222" s="14" t="s">
        <v>80</v>
      </c>
      <c r="E222" s="13"/>
      <c r="F222" s="13"/>
      <c r="G222" s="13"/>
    </row>
    <row r="223" spans="1:7" ht="20.399999999999999">
      <c r="A223" s="10" t="s">
        <v>84</v>
      </c>
      <c r="B223" s="10" t="s">
        <v>15</v>
      </c>
      <c r="C223" s="10" t="s">
        <v>16</v>
      </c>
      <c r="D223" s="19" t="s">
        <v>85</v>
      </c>
      <c r="E223" s="11">
        <v>17.68</v>
      </c>
      <c r="F223" s="11">
        <v>25.66</v>
      </c>
      <c r="G223" s="12">
        <f>ROUND(E223*F223,2)</f>
        <v>453.67</v>
      </c>
    </row>
    <row r="224" spans="1:7" ht="81.599999999999994">
      <c r="A224" s="13"/>
      <c r="B224" s="13"/>
      <c r="C224" s="13"/>
      <c r="D224" s="14" t="s">
        <v>86</v>
      </c>
      <c r="E224" s="13"/>
      <c r="F224" s="13"/>
      <c r="G224" s="13"/>
    </row>
    <row r="225" spans="1:7" ht="20.399999999999999">
      <c r="A225" s="10" t="s">
        <v>252</v>
      </c>
      <c r="B225" s="10" t="s">
        <v>15</v>
      </c>
      <c r="C225" s="10" t="s">
        <v>20</v>
      </c>
      <c r="D225" s="19" t="s">
        <v>253</v>
      </c>
      <c r="E225" s="11">
        <v>0</v>
      </c>
      <c r="F225" s="11">
        <v>57986.68</v>
      </c>
      <c r="G225" s="12">
        <f>ROUND(E225*F225,2)</f>
        <v>0</v>
      </c>
    </row>
    <row r="226" spans="1:7" ht="244.8">
      <c r="A226" s="13"/>
      <c r="B226" s="13"/>
      <c r="C226" s="13"/>
      <c r="D226" s="14" t="s">
        <v>254</v>
      </c>
      <c r="E226" s="13"/>
      <c r="F226" s="13"/>
      <c r="G226" s="13"/>
    </row>
    <row r="227" spans="1:7" ht="20.399999999999999">
      <c r="A227" s="10" t="s">
        <v>255</v>
      </c>
      <c r="B227" s="10" t="s">
        <v>15</v>
      </c>
      <c r="C227" s="10" t="s">
        <v>39</v>
      </c>
      <c r="D227" s="19" t="s">
        <v>256</v>
      </c>
      <c r="E227" s="11">
        <v>0</v>
      </c>
      <c r="F227" s="11">
        <v>30.36</v>
      </c>
      <c r="G227" s="12">
        <f>ROUND(E227*F227,2)</f>
        <v>0</v>
      </c>
    </row>
    <row r="228" spans="1:7" ht="71.400000000000006">
      <c r="A228" s="13"/>
      <c r="B228" s="13"/>
      <c r="C228" s="13"/>
      <c r="D228" s="14" t="s">
        <v>257</v>
      </c>
      <c r="E228" s="13"/>
      <c r="F228" s="13"/>
      <c r="G228" s="13"/>
    </row>
    <row r="229" spans="1:7">
      <c r="A229" s="10" t="s">
        <v>258</v>
      </c>
      <c r="B229" s="10" t="s">
        <v>15</v>
      </c>
      <c r="C229" s="10" t="s">
        <v>20</v>
      </c>
      <c r="D229" s="19" t="s">
        <v>259</v>
      </c>
      <c r="E229" s="11">
        <v>0</v>
      </c>
      <c r="F229" s="11">
        <v>945.6</v>
      </c>
      <c r="G229" s="12">
        <f>ROUND(E229*F229,2)</f>
        <v>0</v>
      </c>
    </row>
    <row r="230" spans="1:7" ht="40.799999999999997">
      <c r="A230" s="13"/>
      <c r="B230" s="13"/>
      <c r="C230" s="13"/>
      <c r="D230" s="14" t="s">
        <v>260</v>
      </c>
      <c r="E230" s="13"/>
      <c r="F230" s="13"/>
      <c r="G230" s="13"/>
    </row>
    <row r="231" spans="1:7">
      <c r="A231" s="10" t="s">
        <v>231</v>
      </c>
      <c r="B231" s="10" t="s">
        <v>15</v>
      </c>
      <c r="C231" s="10" t="s">
        <v>39</v>
      </c>
      <c r="D231" s="19" t="s">
        <v>232</v>
      </c>
      <c r="E231" s="11">
        <v>439.33</v>
      </c>
      <c r="F231" s="11">
        <v>3.16</v>
      </c>
      <c r="G231" s="12">
        <f>ROUND(E231*F231,2)</f>
        <v>1388.28</v>
      </c>
    </row>
    <row r="232" spans="1:7" ht="30.6">
      <c r="A232" s="13"/>
      <c r="B232" s="13"/>
      <c r="C232" s="13"/>
      <c r="D232" s="14" t="s">
        <v>233</v>
      </c>
      <c r="E232" s="13"/>
      <c r="F232" s="13"/>
      <c r="G232" s="13"/>
    </row>
    <row r="233" spans="1:7">
      <c r="A233" s="10" t="s">
        <v>261</v>
      </c>
      <c r="B233" s="10" t="s">
        <v>15</v>
      </c>
      <c r="C233" s="10" t="s">
        <v>39</v>
      </c>
      <c r="D233" s="19" t="s">
        <v>262</v>
      </c>
      <c r="E233" s="11">
        <v>17</v>
      </c>
      <c r="F233" s="11">
        <v>58.96</v>
      </c>
      <c r="G233" s="12">
        <f>ROUND(E233*F233,2)</f>
        <v>1002.32</v>
      </c>
    </row>
    <row r="234" spans="1:7" ht="51">
      <c r="A234" s="13"/>
      <c r="B234" s="13"/>
      <c r="C234" s="13"/>
      <c r="D234" s="14" t="s">
        <v>263</v>
      </c>
      <c r="E234" s="13"/>
      <c r="F234" s="13"/>
      <c r="G234" s="13"/>
    </row>
    <row r="235" spans="1:7">
      <c r="A235" s="10" t="s">
        <v>264</v>
      </c>
      <c r="B235" s="10" t="s">
        <v>15</v>
      </c>
      <c r="C235" s="10" t="s">
        <v>39</v>
      </c>
      <c r="D235" s="19" t="s">
        <v>265</v>
      </c>
      <c r="E235" s="11">
        <v>48.55</v>
      </c>
      <c r="F235" s="11">
        <v>38.99</v>
      </c>
      <c r="G235" s="12">
        <f>ROUND(E235*F235,2)</f>
        <v>1892.96</v>
      </c>
    </row>
    <row r="236" spans="1:7" ht="40.799999999999997">
      <c r="A236" s="13"/>
      <c r="B236" s="13"/>
      <c r="C236" s="13"/>
      <c r="D236" s="14" t="s">
        <v>266</v>
      </c>
      <c r="E236" s="13"/>
      <c r="F236" s="13"/>
      <c r="G236" s="13"/>
    </row>
    <row r="237" spans="1:7">
      <c r="A237" s="10" t="s">
        <v>267</v>
      </c>
      <c r="B237" s="10" t="s">
        <v>15</v>
      </c>
      <c r="C237" s="10" t="s">
        <v>39</v>
      </c>
      <c r="D237" s="19" t="s">
        <v>268</v>
      </c>
      <c r="E237" s="11">
        <v>152.69999999999999</v>
      </c>
      <c r="F237" s="11">
        <v>27.4</v>
      </c>
      <c r="G237" s="12">
        <f>ROUND(E237*F237,2)</f>
        <v>4183.9799999999996</v>
      </c>
    </row>
    <row r="238" spans="1:7" ht="40.799999999999997">
      <c r="A238" s="13"/>
      <c r="B238" s="13"/>
      <c r="C238" s="13"/>
      <c r="D238" s="14" t="s">
        <v>269</v>
      </c>
      <c r="E238" s="13"/>
      <c r="F238" s="13"/>
      <c r="G238" s="13"/>
    </row>
    <row r="239" spans="1:7">
      <c r="A239" s="10" t="s">
        <v>140</v>
      </c>
      <c r="B239" s="10" t="s">
        <v>15</v>
      </c>
      <c r="C239" s="10" t="s">
        <v>46</v>
      </c>
      <c r="D239" s="19" t="s">
        <v>141</v>
      </c>
      <c r="E239" s="11">
        <v>21.65</v>
      </c>
      <c r="F239" s="11">
        <v>103.22</v>
      </c>
      <c r="G239" s="12">
        <f>ROUND(E239*F239,2)</f>
        <v>2234.71</v>
      </c>
    </row>
    <row r="240" spans="1:7" ht="30.6">
      <c r="A240" s="13"/>
      <c r="B240" s="13"/>
      <c r="C240" s="13"/>
      <c r="D240" s="14" t="s">
        <v>142</v>
      </c>
      <c r="E240" s="13"/>
      <c r="F240" s="13"/>
      <c r="G240" s="13"/>
    </row>
    <row r="241" spans="1:7">
      <c r="A241" s="10" t="s">
        <v>270</v>
      </c>
      <c r="B241" s="10" t="s">
        <v>15</v>
      </c>
      <c r="C241" s="10" t="s">
        <v>20</v>
      </c>
      <c r="D241" s="19" t="s">
        <v>271</v>
      </c>
      <c r="E241" s="11">
        <v>0</v>
      </c>
      <c r="F241" s="11">
        <v>558.12</v>
      </c>
      <c r="G241" s="12">
        <f>ROUND(E241*F241,2)</f>
        <v>0</v>
      </c>
    </row>
    <row r="242" spans="1:7" ht="30.6">
      <c r="A242" s="13"/>
      <c r="B242" s="13"/>
      <c r="C242" s="13"/>
      <c r="D242" s="14" t="s">
        <v>272</v>
      </c>
      <c r="E242" s="13"/>
      <c r="F242" s="13"/>
      <c r="G242" s="13"/>
    </row>
    <row r="243" spans="1:7" ht="20.399999999999999">
      <c r="A243" s="10" t="s">
        <v>273</v>
      </c>
      <c r="B243" s="10" t="s">
        <v>15</v>
      </c>
      <c r="C243" s="10" t="s">
        <v>20</v>
      </c>
      <c r="D243" s="19" t="s">
        <v>274</v>
      </c>
      <c r="E243" s="11">
        <v>0</v>
      </c>
      <c r="F243" s="11">
        <v>3250</v>
      </c>
      <c r="G243" s="12">
        <f>ROUND(E243*F243,2)</f>
        <v>0</v>
      </c>
    </row>
    <row r="244" spans="1:7" ht="40.799999999999997">
      <c r="A244" s="13"/>
      <c r="B244" s="13"/>
      <c r="C244" s="13"/>
      <c r="D244" s="14" t="s">
        <v>275</v>
      </c>
      <c r="E244" s="13"/>
      <c r="F244" s="13"/>
      <c r="G244" s="13"/>
    </row>
    <row r="245" spans="1:7">
      <c r="A245" s="13"/>
      <c r="B245" s="13"/>
      <c r="C245" s="13"/>
      <c r="D245" s="20" t="s">
        <v>276</v>
      </c>
      <c r="E245" s="15">
        <v>1</v>
      </c>
      <c r="F245" s="9">
        <f>G205+G207+G209+G211+G213+G215+G217+G219+G221+G223+G225+G227+G229+G231+G233+G235+G237+G239+G241+G243</f>
        <v>17953.149999999998</v>
      </c>
      <c r="G245" s="9">
        <f>ROUND(F245*E245,2)</f>
        <v>17953.150000000001</v>
      </c>
    </row>
    <row r="246" spans="1:7" ht="1.05" customHeight="1">
      <c r="A246" s="16"/>
      <c r="B246" s="16"/>
      <c r="C246" s="16"/>
      <c r="D246" s="21"/>
      <c r="E246" s="16"/>
      <c r="F246" s="16"/>
      <c r="G246" s="16"/>
    </row>
    <row r="247" spans="1:7">
      <c r="A247" s="7" t="s">
        <v>277</v>
      </c>
      <c r="B247" s="7" t="s">
        <v>11</v>
      </c>
      <c r="C247" s="7" t="s">
        <v>12</v>
      </c>
      <c r="D247" s="18" t="s">
        <v>278</v>
      </c>
      <c r="E247" s="8">
        <f>E262</f>
        <v>1</v>
      </c>
      <c r="F247" s="9">
        <f>F262</f>
        <v>11744.43</v>
      </c>
      <c r="G247" s="9">
        <f>G262</f>
        <v>11744.43</v>
      </c>
    </row>
    <row r="248" spans="1:7">
      <c r="A248" s="10" t="s">
        <v>48</v>
      </c>
      <c r="B248" s="10" t="s">
        <v>15</v>
      </c>
      <c r="C248" s="10" t="s">
        <v>46</v>
      </c>
      <c r="D248" s="19" t="s">
        <v>49</v>
      </c>
      <c r="E248" s="11">
        <v>77.47</v>
      </c>
      <c r="F248" s="11">
        <v>14.14</v>
      </c>
      <c r="G248" s="12">
        <f>ROUND(E248*F248,2)</f>
        <v>1095.43</v>
      </c>
    </row>
    <row r="249" spans="1:7" ht="61.2">
      <c r="A249" s="13"/>
      <c r="B249" s="13"/>
      <c r="C249" s="13"/>
      <c r="D249" s="14" t="s">
        <v>50</v>
      </c>
      <c r="E249" s="13"/>
      <c r="F249" s="13"/>
      <c r="G249" s="13"/>
    </row>
    <row r="250" spans="1:7">
      <c r="A250" s="10" t="s">
        <v>125</v>
      </c>
      <c r="B250" s="10" t="s">
        <v>15</v>
      </c>
      <c r="C250" s="10" t="s">
        <v>46</v>
      </c>
      <c r="D250" s="19" t="s">
        <v>126</v>
      </c>
      <c r="E250" s="11">
        <v>38.74</v>
      </c>
      <c r="F250" s="11">
        <v>28.66</v>
      </c>
      <c r="G250" s="12">
        <f>ROUND(E250*F250,2)</f>
        <v>1110.29</v>
      </c>
    </row>
    <row r="251" spans="1:7" ht="20.399999999999999">
      <c r="A251" s="13"/>
      <c r="B251" s="13"/>
      <c r="C251" s="13"/>
      <c r="D251" s="14" t="s">
        <v>127</v>
      </c>
      <c r="E251" s="13"/>
      <c r="F251" s="13"/>
      <c r="G251" s="13"/>
    </row>
    <row r="252" spans="1:7">
      <c r="A252" s="10" t="s">
        <v>51</v>
      </c>
      <c r="B252" s="10" t="s">
        <v>15</v>
      </c>
      <c r="C252" s="10" t="s">
        <v>46</v>
      </c>
      <c r="D252" s="19" t="s">
        <v>52</v>
      </c>
      <c r="E252" s="11">
        <v>92.96</v>
      </c>
      <c r="F252" s="11">
        <v>4.3099999999999996</v>
      </c>
      <c r="G252" s="12">
        <f>ROUND(E252*F252,2)</f>
        <v>400.66</v>
      </c>
    </row>
    <row r="253" spans="1:7" ht="40.799999999999997">
      <c r="A253" s="13"/>
      <c r="B253" s="13"/>
      <c r="C253" s="13"/>
      <c r="D253" s="14" t="s">
        <v>53</v>
      </c>
      <c r="E253" s="13"/>
      <c r="F253" s="13"/>
      <c r="G253" s="13"/>
    </row>
    <row r="254" spans="1:7">
      <c r="A254" s="10" t="s">
        <v>279</v>
      </c>
      <c r="B254" s="10" t="s">
        <v>15</v>
      </c>
      <c r="C254" s="10" t="s">
        <v>39</v>
      </c>
      <c r="D254" s="19" t="s">
        <v>280</v>
      </c>
      <c r="E254" s="11">
        <v>172.16</v>
      </c>
      <c r="F254" s="11">
        <v>22.37</v>
      </c>
      <c r="G254" s="12">
        <f>ROUND(E254*F254,2)</f>
        <v>3851.22</v>
      </c>
    </row>
    <row r="255" spans="1:7" ht="71.400000000000006">
      <c r="A255" s="13"/>
      <c r="B255" s="13"/>
      <c r="C255" s="13"/>
      <c r="D255" s="14" t="s">
        <v>281</v>
      </c>
      <c r="E255" s="13"/>
      <c r="F255" s="13"/>
      <c r="G255" s="13"/>
    </row>
    <row r="256" spans="1:7">
      <c r="A256" s="10" t="s">
        <v>282</v>
      </c>
      <c r="B256" s="10" t="s">
        <v>15</v>
      </c>
      <c r="C256" s="10" t="s">
        <v>20</v>
      </c>
      <c r="D256" s="19" t="s">
        <v>283</v>
      </c>
      <c r="E256" s="11">
        <v>2</v>
      </c>
      <c r="F256" s="11">
        <v>763.23</v>
      </c>
      <c r="G256" s="12">
        <f>ROUND(E256*F256,2)</f>
        <v>1526.46</v>
      </c>
    </row>
    <row r="257" spans="1:7" ht="71.400000000000006">
      <c r="A257" s="13"/>
      <c r="B257" s="13"/>
      <c r="C257" s="13"/>
      <c r="D257" s="14" t="s">
        <v>284</v>
      </c>
      <c r="E257" s="13"/>
      <c r="F257" s="13"/>
      <c r="G257" s="13"/>
    </row>
    <row r="258" spans="1:7">
      <c r="A258" s="10" t="s">
        <v>285</v>
      </c>
      <c r="B258" s="10" t="s">
        <v>15</v>
      </c>
      <c r="C258" s="10" t="s">
        <v>20</v>
      </c>
      <c r="D258" s="19" t="s">
        <v>286</v>
      </c>
      <c r="E258" s="11">
        <v>4</v>
      </c>
      <c r="F258" s="11">
        <v>705.29</v>
      </c>
      <c r="G258" s="12">
        <f>ROUND(E258*F258,2)</f>
        <v>2821.16</v>
      </c>
    </row>
    <row r="259" spans="1:7" ht="61.2">
      <c r="A259" s="13"/>
      <c r="B259" s="13"/>
      <c r="C259" s="13"/>
      <c r="D259" s="14" t="s">
        <v>287</v>
      </c>
      <c r="E259" s="13"/>
      <c r="F259" s="13"/>
      <c r="G259" s="13"/>
    </row>
    <row r="260" spans="1:7">
      <c r="A260" s="10" t="s">
        <v>288</v>
      </c>
      <c r="B260" s="10" t="s">
        <v>15</v>
      </c>
      <c r="C260" s="10" t="s">
        <v>20</v>
      </c>
      <c r="D260" s="19" t="s">
        <v>289</v>
      </c>
      <c r="E260" s="11">
        <v>1</v>
      </c>
      <c r="F260" s="11">
        <v>939.21</v>
      </c>
      <c r="G260" s="12">
        <f>ROUND(E260*F260,2)</f>
        <v>939.21</v>
      </c>
    </row>
    <row r="261" spans="1:7" ht="71.400000000000006">
      <c r="A261" s="13"/>
      <c r="B261" s="13"/>
      <c r="C261" s="13"/>
      <c r="D261" s="14" t="s">
        <v>290</v>
      </c>
      <c r="E261" s="13"/>
      <c r="F261" s="13"/>
      <c r="G261" s="13"/>
    </row>
    <row r="262" spans="1:7">
      <c r="A262" s="13"/>
      <c r="B262" s="13"/>
      <c r="C262" s="13"/>
      <c r="D262" s="20" t="s">
        <v>291</v>
      </c>
      <c r="E262" s="15">
        <v>1</v>
      </c>
      <c r="F262" s="9">
        <f>G248+G250+G252+G254+G256+G258+G260</f>
        <v>11744.43</v>
      </c>
      <c r="G262" s="9">
        <f>ROUND(F262*E262,2)</f>
        <v>11744.43</v>
      </c>
    </row>
    <row r="263" spans="1:7" ht="1.05" customHeight="1">
      <c r="A263" s="16"/>
      <c r="B263" s="16"/>
      <c r="C263" s="16"/>
      <c r="D263" s="21"/>
      <c r="E263" s="16"/>
      <c r="F263" s="16"/>
      <c r="G263" s="16"/>
    </row>
    <row r="264" spans="1:7">
      <c r="A264" s="7" t="s">
        <v>292</v>
      </c>
      <c r="B264" s="7" t="s">
        <v>11</v>
      </c>
      <c r="C264" s="7" t="s">
        <v>12</v>
      </c>
      <c r="D264" s="18" t="s">
        <v>293</v>
      </c>
      <c r="E264" s="8">
        <f>E297</f>
        <v>1</v>
      </c>
      <c r="F264" s="9">
        <f>F297</f>
        <v>7548.8199999999988</v>
      </c>
      <c r="G264" s="9">
        <f>G297</f>
        <v>7548.82</v>
      </c>
    </row>
    <row r="265" spans="1:7">
      <c r="A265" s="10" t="s">
        <v>34</v>
      </c>
      <c r="B265" s="10" t="s">
        <v>15</v>
      </c>
      <c r="C265" s="10" t="s">
        <v>16</v>
      </c>
      <c r="D265" s="19" t="s">
        <v>35</v>
      </c>
      <c r="E265" s="11">
        <v>6</v>
      </c>
      <c r="F265" s="11">
        <v>5.51</v>
      </c>
      <c r="G265" s="12">
        <f>ROUND(E265*F265,2)</f>
        <v>33.06</v>
      </c>
    </row>
    <row r="266" spans="1:7" ht="51">
      <c r="A266" s="13"/>
      <c r="B266" s="13"/>
      <c r="C266" s="13"/>
      <c r="D266" s="14" t="s">
        <v>36</v>
      </c>
      <c r="E266" s="13"/>
      <c r="F266" s="13"/>
      <c r="G266" s="13"/>
    </row>
    <row r="267" spans="1:7">
      <c r="A267" s="10" t="s">
        <v>75</v>
      </c>
      <c r="B267" s="10" t="s">
        <v>15</v>
      </c>
      <c r="C267" s="10" t="s">
        <v>16</v>
      </c>
      <c r="D267" s="19" t="s">
        <v>76</v>
      </c>
      <c r="E267" s="11">
        <v>6</v>
      </c>
      <c r="F267" s="11">
        <v>15.6</v>
      </c>
      <c r="G267" s="12">
        <f>ROUND(E267*F267,2)</f>
        <v>93.6</v>
      </c>
    </row>
    <row r="268" spans="1:7" ht="71.400000000000006">
      <c r="A268" s="13"/>
      <c r="B268" s="13"/>
      <c r="C268" s="13"/>
      <c r="D268" s="14" t="s">
        <v>77</v>
      </c>
      <c r="E268" s="13"/>
      <c r="F268" s="13"/>
      <c r="G268" s="13"/>
    </row>
    <row r="269" spans="1:7">
      <c r="A269" s="10" t="s">
        <v>78</v>
      </c>
      <c r="B269" s="10" t="s">
        <v>15</v>
      </c>
      <c r="C269" s="10" t="s">
        <v>16</v>
      </c>
      <c r="D269" s="19" t="s">
        <v>79</v>
      </c>
      <c r="E269" s="11">
        <v>6</v>
      </c>
      <c r="F269" s="11">
        <v>28.81</v>
      </c>
      <c r="G269" s="12">
        <f>ROUND(E269*F269,2)</f>
        <v>172.86</v>
      </c>
    </row>
    <row r="270" spans="1:7" ht="61.2">
      <c r="A270" s="13"/>
      <c r="B270" s="13"/>
      <c r="C270" s="13"/>
      <c r="D270" s="14" t="s">
        <v>80</v>
      </c>
      <c r="E270" s="13"/>
      <c r="F270" s="13"/>
      <c r="G270" s="13"/>
    </row>
    <row r="271" spans="1:7">
      <c r="A271" s="10" t="s">
        <v>48</v>
      </c>
      <c r="B271" s="10" t="s">
        <v>15</v>
      </c>
      <c r="C271" s="10" t="s">
        <v>46</v>
      </c>
      <c r="D271" s="19" t="s">
        <v>49</v>
      </c>
      <c r="E271" s="11">
        <v>16.32</v>
      </c>
      <c r="F271" s="11">
        <v>14.14</v>
      </c>
      <c r="G271" s="12">
        <f>ROUND(E271*F271,2)</f>
        <v>230.76</v>
      </c>
    </row>
    <row r="272" spans="1:7" ht="61.2">
      <c r="A272" s="13"/>
      <c r="B272" s="13"/>
      <c r="C272" s="13"/>
      <c r="D272" s="14" t="s">
        <v>50</v>
      </c>
      <c r="E272" s="13"/>
      <c r="F272" s="13"/>
      <c r="G272" s="13"/>
    </row>
    <row r="273" spans="1:7">
      <c r="A273" s="10" t="s">
        <v>122</v>
      </c>
      <c r="B273" s="10" t="s">
        <v>15</v>
      </c>
      <c r="C273" s="10" t="s">
        <v>46</v>
      </c>
      <c r="D273" s="19" t="s">
        <v>123</v>
      </c>
      <c r="E273" s="11">
        <v>5.44</v>
      </c>
      <c r="F273" s="11">
        <v>23.48</v>
      </c>
      <c r="G273" s="12">
        <f>ROUND(E273*F273,2)</f>
        <v>127.73</v>
      </c>
    </row>
    <row r="274" spans="1:7" ht="20.399999999999999">
      <c r="A274" s="13"/>
      <c r="B274" s="13"/>
      <c r="C274" s="13"/>
      <c r="D274" s="14" t="s">
        <v>124</v>
      </c>
      <c r="E274" s="13"/>
      <c r="F274" s="13"/>
      <c r="G274" s="13"/>
    </row>
    <row r="275" spans="1:7">
      <c r="A275" s="10" t="s">
        <v>125</v>
      </c>
      <c r="B275" s="10" t="s">
        <v>15</v>
      </c>
      <c r="C275" s="10" t="s">
        <v>46</v>
      </c>
      <c r="D275" s="19" t="s">
        <v>126</v>
      </c>
      <c r="E275" s="11">
        <v>10.88</v>
      </c>
      <c r="F275" s="11">
        <v>28.66</v>
      </c>
      <c r="G275" s="12">
        <f>ROUND(E275*F275,2)</f>
        <v>311.82</v>
      </c>
    </row>
    <row r="276" spans="1:7" ht="20.399999999999999">
      <c r="A276" s="13"/>
      <c r="B276" s="13"/>
      <c r="C276" s="13"/>
      <c r="D276" s="14" t="s">
        <v>127</v>
      </c>
      <c r="E276" s="13"/>
      <c r="F276" s="13"/>
      <c r="G276" s="13"/>
    </row>
    <row r="277" spans="1:7">
      <c r="A277" s="10" t="s">
        <v>51</v>
      </c>
      <c r="B277" s="10" t="s">
        <v>15</v>
      </c>
      <c r="C277" s="10" t="s">
        <v>46</v>
      </c>
      <c r="D277" s="19" t="s">
        <v>52</v>
      </c>
      <c r="E277" s="11">
        <v>19.579999999999998</v>
      </c>
      <c r="F277" s="11">
        <v>4.3099999999999996</v>
      </c>
      <c r="G277" s="12">
        <f>ROUND(E277*F277,2)</f>
        <v>84.39</v>
      </c>
    </row>
    <row r="278" spans="1:7" ht="40.799999999999997">
      <c r="A278" s="13"/>
      <c r="B278" s="13"/>
      <c r="C278" s="13"/>
      <c r="D278" s="14" t="s">
        <v>53</v>
      </c>
      <c r="E278" s="13"/>
      <c r="F278" s="13"/>
      <c r="G278" s="13"/>
    </row>
    <row r="279" spans="1:7" ht="20.399999999999999">
      <c r="A279" s="10" t="s">
        <v>294</v>
      </c>
      <c r="B279" s="10" t="s">
        <v>15</v>
      </c>
      <c r="C279" s="10" t="s">
        <v>20</v>
      </c>
      <c r="D279" s="19" t="s">
        <v>295</v>
      </c>
      <c r="E279" s="11">
        <v>4</v>
      </c>
      <c r="F279" s="11">
        <v>949.63</v>
      </c>
      <c r="G279" s="12">
        <f>ROUND(E279*F279,2)</f>
        <v>3798.52</v>
      </c>
    </row>
    <row r="280" spans="1:7" ht="91.8">
      <c r="A280" s="13"/>
      <c r="B280" s="13"/>
      <c r="C280" s="13"/>
      <c r="D280" s="14" t="s">
        <v>296</v>
      </c>
      <c r="E280" s="13"/>
      <c r="F280" s="13"/>
      <c r="G280" s="13"/>
    </row>
    <row r="281" spans="1:7">
      <c r="A281" s="10" t="s">
        <v>297</v>
      </c>
      <c r="B281" s="10" t="s">
        <v>15</v>
      </c>
      <c r="C281" s="10" t="s">
        <v>39</v>
      </c>
      <c r="D281" s="19" t="s">
        <v>298</v>
      </c>
      <c r="E281" s="11">
        <v>85</v>
      </c>
      <c r="F281" s="11">
        <v>4.95</v>
      </c>
      <c r="G281" s="12">
        <f>ROUND(E281*F281,2)</f>
        <v>420.75</v>
      </c>
    </row>
    <row r="282" spans="1:7" ht="30.6">
      <c r="A282" s="13"/>
      <c r="B282" s="13"/>
      <c r="C282" s="13"/>
      <c r="D282" s="14" t="s">
        <v>299</v>
      </c>
      <c r="E282" s="13"/>
      <c r="F282" s="13"/>
      <c r="G282" s="13"/>
    </row>
    <row r="283" spans="1:7">
      <c r="A283" s="10" t="s">
        <v>300</v>
      </c>
      <c r="B283" s="10" t="s">
        <v>15</v>
      </c>
      <c r="C283" s="10" t="s">
        <v>111</v>
      </c>
      <c r="D283" s="19" t="s">
        <v>301</v>
      </c>
      <c r="E283" s="11">
        <v>21.22</v>
      </c>
      <c r="F283" s="11">
        <v>9.3800000000000008</v>
      </c>
      <c r="G283" s="12">
        <f>ROUND(E283*F283,2)</f>
        <v>199.04</v>
      </c>
    </row>
    <row r="284" spans="1:7" ht="30.6">
      <c r="A284" s="13"/>
      <c r="B284" s="13"/>
      <c r="C284" s="13"/>
      <c r="D284" s="14" t="s">
        <v>302</v>
      </c>
      <c r="E284" s="13"/>
      <c r="F284" s="13"/>
      <c r="G284" s="13"/>
    </row>
    <row r="285" spans="1:7">
      <c r="A285" s="10" t="s">
        <v>303</v>
      </c>
      <c r="B285" s="10" t="s">
        <v>15</v>
      </c>
      <c r="C285" s="10" t="s">
        <v>39</v>
      </c>
      <c r="D285" s="19" t="s">
        <v>304</v>
      </c>
      <c r="E285" s="11">
        <v>76</v>
      </c>
      <c r="F285" s="11">
        <v>2.58</v>
      </c>
      <c r="G285" s="12">
        <f>ROUND(E285*F285,2)</f>
        <v>196.08</v>
      </c>
    </row>
    <row r="286" spans="1:7" ht="30.6">
      <c r="A286" s="13"/>
      <c r="B286" s="13"/>
      <c r="C286" s="13"/>
      <c r="D286" s="14" t="s">
        <v>305</v>
      </c>
      <c r="E286" s="13"/>
      <c r="F286" s="13"/>
      <c r="G286" s="13"/>
    </row>
    <row r="287" spans="1:7">
      <c r="A287" s="10" t="s">
        <v>306</v>
      </c>
      <c r="B287" s="10" t="s">
        <v>15</v>
      </c>
      <c r="C287" s="10" t="s">
        <v>20</v>
      </c>
      <c r="D287" s="19" t="s">
        <v>307</v>
      </c>
      <c r="E287" s="11">
        <v>4</v>
      </c>
      <c r="F287" s="11">
        <v>180.38</v>
      </c>
      <c r="G287" s="12">
        <f>ROUND(E287*F287,2)</f>
        <v>721.52</v>
      </c>
    </row>
    <row r="288" spans="1:7" ht="30.6">
      <c r="A288" s="13"/>
      <c r="B288" s="13"/>
      <c r="C288" s="13"/>
      <c r="D288" s="14" t="s">
        <v>308</v>
      </c>
      <c r="E288" s="13"/>
      <c r="F288" s="13"/>
      <c r="G288" s="13"/>
    </row>
    <row r="289" spans="1:7">
      <c r="A289" s="10" t="s">
        <v>309</v>
      </c>
      <c r="B289" s="10" t="s">
        <v>15</v>
      </c>
      <c r="C289" s="10" t="s">
        <v>20</v>
      </c>
      <c r="D289" s="19" t="s">
        <v>310</v>
      </c>
      <c r="E289" s="11">
        <v>4</v>
      </c>
      <c r="F289" s="11">
        <v>21.28</v>
      </c>
      <c r="G289" s="12">
        <f>ROUND(E289*F289,2)</f>
        <v>85.12</v>
      </c>
    </row>
    <row r="290" spans="1:7" ht="40.799999999999997">
      <c r="A290" s="13"/>
      <c r="B290" s="13"/>
      <c r="C290" s="13"/>
      <c r="D290" s="14" t="s">
        <v>311</v>
      </c>
      <c r="E290" s="13"/>
      <c r="F290" s="13"/>
      <c r="G290" s="13"/>
    </row>
    <row r="291" spans="1:7">
      <c r="A291" s="10" t="s">
        <v>312</v>
      </c>
      <c r="B291" s="10" t="s">
        <v>15</v>
      </c>
      <c r="C291" s="10" t="s">
        <v>20</v>
      </c>
      <c r="D291" s="19" t="s">
        <v>313</v>
      </c>
      <c r="E291" s="11">
        <v>4</v>
      </c>
      <c r="F291" s="11">
        <v>121.08</v>
      </c>
      <c r="G291" s="12">
        <f>ROUND(E291*F291,2)</f>
        <v>484.32</v>
      </c>
    </row>
    <row r="292" spans="1:7" ht="51">
      <c r="A292" s="13"/>
      <c r="B292" s="13"/>
      <c r="C292" s="13"/>
      <c r="D292" s="14" t="s">
        <v>314</v>
      </c>
      <c r="E292" s="13"/>
      <c r="F292" s="13"/>
      <c r="G292" s="13"/>
    </row>
    <row r="293" spans="1:7">
      <c r="A293" s="10" t="s">
        <v>315</v>
      </c>
      <c r="B293" s="10" t="s">
        <v>15</v>
      </c>
      <c r="C293" s="10" t="s">
        <v>20</v>
      </c>
      <c r="D293" s="19" t="s">
        <v>316</v>
      </c>
      <c r="E293" s="11">
        <v>1</v>
      </c>
      <c r="F293" s="11">
        <v>89.25</v>
      </c>
      <c r="G293" s="12">
        <f>ROUND(E293*F293,2)</f>
        <v>89.25</v>
      </c>
    </row>
    <row r="294" spans="1:7" ht="30.6">
      <c r="A294" s="13"/>
      <c r="B294" s="13"/>
      <c r="C294" s="13"/>
      <c r="D294" s="14" t="s">
        <v>317</v>
      </c>
      <c r="E294" s="13"/>
      <c r="F294" s="13"/>
      <c r="G294" s="13"/>
    </row>
    <row r="295" spans="1:7">
      <c r="A295" s="10" t="s">
        <v>318</v>
      </c>
      <c r="B295" s="10" t="s">
        <v>15</v>
      </c>
      <c r="C295" s="10" t="s">
        <v>20</v>
      </c>
      <c r="D295" s="19" t="s">
        <v>319</v>
      </c>
      <c r="E295" s="11">
        <v>1</v>
      </c>
      <c r="F295" s="11">
        <v>500</v>
      </c>
      <c r="G295" s="12">
        <f>ROUND(E295*F295,2)</f>
        <v>500</v>
      </c>
    </row>
    <row r="296" spans="1:7" ht="40.799999999999997">
      <c r="A296" s="13"/>
      <c r="B296" s="13"/>
      <c r="C296" s="13"/>
      <c r="D296" s="14" t="s">
        <v>320</v>
      </c>
      <c r="E296" s="13"/>
      <c r="F296" s="13"/>
      <c r="G296" s="13"/>
    </row>
    <row r="297" spans="1:7">
      <c r="A297" s="13"/>
      <c r="B297" s="13"/>
      <c r="C297" s="13"/>
      <c r="D297" s="20" t="s">
        <v>321</v>
      </c>
      <c r="E297" s="15">
        <v>1</v>
      </c>
      <c r="F297" s="9">
        <f>G265+G267+G269+G271+G273+G275+G277+G279+G281+G283+G285+G287+G289+G291+G293+G295</f>
        <v>7548.8199999999988</v>
      </c>
      <c r="G297" s="9">
        <f>ROUND(F297*E297,2)</f>
        <v>7548.82</v>
      </c>
    </row>
    <row r="298" spans="1:7" ht="1.05" customHeight="1">
      <c r="A298" s="16"/>
      <c r="B298" s="16"/>
      <c r="C298" s="16"/>
      <c r="D298" s="21"/>
      <c r="E298" s="16"/>
      <c r="F298" s="16"/>
      <c r="G298" s="16"/>
    </row>
    <row r="299" spans="1:7">
      <c r="A299" s="7" t="s">
        <v>322</v>
      </c>
      <c r="B299" s="7" t="s">
        <v>11</v>
      </c>
      <c r="C299" s="7" t="s">
        <v>12</v>
      </c>
      <c r="D299" s="18" t="s">
        <v>323</v>
      </c>
      <c r="E299" s="8">
        <f>E314</f>
        <v>1</v>
      </c>
      <c r="F299" s="9">
        <f>F314</f>
        <v>4238.32</v>
      </c>
      <c r="G299" s="9">
        <f>G314</f>
        <v>4238.32</v>
      </c>
    </row>
    <row r="300" spans="1:7">
      <c r="A300" s="10" t="s">
        <v>48</v>
      </c>
      <c r="B300" s="10" t="s">
        <v>15</v>
      </c>
      <c r="C300" s="10" t="s">
        <v>46</v>
      </c>
      <c r="D300" s="19" t="s">
        <v>49</v>
      </c>
      <c r="E300" s="11">
        <v>19.2</v>
      </c>
      <c r="F300" s="11">
        <v>14.14</v>
      </c>
      <c r="G300" s="12">
        <f>ROUND(E300*F300,2)</f>
        <v>271.49</v>
      </c>
    </row>
    <row r="301" spans="1:7" ht="61.2">
      <c r="A301" s="13"/>
      <c r="B301" s="13"/>
      <c r="C301" s="13"/>
      <c r="D301" s="14" t="s">
        <v>50</v>
      </c>
      <c r="E301" s="13"/>
      <c r="F301" s="13"/>
      <c r="G301" s="13"/>
    </row>
    <row r="302" spans="1:7">
      <c r="A302" s="10" t="s">
        <v>122</v>
      </c>
      <c r="B302" s="10" t="s">
        <v>15</v>
      </c>
      <c r="C302" s="10" t="s">
        <v>46</v>
      </c>
      <c r="D302" s="19" t="s">
        <v>123</v>
      </c>
      <c r="E302" s="11">
        <v>7.87</v>
      </c>
      <c r="F302" s="11">
        <v>23.48</v>
      </c>
      <c r="G302" s="12">
        <f>ROUND(E302*F302,2)</f>
        <v>184.79</v>
      </c>
    </row>
    <row r="303" spans="1:7" ht="20.399999999999999">
      <c r="A303" s="13"/>
      <c r="B303" s="13"/>
      <c r="C303" s="13"/>
      <c r="D303" s="14" t="s">
        <v>124</v>
      </c>
      <c r="E303" s="13"/>
      <c r="F303" s="13"/>
      <c r="G303" s="13"/>
    </row>
    <row r="304" spans="1:7">
      <c r="A304" s="10" t="s">
        <v>125</v>
      </c>
      <c r="B304" s="10" t="s">
        <v>15</v>
      </c>
      <c r="C304" s="10" t="s">
        <v>46</v>
      </c>
      <c r="D304" s="19" t="s">
        <v>126</v>
      </c>
      <c r="E304" s="11">
        <v>8.06</v>
      </c>
      <c r="F304" s="11">
        <v>28.66</v>
      </c>
      <c r="G304" s="12">
        <f>ROUND(E304*F304,2)</f>
        <v>231</v>
      </c>
    </row>
    <row r="305" spans="1:7" ht="20.399999999999999">
      <c r="A305" s="13"/>
      <c r="B305" s="13"/>
      <c r="C305" s="13"/>
      <c r="D305" s="14" t="s">
        <v>127</v>
      </c>
      <c r="E305" s="13"/>
      <c r="F305" s="13"/>
      <c r="G305" s="13"/>
    </row>
    <row r="306" spans="1:7">
      <c r="A306" s="10" t="s">
        <v>51</v>
      </c>
      <c r="B306" s="10" t="s">
        <v>15</v>
      </c>
      <c r="C306" s="10" t="s">
        <v>46</v>
      </c>
      <c r="D306" s="19" t="s">
        <v>52</v>
      </c>
      <c r="E306" s="11">
        <v>23.04</v>
      </c>
      <c r="F306" s="11">
        <v>4.3099999999999996</v>
      </c>
      <c r="G306" s="12">
        <f>ROUND(E306*F306,2)</f>
        <v>99.3</v>
      </c>
    </row>
    <row r="307" spans="1:7" ht="40.799999999999997">
      <c r="A307" s="13"/>
      <c r="B307" s="13"/>
      <c r="C307" s="13"/>
      <c r="D307" s="14" t="s">
        <v>53</v>
      </c>
      <c r="E307" s="13"/>
      <c r="F307" s="13"/>
      <c r="G307" s="13"/>
    </row>
    <row r="308" spans="1:7" ht="20.399999999999999">
      <c r="A308" s="10" t="s">
        <v>324</v>
      </c>
      <c r="B308" s="10" t="s">
        <v>15</v>
      </c>
      <c r="C308" s="10" t="s">
        <v>39</v>
      </c>
      <c r="D308" s="19" t="s">
        <v>325</v>
      </c>
      <c r="E308" s="11">
        <v>48</v>
      </c>
      <c r="F308" s="11">
        <v>49.13</v>
      </c>
      <c r="G308" s="12">
        <f>ROUND(E308*F308,2)</f>
        <v>2358.2399999999998</v>
      </c>
    </row>
    <row r="309" spans="1:7" ht="71.400000000000006">
      <c r="A309" s="13"/>
      <c r="B309" s="13"/>
      <c r="C309" s="13"/>
      <c r="D309" s="14" t="s">
        <v>326</v>
      </c>
      <c r="E309" s="13"/>
      <c r="F309" s="13"/>
      <c r="G309" s="13"/>
    </row>
    <row r="310" spans="1:7">
      <c r="A310" s="10" t="s">
        <v>327</v>
      </c>
      <c r="B310" s="10" t="s">
        <v>15</v>
      </c>
      <c r="C310" s="10" t="s">
        <v>20</v>
      </c>
      <c r="D310" s="19" t="s">
        <v>328</v>
      </c>
      <c r="E310" s="11">
        <v>1</v>
      </c>
      <c r="F310" s="11">
        <v>443.5</v>
      </c>
      <c r="G310" s="12">
        <f>ROUND(E310*F310,2)</f>
        <v>443.5</v>
      </c>
    </row>
    <row r="311" spans="1:7" ht="51">
      <c r="A311" s="13"/>
      <c r="B311" s="13"/>
      <c r="C311" s="13"/>
      <c r="D311" s="14" t="s">
        <v>329</v>
      </c>
      <c r="E311" s="13"/>
      <c r="F311" s="13"/>
      <c r="G311" s="13"/>
    </row>
    <row r="312" spans="1:7" ht="20.399999999999999">
      <c r="A312" s="10" t="s">
        <v>330</v>
      </c>
      <c r="B312" s="10" t="s">
        <v>15</v>
      </c>
      <c r="C312" s="10" t="s">
        <v>20</v>
      </c>
      <c r="D312" s="19" t="s">
        <v>331</v>
      </c>
      <c r="E312" s="11">
        <v>1</v>
      </c>
      <c r="F312" s="11">
        <v>650</v>
      </c>
      <c r="G312" s="12">
        <f>ROUND(E312*F312,2)</f>
        <v>650</v>
      </c>
    </row>
    <row r="313" spans="1:7" ht="51">
      <c r="A313" s="13"/>
      <c r="B313" s="13"/>
      <c r="C313" s="13"/>
      <c r="D313" s="14" t="s">
        <v>332</v>
      </c>
      <c r="E313" s="13"/>
      <c r="F313" s="13"/>
      <c r="G313" s="13"/>
    </row>
    <row r="314" spans="1:7">
      <c r="A314" s="13"/>
      <c r="B314" s="13"/>
      <c r="C314" s="13"/>
      <c r="D314" s="20" t="s">
        <v>333</v>
      </c>
      <c r="E314" s="15">
        <v>1</v>
      </c>
      <c r="F314" s="9">
        <f>G300+G302+G304+G306+G308+G310+G312</f>
        <v>4238.32</v>
      </c>
      <c r="G314" s="9">
        <f>ROUND(F314*E314,2)</f>
        <v>4238.32</v>
      </c>
    </row>
    <row r="315" spans="1:7" ht="1.05" customHeight="1">
      <c r="A315" s="16"/>
      <c r="B315" s="16"/>
      <c r="C315" s="16"/>
      <c r="D315" s="21"/>
      <c r="E315" s="16"/>
      <c r="F315" s="16"/>
      <c r="G315" s="16"/>
    </row>
    <row r="316" spans="1:7">
      <c r="A316" s="7" t="s">
        <v>334</v>
      </c>
      <c r="B316" s="7" t="s">
        <v>11</v>
      </c>
      <c r="C316" s="7" t="s">
        <v>12</v>
      </c>
      <c r="D316" s="18" t="s">
        <v>335</v>
      </c>
      <c r="E316" s="8">
        <f>E345</f>
        <v>1</v>
      </c>
      <c r="F316" s="9">
        <f>F345</f>
        <v>39873.949999999997</v>
      </c>
      <c r="G316" s="9">
        <f>G345</f>
        <v>39873.949999999997</v>
      </c>
    </row>
    <row r="317" spans="1:7" ht="20.399999999999999">
      <c r="A317" s="10" t="s">
        <v>336</v>
      </c>
      <c r="B317" s="10" t="s">
        <v>15</v>
      </c>
      <c r="C317" s="10" t="s">
        <v>20</v>
      </c>
      <c r="D317" s="19" t="s">
        <v>337</v>
      </c>
      <c r="E317" s="11">
        <v>1</v>
      </c>
      <c r="F317" s="11">
        <v>27780.01</v>
      </c>
      <c r="G317" s="12">
        <f>ROUND(E317*F317,2)</f>
        <v>27780.01</v>
      </c>
    </row>
    <row r="318" spans="1:7" ht="244.8">
      <c r="A318" s="13"/>
      <c r="B318" s="13"/>
      <c r="C318" s="13"/>
      <c r="D318" s="14" t="s">
        <v>338</v>
      </c>
      <c r="E318" s="13"/>
      <c r="F318" s="13"/>
      <c r="G318" s="13"/>
    </row>
    <row r="319" spans="1:7">
      <c r="A319" s="10" t="s">
        <v>339</v>
      </c>
      <c r="B319" s="10" t="s">
        <v>15</v>
      </c>
      <c r="C319" s="10" t="s">
        <v>20</v>
      </c>
      <c r="D319" s="19" t="s">
        <v>340</v>
      </c>
      <c r="E319" s="11">
        <v>4</v>
      </c>
      <c r="F319" s="11">
        <v>294.26</v>
      </c>
      <c r="G319" s="12">
        <f>ROUND(E319*F319,2)</f>
        <v>1177.04</v>
      </c>
    </row>
    <row r="320" spans="1:7" ht="30.6">
      <c r="A320" s="13"/>
      <c r="B320" s="13"/>
      <c r="C320" s="13"/>
      <c r="D320" s="14" t="s">
        <v>341</v>
      </c>
      <c r="E320" s="13"/>
      <c r="F320" s="13"/>
      <c r="G320" s="13"/>
    </row>
    <row r="321" spans="1:7">
      <c r="A321" s="10" t="s">
        <v>342</v>
      </c>
      <c r="B321" s="10" t="s">
        <v>15</v>
      </c>
      <c r="C321" s="10" t="s">
        <v>20</v>
      </c>
      <c r="D321" s="19" t="s">
        <v>343</v>
      </c>
      <c r="E321" s="11">
        <v>11</v>
      </c>
      <c r="F321" s="11">
        <v>87.27</v>
      </c>
      <c r="G321" s="12">
        <f>ROUND(E321*F321,2)</f>
        <v>959.97</v>
      </c>
    </row>
    <row r="322" spans="1:7" ht="51">
      <c r="A322" s="13"/>
      <c r="B322" s="13"/>
      <c r="C322" s="13"/>
      <c r="D322" s="14" t="s">
        <v>344</v>
      </c>
      <c r="E322" s="13"/>
      <c r="F322" s="13"/>
      <c r="G322" s="13"/>
    </row>
    <row r="323" spans="1:7">
      <c r="A323" s="10" t="s">
        <v>345</v>
      </c>
      <c r="B323" s="10" t="s">
        <v>15</v>
      </c>
      <c r="C323" s="10" t="s">
        <v>20</v>
      </c>
      <c r="D323" s="19" t="s">
        <v>346</v>
      </c>
      <c r="E323" s="11">
        <v>11</v>
      </c>
      <c r="F323" s="11">
        <v>345.6</v>
      </c>
      <c r="G323" s="12">
        <f>ROUND(E323*F323,2)</f>
        <v>3801.6</v>
      </c>
    </row>
    <row r="324" spans="1:7" ht="71.400000000000006">
      <c r="A324" s="13"/>
      <c r="B324" s="13"/>
      <c r="C324" s="13"/>
      <c r="D324" s="14" t="s">
        <v>347</v>
      </c>
      <c r="E324" s="13"/>
      <c r="F324" s="13"/>
      <c r="G324" s="13"/>
    </row>
    <row r="325" spans="1:7" ht="20.399999999999999">
      <c r="A325" s="10" t="s">
        <v>348</v>
      </c>
      <c r="B325" s="10" t="s">
        <v>15</v>
      </c>
      <c r="C325" s="10" t="s">
        <v>20</v>
      </c>
      <c r="D325" s="19" t="s">
        <v>349</v>
      </c>
      <c r="E325" s="11">
        <v>1</v>
      </c>
      <c r="F325" s="11">
        <v>1274.8</v>
      </c>
      <c r="G325" s="12">
        <f>ROUND(E325*F325,2)</f>
        <v>1274.8</v>
      </c>
    </row>
    <row r="326" spans="1:7" ht="102">
      <c r="A326" s="13"/>
      <c r="B326" s="13"/>
      <c r="C326" s="13"/>
      <c r="D326" s="14" t="s">
        <v>350</v>
      </c>
      <c r="E326" s="13"/>
      <c r="F326" s="13"/>
      <c r="G326" s="13"/>
    </row>
    <row r="327" spans="1:7">
      <c r="A327" s="10" t="s">
        <v>351</v>
      </c>
      <c r="B327" s="10" t="s">
        <v>15</v>
      </c>
      <c r="C327" s="10" t="s">
        <v>39</v>
      </c>
      <c r="D327" s="19" t="s">
        <v>352</v>
      </c>
      <c r="E327" s="11">
        <v>150</v>
      </c>
      <c r="F327" s="11">
        <v>0.38</v>
      </c>
      <c r="G327" s="12">
        <f>ROUND(E327*F327,2)</f>
        <v>57</v>
      </c>
    </row>
    <row r="328" spans="1:7" ht="51">
      <c r="A328" s="13"/>
      <c r="B328" s="13"/>
      <c r="C328" s="13"/>
      <c r="D328" s="14" t="s">
        <v>353</v>
      </c>
      <c r="E328" s="13"/>
      <c r="F328" s="13"/>
      <c r="G328" s="13"/>
    </row>
    <row r="329" spans="1:7">
      <c r="A329" s="10" t="s">
        <v>354</v>
      </c>
      <c r="B329" s="10" t="s">
        <v>15</v>
      </c>
      <c r="C329" s="10" t="s">
        <v>39</v>
      </c>
      <c r="D329" s="19" t="s">
        <v>355</v>
      </c>
      <c r="E329" s="11">
        <v>10</v>
      </c>
      <c r="F329" s="11">
        <v>0.5</v>
      </c>
      <c r="G329" s="12">
        <f>ROUND(E329*F329,2)</f>
        <v>5</v>
      </c>
    </row>
    <row r="330" spans="1:7" ht="61.2">
      <c r="A330" s="13"/>
      <c r="B330" s="13"/>
      <c r="C330" s="13"/>
      <c r="D330" s="14" t="s">
        <v>356</v>
      </c>
      <c r="E330" s="13"/>
      <c r="F330" s="13"/>
      <c r="G330" s="13"/>
    </row>
    <row r="331" spans="1:7">
      <c r="A331" s="10" t="s">
        <v>357</v>
      </c>
      <c r="B331" s="10" t="s">
        <v>15</v>
      </c>
      <c r="C331" s="10" t="s">
        <v>39</v>
      </c>
      <c r="D331" s="19" t="s">
        <v>358</v>
      </c>
      <c r="E331" s="11">
        <v>5</v>
      </c>
      <c r="F331" s="11">
        <v>1.79</v>
      </c>
      <c r="G331" s="12">
        <f>ROUND(E331*F331,2)</f>
        <v>8.9499999999999993</v>
      </c>
    </row>
    <row r="332" spans="1:7" ht="51">
      <c r="A332" s="13"/>
      <c r="B332" s="13"/>
      <c r="C332" s="13"/>
      <c r="D332" s="14" t="s">
        <v>359</v>
      </c>
      <c r="E332" s="13"/>
      <c r="F332" s="13"/>
      <c r="G332" s="13"/>
    </row>
    <row r="333" spans="1:7">
      <c r="A333" s="10" t="s">
        <v>360</v>
      </c>
      <c r="B333" s="10" t="s">
        <v>15</v>
      </c>
      <c r="C333" s="10" t="s">
        <v>16</v>
      </c>
      <c r="D333" s="19" t="s">
        <v>361</v>
      </c>
      <c r="E333" s="11">
        <v>48</v>
      </c>
      <c r="F333" s="11">
        <v>17.34</v>
      </c>
      <c r="G333" s="12">
        <f>ROUND(E333*F333,2)</f>
        <v>832.32</v>
      </c>
    </row>
    <row r="334" spans="1:7" ht="40.799999999999997">
      <c r="A334" s="13"/>
      <c r="B334" s="13"/>
      <c r="C334" s="13"/>
      <c r="D334" s="14" t="s">
        <v>362</v>
      </c>
      <c r="E334" s="13"/>
      <c r="F334" s="13"/>
      <c r="G334" s="13"/>
    </row>
    <row r="335" spans="1:7">
      <c r="A335" s="10" t="s">
        <v>363</v>
      </c>
      <c r="B335" s="10" t="s">
        <v>15</v>
      </c>
      <c r="C335" s="10" t="s">
        <v>20</v>
      </c>
      <c r="D335" s="19" t="s">
        <v>364</v>
      </c>
      <c r="E335" s="11">
        <v>4</v>
      </c>
      <c r="F335" s="11">
        <v>27.81</v>
      </c>
      <c r="G335" s="12">
        <f>ROUND(E335*F335,2)</f>
        <v>111.24</v>
      </c>
    </row>
    <row r="336" spans="1:7" ht="51">
      <c r="A336" s="13"/>
      <c r="B336" s="13"/>
      <c r="C336" s="13"/>
      <c r="D336" s="14" t="s">
        <v>365</v>
      </c>
      <c r="E336" s="13"/>
      <c r="F336" s="13"/>
      <c r="G336" s="13"/>
    </row>
    <row r="337" spans="1:7">
      <c r="A337" s="10" t="s">
        <v>366</v>
      </c>
      <c r="B337" s="10" t="s">
        <v>15</v>
      </c>
      <c r="C337" s="10" t="s">
        <v>20</v>
      </c>
      <c r="D337" s="19" t="s">
        <v>367</v>
      </c>
      <c r="E337" s="11">
        <v>1</v>
      </c>
      <c r="F337" s="11">
        <v>208.5</v>
      </c>
      <c r="G337" s="12">
        <f>ROUND(E337*F337,2)</f>
        <v>208.5</v>
      </c>
    </row>
    <row r="338" spans="1:7">
      <c r="A338" s="13"/>
      <c r="B338" s="13"/>
      <c r="C338" s="13"/>
      <c r="D338" s="14" t="s">
        <v>368</v>
      </c>
      <c r="E338" s="13"/>
      <c r="F338" s="13"/>
      <c r="G338" s="13"/>
    </row>
    <row r="339" spans="1:7">
      <c r="A339" s="10" t="s">
        <v>369</v>
      </c>
      <c r="B339" s="10" t="s">
        <v>15</v>
      </c>
      <c r="C339" s="10" t="s">
        <v>20</v>
      </c>
      <c r="D339" s="19" t="s">
        <v>370</v>
      </c>
      <c r="E339" s="11">
        <v>1</v>
      </c>
      <c r="F339" s="11">
        <v>1157.52</v>
      </c>
      <c r="G339" s="12">
        <f>ROUND(E339*F339,2)</f>
        <v>1157.52</v>
      </c>
    </row>
    <row r="340" spans="1:7" ht="40.799999999999997">
      <c r="A340" s="13"/>
      <c r="B340" s="13"/>
      <c r="C340" s="13"/>
      <c r="D340" s="14" t="s">
        <v>371</v>
      </c>
      <c r="E340" s="13"/>
      <c r="F340" s="13"/>
      <c r="G340" s="13"/>
    </row>
    <row r="341" spans="1:7">
      <c r="A341" s="10" t="s">
        <v>372</v>
      </c>
      <c r="B341" s="10" t="s">
        <v>15</v>
      </c>
      <c r="C341" s="10" t="s">
        <v>211</v>
      </c>
      <c r="D341" s="19" t="s">
        <v>373</v>
      </c>
      <c r="E341" s="11">
        <v>1</v>
      </c>
      <c r="F341" s="11">
        <v>1000</v>
      </c>
      <c r="G341" s="12">
        <f>ROUND(E341*F341,2)</f>
        <v>1000</v>
      </c>
    </row>
    <row r="342" spans="1:7" ht="20.399999999999999">
      <c r="A342" s="13"/>
      <c r="B342" s="13"/>
      <c r="C342" s="13"/>
      <c r="D342" s="14" t="s">
        <v>374</v>
      </c>
      <c r="E342" s="13"/>
      <c r="F342" s="13"/>
      <c r="G342" s="13"/>
    </row>
    <row r="343" spans="1:7">
      <c r="A343" s="10" t="s">
        <v>375</v>
      </c>
      <c r="B343" s="10" t="s">
        <v>15</v>
      </c>
      <c r="C343" s="10" t="s">
        <v>211</v>
      </c>
      <c r="D343" s="19" t="s">
        <v>376</v>
      </c>
      <c r="E343" s="11">
        <v>1</v>
      </c>
      <c r="F343" s="11">
        <v>1500</v>
      </c>
      <c r="G343" s="12">
        <f>ROUND(E343*F343,2)</f>
        <v>1500</v>
      </c>
    </row>
    <row r="344" spans="1:7" ht="20.399999999999999">
      <c r="A344" s="13"/>
      <c r="B344" s="13"/>
      <c r="C344" s="13"/>
      <c r="D344" s="14" t="s">
        <v>377</v>
      </c>
      <c r="E344" s="13"/>
      <c r="F344" s="13"/>
      <c r="G344" s="13"/>
    </row>
    <row r="345" spans="1:7">
      <c r="A345" s="13"/>
      <c r="B345" s="13"/>
      <c r="C345" s="13"/>
      <c r="D345" s="20" t="s">
        <v>378</v>
      </c>
      <c r="E345" s="15">
        <v>1</v>
      </c>
      <c r="F345" s="9">
        <f>G317+G319+G321+G323+G325+G327+G329+G331+G333+G335+G337+G339+G341+G343</f>
        <v>39873.949999999997</v>
      </c>
      <c r="G345" s="9">
        <f>ROUND(F345*E345,2)</f>
        <v>39873.949999999997</v>
      </c>
    </row>
    <row r="346" spans="1:7" ht="1.05" customHeight="1">
      <c r="A346" s="16"/>
      <c r="B346" s="16"/>
      <c r="C346" s="16"/>
      <c r="D346" s="21"/>
      <c r="E346" s="16"/>
      <c r="F346" s="16"/>
      <c r="G346" s="16"/>
    </row>
    <row r="347" spans="1:7">
      <c r="A347" s="7" t="s">
        <v>379</v>
      </c>
      <c r="B347" s="7" t="s">
        <v>11</v>
      </c>
      <c r="C347" s="7" t="s">
        <v>12</v>
      </c>
      <c r="D347" s="18" t="s">
        <v>380</v>
      </c>
      <c r="E347" s="8">
        <f>E350</f>
        <v>1</v>
      </c>
      <c r="F347" s="9">
        <f>F350</f>
        <v>5395.32</v>
      </c>
      <c r="G347" s="9">
        <f>G350</f>
        <v>5395.32</v>
      </c>
    </row>
    <row r="348" spans="1:7">
      <c r="A348" s="10" t="s">
        <v>381</v>
      </c>
      <c r="B348" s="10" t="s">
        <v>15</v>
      </c>
      <c r="C348" s="10" t="s">
        <v>20</v>
      </c>
      <c r="D348" s="19" t="s">
        <v>380</v>
      </c>
      <c r="E348" s="11">
        <v>0.88</v>
      </c>
      <c r="F348" s="11">
        <v>6131.04</v>
      </c>
      <c r="G348" s="12">
        <f>ROUND(E348*F348,2)</f>
        <v>5395.32</v>
      </c>
    </row>
    <row r="349" spans="1:7" ht="20.399999999999999">
      <c r="A349" s="13"/>
      <c r="B349" s="13"/>
      <c r="C349" s="13"/>
      <c r="D349" s="14" t="s">
        <v>382</v>
      </c>
      <c r="E349" s="13"/>
      <c r="F349" s="13"/>
      <c r="G349" s="13"/>
    </row>
    <row r="350" spans="1:7">
      <c r="A350" s="13"/>
      <c r="B350" s="13"/>
      <c r="C350" s="13"/>
      <c r="D350" s="20" t="s">
        <v>383</v>
      </c>
      <c r="E350" s="15">
        <v>1</v>
      </c>
      <c r="F350" s="9">
        <f>G348</f>
        <v>5395.32</v>
      </c>
      <c r="G350" s="9">
        <f>ROUND(F350*E350,2)</f>
        <v>5395.32</v>
      </c>
    </row>
    <row r="351" spans="1:7" ht="1.05" customHeight="1">
      <c r="A351" s="16"/>
      <c r="B351" s="16"/>
      <c r="C351" s="16"/>
      <c r="D351" s="21"/>
      <c r="E351" s="16"/>
      <c r="F351" s="16"/>
      <c r="G351" s="16"/>
    </row>
    <row r="352" spans="1:7">
      <c r="A352" s="13"/>
      <c r="B352" s="13"/>
      <c r="C352" s="13"/>
      <c r="D352" s="20" t="s">
        <v>384</v>
      </c>
      <c r="E352" s="15">
        <v>1</v>
      </c>
      <c r="F352" s="9">
        <f>G33+G72+G101+G128+G169+G202+G245+G262+G297+G314+G345+G350</f>
        <v>220317.64</v>
      </c>
      <c r="G352" s="9">
        <f>ROUND(F352*E352,2)</f>
        <v>220317.64</v>
      </c>
    </row>
    <row r="353" spans="1:7">
      <c r="A353" s="13"/>
      <c r="B353" s="13"/>
      <c r="C353" s="13"/>
      <c r="D353" s="14"/>
      <c r="E353" s="13"/>
      <c r="F353" s="13"/>
      <c r="G353" s="13"/>
    </row>
  </sheetData>
  <dataValidations count="1">
    <dataValidation type="list" allowBlank="1" showInputMessage="1" showErrorMessage="1" sqref="B4:B353">
      <formula1>"Capítulo,Partida,Mano de obra,Maquinaria,Material,Otros,"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dc:creator>
  <cp:lastModifiedBy>JOSEP</cp:lastModifiedBy>
  <dcterms:created xsi:type="dcterms:W3CDTF">2025-04-01T17:55:35Z</dcterms:created>
  <dcterms:modified xsi:type="dcterms:W3CDTF">2025-04-01T17:57:15Z</dcterms:modified>
</cp:coreProperties>
</file>