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X:\SSCC\EQUIPAM\Expedients 2025\2025 ED 0474 Obert didàctic\Documentació\"/>
    </mc:Choice>
  </mc:AlternateContent>
  <xr:revisionPtr revIDLastSave="0" documentId="13_ncr:1_{C35B81A8-4771-439D-BA96-B7E38FFE2B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erta economica" sheetId="1" r:id="rId1"/>
    <sheet name="Oferta Tècnic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A15" i="1"/>
  <c r="E15" i="1" s="1"/>
  <c r="M14" i="1"/>
  <c r="L14" i="1"/>
  <c r="K14" i="1"/>
  <c r="A14" i="1"/>
  <c r="E14" i="1" s="1"/>
  <c r="M13" i="1"/>
  <c r="L13" i="1"/>
  <c r="K13" i="1"/>
  <c r="A13" i="1"/>
  <c r="E13" i="1" s="1"/>
  <c r="M12" i="1"/>
  <c r="L12" i="1"/>
  <c r="K12" i="1"/>
  <c r="D12" i="1"/>
  <c r="B12" i="1"/>
  <c r="A12" i="1"/>
  <c r="E12" i="1" s="1"/>
  <c r="M11" i="1"/>
  <c r="L11" i="1"/>
  <c r="K11" i="1"/>
  <c r="E11" i="1"/>
  <c r="D11" i="1"/>
  <c r="A11" i="1"/>
  <c r="B11" i="1" s="1"/>
  <c r="M10" i="1"/>
  <c r="L10" i="1"/>
  <c r="K10" i="1"/>
  <c r="E10" i="1"/>
  <c r="D10" i="1"/>
  <c r="A10" i="1"/>
  <c r="B10" i="1" s="1"/>
  <c r="M9" i="1"/>
  <c r="L9" i="1"/>
  <c r="K9" i="1"/>
  <c r="E9" i="1"/>
  <c r="D9" i="1"/>
  <c r="B9" i="1"/>
  <c r="A9" i="1"/>
  <c r="M8" i="1"/>
  <c r="L8" i="1"/>
  <c r="K8" i="1"/>
  <c r="A8" i="1"/>
  <c r="E8" i="1" s="1"/>
  <c r="M7" i="1"/>
  <c r="L7" i="1"/>
  <c r="K7" i="1"/>
  <c r="E7" i="1"/>
  <c r="A7" i="1"/>
  <c r="D7" i="1" s="1"/>
  <c r="M6" i="1"/>
  <c r="L6" i="1"/>
  <c r="K6" i="1"/>
  <c r="A6" i="1"/>
  <c r="B6" i="1" s="1"/>
  <c r="M16" i="1" l="1"/>
  <c r="L16" i="1"/>
  <c r="G9" i="1"/>
  <c r="G10" i="1"/>
  <c r="H11" i="1"/>
  <c r="H12" i="1"/>
  <c r="G12" i="1"/>
  <c r="G11" i="1"/>
  <c r="D13" i="1"/>
  <c r="B13" i="1"/>
  <c r="H13" i="1" s="1"/>
  <c r="B15" i="1"/>
  <c r="H15" i="1" s="1"/>
  <c r="H9" i="1"/>
  <c r="D6" i="1"/>
  <c r="E6" i="1"/>
  <c r="B8" i="1"/>
  <c r="G8" i="1" s="1"/>
  <c r="D15" i="1"/>
  <c r="D8" i="1"/>
  <c r="H10" i="1"/>
  <c r="D14" i="1"/>
  <c r="B14" i="1"/>
  <c r="G14" i="1" s="1"/>
  <c r="B7" i="1"/>
  <c r="G7" i="1" s="1"/>
  <c r="H7" i="1" l="1"/>
  <c r="H8" i="1"/>
  <c r="G15" i="1"/>
  <c r="H14" i="1"/>
  <c r="H6" i="1"/>
  <c r="G6" i="1"/>
  <c r="G13" i="1"/>
</calcChain>
</file>

<file path=xl/sharedStrings.xml><?xml version="1.0" encoding="utf-8"?>
<sst xmlns="http://schemas.openxmlformats.org/spreadsheetml/2006/main" count="14" uniqueCount="13">
  <si>
    <t>Qtat mínima</t>
  </si>
  <si>
    <t>Codi article</t>
  </si>
  <si>
    <t>Descripció article</t>
  </si>
  <si>
    <t>Preu unitari de licitació IVA exclòs</t>
  </si>
  <si>
    <t>%IVA</t>
  </si>
  <si>
    <t>Import total de licitació IVA exclòs</t>
  </si>
  <si>
    <t>Import total de licitació IVA inclòs</t>
  </si>
  <si>
    <t>Import unitari ofert IVA exclòs</t>
  </si>
  <si>
    <t>Qtat màxima d'articles oferts</t>
  </si>
  <si>
    <t>Import total ofert  IVA exclòs</t>
  </si>
  <si>
    <t>Import total ofert IVA inclòs</t>
  </si>
  <si>
    <t>CONJUNTS MATERIAL DIDÀCTIC</t>
  </si>
  <si>
    <t>Mesos garantia (0, 6 o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</si>
</sst>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1" applyNumberFormat="1" applyFont="1" applyAlignment="1">
      <alignment horizontal="right"/>
    </xf>
    <xf numFmtId="1" fontId="2" fillId="0" borderId="0" xfId="1" applyNumberFormat="1" applyFont="1" applyAlignment="1">
      <alignment horizontal="right"/>
    </xf>
    <xf numFmtId="164" fontId="3" fillId="2" borderId="1" xfId="2" applyNumberFormat="1" applyFont="1" applyFill="1" applyBorder="1" applyAlignment="1">
      <alignment horizontal="center" vertical="center" textRotation="90" wrapText="1"/>
    </xf>
    <xf numFmtId="164" fontId="4" fillId="3" borderId="1" xfId="2" applyNumberFormat="1" applyFont="1" applyFill="1" applyBorder="1" applyAlignment="1">
      <alignment horizontal="center" vertical="center" textRotation="90" wrapText="1"/>
    </xf>
    <xf numFmtId="164" fontId="3" fillId="4" borderId="1" xfId="2" applyNumberFormat="1" applyFont="1" applyFill="1" applyBorder="1" applyAlignment="1">
      <alignment horizontal="center" vertical="center" textRotation="90" wrapText="1"/>
    </xf>
    <xf numFmtId="164" fontId="3" fillId="4" borderId="2" xfId="2" applyNumberFormat="1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4" fontId="2" fillId="0" borderId="7" xfId="1" applyNumberFormat="1" applyFont="1" applyFill="1" applyBorder="1" applyAlignment="1">
      <alignment horizontal="right"/>
    </xf>
    <xf numFmtId="1" fontId="2" fillId="0" borderId="7" xfId="1" applyNumberFormat="1" applyFont="1" applyFill="1" applyBorder="1" applyAlignment="1">
      <alignment horizontal="right"/>
    </xf>
    <xf numFmtId="3" fontId="2" fillId="5" borderId="7" xfId="2" applyNumberFormat="1" applyFont="1" applyFill="1" applyBorder="1" applyAlignment="1" applyProtection="1">
      <alignment horizontal="right"/>
      <protection locked="0"/>
    </xf>
    <xf numFmtId="3" fontId="5" fillId="4" borderId="7" xfId="0" applyNumberFormat="1" applyFont="1" applyFill="1" applyBorder="1" applyAlignment="1">
      <alignment horizontal="right" vertical="center"/>
    </xf>
    <xf numFmtId="4" fontId="5" fillId="4" borderId="7" xfId="0" applyNumberFormat="1" applyFont="1" applyFill="1" applyBorder="1" applyAlignment="1">
      <alignment horizontal="right" vertical="center"/>
    </xf>
    <xf numFmtId="4" fontId="5" fillId="4" borderId="8" xfId="0" applyNumberFormat="1" applyFont="1" applyFill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4" fontId="2" fillId="0" borderId="11" xfId="1" applyNumberFormat="1" applyFont="1" applyFill="1" applyBorder="1" applyAlignment="1">
      <alignment horizontal="right"/>
    </xf>
    <xf numFmtId="1" fontId="2" fillId="0" borderId="11" xfId="1" applyNumberFormat="1" applyFont="1" applyFill="1" applyBorder="1" applyAlignment="1">
      <alignment horizontal="right"/>
    </xf>
    <xf numFmtId="3" fontId="2" fillId="5" borderId="11" xfId="2" applyNumberFormat="1" applyFont="1" applyFill="1" applyBorder="1" applyAlignment="1" applyProtection="1">
      <alignment horizontal="right"/>
      <protection locked="0"/>
    </xf>
    <xf numFmtId="3" fontId="5" fillId="4" borderId="11" xfId="0" applyNumberFormat="1" applyFont="1" applyFill="1" applyBorder="1" applyAlignment="1">
      <alignment horizontal="right" vertical="center"/>
    </xf>
    <xf numFmtId="4" fontId="5" fillId="4" borderId="11" xfId="0" applyNumberFormat="1" applyFont="1" applyFill="1" applyBorder="1" applyAlignment="1">
      <alignment horizontal="right" vertical="center"/>
    </xf>
    <xf numFmtId="4" fontId="5" fillId="4" borderId="12" xfId="0" applyNumberFormat="1" applyFont="1" applyFill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left"/>
    </xf>
    <xf numFmtId="4" fontId="2" fillId="0" borderId="14" xfId="1" applyNumberFormat="1" applyFont="1" applyFill="1" applyBorder="1" applyAlignment="1">
      <alignment horizontal="right"/>
    </xf>
    <xf numFmtId="1" fontId="2" fillId="0" borderId="14" xfId="1" applyNumberFormat="1" applyFont="1" applyFill="1" applyBorder="1" applyAlignment="1">
      <alignment horizontal="right"/>
    </xf>
    <xf numFmtId="3" fontId="2" fillId="5" borderId="14" xfId="2" applyNumberFormat="1" applyFont="1" applyFill="1" applyBorder="1" applyAlignment="1" applyProtection="1">
      <alignment horizontal="right"/>
      <protection locked="0"/>
    </xf>
    <xf numFmtId="3" fontId="5" fillId="4" borderId="14" xfId="0" applyNumberFormat="1" applyFont="1" applyFill="1" applyBorder="1" applyAlignment="1">
      <alignment horizontal="right" vertical="center"/>
    </xf>
    <xf numFmtId="4" fontId="5" fillId="4" borderId="14" xfId="0" applyNumberFormat="1" applyFont="1" applyFill="1" applyBorder="1" applyAlignment="1">
      <alignment horizontal="right" vertical="center"/>
    </xf>
    <xf numFmtId="4" fontId="5" fillId="4" borderId="15" xfId="0" applyNumberFormat="1" applyFont="1" applyFill="1" applyBorder="1" applyAlignment="1">
      <alignment horizontal="right" vertical="center"/>
    </xf>
    <xf numFmtId="3" fontId="2" fillId="0" borderId="9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11" xfId="0" applyFont="1" applyBorder="1"/>
    <xf numFmtId="0" fontId="2" fillId="0" borderId="14" xfId="0" applyFont="1" applyBorder="1"/>
    <xf numFmtId="4" fontId="2" fillId="5" borderId="7" xfId="2" applyNumberFormat="1" applyFont="1" applyFill="1" applyBorder="1" applyAlignment="1" applyProtection="1">
      <alignment horizontal="right"/>
      <protection locked="0"/>
    </xf>
    <xf numFmtId="4" fontId="2" fillId="5" borderId="11" xfId="2" applyNumberFormat="1" applyFont="1" applyFill="1" applyBorder="1" applyAlignment="1" applyProtection="1">
      <alignment horizontal="right"/>
      <protection locked="0"/>
    </xf>
    <xf numFmtId="4" fontId="2" fillId="5" borderId="14" xfId="2" applyNumberFormat="1" applyFont="1" applyFill="1" applyBorder="1" applyAlignment="1" applyProtection="1">
      <alignment horizontal="right"/>
      <protection locked="0"/>
    </xf>
    <xf numFmtId="4" fontId="3" fillId="0" borderId="16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0" fontId="0" fillId="0" borderId="17" xfId="0" applyBorder="1"/>
    <xf numFmtId="0" fontId="6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7DA314EC-0414-40A4-BD34-C897DBA8F0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SCC\EQUIPAM\Expedients%202025\2025%20ED%200361%20Obert%20Laboratori\ARTICLES%20ESTUDI%20OBERTS%202025\Annex%20Equip.%20Espec&#237;fic%202025.xlsx" TargetMode="External"/><Relationship Id="rId1" Type="http://schemas.openxmlformats.org/officeDocument/2006/relationships/externalLinkPath" Target="/SSCC/EQUIPAM/Expedients%202025/2025%20ED%200361%20Obert%20Laboratori/ARTICLES%20ESTUDI%20OBERTS%202025/Annex%20Equip.%20Espec&#237;f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biliari Fora AM"/>
      <sheetName val="Didàctic"/>
      <sheetName val="oferta didàctic"/>
      <sheetName val="Tecnologia"/>
      <sheetName val=" Oferta eco. Tecno"/>
      <sheetName val="Laboratori "/>
      <sheetName val="Oferta economica"/>
    </sheetNames>
    <sheetDataSet>
      <sheetData sheetId="0">
        <row r="1">
          <cell r="C1"/>
          <cell r="D1"/>
          <cell r="E1"/>
          <cell r="Q1"/>
        </row>
        <row r="2">
          <cell r="C2"/>
          <cell r="D2"/>
          <cell r="E2"/>
          <cell r="J2" t="str">
            <v xml:space="preserve">Contractes </v>
          </cell>
          <cell r="K2" t="str">
            <v>Restringit</v>
          </cell>
          <cell r="L2" t="str">
            <v xml:space="preserve">Simplificat </v>
          </cell>
          <cell r="M2" t="str">
            <v>Abreujat</v>
          </cell>
          <cell r="N2"/>
          <cell r="O2"/>
          <cell r="P2"/>
          <cell r="Q2"/>
        </row>
        <row r="3">
          <cell r="E3"/>
          <cell r="J3" t="str">
            <v>Import</v>
          </cell>
          <cell r="K3">
            <v>220999.99</v>
          </cell>
          <cell r="L3">
            <v>139999.99</v>
          </cell>
          <cell r="M3">
            <v>59999.99</v>
          </cell>
          <cell r="N3"/>
          <cell r="O3"/>
          <cell r="P3"/>
          <cell r="Q3"/>
        </row>
        <row r="4">
          <cell r="C4"/>
          <cell r="D4"/>
          <cell r="E4" t="str">
            <v>MATERIAL ESPORTIU</v>
          </cell>
          <cell r="Q4"/>
        </row>
        <row r="5">
          <cell r="C5" t="str">
            <v>Codi A</v>
          </cell>
          <cell r="D5" t="str">
            <v>Familia</v>
          </cell>
          <cell r="E5" t="str">
            <v>Descripció del article</v>
          </cell>
          <cell r="F5" t="str">
            <v>Estoc 24</v>
          </cell>
          <cell r="G5" t="str">
            <v>Compres 2024</v>
          </cell>
          <cell r="H5" t="str">
            <v xml:space="preserve">Peticions 22 + 23 </v>
          </cell>
          <cell r="I5" t="str">
            <v>Peticions Últims 3 anys (24-22)</v>
          </cell>
          <cell r="J5" t="str">
            <v xml:space="preserve"> %</v>
          </cell>
          <cell r="K5" t="str">
            <v>Preu unitari IVA exclòs</v>
          </cell>
          <cell r="L5" t="str">
            <v>Preu unitaris amb IVA</v>
          </cell>
          <cell r="M5" t="str">
            <v xml:space="preserve">Import total a comprar per article (21-22) </v>
          </cell>
          <cell r="N5" t="str">
            <v>% Import total sense IVA 20-22</v>
          </cell>
          <cell r="O5" t="str">
            <v>Import aproximat segons preu unitari licitació</v>
          </cell>
          <cell r="P5" t="str">
            <v>Quantitat segons l'import de licitació</v>
          </cell>
          <cell r="Q5" t="str">
            <v>Import per l'import del contracte</v>
          </cell>
          <cell r="R5" t="str">
            <v>Quantitats finals  l'import de licitació TOTAL articles</v>
          </cell>
        </row>
        <row r="6">
          <cell r="C6" t="str">
            <v>24399 A</v>
          </cell>
          <cell r="D6" t="str">
            <v>0401</v>
          </cell>
          <cell r="E6" t="str">
            <v>Tanca atletisme</v>
          </cell>
          <cell r="F6">
            <v>22</v>
          </cell>
          <cell r="G6">
            <v>20</v>
          </cell>
          <cell r="H6">
            <v>53</v>
          </cell>
          <cell r="I6">
            <v>42</v>
          </cell>
          <cell r="J6">
            <v>9.6374483708122991E-3</v>
          </cell>
          <cell r="K6">
            <v>169</v>
          </cell>
          <cell r="L6">
            <v>204.48999999999998</v>
          </cell>
          <cell r="M6">
            <v>8588.58</v>
          </cell>
          <cell r="N6">
            <v>1.7659835443573366</v>
          </cell>
          <cell r="O6">
            <v>1765.9835443573368</v>
          </cell>
          <cell r="P6">
            <v>10</v>
          </cell>
          <cell r="Q6">
            <v>1690</v>
          </cell>
          <cell r="R6">
            <v>15</v>
          </cell>
        </row>
        <row r="7">
          <cell r="C7" t="str">
            <v>24400 A</v>
          </cell>
          <cell r="D7" t="str">
            <v>0401</v>
          </cell>
          <cell r="E7" t="str">
            <v>Taula ping-pong</v>
          </cell>
          <cell r="F7">
            <v>5</v>
          </cell>
          <cell r="G7">
            <v>8</v>
          </cell>
          <cell r="H7">
            <v>35</v>
          </cell>
          <cell r="I7">
            <v>13</v>
          </cell>
          <cell r="J7">
            <v>2.9830197338228544E-3</v>
          </cell>
          <cell r="K7">
            <v>345</v>
          </cell>
          <cell r="L7">
            <v>417.45</v>
          </cell>
          <cell r="M7">
            <v>5426.8499999999995</v>
          </cell>
          <cell r="N7">
            <v>1.1158687230829325</v>
          </cell>
          <cell r="O7">
            <v>1115.8687230829325</v>
          </cell>
          <cell r="P7">
            <v>3</v>
          </cell>
          <cell r="Q7">
            <v>1035</v>
          </cell>
          <cell r="R7">
            <v>3</v>
          </cell>
        </row>
        <row r="8">
          <cell r="C8" t="str">
            <v>24401 A</v>
          </cell>
          <cell r="D8" t="str">
            <v>0401</v>
          </cell>
          <cell r="E8" t="str">
            <v>Trampolí tipus Reuthers</v>
          </cell>
          <cell r="F8">
            <v>35</v>
          </cell>
          <cell r="G8">
            <v>14</v>
          </cell>
          <cell r="H8">
            <v>17</v>
          </cell>
          <cell r="I8">
            <v>49</v>
          </cell>
          <cell r="J8">
            <v>1.1243689765947683E-2</v>
          </cell>
          <cell r="K8">
            <v>735</v>
          </cell>
          <cell r="L8">
            <v>889.35</v>
          </cell>
          <cell r="M8">
            <v>43578.15</v>
          </cell>
          <cell r="N8">
            <v>8.9605378064284977</v>
          </cell>
          <cell r="O8">
            <v>8960.5378064284978</v>
          </cell>
          <cell r="P8">
            <v>12</v>
          </cell>
          <cell r="Q8">
            <v>8820</v>
          </cell>
          <cell r="R8">
            <v>10</v>
          </cell>
        </row>
        <row r="9">
          <cell r="C9" t="str">
            <v>24429 A</v>
          </cell>
          <cell r="D9" t="str">
            <v>0401</v>
          </cell>
          <cell r="E9" t="str">
            <v>Joc de 2 Porteries handbol i fútbol-sala</v>
          </cell>
          <cell r="F9">
            <v>6</v>
          </cell>
          <cell r="G9">
            <v>4</v>
          </cell>
          <cell r="H9">
            <v>6</v>
          </cell>
          <cell r="I9">
            <v>10</v>
          </cell>
          <cell r="J9">
            <v>2.294630564479119E-3</v>
          </cell>
          <cell r="K9">
            <v>1279</v>
          </cell>
          <cell r="L9">
            <v>1547.59</v>
          </cell>
          <cell r="M9">
            <v>15475.9</v>
          </cell>
          <cell r="N9">
            <v>3.1821540620358322</v>
          </cell>
          <cell r="O9">
            <v>3182.1540620358323</v>
          </cell>
          <cell r="P9">
            <v>2</v>
          </cell>
          <cell r="Q9">
            <v>2558</v>
          </cell>
          <cell r="R9">
            <v>3</v>
          </cell>
        </row>
        <row r="10">
          <cell r="C10" t="str">
            <v>24447 A</v>
          </cell>
          <cell r="D10" t="str">
            <v>0401</v>
          </cell>
          <cell r="E10" t="str">
            <v>Banc suec d'una plaça</v>
          </cell>
          <cell r="F10">
            <v>28</v>
          </cell>
          <cell r="G10">
            <v>22</v>
          </cell>
          <cell r="H10">
            <v>0</v>
          </cell>
          <cell r="I10">
            <v>50</v>
          </cell>
          <cell r="J10">
            <v>1.1473152822395595E-2</v>
          </cell>
          <cell r="K10">
            <v>197</v>
          </cell>
          <cell r="L10">
            <v>238.37</v>
          </cell>
          <cell r="M10">
            <v>11918.5</v>
          </cell>
          <cell r="N10">
            <v>2.450681588041669</v>
          </cell>
          <cell r="O10">
            <v>2450.6815880416689</v>
          </cell>
          <cell r="P10">
            <v>12</v>
          </cell>
          <cell r="Q10">
            <v>2364</v>
          </cell>
          <cell r="R10">
            <v>10</v>
          </cell>
        </row>
        <row r="11">
          <cell r="C11" t="str">
            <v>24448 A</v>
          </cell>
          <cell r="D11" t="str">
            <v>0401</v>
          </cell>
          <cell r="E11" t="str">
            <v>Banc suec de tres places</v>
          </cell>
          <cell r="F11">
            <v>115</v>
          </cell>
          <cell r="G11">
            <v>70</v>
          </cell>
          <cell r="H11">
            <v>54</v>
          </cell>
          <cell r="I11">
            <v>185</v>
          </cell>
          <cell r="J11">
            <v>4.2450665442863696E-2</v>
          </cell>
          <cell r="K11">
            <v>337</v>
          </cell>
          <cell r="L11">
            <v>407.77</v>
          </cell>
          <cell r="M11">
            <v>75437.45</v>
          </cell>
          <cell r="N11">
            <v>15.511446051417041</v>
          </cell>
          <cell r="O11">
            <v>15511.446051417041</v>
          </cell>
          <cell r="P11">
            <v>46</v>
          </cell>
          <cell r="Q11">
            <v>15502</v>
          </cell>
          <cell r="R11">
            <v>30</v>
          </cell>
        </row>
        <row r="12">
          <cell r="C12" t="str">
            <v>24449 A</v>
          </cell>
          <cell r="D12" t="str">
            <v>0401</v>
          </cell>
          <cell r="E12" t="str">
            <v>Banc vestidor</v>
          </cell>
          <cell r="F12">
            <v>28</v>
          </cell>
          <cell r="G12">
            <v>30</v>
          </cell>
          <cell r="H12">
            <v>20</v>
          </cell>
          <cell r="I12">
            <v>58</v>
          </cell>
          <cell r="J12">
            <v>1.330885727397889E-2</v>
          </cell>
          <cell r="K12">
            <v>192</v>
          </cell>
          <cell r="L12">
            <v>232.32</v>
          </cell>
          <cell r="M12">
            <v>13474.56</v>
          </cell>
          <cell r="N12">
            <v>2.7706385953738097</v>
          </cell>
          <cell r="O12">
            <v>2770.6385953738099</v>
          </cell>
          <cell r="P12">
            <v>14</v>
          </cell>
          <cell r="Q12">
            <v>2688</v>
          </cell>
          <cell r="R12">
            <v>14.5</v>
          </cell>
        </row>
        <row r="13">
          <cell r="C13" t="str">
            <v>24450 A</v>
          </cell>
          <cell r="D13" t="e">
            <v>#N/A</v>
          </cell>
          <cell r="E13" t="str">
            <v>Cistella mini-basquet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2254</v>
          </cell>
          <cell r="L13">
            <v>2727.34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4</v>
          </cell>
        </row>
        <row r="14">
          <cell r="C14" t="str">
            <v>24451 A</v>
          </cell>
          <cell r="D14" t="str">
            <v>0401</v>
          </cell>
          <cell r="E14" t="str">
            <v>Espatllera dues places</v>
          </cell>
          <cell r="F14">
            <v>20</v>
          </cell>
          <cell r="G14">
            <v>10</v>
          </cell>
          <cell r="H14">
            <v>12</v>
          </cell>
          <cell r="I14">
            <v>30</v>
          </cell>
          <cell r="J14">
            <v>6.8838916934373566E-3</v>
          </cell>
          <cell r="K14">
            <v>697</v>
          </cell>
          <cell r="L14">
            <v>843.37</v>
          </cell>
          <cell r="M14">
            <v>25301.1</v>
          </cell>
          <cell r="N14">
            <v>5.2024113711625679</v>
          </cell>
          <cell r="O14">
            <v>5202.4113711625678</v>
          </cell>
          <cell r="P14">
            <v>7</v>
          </cell>
          <cell r="Q14">
            <v>4879</v>
          </cell>
          <cell r="R14">
            <v>5</v>
          </cell>
        </row>
        <row r="15">
          <cell r="C15" t="str">
            <v>24452 A</v>
          </cell>
          <cell r="D15" t="e">
            <v>#N/A</v>
          </cell>
          <cell r="E15" t="str">
            <v>Espatllera una plaça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286</v>
          </cell>
          <cell r="L15">
            <v>346.06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C16" t="str">
            <v>24453 A</v>
          </cell>
          <cell r="D16" t="e">
            <v>#N/A</v>
          </cell>
          <cell r="E16" t="str">
            <v>Joc de 2 porteries de bàsquet, fixes</v>
          </cell>
          <cell r="F16">
            <v>2</v>
          </cell>
          <cell r="G16">
            <v>2</v>
          </cell>
          <cell r="H16">
            <v>2</v>
          </cell>
          <cell r="I16">
            <v>4</v>
          </cell>
          <cell r="J16">
            <v>9.1785222579164757E-4</v>
          </cell>
          <cell r="K16">
            <v>3113</v>
          </cell>
          <cell r="L16">
            <v>3766.73</v>
          </cell>
          <cell r="M16">
            <v>15066.92</v>
          </cell>
          <cell r="N16">
            <v>3.0980596075426257</v>
          </cell>
          <cell r="O16">
            <v>3098.0596075426256</v>
          </cell>
          <cell r="P16">
            <v>1</v>
          </cell>
          <cell r="Q16">
            <v>3113</v>
          </cell>
          <cell r="R16">
            <v>4</v>
          </cell>
        </row>
        <row r="17">
          <cell r="C17" t="str">
            <v>24454 A</v>
          </cell>
          <cell r="D17" t="str">
            <v>0401</v>
          </cell>
          <cell r="E17" t="str">
            <v>Joc de saltòmetre d'alçada</v>
          </cell>
          <cell r="F17">
            <v>20</v>
          </cell>
          <cell r="G17">
            <v>11</v>
          </cell>
          <cell r="H17">
            <v>12</v>
          </cell>
          <cell r="I17">
            <v>31</v>
          </cell>
          <cell r="J17">
            <v>7.1133547498852681E-3</v>
          </cell>
          <cell r="K17">
            <v>288</v>
          </cell>
          <cell r="L17">
            <v>348.48</v>
          </cell>
          <cell r="M17">
            <v>10802.880000000001</v>
          </cell>
          <cell r="N17">
            <v>2.2212878393945199</v>
          </cell>
          <cell r="O17">
            <v>2221.2878393945198</v>
          </cell>
          <cell r="P17">
            <v>8</v>
          </cell>
          <cell r="Q17">
            <v>2304</v>
          </cell>
          <cell r="R17">
            <v>8</v>
          </cell>
        </row>
        <row r="18">
          <cell r="C18" t="str">
            <v>24455 A</v>
          </cell>
          <cell r="D18" t="str">
            <v>0401</v>
          </cell>
          <cell r="E18" t="str">
            <v>Màrfega tipus "tatami"</v>
          </cell>
          <cell r="F18">
            <v>162</v>
          </cell>
          <cell r="G18">
            <v>110</v>
          </cell>
          <cell r="H18">
            <v>170</v>
          </cell>
          <cell r="I18">
            <v>272</v>
          </cell>
          <cell r="J18">
            <v>6.2413951353832035E-2</v>
          </cell>
          <cell r="K18">
            <v>175</v>
          </cell>
          <cell r="L18">
            <v>211.75</v>
          </cell>
          <cell r="M18">
            <v>57596</v>
          </cell>
          <cell r="N18">
            <v>11.842887674191212</v>
          </cell>
          <cell r="O18">
            <v>11842.887674191212</v>
          </cell>
          <cell r="P18">
            <v>68</v>
          </cell>
          <cell r="Q18">
            <v>11900</v>
          </cell>
          <cell r="R18">
            <v>50</v>
          </cell>
        </row>
        <row r="19">
          <cell r="C19" t="str">
            <v>24456 A</v>
          </cell>
          <cell r="D19" t="str">
            <v>0401</v>
          </cell>
          <cell r="E19" t="str">
            <v>Matalàs caigudes</v>
          </cell>
          <cell r="F19">
            <v>25</v>
          </cell>
          <cell r="G19">
            <v>19</v>
          </cell>
          <cell r="H19">
            <v>30</v>
          </cell>
          <cell r="I19">
            <v>44</v>
          </cell>
          <cell r="J19">
            <v>1.0096374483708122E-2</v>
          </cell>
          <cell r="K19">
            <v>968</v>
          </cell>
          <cell r="L19">
            <v>1171.28</v>
          </cell>
          <cell r="M19">
            <v>51536.32</v>
          </cell>
          <cell r="N19">
            <v>10.596896466788911</v>
          </cell>
          <cell r="O19">
            <v>10596.89646678891</v>
          </cell>
          <cell r="P19">
            <v>11</v>
          </cell>
          <cell r="Q19">
            <v>10648</v>
          </cell>
          <cell r="R19">
            <v>8</v>
          </cell>
        </row>
        <row r="20">
          <cell r="C20" t="str">
            <v>24457 A</v>
          </cell>
          <cell r="D20" t="str">
            <v>0401</v>
          </cell>
          <cell r="E20" t="str">
            <v>Matalàs escuma 10 cm de gruix</v>
          </cell>
          <cell r="F20">
            <v>87</v>
          </cell>
          <cell r="G20">
            <v>98</v>
          </cell>
          <cell r="H20">
            <v>199</v>
          </cell>
          <cell r="I20">
            <v>185</v>
          </cell>
          <cell r="J20">
            <v>4.2450665442863696E-2</v>
          </cell>
          <cell r="K20">
            <v>186</v>
          </cell>
          <cell r="L20">
            <v>225.06</v>
          </cell>
          <cell r="M20">
            <v>41636.1</v>
          </cell>
          <cell r="N20">
            <v>8.5612135476663784</v>
          </cell>
          <cell r="O20">
            <v>8561.2135476663789</v>
          </cell>
          <cell r="P20">
            <v>46</v>
          </cell>
          <cell r="Q20">
            <v>8556</v>
          </cell>
          <cell r="R20">
            <v>50</v>
          </cell>
        </row>
        <row r="21">
          <cell r="C21" t="str">
            <v>24458 A</v>
          </cell>
          <cell r="D21" t="str">
            <v>0401</v>
          </cell>
          <cell r="E21" t="str">
            <v>Mini-trampolí</v>
          </cell>
          <cell r="F21">
            <v>43</v>
          </cell>
          <cell r="G21">
            <v>20</v>
          </cell>
          <cell r="H21">
            <v>30</v>
          </cell>
          <cell r="I21">
            <v>63</v>
          </cell>
          <cell r="J21">
            <v>1.445617255621845E-2</v>
          </cell>
          <cell r="K21">
            <v>775</v>
          </cell>
          <cell r="L21">
            <v>937.75</v>
          </cell>
          <cell r="M21">
            <v>59078.25</v>
          </cell>
          <cell r="N21">
            <v>12.14766787168878</v>
          </cell>
          <cell r="O21">
            <v>12147.66787168878</v>
          </cell>
          <cell r="P21">
            <v>16</v>
          </cell>
          <cell r="Q21">
            <v>12400</v>
          </cell>
          <cell r="R21">
            <v>8</v>
          </cell>
        </row>
        <row r="22">
          <cell r="C22" t="str">
            <v>24459 A</v>
          </cell>
          <cell r="D22" t="str">
            <v>0401</v>
          </cell>
          <cell r="E22" t="str">
            <v>Pals i xarxa d'usos múltiples</v>
          </cell>
          <cell r="F22">
            <v>11</v>
          </cell>
          <cell r="G22">
            <v>8</v>
          </cell>
          <cell r="H22">
            <v>6</v>
          </cell>
          <cell r="I22">
            <v>19</v>
          </cell>
          <cell r="J22">
            <v>4.3597980725103257E-3</v>
          </cell>
          <cell r="K22">
            <v>1081</v>
          </cell>
          <cell r="L22">
            <v>1308.01</v>
          </cell>
          <cell r="M22">
            <v>24852.19</v>
          </cell>
          <cell r="N22">
            <v>5.1101065113490192</v>
          </cell>
          <cell r="O22">
            <v>5110.1065113490195</v>
          </cell>
          <cell r="P22">
            <v>5</v>
          </cell>
          <cell r="Q22">
            <v>5405</v>
          </cell>
          <cell r="R22">
            <v>6</v>
          </cell>
        </row>
        <row r="23">
          <cell r="C23" t="str">
            <v>24460 A</v>
          </cell>
          <cell r="D23" t="str">
            <v>0401</v>
          </cell>
          <cell r="E23" t="str">
            <v>Piques 1200 x 30 mm diàmetre</v>
          </cell>
          <cell r="F23">
            <v>314</v>
          </cell>
          <cell r="G23">
            <v>100</v>
          </cell>
          <cell r="H23">
            <v>442</v>
          </cell>
          <cell r="I23">
            <v>414</v>
          </cell>
          <cell r="J23">
            <v>9.4997705369435526E-2</v>
          </cell>
          <cell r="K23">
            <v>8</v>
          </cell>
          <cell r="L23">
            <v>9.68</v>
          </cell>
          <cell r="M23">
            <v>4007.52</v>
          </cell>
          <cell r="N23">
            <v>0.82402613396893476</v>
          </cell>
          <cell r="O23">
            <v>824.0261339689348</v>
          </cell>
          <cell r="P23">
            <v>103</v>
          </cell>
          <cell r="Q23">
            <v>824</v>
          </cell>
          <cell r="R23">
            <v>0</v>
          </cell>
        </row>
        <row r="24">
          <cell r="C24" t="str">
            <v>24461 A</v>
          </cell>
          <cell r="D24" t="str">
            <v>0401</v>
          </cell>
          <cell r="E24" t="str">
            <v>Plint tipus alemany</v>
          </cell>
          <cell r="F24">
            <v>16</v>
          </cell>
          <cell r="G24">
            <v>10</v>
          </cell>
          <cell r="H24">
            <v>14</v>
          </cell>
          <cell r="I24">
            <v>26</v>
          </cell>
          <cell r="J24">
            <v>5.9660394676457089E-3</v>
          </cell>
          <cell r="K24">
            <v>717</v>
          </cell>
          <cell r="L24">
            <v>867.56999999999994</v>
          </cell>
          <cell r="M24">
            <v>22556.82</v>
          </cell>
          <cell r="N24">
            <v>4.6381326055099281</v>
          </cell>
          <cell r="O24">
            <v>4638.132605509928</v>
          </cell>
          <cell r="P24">
            <v>6</v>
          </cell>
          <cell r="Q24">
            <v>4302</v>
          </cell>
          <cell r="R24">
            <v>5</v>
          </cell>
        </row>
        <row r="25">
          <cell r="C25" t="str">
            <v>40412 A</v>
          </cell>
          <cell r="D25" t="e">
            <v>#N/A</v>
          </cell>
          <cell r="E25" t="str">
            <v>Espatlleres dues places per a edificis industrialitzats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392</v>
          </cell>
          <cell r="L25">
            <v>474.32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>
            <v>486334.09</v>
          </cell>
          <cell r="N26">
            <v>100</v>
          </cell>
          <cell r="O26">
            <v>100000</v>
          </cell>
          <cell r="P26"/>
          <cell r="Q26">
            <v>98988</v>
          </cell>
          <cell r="R26"/>
        </row>
        <row r="27">
          <cell r="C27"/>
          <cell r="D27"/>
          <cell r="E27" t="str">
            <v>MATERIAL GENERAL COMÚ A TOTS ELS CENTRES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 t="str">
            <v>ESPORTIU</v>
          </cell>
          <cell r="Q27"/>
          <cell r="R27"/>
        </row>
        <row r="28">
          <cell r="C28" t="str">
            <v>24277 A</v>
          </cell>
          <cell r="D28" t="str">
            <v>0802</v>
          </cell>
          <cell r="E28" t="str">
            <v>Guillotina per a tallar paper</v>
          </cell>
          <cell r="F28">
            <v>6</v>
          </cell>
          <cell r="G28">
            <v>4</v>
          </cell>
          <cell r="H28">
            <v>5</v>
          </cell>
          <cell r="I28">
            <v>10</v>
          </cell>
          <cell r="J28">
            <v>2.294630564479119E-3</v>
          </cell>
          <cell r="K28">
            <v>1585</v>
          </cell>
          <cell r="L28">
            <v>1917.85</v>
          </cell>
          <cell r="M28">
            <v>19178.5</v>
          </cell>
          <cell r="N28">
            <v>17.915677630835312</v>
          </cell>
          <cell r="O28">
            <v>2687.3498530575334</v>
          </cell>
          <cell r="P28">
            <v>2</v>
          </cell>
          <cell r="Q28">
            <v>3170</v>
          </cell>
          <cell r="R28">
            <v>5</v>
          </cell>
        </row>
        <row r="29">
          <cell r="C29" t="str">
            <v>24278 A</v>
          </cell>
          <cell r="D29" t="str">
            <v>0802</v>
          </cell>
          <cell r="E29" t="str">
            <v>Màquina enquadernació A4  canonet i accessoris</v>
          </cell>
          <cell r="F29">
            <v>6</v>
          </cell>
          <cell r="G29">
            <v>5</v>
          </cell>
          <cell r="H29">
            <v>7</v>
          </cell>
          <cell r="I29">
            <v>11</v>
          </cell>
          <cell r="J29">
            <v>2.5240936209270305E-3</v>
          </cell>
          <cell r="K29">
            <v>423</v>
          </cell>
          <cell r="L29">
            <v>511.83</v>
          </cell>
          <cell r="M29">
            <v>5630.13</v>
          </cell>
          <cell r="N29">
            <v>5.2594099694811804</v>
          </cell>
          <cell r="O29">
            <v>788.91096948118013</v>
          </cell>
          <cell r="P29">
            <v>2</v>
          </cell>
          <cell r="Q29">
            <v>846</v>
          </cell>
          <cell r="R29">
            <v>5</v>
          </cell>
        </row>
        <row r="30">
          <cell r="C30" t="str">
            <v>24282 A</v>
          </cell>
          <cell r="D30" t="str">
            <v>0802</v>
          </cell>
          <cell r="E30" t="str">
            <v>Plastificadora DIN- A4</v>
          </cell>
          <cell r="F30">
            <v>23</v>
          </cell>
          <cell r="G30">
            <v>10</v>
          </cell>
          <cell r="H30">
            <v>8</v>
          </cell>
          <cell r="I30">
            <v>33</v>
          </cell>
          <cell r="J30">
            <v>7.572280862781092E-3</v>
          </cell>
          <cell r="K30">
            <v>138</v>
          </cell>
          <cell r="L30">
            <v>166.98</v>
          </cell>
          <cell r="M30">
            <v>5510.3399999999992</v>
          </cell>
          <cell r="N30">
            <v>5.1475076297049842</v>
          </cell>
          <cell r="O30">
            <v>772.1256297049847</v>
          </cell>
          <cell r="P30">
            <v>6</v>
          </cell>
          <cell r="Q30">
            <v>828</v>
          </cell>
          <cell r="R30">
            <v>5</v>
          </cell>
        </row>
        <row r="31">
          <cell r="C31" t="str">
            <v>35005 A</v>
          </cell>
          <cell r="D31" t="str">
            <v>0802</v>
          </cell>
          <cell r="E31" t="str">
            <v>Plastificadora DIN A3</v>
          </cell>
          <cell r="F31">
            <v>19</v>
          </cell>
          <cell r="G31">
            <v>10</v>
          </cell>
          <cell r="H31">
            <v>17</v>
          </cell>
          <cell r="I31">
            <v>29</v>
          </cell>
          <cell r="J31">
            <v>6.6544286369894451E-3</v>
          </cell>
          <cell r="K31">
            <v>158</v>
          </cell>
          <cell r="L31">
            <v>191.18</v>
          </cell>
          <cell r="M31">
            <v>5544.22</v>
          </cell>
          <cell r="N31">
            <v>5.1791567763083535</v>
          </cell>
          <cell r="O31">
            <v>776.87299853057539</v>
          </cell>
          <cell r="P31">
            <v>5</v>
          </cell>
          <cell r="Q31">
            <v>790</v>
          </cell>
          <cell r="R31">
            <v>5</v>
          </cell>
        </row>
        <row r="32">
          <cell r="C32" t="str">
            <v>24290 A</v>
          </cell>
          <cell r="D32" t="str">
            <v>0803</v>
          </cell>
          <cell r="E32" t="str">
            <v>Bidó escombraries</v>
          </cell>
          <cell r="F32">
            <v>8</v>
          </cell>
          <cell r="G32">
            <v>10</v>
          </cell>
          <cell r="H32">
            <v>17</v>
          </cell>
          <cell r="I32">
            <v>18</v>
          </cell>
          <cell r="J32">
            <v>4.1303350160624142E-3</v>
          </cell>
          <cell r="K32">
            <v>53</v>
          </cell>
          <cell r="L32">
            <v>64.13</v>
          </cell>
          <cell r="M32">
            <v>1154.3399999999999</v>
          </cell>
          <cell r="N32">
            <v>1.0783316378433365</v>
          </cell>
          <cell r="O32">
            <v>161.7496378433367</v>
          </cell>
          <cell r="P32">
            <v>3</v>
          </cell>
          <cell r="Q32">
            <v>159</v>
          </cell>
          <cell r="R32">
            <v>15</v>
          </cell>
        </row>
        <row r="33">
          <cell r="C33" t="str">
            <v>24295 A</v>
          </cell>
          <cell r="D33" t="str">
            <v>0803</v>
          </cell>
          <cell r="E33" t="str">
            <v>Carro neteja</v>
          </cell>
          <cell r="F33">
            <v>16</v>
          </cell>
          <cell r="G33">
            <v>10</v>
          </cell>
          <cell r="H33">
            <v>3</v>
          </cell>
          <cell r="I33">
            <v>26</v>
          </cell>
          <cell r="J33">
            <v>5.9660394676457089E-3</v>
          </cell>
          <cell r="K33">
            <v>317</v>
          </cell>
          <cell r="L33">
            <v>383.57</v>
          </cell>
          <cell r="M33">
            <v>9972.82</v>
          </cell>
          <cell r="N33">
            <v>9.3161523680343628</v>
          </cell>
          <cell r="O33">
            <v>1397.4219235899175</v>
          </cell>
          <cell r="P33">
            <v>4</v>
          </cell>
          <cell r="Q33">
            <v>1268</v>
          </cell>
          <cell r="R33">
            <v>10</v>
          </cell>
        </row>
        <row r="34">
          <cell r="C34" t="str">
            <v>24299 A</v>
          </cell>
          <cell r="D34" t="str">
            <v>0803</v>
          </cell>
          <cell r="E34" t="str">
            <v>Farmaciola</v>
          </cell>
          <cell r="F34">
            <v>76</v>
          </cell>
          <cell r="G34">
            <v>25</v>
          </cell>
          <cell r="H34">
            <v>45</v>
          </cell>
          <cell r="I34">
            <v>101</v>
          </cell>
          <cell r="J34">
            <v>2.3175768701239101E-2</v>
          </cell>
          <cell r="K34">
            <v>101</v>
          </cell>
          <cell r="L34">
            <v>122.21</v>
          </cell>
          <cell r="M34">
            <v>12343.21</v>
          </cell>
          <cell r="N34">
            <v>11.530462303605743</v>
          </cell>
          <cell r="O34">
            <v>1729.5681924946311</v>
          </cell>
          <cell r="P34">
            <v>17</v>
          </cell>
          <cell r="Q34">
            <v>1717</v>
          </cell>
          <cell r="R34">
            <v>5</v>
          </cell>
        </row>
        <row r="35">
          <cell r="C35" t="str">
            <v>24303 A</v>
          </cell>
          <cell r="D35" t="str">
            <v>0803</v>
          </cell>
          <cell r="E35" t="str">
            <v>Paperera corredors</v>
          </cell>
          <cell r="F35">
            <v>25</v>
          </cell>
          <cell r="G35">
            <v>10</v>
          </cell>
          <cell r="H35">
            <v>15</v>
          </cell>
          <cell r="I35">
            <v>35</v>
          </cell>
          <cell r="J35">
            <v>8.0312069756769168E-3</v>
          </cell>
          <cell r="K35">
            <v>343</v>
          </cell>
          <cell r="L35">
            <v>415.03</v>
          </cell>
          <cell r="M35">
            <v>14526.05</v>
          </cell>
          <cell r="N35">
            <v>13.56957160619419</v>
          </cell>
          <cell r="O35">
            <v>2035.4343839719677</v>
          </cell>
          <cell r="P35">
            <v>6</v>
          </cell>
          <cell r="Q35">
            <v>2058</v>
          </cell>
          <cell r="R35">
            <v>10</v>
          </cell>
        </row>
        <row r="36">
          <cell r="C36" t="str">
            <v>24304 A</v>
          </cell>
          <cell r="D36" t="str">
            <v>0803</v>
          </cell>
          <cell r="E36" t="str">
            <v>Paperera pati</v>
          </cell>
          <cell r="F36">
            <v>81</v>
          </cell>
          <cell r="G36">
            <v>30</v>
          </cell>
          <cell r="H36">
            <v>75</v>
          </cell>
          <cell r="I36">
            <v>111</v>
          </cell>
          <cell r="J36">
            <v>2.5470399265718219E-2</v>
          </cell>
          <cell r="K36">
            <v>243</v>
          </cell>
          <cell r="L36">
            <v>294.02999999999997</v>
          </cell>
          <cell r="M36">
            <v>32637.329999999998</v>
          </cell>
          <cell r="N36">
            <v>30.488301119023397</v>
          </cell>
          <cell r="O36">
            <v>4573.2421190233981</v>
          </cell>
          <cell r="P36">
            <v>19</v>
          </cell>
          <cell r="Q36">
            <v>4617</v>
          </cell>
          <cell r="R36">
            <v>10</v>
          </cell>
        </row>
        <row r="37">
          <cell r="C37" t="str">
            <v>24306 A</v>
          </cell>
          <cell r="D37" t="str">
            <v>0803</v>
          </cell>
          <cell r="E37" t="str">
            <v>Rètol exterior 450 x 450 mm</v>
          </cell>
          <cell r="F37">
            <v>2</v>
          </cell>
          <cell r="G37">
            <v>0</v>
          </cell>
          <cell r="H37">
            <v>68</v>
          </cell>
          <cell r="I37">
            <v>2</v>
          </cell>
          <cell r="J37">
            <v>4.5892611289582378E-4</v>
          </cell>
          <cell r="K37">
            <v>228</v>
          </cell>
          <cell r="L37">
            <v>275.88</v>
          </cell>
          <cell r="M37">
            <v>551.76</v>
          </cell>
          <cell r="N37">
            <v>0.51542895896914209</v>
          </cell>
          <cell r="O37">
            <v>77.314292302475423</v>
          </cell>
          <cell r="P37"/>
          <cell r="Q37">
            <v>0</v>
          </cell>
          <cell r="R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>
            <v>107048.7</v>
          </cell>
          <cell r="N38">
            <v>100</v>
          </cell>
          <cell r="O38">
            <v>14999.99</v>
          </cell>
          <cell r="P38"/>
          <cell r="Q38">
            <v>15453</v>
          </cell>
          <cell r="R38"/>
        </row>
        <row r="39">
          <cell r="C39"/>
          <cell r="D39"/>
          <cell r="E39" t="str">
            <v>MATERIAL LABORATORI</v>
          </cell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 t="str">
            <v>MATERIAL COMÚ</v>
          </cell>
          <cell r="Q39"/>
          <cell r="R39"/>
        </row>
        <row r="40">
          <cell r="C40" t="str">
            <v>24186 A</v>
          </cell>
          <cell r="D40" t="e">
            <v>#N/A</v>
          </cell>
          <cell r="E40" t="str">
            <v>Vas Dewar</v>
          </cell>
          <cell r="F40">
            <v>12</v>
          </cell>
          <cell r="G40">
            <v>6</v>
          </cell>
          <cell r="H40">
            <v>12</v>
          </cell>
          <cell r="I40">
            <v>18</v>
          </cell>
          <cell r="J40">
            <v>4.1303350160624142E-3</v>
          </cell>
          <cell r="K40">
            <v>232</v>
          </cell>
          <cell r="L40">
            <v>280.71999999999997</v>
          </cell>
          <cell r="M40">
            <v>5052.9599999999991</v>
          </cell>
          <cell r="N40">
            <v>3.3164703733411685</v>
          </cell>
          <cell r="O40">
            <v>7329.3991934369442</v>
          </cell>
          <cell r="P40">
            <v>32</v>
          </cell>
          <cell r="Q40">
            <v>7424</v>
          </cell>
          <cell r="R40">
            <v>3</v>
          </cell>
        </row>
        <row r="41">
          <cell r="C41" t="str">
            <v>24214 A</v>
          </cell>
          <cell r="D41" t="e">
            <v>#N/A</v>
          </cell>
          <cell r="E41" t="str">
            <v>Termòmetre beckmann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410</v>
          </cell>
          <cell r="L41">
            <v>496.09999999999997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10</v>
          </cell>
        </row>
        <row r="42">
          <cell r="C42" t="str">
            <v>24215 A</v>
          </cell>
          <cell r="D42" t="str">
            <v>0901</v>
          </cell>
          <cell r="E42" t="str">
            <v>Equip  de destil·lació macro</v>
          </cell>
          <cell r="F42">
            <v>13</v>
          </cell>
          <cell r="G42">
            <v>7</v>
          </cell>
          <cell r="H42">
            <v>10</v>
          </cell>
          <cell r="I42">
            <v>20</v>
          </cell>
          <cell r="J42">
            <v>4.589261128958238E-3</v>
          </cell>
          <cell r="K42">
            <v>333</v>
          </cell>
          <cell r="L42">
            <v>402.93</v>
          </cell>
          <cell r="M42">
            <v>8058.6</v>
          </cell>
          <cell r="N42">
            <v>5.2891984402423819</v>
          </cell>
          <cell r="O42">
            <v>11689.128024015819</v>
          </cell>
          <cell r="P42">
            <v>35</v>
          </cell>
          <cell r="Q42">
            <v>11655</v>
          </cell>
          <cell r="R42">
            <v>5</v>
          </cell>
        </row>
        <row r="43">
          <cell r="C43" t="str">
            <v>24216 A</v>
          </cell>
          <cell r="D43" t="e">
            <v>#N/A</v>
          </cell>
          <cell r="E43" t="str">
            <v>Equip bàsic destil·lació semi-micro</v>
          </cell>
          <cell r="F43">
            <v>13</v>
          </cell>
          <cell r="G43">
            <v>7</v>
          </cell>
          <cell r="H43">
            <v>11</v>
          </cell>
          <cell r="I43">
            <v>20</v>
          </cell>
          <cell r="J43">
            <v>4.589261128958238E-3</v>
          </cell>
          <cell r="K43">
            <v>207</v>
          </cell>
          <cell r="L43">
            <v>250.47</v>
          </cell>
          <cell r="M43">
            <v>5009.3999999999996</v>
          </cell>
          <cell r="N43">
            <v>3.2878801115020204</v>
          </cell>
          <cell r="O43">
            <v>7266.2147176314529</v>
          </cell>
          <cell r="P43">
            <v>35</v>
          </cell>
          <cell r="Q43">
            <v>7245</v>
          </cell>
          <cell r="R43">
            <v>5</v>
          </cell>
        </row>
        <row r="44">
          <cell r="C44" t="str">
            <v>24218 A</v>
          </cell>
          <cell r="D44" t="e">
            <v>#N/A</v>
          </cell>
          <cell r="E44" t="str">
            <v>Equip electricitat-electrònica</v>
          </cell>
          <cell r="F44">
            <v>19</v>
          </cell>
          <cell r="G44">
            <v>10</v>
          </cell>
          <cell r="H44">
            <v>33</v>
          </cell>
          <cell r="I44">
            <v>14</v>
          </cell>
          <cell r="J44">
            <v>3.2124827902707664E-3</v>
          </cell>
          <cell r="K44">
            <v>1206</v>
          </cell>
          <cell r="L44">
            <v>1459.26</v>
          </cell>
          <cell r="M44">
            <v>20429.64</v>
          </cell>
          <cell r="N44">
            <v>13.408832802560417</v>
          </cell>
          <cell r="O44">
            <v>29633.519152775239</v>
          </cell>
          <cell r="P44">
            <v>25</v>
          </cell>
          <cell r="Q44">
            <v>30150</v>
          </cell>
          <cell r="R44">
            <v>5</v>
          </cell>
        </row>
        <row r="45">
          <cell r="C45" t="str">
            <v>24221 A</v>
          </cell>
          <cell r="D45" t="e">
            <v>#N/A</v>
          </cell>
          <cell r="E45" t="str">
            <v>Equip òptica</v>
          </cell>
          <cell r="F45">
            <v>14</v>
          </cell>
          <cell r="G45">
            <v>10</v>
          </cell>
          <cell r="H45">
            <v>37</v>
          </cell>
          <cell r="I45">
            <v>11</v>
          </cell>
          <cell r="J45">
            <v>2.5240936209270305E-3</v>
          </cell>
          <cell r="K45">
            <v>441</v>
          </cell>
          <cell r="L45">
            <v>533.61</v>
          </cell>
          <cell r="M45">
            <v>5869.71</v>
          </cell>
          <cell r="N45">
            <v>3.8525377828251943</v>
          </cell>
          <cell r="O45">
            <v>8514.1081147899022</v>
          </cell>
          <cell r="P45">
            <v>19</v>
          </cell>
          <cell r="Q45">
            <v>8379</v>
          </cell>
          <cell r="R45">
            <v>4</v>
          </cell>
        </row>
        <row r="46">
          <cell r="C46" t="str">
            <v>24222 A</v>
          </cell>
          <cell r="D46" t="e">
            <v>#N/A</v>
          </cell>
          <cell r="E46" t="str">
            <v>Equip per a reacció i destil·lació</v>
          </cell>
          <cell r="F46">
            <v>11</v>
          </cell>
          <cell r="G46">
            <v>5</v>
          </cell>
          <cell r="H46">
            <v>8</v>
          </cell>
          <cell r="I46">
            <v>16</v>
          </cell>
          <cell r="J46">
            <v>3.6714089031665903E-3</v>
          </cell>
          <cell r="K46">
            <v>2032</v>
          </cell>
          <cell r="L46">
            <v>2458.7199999999998</v>
          </cell>
          <cell r="M46">
            <v>39339.519999999997</v>
          </cell>
          <cell r="N46">
            <v>25.820183136510554</v>
          </cell>
          <cell r="O46">
            <v>57062.602149670012</v>
          </cell>
          <cell r="P46">
            <v>28</v>
          </cell>
          <cell r="Q46">
            <v>56896</v>
          </cell>
          <cell r="R46">
            <v>4</v>
          </cell>
        </row>
        <row r="47">
          <cell r="C47" t="str">
            <v>24224 A</v>
          </cell>
          <cell r="D47" t="e">
            <v>#N/A</v>
          </cell>
          <cell r="E47" t="str">
            <v>Equip termologia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495</v>
          </cell>
          <cell r="L47">
            <v>598.94999999999993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10</v>
          </cell>
        </row>
        <row r="48">
          <cell r="C48" t="str">
            <v>24228 A</v>
          </cell>
          <cell r="D48" t="e">
            <v>#N/A</v>
          </cell>
          <cell r="E48" t="str">
            <v>Generador funcions 0.1-1MHz</v>
          </cell>
          <cell r="F48">
            <v>1</v>
          </cell>
          <cell r="G48">
            <v>3</v>
          </cell>
          <cell r="H48">
            <v>4</v>
          </cell>
          <cell r="I48">
            <v>4</v>
          </cell>
          <cell r="J48">
            <v>9.1785222579164757E-4</v>
          </cell>
          <cell r="K48">
            <v>307</v>
          </cell>
          <cell r="L48">
            <v>371.46999999999997</v>
          </cell>
          <cell r="M48">
            <v>1485.8799999999999</v>
          </cell>
          <cell r="N48">
            <v>0.9752455982909376</v>
          </cell>
          <cell r="O48">
            <v>2155.2926746984122</v>
          </cell>
          <cell r="P48">
            <v>7</v>
          </cell>
          <cell r="Q48">
            <v>2149</v>
          </cell>
          <cell r="R48">
            <v>12</v>
          </cell>
        </row>
        <row r="49">
          <cell r="C49" t="str">
            <v>24229 A</v>
          </cell>
          <cell r="D49" t="e">
            <v>#N/A</v>
          </cell>
          <cell r="E49" t="str">
            <v>Generador vander graaf</v>
          </cell>
          <cell r="F49">
            <v>6</v>
          </cell>
          <cell r="G49">
            <v>4</v>
          </cell>
          <cell r="H49">
            <v>7</v>
          </cell>
          <cell r="I49">
            <v>10</v>
          </cell>
          <cell r="J49">
            <v>2.294630564479119E-3</v>
          </cell>
          <cell r="K49">
            <v>145</v>
          </cell>
          <cell r="L49">
            <v>175.45</v>
          </cell>
          <cell r="M49">
            <v>1754.5</v>
          </cell>
          <cell r="N49">
            <v>1.1515522129656837</v>
          </cell>
          <cell r="O49">
            <v>2544.9302754989394</v>
          </cell>
          <cell r="P49">
            <v>18</v>
          </cell>
          <cell r="Q49">
            <v>2610</v>
          </cell>
          <cell r="R49">
            <v>2</v>
          </cell>
        </row>
        <row r="50">
          <cell r="C50" t="str">
            <v>24230 A</v>
          </cell>
          <cell r="D50" t="e">
            <v>#N/A</v>
          </cell>
          <cell r="E50" t="str">
            <v>Làmines ishihara</v>
          </cell>
          <cell r="F50">
            <v>12</v>
          </cell>
          <cell r="G50">
            <v>2</v>
          </cell>
          <cell r="H50">
            <v>3</v>
          </cell>
          <cell r="I50">
            <v>14</v>
          </cell>
          <cell r="J50">
            <v>3.2124827902707664E-3</v>
          </cell>
          <cell r="K50">
            <v>667</v>
          </cell>
          <cell r="L50">
            <v>807.06999999999994</v>
          </cell>
          <cell r="M50">
            <v>11298.98</v>
          </cell>
          <cell r="N50">
            <v>7.4159962514990028</v>
          </cell>
          <cell r="O50">
            <v>16389.350974213172</v>
          </cell>
          <cell r="P50">
            <v>25</v>
          </cell>
          <cell r="Q50">
            <v>16675</v>
          </cell>
          <cell r="R50">
            <v>0</v>
          </cell>
        </row>
        <row r="51">
          <cell r="C51" t="str">
            <v>24240 A</v>
          </cell>
          <cell r="D51" t="e">
            <v>#N/A</v>
          </cell>
          <cell r="E51" t="str">
            <v>Models moleculars</v>
          </cell>
          <cell r="F51">
            <v>41</v>
          </cell>
          <cell r="G51">
            <v>20</v>
          </cell>
          <cell r="H51">
            <v>68</v>
          </cell>
          <cell r="I51">
            <v>61</v>
          </cell>
          <cell r="J51">
            <v>1.3997246443322625E-2</v>
          </cell>
          <cell r="K51">
            <v>77</v>
          </cell>
          <cell r="L51">
            <v>93.17</v>
          </cell>
          <cell r="M51">
            <v>5683.37</v>
          </cell>
          <cell r="N51">
            <v>3.7302349960688388</v>
          </cell>
          <cell r="O51">
            <v>8243.8189682886332</v>
          </cell>
          <cell r="P51">
            <v>107</v>
          </cell>
          <cell r="Q51">
            <v>8239</v>
          </cell>
          <cell r="R51">
            <v>5</v>
          </cell>
        </row>
        <row r="52">
          <cell r="C52" t="str">
            <v>24241 A</v>
          </cell>
          <cell r="D52" t="e">
            <v>#N/A</v>
          </cell>
          <cell r="E52" t="str">
            <v>Models orbitals</v>
          </cell>
          <cell r="F52">
            <v>36</v>
          </cell>
          <cell r="G52">
            <v>20</v>
          </cell>
          <cell r="H52">
            <v>43</v>
          </cell>
          <cell r="I52">
            <v>56</v>
          </cell>
          <cell r="J52">
            <v>1.2849931161083065E-2</v>
          </cell>
          <cell r="K52">
            <v>65</v>
          </cell>
          <cell r="L52">
            <v>78.649999999999991</v>
          </cell>
          <cell r="M52">
            <v>4404.3999999999996</v>
          </cell>
          <cell r="N52">
            <v>2.8907931415138539</v>
          </cell>
          <cell r="O52">
            <v>6388.652553666303</v>
          </cell>
          <cell r="P52">
            <v>98</v>
          </cell>
          <cell r="Q52">
            <v>6370</v>
          </cell>
          <cell r="R52">
            <v>10</v>
          </cell>
        </row>
        <row r="53">
          <cell r="C53" t="str">
            <v>24242 A</v>
          </cell>
          <cell r="D53" t="e">
            <v>#N/A</v>
          </cell>
          <cell r="E53" t="str">
            <v>Oscil.loscopi 2 canals 20 mhz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783</v>
          </cell>
          <cell r="L53">
            <v>947.43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8</v>
          </cell>
        </row>
        <row r="54">
          <cell r="C54" t="str">
            <v>24243 A</v>
          </cell>
          <cell r="D54" t="e">
            <v>#N/A</v>
          </cell>
          <cell r="E54" t="str">
            <v>Oscil.loscopi 2 canals 60 Mhz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1141</v>
          </cell>
          <cell r="L54">
            <v>1380.61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8</v>
          </cell>
        </row>
        <row r="55">
          <cell r="C55" t="str">
            <v>24252 A</v>
          </cell>
          <cell r="D55" t="e">
            <v>#N/A</v>
          </cell>
          <cell r="E55" t="str">
            <v>Agitador magnètic (eso)</v>
          </cell>
          <cell r="F55">
            <v>22</v>
          </cell>
          <cell r="G55">
            <v>15</v>
          </cell>
          <cell r="H55">
            <v>51</v>
          </cell>
          <cell r="I55">
            <v>37</v>
          </cell>
          <cell r="J55">
            <v>8.4901330885727398E-3</v>
          </cell>
          <cell r="K55">
            <v>514</v>
          </cell>
          <cell r="L55">
            <v>621.93999999999994</v>
          </cell>
          <cell r="M55">
            <v>23011.78</v>
          </cell>
          <cell r="N55">
            <v>15.103599990469911</v>
          </cell>
          <cell r="O55">
            <v>33378.954468578508</v>
          </cell>
          <cell r="P55">
            <v>65</v>
          </cell>
          <cell r="Q55">
            <v>33410</v>
          </cell>
          <cell r="R55">
            <v>8</v>
          </cell>
        </row>
        <row r="56">
          <cell r="C56" t="str">
            <v>24255 A</v>
          </cell>
          <cell r="D56" t="e">
            <v>#N/A</v>
          </cell>
          <cell r="E56" t="str">
            <v>Balança 0.1 força 3 kg (eso)</v>
          </cell>
          <cell r="F56">
            <v>15</v>
          </cell>
          <cell r="G56">
            <v>10</v>
          </cell>
          <cell r="H56">
            <v>18</v>
          </cell>
          <cell r="I56">
            <v>25</v>
          </cell>
          <cell r="J56">
            <v>5.7365764111977973E-3</v>
          </cell>
          <cell r="K56">
            <v>123</v>
          </cell>
          <cell r="L56">
            <v>148.82999999999998</v>
          </cell>
          <cell r="M56">
            <v>3720.7499999999995</v>
          </cell>
          <cell r="N56">
            <v>2.4420848654272254</v>
          </cell>
          <cell r="O56">
            <v>5397.0073083856814</v>
          </cell>
          <cell r="P56">
            <v>44</v>
          </cell>
          <cell r="Q56">
            <v>5412</v>
          </cell>
          <cell r="R56">
            <v>8</v>
          </cell>
        </row>
        <row r="57">
          <cell r="C57" t="str">
            <v>24256 A</v>
          </cell>
          <cell r="D57" t="str">
            <v>0901</v>
          </cell>
          <cell r="E57" t="str">
            <v>Balança electrònica 200 g 0,01</v>
          </cell>
          <cell r="F57">
            <v>8</v>
          </cell>
          <cell r="G57">
            <v>10</v>
          </cell>
          <cell r="H57">
            <v>15</v>
          </cell>
          <cell r="I57">
            <v>18</v>
          </cell>
          <cell r="J57">
            <v>4.1303350160624142E-3</v>
          </cell>
          <cell r="K57">
            <v>150</v>
          </cell>
          <cell r="L57">
            <v>181.5</v>
          </cell>
          <cell r="M57">
            <v>3267</v>
          </cell>
          <cell r="N57">
            <v>2.1442696379361008</v>
          </cell>
          <cell r="O57">
            <v>4738.8356854118192</v>
          </cell>
          <cell r="P57">
            <v>32</v>
          </cell>
          <cell r="Q57">
            <v>4800</v>
          </cell>
          <cell r="R57">
            <v>15</v>
          </cell>
        </row>
        <row r="58">
          <cell r="C58" t="str">
            <v>24257 A</v>
          </cell>
          <cell r="D58" t="str">
            <v>0901</v>
          </cell>
          <cell r="E58" t="str">
            <v>Balança electrònica digital (eso)</v>
          </cell>
          <cell r="F58">
            <v>24</v>
          </cell>
          <cell r="G58">
            <v>20</v>
          </cell>
          <cell r="H58">
            <v>70</v>
          </cell>
          <cell r="I58">
            <v>44</v>
          </cell>
          <cell r="J58">
            <v>1.0096374483708122E-2</v>
          </cell>
          <cell r="K58">
            <v>81</v>
          </cell>
          <cell r="L58">
            <v>98.009999999999991</v>
          </cell>
          <cell r="M58">
            <v>4312.4399999999996</v>
          </cell>
          <cell r="N58">
            <v>2.8304359220756523</v>
          </cell>
          <cell r="O58">
            <v>6255.2631047435989</v>
          </cell>
          <cell r="P58">
            <v>77</v>
          </cell>
          <cell r="Q58">
            <v>6237</v>
          </cell>
          <cell r="R58">
            <v>12</v>
          </cell>
        </row>
        <row r="59">
          <cell r="C59" t="str">
            <v>24258 A</v>
          </cell>
          <cell r="D59" t="e">
            <v>#N/A</v>
          </cell>
          <cell r="E59" t="str">
            <v>Balança granatària 250 g.</v>
          </cell>
          <cell r="F59">
            <v>0</v>
          </cell>
          <cell r="G59">
            <v>20</v>
          </cell>
          <cell r="H59">
            <v>29</v>
          </cell>
          <cell r="I59">
            <v>20</v>
          </cell>
          <cell r="J59">
            <v>4.589261128958238E-3</v>
          </cell>
          <cell r="K59">
            <v>171</v>
          </cell>
          <cell r="L59">
            <v>206.91</v>
          </cell>
          <cell r="M59">
            <v>4138.2</v>
          </cell>
          <cell r="N59">
            <v>2.7160748747190611</v>
          </cell>
          <cell r="O59">
            <v>6002.5252015216374</v>
          </cell>
          <cell r="P59">
            <v>35</v>
          </cell>
          <cell r="Q59">
            <v>5985</v>
          </cell>
          <cell r="R59">
            <v>50</v>
          </cell>
        </row>
        <row r="60">
          <cell r="C60" t="str">
            <v>24259 A</v>
          </cell>
          <cell r="D60" t="e">
            <v>#N/A</v>
          </cell>
          <cell r="E60" t="str">
            <v>Balança peses corredores</v>
          </cell>
          <cell r="F60">
            <v>7</v>
          </cell>
          <cell r="G60">
            <v>4</v>
          </cell>
          <cell r="H60">
            <v>4</v>
          </cell>
          <cell r="I60">
            <v>11</v>
          </cell>
          <cell r="J60">
            <v>2.5240936209270305E-3</v>
          </cell>
          <cell r="K60">
            <v>224</v>
          </cell>
          <cell r="L60">
            <v>271.03999999999996</v>
          </cell>
          <cell r="M60">
            <v>2981.4399999999996</v>
          </cell>
          <cell r="N60">
            <v>1.9568445881016856</v>
          </cell>
          <cell r="O60">
            <v>4324.6263440202665</v>
          </cell>
          <cell r="P60">
            <v>19</v>
          </cell>
          <cell r="Q60">
            <v>4256</v>
          </cell>
          <cell r="R60">
            <v>4</v>
          </cell>
        </row>
        <row r="61">
          <cell r="C61" t="str">
            <v>24264 A</v>
          </cell>
          <cell r="D61" t="e">
            <v>#N/A</v>
          </cell>
          <cell r="E61" t="str">
            <v>Carret ruhmkoff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516</v>
          </cell>
          <cell r="L61">
            <v>624.36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5</v>
          </cell>
        </row>
        <row r="62">
          <cell r="C62" t="str">
            <v>24270 A</v>
          </cell>
          <cell r="D62" t="e">
            <v>#N/A</v>
          </cell>
          <cell r="E62" t="str">
            <v>Cubeta electrolisi</v>
          </cell>
          <cell r="F62">
            <v>6</v>
          </cell>
          <cell r="G62">
            <v>5</v>
          </cell>
          <cell r="H62">
            <v>13</v>
          </cell>
          <cell r="I62">
            <v>11</v>
          </cell>
          <cell r="J62">
            <v>2.5240936209270305E-3</v>
          </cell>
          <cell r="K62">
            <v>336</v>
          </cell>
          <cell r="L62">
            <v>406.56</v>
          </cell>
          <cell r="M62">
            <v>4472.16</v>
          </cell>
          <cell r="N62">
            <v>2.9352668821525287</v>
          </cell>
          <cell r="O62">
            <v>6486.9395160304002</v>
          </cell>
          <cell r="P62">
            <v>19</v>
          </cell>
          <cell r="Q62">
            <v>6384</v>
          </cell>
          <cell r="R62">
            <v>4</v>
          </cell>
        </row>
        <row r="63">
          <cell r="C63" t="str">
            <v>24272 A</v>
          </cell>
          <cell r="D63" t="e">
            <v>#N/A</v>
          </cell>
          <cell r="E63" t="str">
            <v>Cubeta ones</v>
          </cell>
          <cell r="F63">
            <v>5</v>
          </cell>
          <cell r="G63">
            <v>5</v>
          </cell>
          <cell r="H63">
            <v>4</v>
          </cell>
          <cell r="I63">
            <v>10</v>
          </cell>
          <cell r="J63">
            <v>2.294630564479119E-3</v>
          </cell>
          <cell r="K63">
            <v>423</v>
          </cell>
          <cell r="L63">
            <v>511.83</v>
          </cell>
          <cell r="M63">
            <v>5118.3</v>
          </cell>
          <cell r="N63">
            <v>3.3593557660998909</v>
          </cell>
          <cell r="O63">
            <v>7424.1759071451825</v>
          </cell>
          <cell r="P63">
            <v>18</v>
          </cell>
          <cell r="Q63">
            <v>7614</v>
          </cell>
          <cell r="R63">
            <v>3</v>
          </cell>
        </row>
        <row r="64">
          <cell r="C64" t="str">
            <v>24273 A</v>
          </cell>
          <cell r="D64" t="e">
            <v>#N/A</v>
          </cell>
          <cell r="E64" t="str">
            <v>Dinamòmetres d'1 a 25 Nw</v>
          </cell>
          <cell r="F64">
            <v>60</v>
          </cell>
          <cell r="G64">
            <v>35</v>
          </cell>
          <cell r="H64">
            <v>91</v>
          </cell>
          <cell r="I64">
            <v>95</v>
          </cell>
          <cell r="J64">
            <v>2.1798990362551628E-2</v>
          </cell>
          <cell r="K64">
            <v>93</v>
          </cell>
          <cell r="L64">
            <v>112.53</v>
          </cell>
          <cell r="M64">
            <v>10690.35</v>
          </cell>
          <cell r="N64">
            <v>7.0165267596909073</v>
          </cell>
          <cell r="O64">
            <v>15506.523437264228</v>
          </cell>
          <cell r="P64">
            <v>167</v>
          </cell>
          <cell r="Q64">
            <v>15531</v>
          </cell>
          <cell r="R64">
            <v>15</v>
          </cell>
        </row>
        <row r="65">
          <cell r="C65" t="str">
            <v>26549 A</v>
          </cell>
          <cell r="D65" t="e">
            <v>#N/A</v>
          </cell>
          <cell r="E65" t="str">
            <v>Utillatge bàsic de metall, de fusta i de plàstic</v>
          </cell>
          <cell r="F65">
            <v>16</v>
          </cell>
          <cell r="G65">
            <v>10</v>
          </cell>
          <cell r="H65">
            <v>34</v>
          </cell>
          <cell r="I65">
            <v>26</v>
          </cell>
          <cell r="J65">
            <v>5.9660394676457089E-3</v>
          </cell>
          <cell r="K65">
            <v>819</v>
          </cell>
          <cell r="L65">
            <v>990.99</v>
          </cell>
          <cell r="M65">
            <v>25765.74</v>
          </cell>
          <cell r="N65">
            <v>16.911139877856048</v>
          </cell>
          <cell r="O65">
            <v>37373.617438947877</v>
          </cell>
          <cell r="P65">
            <v>46</v>
          </cell>
          <cell r="Q65">
            <v>37674</v>
          </cell>
          <cell r="R65">
            <v>4</v>
          </cell>
        </row>
        <row r="66">
          <cell r="C66" t="str">
            <v>26550 A</v>
          </cell>
          <cell r="D66" t="e">
            <v>#N/A</v>
          </cell>
          <cell r="E66" t="str">
            <v>Utillatge bàsic de ceràmica , goma i vidre</v>
          </cell>
          <cell r="F66">
            <v>16</v>
          </cell>
          <cell r="G66">
            <v>10</v>
          </cell>
          <cell r="H66">
            <v>33</v>
          </cell>
          <cell r="I66">
            <v>26</v>
          </cell>
          <cell r="J66">
            <v>5.9660394676457089E-3</v>
          </cell>
          <cell r="K66">
            <v>803</v>
          </cell>
          <cell r="L66">
            <v>971.63</v>
          </cell>
          <cell r="M66">
            <v>25262.38</v>
          </cell>
          <cell r="N66">
            <v>16.580763518825893</v>
          </cell>
          <cell r="O66">
            <v>36643.485718528871</v>
          </cell>
          <cell r="P66">
            <v>46</v>
          </cell>
          <cell r="Q66">
            <v>36938</v>
          </cell>
          <cell r="R66">
            <v>4</v>
          </cell>
        </row>
        <row r="67">
          <cell r="C67" t="str">
            <v>26551 A</v>
          </cell>
          <cell r="D67" t="e">
            <v>#N/A</v>
          </cell>
          <cell r="E67" t="str">
            <v>Utillatge volumètric de vidre</v>
          </cell>
          <cell r="F67">
            <v>15</v>
          </cell>
          <cell r="G67">
            <v>10</v>
          </cell>
          <cell r="H67">
            <v>34</v>
          </cell>
          <cell r="I67">
            <v>25</v>
          </cell>
          <cell r="J67">
            <v>5.7365764111977973E-3</v>
          </cell>
          <cell r="K67">
            <v>655</v>
          </cell>
          <cell r="L67">
            <v>792.55</v>
          </cell>
          <cell r="M67">
            <v>19813.75</v>
          </cell>
          <cell r="N67">
            <v>13.004598267112462</v>
          </cell>
          <cell r="O67">
            <v>28740.160869858712</v>
          </cell>
          <cell r="P67">
            <v>44</v>
          </cell>
          <cell r="Q67">
            <v>28820</v>
          </cell>
          <cell r="R67">
            <v>4</v>
          </cell>
        </row>
        <row r="68">
          <cell r="C68" t="str">
            <v>26552 A</v>
          </cell>
          <cell r="D68" t="e">
            <v>#N/A</v>
          </cell>
          <cell r="E68" t="str">
            <v>Fogó de gas i accessoris</v>
          </cell>
          <cell r="F68">
            <v>14</v>
          </cell>
          <cell r="G68">
            <v>12</v>
          </cell>
          <cell r="H68">
            <v>33</v>
          </cell>
          <cell r="I68">
            <v>26</v>
          </cell>
          <cell r="J68">
            <v>5.9660394676457089E-3</v>
          </cell>
          <cell r="K68">
            <v>794</v>
          </cell>
          <cell r="L68">
            <v>960.74</v>
          </cell>
          <cell r="M68">
            <v>24979.24</v>
          </cell>
          <cell r="N68">
            <v>16.394926816871429</v>
          </cell>
          <cell r="O68">
            <v>36232.786625793175</v>
          </cell>
          <cell r="P68">
            <v>46</v>
          </cell>
          <cell r="Q68">
            <v>36524</v>
          </cell>
          <cell r="R68">
            <v>6</v>
          </cell>
        </row>
        <row r="69">
          <cell r="C69" t="str">
            <v>26554 A</v>
          </cell>
          <cell r="D69" t="e">
            <v>#N/A</v>
          </cell>
          <cell r="E69" t="str">
            <v>Equip de destil·lació simple</v>
          </cell>
          <cell r="F69">
            <v>42</v>
          </cell>
          <cell r="G69">
            <v>28</v>
          </cell>
          <cell r="H69">
            <v>60</v>
          </cell>
          <cell r="I69">
            <v>70</v>
          </cell>
          <cell r="J69">
            <v>1.6062413951353834E-2</v>
          </cell>
          <cell r="K69">
            <v>84</v>
          </cell>
          <cell r="L69">
            <v>101.64</v>
          </cell>
          <cell r="M69">
            <v>7114.8</v>
          </cell>
          <cell r="N69">
            <v>4.6697427670608418</v>
          </cell>
          <cell r="O69">
            <v>10320.131048230183</v>
          </cell>
          <cell r="P69">
            <v>123</v>
          </cell>
          <cell r="Q69">
            <v>10332</v>
          </cell>
          <cell r="R69">
            <v>14</v>
          </cell>
        </row>
        <row r="70">
          <cell r="C70" t="str">
            <v>26555 A</v>
          </cell>
          <cell r="D70" t="str">
            <v>0901</v>
          </cell>
          <cell r="E70" t="str">
            <v>Balança electrònica digital de 400 gr. i de precissió (0,01 g)</v>
          </cell>
          <cell r="F70">
            <v>14</v>
          </cell>
          <cell r="G70">
            <v>10</v>
          </cell>
          <cell r="H70">
            <v>30</v>
          </cell>
          <cell r="I70">
            <v>24</v>
          </cell>
          <cell r="J70">
            <v>5.507113354749885E-3</v>
          </cell>
          <cell r="K70">
            <v>150</v>
          </cell>
          <cell r="L70">
            <v>181.5</v>
          </cell>
          <cell r="M70">
            <v>4356</v>
          </cell>
          <cell r="N70">
            <v>2.8590261839148008</v>
          </cell>
          <cell r="O70">
            <v>6318.4475805490911</v>
          </cell>
          <cell r="P70">
            <v>42</v>
          </cell>
          <cell r="Q70">
            <v>6300</v>
          </cell>
          <cell r="R70">
            <v>5</v>
          </cell>
        </row>
        <row r="71">
          <cell r="C71" t="str">
            <v>26556 A</v>
          </cell>
          <cell r="D71" t="e">
            <v>#N/A</v>
          </cell>
          <cell r="E71" t="str">
            <v>Tubs espectrals amb xarxes de difracció</v>
          </cell>
          <cell r="F71">
            <v>7</v>
          </cell>
          <cell r="G71">
            <v>5</v>
          </cell>
          <cell r="H71">
            <v>16</v>
          </cell>
          <cell r="I71">
            <v>7</v>
          </cell>
          <cell r="J71">
            <v>1.6062413951353832E-3</v>
          </cell>
          <cell r="K71">
            <v>140</v>
          </cell>
          <cell r="L71">
            <v>169.4</v>
          </cell>
          <cell r="M71">
            <v>1185.8</v>
          </cell>
          <cell r="N71">
            <v>0.77829046117680689</v>
          </cell>
          <cell r="O71">
            <v>1720.0218413716971</v>
          </cell>
          <cell r="P71">
            <v>12</v>
          </cell>
          <cell r="Q71">
            <v>1680</v>
          </cell>
          <cell r="R71">
            <v>4</v>
          </cell>
        </row>
        <row r="72">
          <cell r="C72" t="str">
            <v>26557 A</v>
          </cell>
          <cell r="D72" t="e">
            <v>#N/A</v>
          </cell>
          <cell r="E72" t="str">
            <v>Font d'alta tensió</v>
          </cell>
          <cell r="F72">
            <v>0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499</v>
          </cell>
          <cell r="L72">
            <v>603.79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5</v>
          </cell>
        </row>
        <row r="73">
          <cell r="C73" t="str">
            <v>29816 A</v>
          </cell>
          <cell r="D73" t="e">
            <v>#N/A</v>
          </cell>
          <cell r="E73" t="str">
            <v>Eines, accessoris i complements del laboratori</v>
          </cell>
          <cell r="F73">
            <v>1</v>
          </cell>
          <cell r="G73">
            <v>8</v>
          </cell>
          <cell r="H73">
            <v>19</v>
          </cell>
          <cell r="I73">
            <v>9</v>
          </cell>
          <cell r="J73">
            <v>2.0651675080312071E-3</v>
          </cell>
          <cell r="K73">
            <v>602</v>
          </cell>
          <cell r="L73">
            <v>728.42</v>
          </cell>
          <cell r="M73">
            <v>6555.78</v>
          </cell>
          <cell r="N73">
            <v>4.3028344067917752</v>
          </cell>
          <cell r="O73">
            <v>9509.2636087263818</v>
          </cell>
          <cell r="P73">
            <v>16</v>
          </cell>
          <cell r="Q73">
            <v>9632</v>
          </cell>
          <cell r="R73">
            <v>20</v>
          </cell>
        </row>
        <row r="74">
          <cell r="C74" t="str">
            <v>24217 A</v>
          </cell>
          <cell r="D74" t="e">
            <v>#N/A</v>
          </cell>
          <cell r="E74" t="str">
            <v>Equip dissecció</v>
          </cell>
          <cell r="F74">
            <v>18</v>
          </cell>
          <cell r="G74">
            <v>20</v>
          </cell>
          <cell r="H74">
            <v>91</v>
          </cell>
          <cell r="I74">
            <v>38</v>
          </cell>
          <cell r="J74">
            <v>8.7195961450206513E-3</v>
          </cell>
          <cell r="K74">
            <v>42</v>
          </cell>
          <cell r="L74">
            <v>50.82</v>
          </cell>
          <cell r="M74">
            <v>1931.16</v>
          </cell>
          <cell r="N74">
            <v>1.2675016082022283</v>
          </cell>
          <cell r="O74">
            <v>2801.1784273767639</v>
          </cell>
          <cell r="P74">
            <v>67</v>
          </cell>
          <cell r="Q74">
            <v>2814</v>
          </cell>
          <cell r="R74">
            <v>15</v>
          </cell>
        </row>
        <row r="75">
          <cell r="C75" t="str">
            <v>24223 A</v>
          </cell>
          <cell r="D75" t="e">
            <v>#N/A</v>
          </cell>
          <cell r="E75" t="str">
            <v>Equip pràctiques "plantes ràpides"</v>
          </cell>
          <cell r="F75">
            <v>3</v>
          </cell>
          <cell r="G75">
            <v>5</v>
          </cell>
          <cell r="H75">
            <v>15</v>
          </cell>
          <cell r="I75">
            <v>8</v>
          </cell>
          <cell r="J75">
            <v>1.8357044515832951E-3</v>
          </cell>
          <cell r="K75">
            <v>273</v>
          </cell>
          <cell r="L75">
            <v>330.33</v>
          </cell>
          <cell r="M75">
            <v>2642.64</v>
          </cell>
          <cell r="N75">
            <v>1.7344758849083126</v>
          </cell>
          <cell r="O75">
            <v>3833.1915321997822</v>
          </cell>
          <cell r="P75">
            <v>14</v>
          </cell>
          <cell r="Q75">
            <v>3822</v>
          </cell>
          <cell r="R75">
            <v>8</v>
          </cell>
        </row>
        <row r="76">
          <cell r="C76" t="str">
            <v>24226 A</v>
          </cell>
          <cell r="D76" t="e">
            <v>#N/A</v>
          </cell>
          <cell r="E76" t="str">
            <v>Estufa cultius 40 l</v>
          </cell>
          <cell r="F76">
            <v>0</v>
          </cell>
          <cell r="G76">
            <v>3</v>
          </cell>
          <cell r="H76">
            <v>6</v>
          </cell>
          <cell r="I76">
            <v>3</v>
          </cell>
          <cell r="J76">
            <v>6.8838916934373562E-4</v>
          </cell>
          <cell r="K76">
            <v>1099</v>
          </cell>
          <cell r="L76">
            <v>1329.79</v>
          </cell>
          <cell r="M76">
            <v>3989.37</v>
          </cell>
          <cell r="N76">
            <v>2.6183914801019719</v>
          </cell>
          <cell r="O76">
            <v>5786.6449091862096</v>
          </cell>
          <cell r="P76">
            <v>5</v>
          </cell>
          <cell r="Q76">
            <v>5495</v>
          </cell>
          <cell r="R76">
            <v>0</v>
          </cell>
        </row>
        <row r="77">
          <cell r="C77" t="str">
            <v>24227 A</v>
          </cell>
          <cell r="D77" t="e">
            <v>#N/A</v>
          </cell>
          <cell r="E77" t="str">
            <v>Frigorífic  - congelador</v>
          </cell>
          <cell r="F77">
            <v>0</v>
          </cell>
          <cell r="G77">
            <v>2</v>
          </cell>
          <cell r="H77">
            <v>5</v>
          </cell>
          <cell r="I77">
            <v>2</v>
          </cell>
          <cell r="J77">
            <v>4.5892611289582378E-4</v>
          </cell>
          <cell r="K77">
            <v>1118</v>
          </cell>
          <cell r="L77">
            <v>1352.78</v>
          </cell>
          <cell r="M77">
            <v>2705.56</v>
          </cell>
          <cell r="N77">
            <v>1.7757729297870819</v>
          </cell>
          <cell r="O77">
            <v>3924.4579972521578</v>
          </cell>
          <cell r="P77">
            <v>4</v>
          </cell>
          <cell r="Q77">
            <v>4472</v>
          </cell>
          <cell r="R77">
            <v>0</v>
          </cell>
        </row>
        <row r="78">
          <cell r="C78" t="str">
            <v>24233 A</v>
          </cell>
          <cell r="D78" t="str">
            <v>0902</v>
          </cell>
          <cell r="E78" t="str">
            <v>Lupa binocular</v>
          </cell>
          <cell r="F78">
            <v>68</v>
          </cell>
          <cell r="G78">
            <v>50</v>
          </cell>
          <cell r="H78">
            <v>168</v>
          </cell>
          <cell r="I78">
            <v>118</v>
          </cell>
          <cell r="J78">
            <v>2.7076640660853604E-2</v>
          </cell>
          <cell r="K78">
            <v>310</v>
          </cell>
          <cell r="L78">
            <v>375.09999999999997</v>
          </cell>
          <cell r="M78">
            <v>44261.799999999996</v>
          </cell>
          <cell r="N78">
            <v>29.050882724334283</v>
          </cell>
          <cell r="O78">
            <v>64202.447915690485</v>
          </cell>
          <cell r="P78">
            <v>207</v>
          </cell>
          <cell r="Q78">
            <v>64170</v>
          </cell>
          <cell r="R78">
            <v>28</v>
          </cell>
        </row>
        <row r="79">
          <cell r="C79" t="str">
            <v>24234 A</v>
          </cell>
          <cell r="D79" t="str">
            <v>0902</v>
          </cell>
          <cell r="E79" t="str">
            <v>Microscopi binocular</v>
          </cell>
          <cell r="F79">
            <v>55</v>
          </cell>
          <cell r="G79">
            <v>40</v>
          </cell>
          <cell r="H79">
            <v>162</v>
          </cell>
          <cell r="I79">
            <v>95</v>
          </cell>
          <cell r="J79">
            <v>2.1798990362551628E-2</v>
          </cell>
          <cell r="K79">
            <v>576</v>
          </cell>
          <cell r="L79">
            <v>696.96</v>
          </cell>
          <cell r="M79">
            <v>66211.199999999997</v>
          </cell>
          <cell r="N79">
            <v>43.457197995504977</v>
          </cell>
          <cell r="O79">
            <v>96040.403224346199</v>
          </cell>
          <cell r="P79">
            <v>167</v>
          </cell>
          <cell r="Q79">
            <v>96192</v>
          </cell>
          <cell r="R79">
            <v>22</v>
          </cell>
        </row>
        <row r="80">
          <cell r="C80" t="str">
            <v>24236 A</v>
          </cell>
          <cell r="D80" t="str">
            <v>0902</v>
          </cell>
          <cell r="E80" t="str">
            <v>Microscopi monocular</v>
          </cell>
          <cell r="F80">
            <v>92</v>
          </cell>
          <cell r="G80">
            <v>35</v>
          </cell>
          <cell r="H80">
            <v>120</v>
          </cell>
          <cell r="I80">
            <v>127</v>
          </cell>
          <cell r="J80">
            <v>2.9141808168884811E-2</v>
          </cell>
          <cell r="K80">
            <v>225</v>
          </cell>
          <cell r="L80">
            <v>272.25</v>
          </cell>
          <cell r="M80">
            <v>34575.75</v>
          </cell>
          <cell r="N80">
            <v>22.693520334823731</v>
          </cell>
          <cell r="O80">
            <v>50152.677670608406</v>
          </cell>
          <cell r="P80">
            <v>223</v>
          </cell>
          <cell r="Q80">
            <v>50175</v>
          </cell>
          <cell r="R80">
            <v>12</v>
          </cell>
        </row>
        <row r="81">
          <cell r="C81" t="str">
            <v>24237 A</v>
          </cell>
          <cell r="D81" t="e">
            <v>#N/A</v>
          </cell>
          <cell r="E81" t="str">
            <v>Micròtom de mà (secundària)</v>
          </cell>
          <cell r="F81">
            <v>6</v>
          </cell>
          <cell r="G81">
            <v>4</v>
          </cell>
          <cell r="H81">
            <v>13</v>
          </cell>
          <cell r="I81">
            <v>10</v>
          </cell>
          <cell r="J81">
            <v>2.294630564479119E-3</v>
          </cell>
          <cell r="K81">
            <v>114</v>
          </cell>
          <cell r="L81">
            <v>137.94</v>
          </cell>
          <cell r="M81">
            <v>1379.4</v>
          </cell>
          <cell r="N81">
            <v>0.90535829157302028</v>
          </cell>
          <cell r="O81">
            <v>2000.8417338405457</v>
          </cell>
          <cell r="P81">
            <v>18</v>
          </cell>
          <cell r="Q81">
            <v>2052</v>
          </cell>
          <cell r="R81">
            <v>4</v>
          </cell>
        </row>
        <row r="82">
          <cell r="C82" t="str">
            <v>24260 A</v>
          </cell>
          <cell r="D82" t="e">
            <v>#N/A</v>
          </cell>
          <cell r="E82" t="str">
            <v>Banc llum "plantes ràpides"</v>
          </cell>
          <cell r="F82">
            <v>7</v>
          </cell>
          <cell r="G82">
            <v>6</v>
          </cell>
          <cell r="H82">
            <v>12</v>
          </cell>
          <cell r="I82">
            <v>13</v>
          </cell>
          <cell r="J82">
            <v>2.9830197338228544E-3</v>
          </cell>
          <cell r="K82">
            <v>495</v>
          </cell>
          <cell r="L82">
            <v>598.94999999999993</v>
          </cell>
          <cell r="M82">
            <v>7786.3499999999995</v>
          </cell>
          <cell r="N82">
            <v>5.1105093037477065</v>
          </cell>
          <cell r="O82">
            <v>11294.225050231502</v>
          </cell>
          <cell r="P82">
            <v>23</v>
          </cell>
          <cell r="Q82">
            <v>11385</v>
          </cell>
          <cell r="R82">
            <v>4</v>
          </cell>
        </row>
        <row r="83">
          <cell r="C83" t="str">
            <v>24265 A</v>
          </cell>
          <cell r="D83" t="e">
            <v>#N/A</v>
          </cell>
          <cell r="E83" t="str">
            <v>Col·lecció de minerals</v>
          </cell>
          <cell r="F83">
            <v>14</v>
          </cell>
          <cell r="G83">
            <v>12</v>
          </cell>
          <cell r="H83">
            <v>25</v>
          </cell>
          <cell r="I83">
            <v>26</v>
          </cell>
          <cell r="J83">
            <v>5.9660394676457089E-3</v>
          </cell>
          <cell r="K83">
            <v>293</v>
          </cell>
          <cell r="L83">
            <v>354.53</v>
          </cell>
          <cell r="M83">
            <v>9217.7799999999988</v>
          </cell>
          <cell r="N83">
            <v>6.0500170747397082</v>
          </cell>
          <cell r="O83">
            <v>13370.537130173047</v>
          </cell>
          <cell r="P83">
            <v>46</v>
          </cell>
          <cell r="Q83">
            <v>13478</v>
          </cell>
          <cell r="R83">
            <v>8</v>
          </cell>
        </row>
        <row r="84">
          <cell r="C84" t="str">
            <v>24266 A</v>
          </cell>
          <cell r="D84" t="e">
            <v>#N/A</v>
          </cell>
          <cell r="E84" t="str">
            <v>Col·lecció de roques</v>
          </cell>
          <cell r="F84">
            <v>24</v>
          </cell>
          <cell r="G84">
            <v>18</v>
          </cell>
          <cell r="H84">
            <v>51</v>
          </cell>
          <cell r="I84">
            <v>42</v>
          </cell>
          <cell r="J84">
            <v>9.6374483708122991E-3</v>
          </cell>
          <cell r="K84">
            <v>181</v>
          </cell>
          <cell r="L84">
            <v>219.01</v>
          </cell>
          <cell r="M84">
            <v>9198.42</v>
          </cell>
          <cell r="N84">
            <v>6.0373102917000878</v>
          </cell>
          <cell r="O84">
            <v>13342.455140926164</v>
          </cell>
          <cell r="P84">
            <v>74</v>
          </cell>
          <cell r="Q84">
            <v>13394</v>
          </cell>
          <cell r="R84">
            <v>6</v>
          </cell>
        </row>
        <row r="85">
          <cell r="C85" t="str">
            <v>24267 A</v>
          </cell>
          <cell r="D85" t="e">
            <v>#N/A</v>
          </cell>
          <cell r="E85" t="str">
            <v>Conjunt d'anatomia i fisiologia humana</v>
          </cell>
          <cell r="F85">
            <v>15</v>
          </cell>
          <cell r="G85">
            <v>15</v>
          </cell>
          <cell r="H85">
            <v>44</v>
          </cell>
          <cell r="I85">
            <v>30</v>
          </cell>
          <cell r="J85">
            <v>6.8838916934373566E-3</v>
          </cell>
          <cell r="K85">
            <v>573</v>
          </cell>
          <cell r="L85">
            <v>693.32999999999993</v>
          </cell>
          <cell r="M85">
            <v>20799.899999999998</v>
          </cell>
          <cell r="N85">
            <v>13.651850028193172</v>
          </cell>
          <cell r="O85">
            <v>30170.587197121906</v>
          </cell>
          <cell r="P85">
            <v>53</v>
          </cell>
          <cell r="Q85">
            <v>30369</v>
          </cell>
          <cell r="R85">
            <v>10</v>
          </cell>
        </row>
        <row r="86">
          <cell r="C86" t="str">
            <v>24268 A</v>
          </cell>
          <cell r="D86" t="e">
            <v>#N/A</v>
          </cell>
          <cell r="E86" t="str">
            <v>Conjunt preparació per a microscopi (secundària)</v>
          </cell>
          <cell r="F86">
            <v>11</v>
          </cell>
          <cell r="G86">
            <v>7</v>
          </cell>
          <cell r="H86">
            <v>32</v>
          </cell>
          <cell r="I86">
            <v>18</v>
          </cell>
          <cell r="J86">
            <v>4.1303350160624142E-3</v>
          </cell>
          <cell r="K86">
            <v>504</v>
          </cell>
          <cell r="L86">
            <v>609.84</v>
          </cell>
          <cell r="M86">
            <v>10977.12</v>
          </cell>
          <cell r="N86">
            <v>7.2047459834652985</v>
          </cell>
          <cell r="O86">
            <v>15922.48790298371</v>
          </cell>
          <cell r="P86">
            <v>32</v>
          </cell>
          <cell r="Q86">
            <v>16128</v>
          </cell>
          <cell r="R86">
            <v>8</v>
          </cell>
        </row>
        <row r="87">
          <cell r="C87" t="str">
            <v>47172 A</v>
          </cell>
          <cell r="D87" t="str">
            <v>0901</v>
          </cell>
          <cell r="E87" t="str">
            <v>Armari per a productes inflamables</v>
          </cell>
          <cell r="F87">
            <v>12</v>
          </cell>
          <cell r="G87">
            <v>10</v>
          </cell>
          <cell r="H87">
            <v>33</v>
          </cell>
          <cell r="I87">
            <v>22</v>
          </cell>
          <cell r="J87">
            <v>5.0481872418540611E-3</v>
          </cell>
          <cell r="K87">
            <v>2272</v>
          </cell>
          <cell r="L87">
            <v>2749.12</v>
          </cell>
          <cell r="M87">
            <v>60480.639999999999</v>
          </cell>
          <cell r="N87">
            <v>39.695990215777059</v>
          </cell>
          <cell r="O87">
            <v>55574.382332488858</v>
          </cell>
          <cell r="P87">
            <v>24</v>
          </cell>
          <cell r="Q87">
            <v>54528</v>
          </cell>
          <cell r="R87">
            <v>15</v>
          </cell>
        </row>
        <row r="88">
          <cell r="C88" t="str">
            <v>47173 A</v>
          </cell>
          <cell r="D88" t="str">
            <v>0901</v>
          </cell>
          <cell r="E88" t="str">
            <v>Armari per a productes corrosius</v>
          </cell>
          <cell r="F88">
            <v>15</v>
          </cell>
          <cell r="G88">
            <v>10</v>
          </cell>
          <cell r="H88">
            <v>33</v>
          </cell>
          <cell r="I88">
            <v>25</v>
          </cell>
          <cell r="J88">
            <v>5.7365764111977973E-3</v>
          </cell>
          <cell r="K88">
            <v>2652</v>
          </cell>
          <cell r="L88">
            <v>3208.92</v>
          </cell>
          <cell r="M88">
            <v>80223</v>
          </cell>
          <cell r="N88">
            <v>52.653732220430918</v>
          </cell>
          <cell r="O88">
            <v>73715.21984323005</v>
          </cell>
          <cell r="P88">
            <v>28</v>
          </cell>
          <cell r="Q88">
            <v>74256</v>
          </cell>
          <cell r="R88">
            <v>12</v>
          </cell>
        </row>
        <row r="89">
          <cell r="C89" t="str">
            <v>47201 A</v>
          </cell>
          <cell r="D89" t="e">
            <v>#N/A</v>
          </cell>
          <cell r="E89" t="str">
            <v>Pantalles facials</v>
          </cell>
          <cell r="F89">
            <v>6</v>
          </cell>
          <cell r="G89">
            <v>5</v>
          </cell>
          <cell r="H89">
            <v>8</v>
          </cell>
          <cell r="I89">
            <v>11</v>
          </cell>
          <cell r="J89">
            <v>2.5240936209270305E-3</v>
          </cell>
          <cell r="K89">
            <v>653</v>
          </cell>
          <cell r="L89">
            <v>790.13</v>
          </cell>
          <cell r="M89">
            <v>8691.43</v>
          </cell>
          <cell r="N89">
            <v>5.7045514108500042</v>
          </cell>
          <cell r="O89">
            <v>7986.371404734864</v>
          </cell>
          <cell r="P89">
            <v>12</v>
          </cell>
          <cell r="Q89">
            <v>7836</v>
          </cell>
          <cell r="R89">
            <v>6</v>
          </cell>
        </row>
        <row r="90">
          <cell r="C90" t="str">
            <v>24231 A</v>
          </cell>
          <cell r="D90" t="e">
            <v>#N/A</v>
          </cell>
          <cell r="E90" t="str">
            <v>Conjunt ulleres protectores</v>
          </cell>
          <cell r="F90">
            <v>15</v>
          </cell>
          <cell r="G90">
            <v>20</v>
          </cell>
          <cell r="H90">
            <v>62</v>
          </cell>
          <cell r="I90">
            <v>35</v>
          </cell>
          <cell r="J90">
            <v>8.0312069756769168E-3</v>
          </cell>
          <cell r="K90">
            <v>70</v>
          </cell>
          <cell r="L90">
            <v>84.7</v>
          </cell>
          <cell r="M90">
            <v>2964.5</v>
          </cell>
          <cell r="N90">
            <v>1.9457261529420173</v>
          </cell>
          <cell r="O90">
            <v>2724.0164195462089</v>
          </cell>
          <cell r="P90">
            <v>39</v>
          </cell>
          <cell r="Q90">
            <v>2730</v>
          </cell>
          <cell r="R90">
            <v>25</v>
          </cell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>
            <v>152359.57</v>
          </cell>
          <cell r="N91">
            <v>99.999999999999986</v>
          </cell>
          <cell r="O91">
            <v>220999.98999999996</v>
          </cell>
          <cell r="P91"/>
          <cell r="Q91">
            <v>868617</v>
          </cell>
          <cell r="R91"/>
        </row>
        <row r="92">
          <cell r="C92"/>
          <cell r="D92"/>
          <cell r="E92" t="str">
            <v>EINES I MATERIAL DIDÀCTIC PER A TECNOLOGIA</v>
          </cell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 t="str">
            <v>LABORATORI</v>
          </cell>
          <cell r="Q92"/>
          <cell r="R92"/>
        </row>
        <row r="93">
          <cell r="C93" t="str">
            <v>23980 A</v>
          </cell>
          <cell r="D93" t="e">
            <v>#N/A</v>
          </cell>
          <cell r="E93" t="str">
            <v>Conjunt material dibuix aula tecno ESO</v>
          </cell>
          <cell r="F93">
            <v>24</v>
          </cell>
          <cell r="G93">
            <v>15</v>
          </cell>
          <cell r="H93">
            <v>33</v>
          </cell>
          <cell r="I93">
            <v>39</v>
          </cell>
          <cell r="J93">
            <v>8.9490592014685628E-3</v>
          </cell>
          <cell r="K93">
            <v>543</v>
          </cell>
          <cell r="L93">
            <v>657.03</v>
          </cell>
          <cell r="M93">
            <v>25624.17</v>
          </cell>
          <cell r="N93">
            <v>7.8056062365234684</v>
          </cell>
          <cell r="O93">
            <v>17250.38900215624</v>
          </cell>
          <cell r="P93">
            <v>32</v>
          </cell>
          <cell r="Q93">
            <v>17376</v>
          </cell>
          <cell r="R93">
            <v>5</v>
          </cell>
        </row>
        <row r="94">
          <cell r="C94" t="str">
            <v>24010 A</v>
          </cell>
          <cell r="D94" t="e">
            <v>#N/A</v>
          </cell>
          <cell r="E94" t="str">
            <v>Plegadora plàstics</v>
          </cell>
          <cell r="F94">
            <v>3</v>
          </cell>
          <cell r="G94">
            <v>4</v>
          </cell>
          <cell r="H94">
            <v>3</v>
          </cell>
          <cell r="I94">
            <v>7</v>
          </cell>
          <cell r="J94">
            <v>1.6062413951353832E-3</v>
          </cell>
          <cell r="K94">
            <v>1238</v>
          </cell>
          <cell r="L94">
            <v>1497.98</v>
          </cell>
          <cell r="M94">
            <v>10485.86</v>
          </cell>
          <cell r="N94">
            <v>3.1941910396048723</v>
          </cell>
          <cell r="O94">
            <v>7059.1618781076641</v>
          </cell>
          <cell r="P94">
            <v>6</v>
          </cell>
          <cell r="Q94">
            <v>7428</v>
          </cell>
          <cell r="R94">
            <v>4</v>
          </cell>
        </row>
        <row r="95">
          <cell r="C95" t="str">
            <v>24024 A</v>
          </cell>
          <cell r="D95" t="e">
            <v>#N/A</v>
          </cell>
          <cell r="E95" t="str">
            <v>Cojunt mecanització (b) ateso</v>
          </cell>
          <cell r="F95">
            <v>19</v>
          </cell>
          <cell r="G95">
            <v>15</v>
          </cell>
          <cell r="H95">
            <v>35</v>
          </cell>
          <cell r="I95">
            <v>34</v>
          </cell>
          <cell r="J95">
            <v>7.8017439192290044E-3</v>
          </cell>
          <cell r="K95">
            <v>881</v>
          </cell>
          <cell r="L95">
            <v>1066.01</v>
          </cell>
          <cell r="M95">
            <v>36244.339999999997</v>
          </cell>
          <cell r="N95">
            <v>11.040710639317371</v>
          </cell>
          <cell r="O95">
            <v>24399.969408820325</v>
          </cell>
          <cell r="P95">
            <v>28</v>
          </cell>
          <cell r="Q95">
            <v>24668</v>
          </cell>
          <cell r="R95">
            <v>8</v>
          </cell>
        </row>
        <row r="96">
          <cell r="C96" t="str">
            <v>24025 A</v>
          </cell>
          <cell r="D96" t="e">
            <v>#N/A</v>
          </cell>
          <cell r="E96" t="str">
            <v>Conjunt eines (b) ateso</v>
          </cell>
          <cell r="F96">
            <v>27</v>
          </cell>
          <cell r="G96">
            <v>16</v>
          </cell>
          <cell r="H96">
            <v>33</v>
          </cell>
          <cell r="I96">
            <v>43</v>
          </cell>
          <cell r="J96">
            <v>9.8669114272602106E-3</v>
          </cell>
          <cell r="K96">
            <v>347</v>
          </cell>
          <cell r="L96">
            <v>419.87</v>
          </cell>
          <cell r="M96">
            <v>18054.41</v>
          </cell>
          <cell r="N96">
            <v>5.4997143436353912</v>
          </cell>
          <cell r="O96">
            <v>12154.36814946278</v>
          </cell>
          <cell r="P96">
            <v>35</v>
          </cell>
          <cell r="Q96">
            <v>12145</v>
          </cell>
          <cell r="R96">
            <v>4</v>
          </cell>
        </row>
        <row r="97">
          <cell r="C97" t="str">
            <v>24026 A</v>
          </cell>
          <cell r="D97" t="e">
            <v>#N/A</v>
          </cell>
          <cell r="E97" t="str">
            <v>Conjunt eines (c) ateso</v>
          </cell>
          <cell r="F97">
            <v>13</v>
          </cell>
          <cell r="G97">
            <v>15</v>
          </cell>
          <cell r="H97">
            <v>25</v>
          </cell>
          <cell r="I97">
            <v>28</v>
          </cell>
          <cell r="J97">
            <v>6.4249655805415327E-3</v>
          </cell>
          <cell r="K97">
            <v>862</v>
          </cell>
          <cell r="L97">
            <v>1043.02</v>
          </cell>
          <cell r="M97">
            <v>29204.559999999998</v>
          </cell>
          <cell r="N97">
            <v>8.8962606660400638</v>
          </cell>
          <cell r="O97">
            <v>19660.735182322474</v>
          </cell>
          <cell r="P97">
            <v>23</v>
          </cell>
          <cell r="Q97">
            <v>19826</v>
          </cell>
          <cell r="R97">
            <v>14</v>
          </cell>
        </row>
        <row r="98">
          <cell r="C98" t="str">
            <v>24027 A</v>
          </cell>
          <cell r="D98" t="e">
            <v>#N/A</v>
          </cell>
          <cell r="E98" t="str">
            <v>Conjunt eines (d) ateso</v>
          </cell>
          <cell r="F98">
            <v>36</v>
          </cell>
          <cell r="G98">
            <v>25</v>
          </cell>
          <cell r="H98">
            <v>42</v>
          </cell>
          <cell r="I98">
            <v>61</v>
          </cell>
          <cell r="J98">
            <v>1.3997246443322625E-2</v>
          </cell>
          <cell r="K98">
            <v>661</v>
          </cell>
          <cell r="L98">
            <v>799.81</v>
          </cell>
          <cell r="M98">
            <v>48788.409999999996</v>
          </cell>
          <cell r="N98">
            <v>14.861871325629824</v>
          </cell>
          <cell r="O98">
            <v>32844.734143454778</v>
          </cell>
          <cell r="P98">
            <v>50</v>
          </cell>
          <cell r="Q98">
            <v>33050</v>
          </cell>
          <cell r="R98">
            <v>4</v>
          </cell>
        </row>
        <row r="99">
          <cell r="C99" t="str">
            <v>24028 A</v>
          </cell>
          <cell r="D99" t="e">
            <v>#N/A</v>
          </cell>
          <cell r="E99" t="str">
            <v>Conjunt eines (e) ateso</v>
          </cell>
          <cell r="F99">
            <v>30</v>
          </cell>
          <cell r="G99">
            <v>25</v>
          </cell>
          <cell r="H99">
            <v>46</v>
          </cell>
          <cell r="I99">
            <v>55</v>
          </cell>
          <cell r="J99">
            <v>1.2620468104635154E-2</v>
          </cell>
          <cell r="K99">
            <v>330</v>
          </cell>
          <cell r="L99">
            <v>399.3</v>
          </cell>
          <cell r="M99">
            <v>21961.5</v>
          </cell>
          <cell r="N99">
            <v>6.6898877646928723</v>
          </cell>
          <cell r="O99">
            <v>14784.651290982472</v>
          </cell>
          <cell r="P99">
            <v>45</v>
          </cell>
          <cell r="Q99">
            <v>14850</v>
          </cell>
          <cell r="R99">
            <v>8</v>
          </cell>
        </row>
        <row r="100">
          <cell r="C100" t="str">
            <v>24029 A</v>
          </cell>
          <cell r="D100" t="e">
            <v>#N/A</v>
          </cell>
          <cell r="E100" t="str">
            <v>Conjunt eines ateso (a)</v>
          </cell>
          <cell r="F100">
            <v>16</v>
          </cell>
          <cell r="G100">
            <v>24</v>
          </cell>
          <cell r="H100">
            <v>32</v>
          </cell>
          <cell r="I100">
            <v>40</v>
          </cell>
          <cell r="J100">
            <v>9.1785222579164761E-3</v>
          </cell>
          <cell r="K100">
            <v>48</v>
          </cell>
          <cell r="L100">
            <v>58.08</v>
          </cell>
          <cell r="M100">
            <v>2323.1999999999998</v>
          </cell>
          <cell r="N100">
            <v>0.70769060651296489</v>
          </cell>
          <cell r="O100">
            <v>1563.9961696245916</v>
          </cell>
          <cell r="P100">
            <v>33</v>
          </cell>
          <cell r="Q100">
            <v>1584</v>
          </cell>
          <cell r="R100">
            <v>28</v>
          </cell>
        </row>
        <row r="101">
          <cell r="C101" t="str">
            <v>24033 A</v>
          </cell>
          <cell r="D101" t="e">
            <v>#N/A</v>
          </cell>
          <cell r="E101" t="str">
            <v>Material electricitat ateso</v>
          </cell>
          <cell r="F101">
            <v>0</v>
          </cell>
          <cell r="G101">
            <v>7</v>
          </cell>
          <cell r="H101">
            <v>10</v>
          </cell>
          <cell r="I101">
            <v>7</v>
          </cell>
          <cell r="J101">
            <v>1.6062413951353832E-3</v>
          </cell>
          <cell r="K101">
            <v>5115</v>
          </cell>
          <cell r="L101">
            <v>6189.15</v>
          </cell>
          <cell r="M101">
            <v>43324.049999999996</v>
          </cell>
          <cell r="N101">
            <v>13.19732404489412</v>
          </cell>
          <cell r="O101">
            <v>29166.0848194836</v>
          </cell>
          <cell r="P101">
            <v>6</v>
          </cell>
          <cell r="Q101">
            <v>30690</v>
          </cell>
          <cell r="R101">
            <v>12</v>
          </cell>
        </row>
        <row r="102">
          <cell r="C102" t="str">
            <v>24034 A</v>
          </cell>
          <cell r="D102" t="e">
            <v>#N/A</v>
          </cell>
          <cell r="E102" t="str">
            <v>Peu de rei estàndar</v>
          </cell>
          <cell r="F102">
            <v>69</v>
          </cell>
          <cell r="G102">
            <v>50</v>
          </cell>
          <cell r="H102">
            <v>120</v>
          </cell>
          <cell r="I102">
            <v>119</v>
          </cell>
          <cell r="J102">
            <v>2.7306103717301515E-2</v>
          </cell>
          <cell r="K102">
            <v>29</v>
          </cell>
          <cell r="L102">
            <v>35.089999999999996</v>
          </cell>
          <cell r="M102">
            <v>4175.7099999999991</v>
          </cell>
          <cell r="N102">
            <v>1.2720001474355425</v>
          </cell>
          <cell r="O102">
            <v>2811.1201986325341</v>
          </cell>
          <cell r="P102">
            <v>97</v>
          </cell>
          <cell r="Q102">
            <v>2813</v>
          </cell>
          <cell r="R102">
            <v>25</v>
          </cell>
        </row>
        <row r="103">
          <cell r="C103" t="str">
            <v>24062 A</v>
          </cell>
          <cell r="D103" t="e">
            <v>#N/A</v>
          </cell>
          <cell r="E103" t="str">
            <v>Emmotlladora plàstics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5484</v>
          </cell>
          <cell r="L103">
            <v>6635.6399999999994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</row>
        <row r="104">
          <cell r="C104" t="str">
            <v>47685 A</v>
          </cell>
          <cell r="D104" t="e">
            <v>#N/A</v>
          </cell>
          <cell r="E104" t="str">
            <v>Multímetre digital</v>
          </cell>
          <cell r="F104">
            <v>56</v>
          </cell>
          <cell r="G104">
            <v>35</v>
          </cell>
          <cell r="H104">
            <v>104</v>
          </cell>
          <cell r="I104">
            <v>91</v>
          </cell>
          <cell r="J104">
            <v>2.0881138136759982E-2</v>
          </cell>
          <cell r="K104">
            <v>98</v>
          </cell>
          <cell r="L104">
            <v>118.58</v>
          </cell>
          <cell r="M104">
            <v>10790.78</v>
          </cell>
          <cell r="N104">
            <v>3.2870754317096988</v>
          </cell>
          <cell r="O104">
            <v>7264.4363753708913</v>
          </cell>
          <cell r="P104">
            <v>74</v>
          </cell>
          <cell r="Q104">
            <v>7252</v>
          </cell>
          <cell r="R104">
            <v>12</v>
          </cell>
        </row>
        <row r="105">
          <cell r="C105" t="str">
            <v>47686 A</v>
          </cell>
          <cell r="D105" t="e">
            <v>#N/A</v>
          </cell>
          <cell r="E105" t="str">
            <v>Font d'alimentació de CC</v>
          </cell>
          <cell r="F105">
            <v>2</v>
          </cell>
          <cell r="G105">
            <v>14</v>
          </cell>
          <cell r="H105">
            <v>25</v>
          </cell>
          <cell r="I105">
            <v>16</v>
          </cell>
          <cell r="J105">
            <v>3.6714089031665903E-3</v>
          </cell>
          <cell r="K105">
            <v>383</v>
          </cell>
          <cell r="L105">
            <v>463.43</v>
          </cell>
          <cell r="M105">
            <v>7414.88</v>
          </cell>
          <cell r="N105">
            <v>2.2587125191205466</v>
          </cell>
          <cell r="O105">
            <v>4991.7544413851565</v>
          </cell>
          <cell r="P105">
            <v>13</v>
          </cell>
          <cell r="Q105">
            <v>4979</v>
          </cell>
          <cell r="R105">
            <v>28</v>
          </cell>
        </row>
        <row r="106">
          <cell r="C106" t="str">
            <v>47687 A</v>
          </cell>
          <cell r="D106" t="e">
            <v>#N/A</v>
          </cell>
          <cell r="E106" t="str">
            <v>Equip de soldadura</v>
          </cell>
          <cell r="F106">
            <v>6</v>
          </cell>
          <cell r="G106">
            <v>10</v>
          </cell>
          <cell r="H106">
            <v>9</v>
          </cell>
          <cell r="I106">
            <v>16</v>
          </cell>
          <cell r="J106">
            <v>3.6714089031665903E-3</v>
          </cell>
          <cell r="K106">
            <v>2507</v>
          </cell>
          <cell r="L106">
            <v>3033.47</v>
          </cell>
          <cell r="M106">
            <v>48535.519999999997</v>
          </cell>
          <cell r="N106">
            <v>14.784836254400027</v>
          </cell>
          <cell r="O106">
            <v>32674.486643740434</v>
          </cell>
          <cell r="P106">
            <v>13</v>
          </cell>
          <cell r="Q106">
            <v>32591</v>
          </cell>
          <cell r="R106">
            <v>8</v>
          </cell>
        </row>
        <row r="107">
          <cell r="C107" t="str">
            <v>47688 A</v>
          </cell>
          <cell r="D107" t="e">
            <v>#N/A</v>
          </cell>
          <cell r="E107" t="str">
            <v>Equip d'introducció a la mecànica</v>
          </cell>
          <cell r="F107">
            <v>11</v>
          </cell>
          <cell r="G107">
            <v>10</v>
          </cell>
          <cell r="H107">
            <v>22</v>
          </cell>
          <cell r="I107">
            <v>21</v>
          </cell>
          <cell r="J107">
            <v>4.8187241854061496E-3</v>
          </cell>
          <cell r="K107">
            <v>402</v>
          </cell>
          <cell r="L107">
            <v>486.41999999999996</v>
          </cell>
          <cell r="M107">
            <v>10214.82</v>
          </cell>
          <cell r="N107">
            <v>3.1116271355116929</v>
          </cell>
          <cell r="O107">
            <v>6876.6956583181272</v>
          </cell>
          <cell r="P107">
            <v>17</v>
          </cell>
          <cell r="Q107">
            <v>6834</v>
          </cell>
          <cell r="R107">
            <v>8</v>
          </cell>
        </row>
        <row r="108">
          <cell r="C108" t="str">
            <v>47689 A</v>
          </cell>
          <cell r="D108" t="e">
            <v>#N/A</v>
          </cell>
          <cell r="E108" t="str">
            <v>Font d'alimentació de CC i CA</v>
          </cell>
          <cell r="F108">
            <v>6</v>
          </cell>
          <cell r="G108">
            <v>6</v>
          </cell>
          <cell r="H108">
            <v>10</v>
          </cell>
          <cell r="I108">
            <v>12</v>
          </cell>
          <cell r="J108">
            <v>2.7535566773749425E-3</v>
          </cell>
          <cell r="K108">
            <v>767</v>
          </cell>
          <cell r="L108">
            <v>928.06999999999994</v>
          </cell>
          <cell r="M108">
            <v>11136.84</v>
          </cell>
          <cell r="N108">
            <v>3.3924918449715262</v>
          </cell>
          <cell r="O108">
            <v>7497.406638137888</v>
          </cell>
          <cell r="P108">
            <v>10</v>
          </cell>
          <cell r="Q108">
            <v>7670</v>
          </cell>
          <cell r="R108">
            <v>6</v>
          </cell>
        </row>
        <row r="109">
          <cell r="C109"/>
          <cell r="D109"/>
          <cell r="E109" t="str">
            <v>Total 2 anys</v>
          </cell>
          <cell r="F109"/>
          <cell r="G109"/>
          <cell r="H109"/>
          <cell r="I109"/>
          <cell r="J109"/>
          <cell r="K109"/>
          <cell r="L109"/>
          <cell r="M109">
            <v>328279.05000000005</v>
          </cell>
          <cell r="N109">
            <v>100</v>
          </cell>
          <cell r="O109">
            <v>139999.99</v>
          </cell>
          <cell r="P109">
            <v>482</v>
          </cell>
          <cell r="Q109">
            <v>223756</v>
          </cell>
          <cell r="R109"/>
        </row>
        <row r="110">
          <cell r="C110"/>
          <cell r="D110"/>
          <cell r="E110" t="str">
            <v>CONJUNTS MATERIAL DIDÀCTIC</v>
          </cell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 t="str">
            <v>TECNOLOGIA</v>
          </cell>
          <cell r="Q110"/>
          <cell r="R110"/>
        </row>
        <row r="111">
          <cell r="C111" t="str">
            <v>23986 A</v>
          </cell>
          <cell r="D111" t="e">
            <v>#N/A</v>
          </cell>
          <cell r="E111" t="str">
            <v>Conjunt educació física primària (2 linies)</v>
          </cell>
          <cell r="F111">
            <v>0</v>
          </cell>
          <cell r="G111">
            <v>0</v>
          </cell>
          <cell r="H111">
            <v>3</v>
          </cell>
          <cell r="I111">
            <v>0</v>
          </cell>
          <cell r="J111">
            <v>0</v>
          </cell>
          <cell r="K111">
            <v>1768</v>
          </cell>
          <cell r="L111">
            <v>2139.2799999999997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10</v>
          </cell>
        </row>
        <row r="112">
          <cell r="C112" t="str">
            <v>23987 A</v>
          </cell>
          <cell r="D112" t="e">
            <v>#N/A</v>
          </cell>
          <cell r="E112" t="str">
            <v>Conjunt educació física primària (1 línia)</v>
          </cell>
          <cell r="F112">
            <v>0</v>
          </cell>
          <cell r="G112">
            <v>20</v>
          </cell>
          <cell r="H112">
            <v>10</v>
          </cell>
          <cell r="I112">
            <v>20</v>
          </cell>
          <cell r="J112">
            <v>4.589261128958238E-3</v>
          </cell>
          <cell r="K112">
            <v>1064</v>
          </cell>
          <cell r="L112">
            <v>1287.44</v>
          </cell>
          <cell r="M112">
            <v>25748.800000000003</v>
          </cell>
          <cell r="N112">
            <v>3.7882833806868765</v>
          </cell>
          <cell r="O112">
            <v>8372.1058924896588</v>
          </cell>
          <cell r="P112">
            <v>8</v>
          </cell>
          <cell r="Q112">
            <v>8512</v>
          </cell>
          <cell r="R112">
            <v>20</v>
          </cell>
        </row>
        <row r="113">
          <cell r="C113" t="str">
            <v>23990 A</v>
          </cell>
          <cell r="D113" t="str">
            <v>1401</v>
          </cell>
          <cell r="E113" t="str">
            <v>Conjunt joc simbòlic parvulari (1 línia)</v>
          </cell>
          <cell r="F113">
            <v>25</v>
          </cell>
          <cell r="G113">
            <v>18</v>
          </cell>
          <cell r="H113">
            <v>13</v>
          </cell>
          <cell r="I113">
            <v>43</v>
          </cell>
          <cell r="J113">
            <v>9.8669114272602106E-3</v>
          </cell>
          <cell r="K113">
            <v>1273</v>
          </cell>
          <cell r="L113">
            <v>1540.33</v>
          </cell>
          <cell r="M113">
            <v>66234.19</v>
          </cell>
          <cell r="N113">
            <v>9.7446825176418645</v>
          </cell>
          <cell r="O113">
            <v>21535.747389520267</v>
          </cell>
          <cell r="P113">
            <v>17</v>
          </cell>
          <cell r="Q113">
            <v>21641</v>
          </cell>
          <cell r="R113">
            <v>5</v>
          </cell>
        </row>
        <row r="114">
          <cell r="C114" t="str">
            <v>23991 A</v>
          </cell>
          <cell r="D114" t="e">
            <v>#N/A</v>
          </cell>
          <cell r="E114" t="str">
            <v>Conjunt joc simbòlic parvulari (2 linies)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1636</v>
          </cell>
          <cell r="L114">
            <v>1979.56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10</v>
          </cell>
        </row>
        <row r="115">
          <cell r="C115" t="str">
            <v>23998 A</v>
          </cell>
          <cell r="D115" t="e">
            <v>#N/A</v>
          </cell>
          <cell r="E115" t="str">
            <v>Conjunt p3 material didàctic</v>
          </cell>
          <cell r="F115">
            <v>30</v>
          </cell>
          <cell r="G115">
            <v>18</v>
          </cell>
          <cell r="H115">
            <v>20</v>
          </cell>
          <cell r="I115">
            <v>48</v>
          </cell>
          <cell r="J115">
            <v>1.101422670949977E-2</v>
          </cell>
          <cell r="K115">
            <v>1798</v>
          </cell>
          <cell r="L115">
            <v>2175.58</v>
          </cell>
          <cell r="M115">
            <v>104427.84</v>
          </cell>
          <cell r="N115">
            <v>15.363910192048879</v>
          </cell>
          <cell r="O115">
            <v>33954.239988037007</v>
          </cell>
          <cell r="P115">
            <v>19</v>
          </cell>
          <cell r="Q115">
            <v>34162</v>
          </cell>
          <cell r="R115">
            <v>0</v>
          </cell>
        </row>
        <row r="116">
          <cell r="C116" t="str">
            <v>24001 A</v>
          </cell>
          <cell r="D116" t="str">
            <v>1401</v>
          </cell>
          <cell r="E116" t="str">
            <v>Conjunt psicomotricitat parvulari (1 línia)</v>
          </cell>
          <cell r="F116">
            <v>19</v>
          </cell>
          <cell r="G116">
            <v>15</v>
          </cell>
          <cell r="H116">
            <v>11</v>
          </cell>
          <cell r="I116">
            <v>34</v>
          </cell>
          <cell r="J116">
            <v>7.8017439192290044E-3</v>
          </cell>
          <cell r="K116">
            <v>937</v>
          </cell>
          <cell r="L116">
            <v>1133.77</v>
          </cell>
          <cell r="M116">
            <v>38548.18</v>
          </cell>
          <cell r="N116">
            <v>5.6713877792256806</v>
          </cell>
          <cell r="O116">
            <v>12533.766424949976</v>
          </cell>
          <cell r="P116">
            <v>13</v>
          </cell>
          <cell r="Q116">
            <v>12181</v>
          </cell>
          <cell r="R116">
            <v>12</v>
          </cell>
        </row>
        <row r="117">
          <cell r="C117" t="str">
            <v>24002 A</v>
          </cell>
          <cell r="D117" t="str">
            <v>1401</v>
          </cell>
          <cell r="E117" t="str">
            <v>Conjunt psicomotricitat parvulari (2 linies)</v>
          </cell>
          <cell r="F117">
            <v>4</v>
          </cell>
          <cell r="G117">
            <v>0</v>
          </cell>
          <cell r="H117">
            <v>7</v>
          </cell>
          <cell r="I117">
            <v>4</v>
          </cell>
          <cell r="J117">
            <v>9.1785222579164757E-4</v>
          </cell>
          <cell r="K117">
            <v>1103</v>
          </cell>
          <cell r="L117">
            <v>1334.6299999999999</v>
          </cell>
          <cell r="M117">
            <v>5338.5199999999995</v>
          </cell>
          <cell r="N117">
            <v>0.78542792648451576</v>
          </cell>
          <cell r="O117">
            <v>1735.7956389879873</v>
          </cell>
          <cell r="P117">
            <v>2</v>
          </cell>
          <cell r="Q117">
            <v>2206</v>
          </cell>
          <cell r="R117">
            <v>10</v>
          </cell>
        </row>
        <row r="118">
          <cell r="C118" t="str">
            <v>24407 A</v>
          </cell>
          <cell r="D118" t="str">
            <v>1401</v>
          </cell>
          <cell r="E118" t="str">
            <v>Conjunt instruments percusió.so determinat</v>
          </cell>
          <cell r="F118">
            <v>20</v>
          </cell>
          <cell r="G118">
            <v>10</v>
          </cell>
          <cell r="H118">
            <v>17</v>
          </cell>
          <cell r="I118">
            <v>30</v>
          </cell>
          <cell r="J118">
            <v>6.8838916934373566E-3</v>
          </cell>
          <cell r="K118">
            <v>2265</v>
          </cell>
          <cell r="L118">
            <v>2740.65</v>
          </cell>
          <cell r="M118">
            <v>82219.5</v>
          </cell>
          <cell r="N118">
            <v>12.096515776206449</v>
          </cell>
          <cell r="O118">
            <v>26733.298655764673</v>
          </cell>
          <cell r="P118">
            <v>12</v>
          </cell>
          <cell r="Q118">
            <v>27180</v>
          </cell>
          <cell r="R118">
            <v>5</v>
          </cell>
        </row>
        <row r="119">
          <cell r="C119" t="str">
            <v>24408 A</v>
          </cell>
          <cell r="D119" t="str">
            <v>1401</v>
          </cell>
          <cell r="E119" t="str">
            <v>Conjunt instruments percusió.so indeterminat</v>
          </cell>
          <cell r="F119">
            <v>42</v>
          </cell>
          <cell r="G119">
            <v>16</v>
          </cell>
          <cell r="H119">
            <v>17</v>
          </cell>
          <cell r="I119">
            <v>58</v>
          </cell>
          <cell r="J119">
            <v>1.330885727397889E-2</v>
          </cell>
          <cell r="K119">
            <v>684</v>
          </cell>
          <cell r="L119">
            <v>827.64</v>
          </cell>
          <cell r="M119">
            <v>48003.12</v>
          </cell>
          <cell r="N119">
            <v>7.0624425882805326</v>
          </cell>
          <cell r="O119">
            <v>15607.997413855715</v>
          </cell>
          <cell r="P119">
            <v>23</v>
          </cell>
          <cell r="Q119">
            <v>15732</v>
          </cell>
          <cell r="R119">
            <v>0</v>
          </cell>
        </row>
        <row r="120">
          <cell r="C120" t="str">
            <v>46590 A</v>
          </cell>
          <cell r="D120" t="e">
            <v>#N/A</v>
          </cell>
          <cell r="E120" t="str">
            <v>Conjunt de característiques dels materials</v>
          </cell>
          <cell r="F120">
            <v>0</v>
          </cell>
          <cell r="G120">
            <v>10</v>
          </cell>
          <cell r="H120">
            <v>7</v>
          </cell>
          <cell r="I120">
            <v>10</v>
          </cell>
          <cell r="J120">
            <v>2.294630564479119E-3</v>
          </cell>
          <cell r="K120">
            <v>1022</v>
          </cell>
          <cell r="L120">
            <v>1236.6199999999999</v>
          </cell>
          <cell r="M120">
            <v>12366.199999999999</v>
          </cell>
          <cell r="N120">
            <v>1.8193729394088285</v>
          </cell>
          <cell r="O120">
            <v>4020.8140141562167</v>
          </cell>
          <cell r="P120">
            <v>4</v>
          </cell>
          <cell r="Q120">
            <v>4088</v>
          </cell>
          <cell r="R120">
            <v>14</v>
          </cell>
        </row>
        <row r="121">
          <cell r="C121" t="str">
            <v>46591 A</v>
          </cell>
          <cell r="D121" t="str">
            <v>1401</v>
          </cell>
          <cell r="E121" t="str">
            <v>Conjunt d'instruments de mesura</v>
          </cell>
          <cell r="F121">
            <v>22</v>
          </cell>
          <cell r="G121">
            <v>15</v>
          </cell>
          <cell r="H121">
            <v>9</v>
          </cell>
          <cell r="I121">
            <v>37</v>
          </cell>
          <cell r="J121">
            <v>8.4901330885727398E-3</v>
          </cell>
          <cell r="K121">
            <v>2673</v>
          </cell>
          <cell r="L121">
            <v>3234.33</v>
          </cell>
          <cell r="M121">
            <v>119670.20999999999</v>
          </cell>
          <cell r="N121">
            <v>17.606438657580483</v>
          </cell>
          <cell r="O121">
            <v>38910.227672608999</v>
          </cell>
          <cell r="P121">
            <v>15</v>
          </cell>
          <cell r="Q121">
            <v>40095</v>
          </cell>
          <cell r="R121">
            <v>8</v>
          </cell>
        </row>
        <row r="122">
          <cell r="C122" t="str">
            <v>46592 A</v>
          </cell>
          <cell r="D122" t="str">
            <v>1401</v>
          </cell>
          <cell r="E122" t="str">
            <v>Conjunt d'instruments de laboratori de primària</v>
          </cell>
          <cell r="F122">
            <v>40</v>
          </cell>
          <cell r="G122">
            <v>10</v>
          </cell>
          <cell r="H122">
            <v>18</v>
          </cell>
          <cell r="I122">
            <v>50</v>
          </cell>
          <cell r="J122">
            <v>1.1473152822395595E-2</v>
          </cell>
          <cell r="K122">
            <v>703</v>
          </cell>
          <cell r="L122">
            <v>850.63</v>
          </cell>
          <cell r="M122">
            <v>42531.5</v>
          </cell>
          <cell r="N122">
            <v>6.2574323698845715</v>
          </cell>
          <cell r="O122">
            <v>13828.924911701666</v>
          </cell>
          <cell r="P122">
            <v>20</v>
          </cell>
          <cell r="Q122">
            <v>14060</v>
          </cell>
          <cell r="R122">
            <v>0</v>
          </cell>
        </row>
        <row r="123">
          <cell r="C123" t="str">
            <v>46593 A</v>
          </cell>
          <cell r="D123" t="str">
            <v>1401</v>
          </cell>
          <cell r="E123" t="str">
            <v>Conjunt de treball de camp</v>
          </cell>
          <cell r="F123">
            <v>56</v>
          </cell>
          <cell r="G123">
            <v>15</v>
          </cell>
          <cell r="H123">
            <v>21</v>
          </cell>
          <cell r="I123">
            <v>71</v>
          </cell>
          <cell r="J123">
            <v>1.6291877007801745E-2</v>
          </cell>
          <cell r="K123">
            <v>232</v>
          </cell>
          <cell r="L123">
            <v>280.71999999999997</v>
          </cell>
          <cell r="M123">
            <v>19931.12</v>
          </cell>
          <cell r="N123">
            <v>2.9323592033211567</v>
          </cell>
          <cell r="O123">
            <v>6480.5135461038362</v>
          </cell>
          <cell r="P123">
            <v>28</v>
          </cell>
          <cell r="Q123">
            <v>6496</v>
          </cell>
          <cell r="R123">
            <v>0</v>
          </cell>
        </row>
        <row r="124">
          <cell r="C124" t="str">
            <v>46594 A</v>
          </cell>
          <cell r="D124" t="str">
            <v>1401</v>
          </cell>
          <cell r="E124" t="str">
            <v>Conjunt de mecànica i electricitat</v>
          </cell>
          <cell r="F124">
            <v>32</v>
          </cell>
          <cell r="G124">
            <v>15</v>
          </cell>
          <cell r="H124">
            <v>19</v>
          </cell>
          <cell r="I124">
            <v>47</v>
          </cell>
          <cell r="J124">
            <v>1.0784763653051858E-2</v>
          </cell>
          <cell r="K124">
            <v>735</v>
          </cell>
          <cell r="L124">
            <v>889.35</v>
          </cell>
          <cell r="M124">
            <v>41799.450000000004</v>
          </cell>
          <cell r="N124">
            <v>6.1497297643716227</v>
          </cell>
          <cell r="O124">
            <v>13590.902164288309</v>
          </cell>
          <cell r="P124">
            <v>18</v>
          </cell>
          <cell r="Q124">
            <v>13230</v>
          </cell>
          <cell r="R124">
            <v>0</v>
          </cell>
        </row>
        <row r="125">
          <cell r="C125" t="str">
            <v>46595 A</v>
          </cell>
          <cell r="D125" t="str">
            <v>1401</v>
          </cell>
          <cell r="E125" t="str">
            <v>Conjunt d'aigua i de l'aire</v>
          </cell>
          <cell r="F125">
            <v>14</v>
          </cell>
          <cell r="G125">
            <v>15</v>
          </cell>
          <cell r="H125">
            <v>10</v>
          </cell>
          <cell r="I125">
            <v>29</v>
          </cell>
          <cell r="J125">
            <v>6.6544286369894451E-3</v>
          </cell>
          <cell r="K125">
            <v>421</v>
          </cell>
          <cell r="L125">
            <v>509.40999999999997</v>
          </cell>
          <cell r="M125">
            <v>14772.89</v>
          </cell>
          <cell r="N125">
            <v>2.1734563813348715</v>
          </cell>
          <cell r="O125">
            <v>4803.3383854044278</v>
          </cell>
          <cell r="P125">
            <v>11</v>
          </cell>
          <cell r="Q125">
            <v>4631</v>
          </cell>
          <cell r="R125">
            <v>18</v>
          </cell>
        </row>
        <row r="126">
          <cell r="C126" t="str">
            <v>46596 A</v>
          </cell>
          <cell r="D126" t="str">
            <v>1401</v>
          </cell>
          <cell r="E126" t="str">
            <v>Conjunt de l'èsser viu</v>
          </cell>
          <cell r="F126">
            <v>39</v>
          </cell>
          <cell r="G126">
            <v>10</v>
          </cell>
          <cell r="H126">
            <v>18</v>
          </cell>
          <cell r="I126">
            <v>49</v>
          </cell>
          <cell r="J126">
            <v>1.1243689765947683E-2</v>
          </cell>
          <cell r="K126">
            <v>980</v>
          </cell>
          <cell r="L126">
            <v>1185.8</v>
          </cell>
          <cell r="M126">
            <v>58104.2</v>
          </cell>
          <cell r="N126">
            <v>8.5485605235236743</v>
          </cell>
          <cell r="O126">
            <v>18892.317902131264</v>
          </cell>
          <cell r="P126">
            <v>19</v>
          </cell>
          <cell r="Q126">
            <v>18620</v>
          </cell>
          <cell r="R126">
            <v>0</v>
          </cell>
        </row>
        <row r="127"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>
            <v>679695.72</v>
          </cell>
          <cell r="N127">
            <v>100</v>
          </cell>
          <cell r="O127">
            <v>139999.99</v>
          </cell>
          <cell r="P127"/>
          <cell r="Q127">
            <v>222834</v>
          </cell>
          <cell r="R127"/>
        </row>
        <row r="128">
          <cell r="C128"/>
          <cell r="D128"/>
          <cell r="E128" t="str">
            <v>ALTRE MOBILIARI</v>
          </cell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 t="str">
            <v>DIDÀCTIC</v>
          </cell>
          <cell r="Q128"/>
          <cell r="R128"/>
        </row>
        <row r="129">
          <cell r="C129" t="str">
            <v>46843 A</v>
          </cell>
          <cell r="D129" t="e">
            <v>#N/A</v>
          </cell>
          <cell r="E129" t="str">
            <v>Carretó manual per a subalterns</v>
          </cell>
          <cell r="F129">
            <v>15</v>
          </cell>
          <cell r="G129">
            <v>0</v>
          </cell>
          <cell r="H129">
            <v>5</v>
          </cell>
          <cell r="I129">
            <v>15</v>
          </cell>
          <cell r="J129">
            <v>3.4419458467186783E-3</v>
          </cell>
          <cell r="K129">
            <v>237</v>
          </cell>
          <cell r="L129">
            <v>286.77</v>
          </cell>
          <cell r="M129">
            <v>4301.5499999999993</v>
          </cell>
          <cell r="N129">
            <v>100</v>
          </cell>
          <cell r="O129">
            <v>59999.99</v>
          </cell>
          <cell r="P129">
            <v>253</v>
          </cell>
          <cell r="Q129">
            <v>59961</v>
          </cell>
          <cell r="R129">
            <v>5</v>
          </cell>
        </row>
        <row r="130">
          <cell r="C130" t="str">
            <v>47224 A</v>
          </cell>
          <cell r="D130" t="e">
            <v>#N/A</v>
          </cell>
          <cell r="E130" t="str">
            <v>Carretó Professors 3 safates</v>
          </cell>
          <cell r="F130">
            <v>0</v>
          </cell>
          <cell r="G130">
            <v>0</v>
          </cell>
          <cell r="H130">
            <v>5</v>
          </cell>
          <cell r="I130">
            <v>2</v>
          </cell>
          <cell r="J130">
            <v>4.5892611289582378E-4</v>
          </cell>
          <cell r="K130">
            <v>464</v>
          </cell>
          <cell r="L130">
            <v>561.43999999999994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15</v>
          </cell>
        </row>
        <row r="131">
          <cell r="C131"/>
          <cell r="D131"/>
          <cell r="E131" t="str">
            <v>Total 2 anys</v>
          </cell>
          <cell r="F131"/>
          <cell r="G131"/>
          <cell r="H131"/>
          <cell r="I131"/>
          <cell r="J131"/>
          <cell r="K131"/>
          <cell r="L131"/>
          <cell r="M131">
            <v>4301.5499999999993</v>
          </cell>
          <cell r="N131"/>
          <cell r="O131"/>
          <cell r="P131" t="str">
            <v xml:space="preserve">PRL i CARRETONS </v>
          </cell>
          <cell r="Q131"/>
          <cell r="R131"/>
        </row>
        <row r="132">
          <cell r="F132"/>
          <cell r="G132"/>
          <cell r="H132">
            <v>3792</v>
          </cell>
          <cell r="I132">
            <v>4358</v>
          </cell>
          <cell r="J132">
            <v>1.0000000000000004</v>
          </cell>
          <cell r="K132"/>
          <cell r="L132"/>
          <cell r="M132">
            <v>1605659.11</v>
          </cell>
          <cell r="N132"/>
          <cell r="O132">
            <v>114999.99</v>
          </cell>
          <cell r="P132"/>
          <cell r="Q132">
            <v>1206814</v>
          </cell>
          <cell r="R132">
            <v>1002.75</v>
          </cell>
        </row>
        <row r="133">
          <cell r="Q133"/>
        </row>
        <row r="134">
          <cell r="Q134"/>
        </row>
        <row r="135">
          <cell r="Q135"/>
        </row>
        <row r="136">
          <cell r="Q136"/>
        </row>
        <row r="137">
          <cell r="Q137"/>
        </row>
        <row r="138">
          <cell r="Q138"/>
        </row>
        <row r="139">
          <cell r="Q139"/>
        </row>
        <row r="140">
          <cell r="Q140"/>
        </row>
        <row r="141">
          <cell r="Q141"/>
        </row>
        <row r="142">
          <cell r="Q142"/>
        </row>
        <row r="143">
          <cell r="Q143"/>
        </row>
        <row r="144">
          <cell r="Q144"/>
        </row>
        <row r="145">
          <cell r="Q145"/>
        </row>
        <row r="146">
          <cell r="Q146"/>
        </row>
        <row r="147">
          <cell r="Q147"/>
        </row>
        <row r="148">
          <cell r="Q148"/>
        </row>
        <row r="149">
          <cell r="Q149"/>
        </row>
        <row r="150">
          <cell r="Q150"/>
        </row>
        <row r="151">
          <cell r="Q151"/>
        </row>
        <row r="152">
          <cell r="Q152"/>
        </row>
        <row r="153">
          <cell r="Q153"/>
        </row>
        <row r="154">
          <cell r="Q154"/>
        </row>
        <row r="155">
          <cell r="Q155"/>
        </row>
        <row r="156">
          <cell r="Q156"/>
        </row>
        <row r="157">
          <cell r="Q157"/>
        </row>
        <row r="158">
          <cell r="Q158"/>
        </row>
        <row r="159">
          <cell r="Q159"/>
        </row>
        <row r="160">
          <cell r="Q160"/>
        </row>
        <row r="161">
          <cell r="Q161"/>
        </row>
        <row r="162">
          <cell r="Q162"/>
        </row>
        <row r="163">
          <cell r="Q163"/>
        </row>
        <row r="164">
          <cell r="Q164"/>
        </row>
        <row r="165">
          <cell r="Q165"/>
        </row>
        <row r="166">
          <cell r="Q166"/>
        </row>
        <row r="167">
          <cell r="Q167"/>
        </row>
        <row r="168">
          <cell r="Q168"/>
        </row>
        <row r="169">
          <cell r="Q169"/>
        </row>
        <row r="170">
          <cell r="Q170"/>
        </row>
        <row r="171">
          <cell r="Q171"/>
        </row>
        <row r="172">
          <cell r="Q172"/>
        </row>
        <row r="173">
          <cell r="Q173"/>
        </row>
        <row r="174">
          <cell r="Q174"/>
        </row>
        <row r="175">
          <cell r="Q175"/>
        </row>
        <row r="176">
          <cell r="Q176"/>
        </row>
        <row r="177">
          <cell r="Q177"/>
        </row>
        <row r="178">
          <cell r="Q178"/>
        </row>
        <row r="179">
          <cell r="Q179"/>
        </row>
        <row r="180">
          <cell r="Q180"/>
        </row>
        <row r="181">
          <cell r="Q181"/>
        </row>
        <row r="182">
          <cell r="Q182"/>
        </row>
        <row r="183">
          <cell r="Q183"/>
        </row>
        <row r="184">
          <cell r="Q184"/>
        </row>
        <row r="185">
          <cell r="Q185"/>
        </row>
        <row r="186">
          <cell r="Q186"/>
        </row>
        <row r="187">
          <cell r="Q187"/>
        </row>
        <row r="188">
          <cell r="Q188"/>
        </row>
      </sheetData>
      <sheetData sheetId="1">
        <row r="5">
          <cell r="B5" t="str">
            <v>Codi article</v>
          </cell>
          <cell r="C5" t="str">
            <v>Descripció de l'article</v>
          </cell>
          <cell r="D5" t="str">
            <v>Quantita mínima</v>
          </cell>
          <cell r="E5" t="str">
            <v xml:space="preserve">Preu unitari IVA exclòs </v>
          </cell>
        </row>
        <row r="6">
          <cell r="B6"/>
          <cell r="C6" t="str">
            <v>CONJUNTS MATERIAL DIDÀCTIC</v>
          </cell>
          <cell r="D6"/>
          <cell r="E6"/>
        </row>
        <row r="7">
          <cell r="A7" t="str">
            <v>23986 A</v>
          </cell>
          <cell r="B7">
            <v>23986</v>
          </cell>
          <cell r="C7" t="str">
            <v>Conjunt educació física primària (2 linies)</v>
          </cell>
          <cell r="D7">
            <v>10</v>
          </cell>
          <cell r="E7">
            <v>1768</v>
          </cell>
        </row>
        <row r="8">
          <cell r="A8" t="str">
            <v>23987 A</v>
          </cell>
          <cell r="B8">
            <v>23987</v>
          </cell>
          <cell r="C8" t="str">
            <v>Conjunt educació física primària (1 línia)</v>
          </cell>
          <cell r="D8">
            <v>20</v>
          </cell>
          <cell r="E8">
            <v>1064</v>
          </cell>
        </row>
        <row r="9">
          <cell r="A9" t="str">
            <v>23990 A</v>
          </cell>
          <cell r="B9">
            <v>23990</v>
          </cell>
          <cell r="C9" t="str">
            <v>Conjunt joc simbòlic parvulari (1 línia)</v>
          </cell>
          <cell r="D9">
            <v>5</v>
          </cell>
          <cell r="E9">
            <v>1273</v>
          </cell>
        </row>
        <row r="10">
          <cell r="A10" t="str">
            <v>23991 A</v>
          </cell>
          <cell r="B10">
            <v>23991</v>
          </cell>
          <cell r="C10" t="str">
            <v>Conjunt joc simbòlic parvulari (2 linies)</v>
          </cell>
          <cell r="D10">
            <v>10</v>
          </cell>
          <cell r="E10">
            <v>1636</v>
          </cell>
        </row>
        <row r="11">
          <cell r="A11" t="str">
            <v>24001 A</v>
          </cell>
          <cell r="B11">
            <v>24001</v>
          </cell>
          <cell r="C11" t="str">
            <v>Conjunt psicomotricitat parvulari (1 línia)</v>
          </cell>
          <cell r="D11">
            <v>12</v>
          </cell>
          <cell r="E11">
            <v>937</v>
          </cell>
        </row>
        <row r="12">
          <cell r="A12" t="str">
            <v>24002 A</v>
          </cell>
          <cell r="B12">
            <v>24002</v>
          </cell>
          <cell r="C12" t="str">
            <v>Conjunt psicomotricitat parvulari (2 linies)</v>
          </cell>
          <cell r="D12">
            <v>10</v>
          </cell>
          <cell r="E12">
            <v>1103</v>
          </cell>
        </row>
        <row r="13">
          <cell r="A13" t="str">
            <v>24407 A</v>
          </cell>
          <cell r="B13">
            <v>24407</v>
          </cell>
          <cell r="C13" t="str">
            <v>Conjunt instruments percusió.so determinat</v>
          </cell>
          <cell r="D13">
            <v>5</v>
          </cell>
          <cell r="E13">
            <v>2265</v>
          </cell>
        </row>
        <row r="14">
          <cell r="A14" t="str">
            <v>46590 A</v>
          </cell>
          <cell r="B14">
            <v>46590</v>
          </cell>
          <cell r="C14" t="str">
            <v>Conjunt de característiques dels materials</v>
          </cell>
          <cell r="D14">
            <v>14</v>
          </cell>
          <cell r="E14">
            <v>1022</v>
          </cell>
        </row>
        <row r="15">
          <cell r="A15" t="str">
            <v>46591 A</v>
          </cell>
          <cell r="B15">
            <v>46591</v>
          </cell>
          <cell r="C15" t="str">
            <v>Conjunt d'instruments de mesura</v>
          </cell>
          <cell r="D15">
            <v>8</v>
          </cell>
          <cell r="E15">
            <v>2673</v>
          </cell>
        </row>
        <row r="16">
          <cell r="A16" t="str">
            <v>46595 A</v>
          </cell>
          <cell r="B16">
            <v>46595</v>
          </cell>
          <cell r="C16" t="str">
            <v>Conjunt d'aigua i de l'aire</v>
          </cell>
          <cell r="D16">
            <v>18</v>
          </cell>
          <cell r="E16">
            <v>421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6"/>
  <sheetViews>
    <sheetView tabSelected="1" topLeftCell="B1" workbookViewId="0">
      <selection activeCell="I8" sqref="I8"/>
    </sheetView>
  </sheetViews>
  <sheetFormatPr defaultColWidth="9.1796875" defaultRowHeight="14" x14ac:dyDescent="0.3"/>
  <cols>
    <col min="1" max="1" width="10.08984375" style="1" hidden="1" customWidth="1"/>
    <col min="2" max="2" width="5.26953125" style="2" customWidth="1"/>
    <col min="3" max="3" width="7.453125" style="2" customWidth="1"/>
    <col min="4" max="4" width="40.7265625" style="3" customWidth="1"/>
    <col min="5" max="5" width="10.1796875" style="2" customWidth="1"/>
    <col min="6" max="6" width="3.453125" style="4" customWidth="1"/>
    <col min="7" max="7" width="11.1796875" style="5" customWidth="1"/>
    <col min="8" max="8" width="11.1796875" style="4" customWidth="1"/>
    <col min="9" max="9" width="10.1796875" style="4" customWidth="1"/>
    <col min="10" max="10" width="4.453125" style="2" customWidth="1"/>
    <col min="11" max="11" width="9.90625" style="2" customWidth="1"/>
    <col min="12" max="12" width="11.26953125" style="2" customWidth="1"/>
    <col min="13" max="13" width="13.7265625" style="2" customWidth="1"/>
    <col min="14" max="14" width="8.1796875" style="1" bestFit="1" customWidth="1"/>
    <col min="15" max="16384" width="9.1796875" style="1"/>
  </cols>
  <sheetData>
    <row r="3" spans="1:13" ht="14.5" thickBot="1" x14ac:dyDescent="0.35"/>
    <row r="4" spans="1:13" ht="123" customHeight="1" thickBot="1" x14ac:dyDescent="0.3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7" t="s">
        <v>7</v>
      </c>
      <c r="J4" s="8" t="s">
        <v>4</v>
      </c>
      <c r="K4" s="8" t="s">
        <v>8</v>
      </c>
      <c r="L4" s="8" t="s">
        <v>9</v>
      </c>
      <c r="M4" s="9" t="s">
        <v>10</v>
      </c>
    </row>
    <row r="5" spans="1:13" ht="14.5" thickBot="1" x14ac:dyDescent="0.35">
      <c r="B5" s="46" t="s">
        <v>11</v>
      </c>
      <c r="C5" s="47"/>
      <c r="D5" s="47"/>
      <c r="E5" s="47"/>
      <c r="F5" s="47"/>
      <c r="G5" s="47"/>
      <c r="H5" s="47"/>
      <c r="I5" s="10"/>
      <c r="M5" s="11"/>
    </row>
    <row r="6" spans="1:13" x14ac:dyDescent="0.3">
      <c r="A6" s="1" t="str">
        <f>C6&amp;" "&amp;"A"</f>
        <v>23986 A</v>
      </c>
      <c r="B6" s="35">
        <f>VLOOKUP(A6,'[1]Mobiliari Fora AM'!C:R,16,0)</f>
        <v>10</v>
      </c>
      <c r="C6" s="36">
        <v>23986</v>
      </c>
      <c r="D6" s="12" t="str">
        <f>VLOOKUP(A6,'[1]Mobiliari Fora AM'!C:R,3,0)</f>
        <v>Conjunt educació física primària (2 linies)</v>
      </c>
      <c r="E6" s="13">
        <f>VLOOKUP(A6,[1]Didàctic!A:E,5,0)</f>
        <v>1768</v>
      </c>
      <c r="F6" s="14">
        <v>21</v>
      </c>
      <c r="G6" s="13">
        <f>E6*B6</f>
        <v>17680</v>
      </c>
      <c r="H6" s="13">
        <f>E6*1.21*B6</f>
        <v>21392.799999999996</v>
      </c>
      <c r="I6" s="39"/>
      <c r="J6" s="15">
        <v>21</v>
      </c>
      <c r="K6" s="16" t="str">
        <f t="shared" ref="K6:K15" si="0">IF(OR(I6=0,I6=""),"",QUOTIENT(G6,I6))</f>
        <v/>
      </c>
      <c r="L6" s="17" t="str">
        <f>IF(OR(I6=0,I6=""),"",ROUND(I6*K6,2))</f>
        <v/>
      </c>
      <c r="M6" s="18" t="str">
        <f t="shared" ref="M6:M15" si="1">IF(OR(I6=0,I6=""),"",ROUND((L6*J6/100)+L6,2))</f>
        <v/>
      </c>
    </row>
    <row r="7" spans="1:13" x14ac:dyDescent="0.3">
      <c r="A7" s="1" t="str">
        <f t="shared" ref="A7:A15" si="2">C7&amp;" "&amp;"A"</f>
        <v>23987 A</v>
      </c>
      <c r="B7" s="19">
        <f>VLOOKUP(A7,'[1]Mobiliari Fora AM'!C:R,16,0)</f>
        <v>20</v>
      </c>
      <c r="C7" s="37">
        <v>23987</v>
      </c>
      <c r="D7" s="20" t="str">
        <f>VLOOKUP(A7,'[1]Mobiliari Fora AM'!C:R,3,0)</f>
        <v>Conjunt educació física primària (1 línia)</v>
      </c>
      <c r="E7" s="21">
        <f>VLOOKUP(A7,[1]Didàctic!A:E,5,0)</f>
        <v>1064</v>
      </c>
      <c r="F7" s="22">
        <v>21</v>
      </c>
      <c r="G7" s="21">
        <f>E7*B7</f>
        <v>21280</v>
      </c>
      <c r="H7" s="21">
        <f>E7*1.21*B7</f>
        <v>25748.800000000003</v>
      </c>
      <c r="I7" s="40"/>
      <c r="J7" s="23">
        <v>21</v>
      </c>
      <c r="K7" s="24" t="str">
        <f t="shared" si="0"/>
        <v/>
      </c>
      <c r="L7" s="25" t="str">
        <f t="shared" ref="L7:L15" si="3">IF(OR(I7=0,I7=""),"",ROUND(I7*K7,2))</f>
        <v/>
      </c>
      <c r="M7" s="26" t="str">
        <f t="shared" si="1"/>
        <v/>
      </c>
    </row>
    <row r="8" spans="1:13" x14ac:dyDescent="0.3">
      <c r="A8" s="1" t="str">
        <f t="shared" si="2"/>
        <v>23990 A</v>
      </c>
      <c r="B8" s="19">
        <f>VLOOKUP(A8,'[1]Mobiliari Fora AM'!C:R,16,0)</f>
        <v>5</v>
      </c>
      <c r="C8" s="37">
        <v>23990</v>
      </c>
      <c r="D8" s="20" t="str">
        <f>VLOOKUP(A8,'[1]Mobiliari Fora AM'!C:R,3,0)</f>
        <v>Conjunt joc simbòlic parvulari (1 línia)</v>
      </c>
      <c r="E8" s="21">
        <f>VLOOKUP(A8,[1]Didàctic!A:E,5,0)</f>
        <v>1273</v>
      </c>
      <c r="F8" s="22">
        <v>21</v>
      </c>
      <c r="G8" s="21">
        <f t="shared" ref="G8:G15" si="4">E8*B8</f>
        <v>6365</v>
      </c>
      <c r="H8" s="21">
        <f t="shared" ref="H8:H15" si="5">E8*1.21*B8</f>
        <v>7701.65</v>
      </c>
      <c r="I8" s="40"/>
      <c r="J8" s="23">
        <v>21</v>
      </c>
      <c r="K8" s="24" t="str">
        <f t="shared" si="0"/>
        <v/>
      </c>
      <c r="L8" s="25" t="str">
        <f t="shared" si="3"/>
        <v/>
      </c>
      <c r="M8" s="26" t="str">
        <f t="shared" si="1"/>
        <v/>
      </c>
    </row>
    <row r="9" spans="1:13" x14ac:dyDescent="0.3">
      <c r="A9" s="1" t="str">
        <f t="shared" si="2"/>
        <v>23991 A</v>
      </c>
      <c r="B9" s="19">
        <f>VLOOKUP(A9,'[1]Mobiliari Fora AM'!C:R,16,0)</f>
        <v>10</v>
      </c>
      <c r="C9" s="37">
        <v>23991</v>
      </c>
      <c r="D9" s="20" t="str">
        <f>VLOOKUP(A9,'[1]Mobiliari Fora AM'!C:R,3,0)</f>
        <v>Conjunt joc simbòlic parvulari (2 linies)</v>
      </c>
      <c r="E9" s="21">
        <f>VLOOKUP(A9,[1]Didàctic!A:E,5,0)</f>
        <v>1636</v>
      </c>
      <c r="F9" s="22">
        <v>21</v>
      </c>
      <c r="G9" s="21">
        <f t="shared" si="4"/>
        <v>16360</v>
      </c>
      <c r="H9" s="21">
        <f t="shared" si="5"/>
        <v>19795.599999999999</v>
      </c>
      <c r="I9" s="40"/>
      <c r="J9" s="23">
        <v>21</v>
      </c>
      <c r="K9" s="24" t="str">
        <f t="shared" si="0"/>
        <v/>
      </c>
      <c r="L9" s="25" t="str">
        <f t="shared" si="3"/>
        <v/>
      </c>
      <c r="M9" s="26" t="str">
        <f t="shared" si="1"/>
        <v/>
      </c>
    </row>
    <row r="10" spans="1:13" x14ac:dyDescent="0.3">
      <c r="A10" s="1" t="str">
        <f t="shared" si="2"/>
        <v>24001 A</v>
      </c>
      <c r="B10" s="19">
        <f>VLOOKUP(A10,'[1]Mobiliari Fora AM'!C:R,16,0)</f>
        <v>12</v>
      </c>
      <c r="C10" s="37">
        <v>24001</v>
      </c>
      <c r="D10" s="20" t="str">
        <f>VLOOKUP(A10,'[1]Mobiliari Fora AM'!C:R,3,0)</f>
        <v>Conjunt psicomotricitat parvulari (1 línia)</v>
      </c>
      <c r="E10" s="21">
        <f>VLOOKUP(A10,[1]Didàctic!A:E,5,0)</f>
        <v>937</v>
      </c>
      <c r="F10" s="22">
        <v>21</v>
      </c>
      <c r="G10" s="21">
        <f t="shared" si="4"/>
        <v>11244</v>
      </c>
      <c r="H10" s="21">
        <f t="shared" si="5"/>
        <v>13605.24</v>
      </c>
      <c r="I10" s="40"/>
      <c r="J10" s="23">
        <v>21</v>
      </c>
      <c r="K10" s="24" t="str">
        <f t="shared" si="0"/>
        <v/>
      </c>
      <c r="L10" s="25" t="str">
        <f t="shared" si="3"/>
        <v/>
      </c>
      <c r="M10" s="26" t="str">
        <f t="shared" si="1"/>
        <v/>
      </c>
    </row>
    <row r="11" spans="1:13" x14ac:dyDescent="0.3">
      <c r="A11" s="1" t="str">
        <f t="shared" si="2"/>
        <v>24002 A</v>
      </c>
      <c r="B11" s="19">
        <f>VLOOKUP(A11,'[1]Mobiliari Fora AM'!C:R,16,0)</f>
        <v>10</v>
      </c>
      <c r="C11" s="37">
        <v>24002</v>
      </c>
      <c r="D11" s="20" t="str">
        <f>VLOOKUP(A11,'[1]Mobiliari Fora AM'!C:R,3,0)</f>
        <v>Conjunt psicomotricitat parvulari (2 linies)</v>
      </c>
      <c r="E11" s="21">
        <f>VLOOKUP(A11,[1]Didàctic!A:E,5,0)</f>
        <v>1103</v>
      </c>
      <c r="F11" s="22">
        <v>21</v>
      </c>
      <c r="G11" s="21">
        <f t="shared" si="4"/>
        <v>11030</v>
      </c>
      <c r="H11" s="21">
        <f t="shared" si="5"/>
        <v>13346.3</v>
      </c>
      <c r="I11" s="40"/>
      <c r="J11" s="23">
        <v>21</v>
      </c>
      <c r="K11" s="24" t="str">
        <f t="shared" si="0"/>
        <v/>
      </c>
      <c r="L11" s="25" t="str">
        <f t="shared" si="3"/>
        <v/>
      </c>
      <c r="M11" s="26" t="str">
        <f t="shared" si="1"/>
        <v/>
      </c>
    </row>
    <row r="12" spans="1:13" x14ac:dyDescent="0.3">
      <c r="A12" s="1" t="str">
        <f t="shared" si="2"/>
        <v>24407 A</v>
      </c>
      <c r="B12" s="19">
        <f>VLOOKUP(A12,'[1]Mobiliari Fora AM'!C:R,16,0)</f>
        <v>5</v>
      </c>
      <c r="C12" s="37">
        <v>24407</v>
      </c>
      <c r="D12" s="20" t="str">
        <f>VLOOKUP(A12,'[1]Mobiliari Fora AM'!C:R,3,0)</f>
        <v>Conjunt instruments percusió.so determinat</v>
      </c>
      <c r="E12" s="21">
        <f>VLOOKUP(A12,[1]Didàctic!A:E,5,0)</f>
        <v>2265</v>
      </c>
      <c r="F12" s="22">
        <v>21</v>
      </c>
      <c r="G12" s="21">
        <f t="shared" si="4"/>
        <v>11325</v>
      </c>
      <c r="H12" s="21">
        <f t="shared" si="5"/>
        <v>13703.25</v>
      </c>
      <c r="I12" s="40"/>
      <c r="J12" s="23">
        <v>21</v>
      </c>
      <c r="K12" s="24" t="str">
        <f t="shared" si="0"/>
        <v/>
      </c>
      <c r="L12" s="25" t="str">
        <f t="shared" si="3"/>
        <v/>
      </c>
      <c r="M12" s="26" t="str">
        <f t="shared" si="1"/>
        <v/>
      </c>
    </row>
    <row r="13" spans="1:13" x14ac:dyDescent="0.3">
      <c r="A13" s="1" t="str">
        <f t="shared" si="2"/>
        <v>46590 A</v>
      </c>
      <c r="B13" s="19">
        <f>VLOOKUP(A13,'[1]Mobiliari Fora AM'!C:R,16,0)</f>
        <v>14</v>
      </c>
      <c r="C13" s="37">
        <v>46590</v>
      </c>
      <c r="D13" s="20" t="str">
        <f>VLOOKUP(A13,'[1]Mobiliari Fora AM'!C:R,3,0)</f>
        <v>Conjunt de característiques dels materials</v>
      </c>
      <c r="E13" s="21">
        <f>VLOOKUP(A13,[1]Didàctic!A:E,5,0)</f>
        <v>1022</v>
      </c>
      <c r="F13" s="22">
        <v>21</v>
      </c>
      <c r="G13" s="21">
        <f t="shared" si="4"/>
        <v>14308</v>
      </c>
      <c r="H13" s="21">
        <f t="shared" si="5"/>
        <v>17312.68</v>
      </c>
      <c r="I13" s="40"/>
      <c r="J13" s="23">
        <v>21</v>
      </c>
      <c r="K13" s="24" t="str">
        <f t="shared" si="0"/>
        <v/>
      </c>
      <c r="L13" s="25" t="str">
        <f t="shared" si="3"/>
        <v/>
      </c>
      <c r="M13" s="26" t="str">
        <f t="shared" si="1"/>
        <v/>
      </c>
    </row>
    <row r="14" spans="1:13" x14ac:dyDescent="0.3">
      <c r="A14" s="1" t="str">
        <f t="shared" si="2"/>
        <v>46591 A</v>
      </c>
      <c r="B14" s="19">
        <f>VLOOKUP(A14,'[1]Mobiliari Fora AM'!C:R,16,0)</f>
        <v>8</v>
      </c>
      <c r="C14" s="37">
        <v>46591</v>
      </c>
      <c r="D14" s="20" t="str">
        <f>VLOOKUP(A14,'[1]Mobiliari Fora AM'!C:R,3,0)</f>
        <v>Conjunt d'instruments de mesura</v>
      </c>
      <c r="E14" s="21">
        <f>VLOOKUP(A14,[1]Didàctic!A:E,5,0)</f>
        <v>2673</v>
      </c>
      <c r="F14" s="22">
        <v>21</v>
      </c>
      <c r="G14" s="21">
        <f t="shared" si="4"/>
        <v>21384</v>
      </c>
      <c r="H14" s="21">
        <f t="shared" si="5"/>
        <v>25874.639999999999</v>
      </c>
      <c r="I14" s="40"/>
      <c r="J14" s="23">
        <v>21</v>
      </c>
      <c r="K14" s="24" t="str">
        <f t="shared" si="0"/>
        <v/>
      </c>
      <c r="L14" s="25" t="str">
        <f t="shared" si="3"/>
        <v/>
      </c>
      <c r="M14" s="26" t="str">
        <f t="shared" si="1"/>
        <v/>
      </c>
    </row>
    <row r="15" spans="1:13" ht="14.5" thickBot="1" x14ac:dyDescent="0.35">
      <c r="A15" s="1" t="str">
        <f t="shared" si="2"/>
        <v>46595 A</v>
      </c>
      <c r="B15" s="27">
        <f>VLOOKUP(A15,'[1]Mobiliari Fora AM'!C:R,16,0)</f>
        <v>18</v>
      </c>
      <c r="C15" s="38">
        <v>46595</v>
      </c>
      <c r="D15" s="28" t="str">
        <f>VLOOKUP(A15,'[1]Mobiliari Fora AM'!C:R,3,0)</f>
        <v>Conjunt d'aigua i de l'aire</v>
      </c>
      <c r="E15" s="29">
        <f>VLOOKUP(A15,[1]Didàctic!A:E,5,0)</f>
        <v>421</v>
      </c>
      <c r="F15" s="30">
        <v>21</v>
      </c>
      <c r="G15" s="29">
        <f t="shared" si="4"/>
        <v>7578</v>
      </c>
      <c r="H15" s="29">
        <f t="shared" si="5"/>
        <v>9169.3799999999992</v>
      </c>
      <c r="I15" s="41"/>
      <c r="J15" s="31">
        <v>21</v>
      </c>
      <c r="K15" s="32" t="str">
        <f t="shared" si="0"/>
        <v/>
      </c>
      <c r="L15" s="33" t="str">
        <f t="shared" si="3"/>
        <v/>
      </c>
      <c r="M15" s="34" t="str">
        <f t="shared" si="1"/>
        <v/>
      </c>
    </row>
    <row r="16" spans="1:13" ht="14.5" thickBot="1" x14ac:dyDescent="0.35">
      <c r="L16" s="42">
        <f>SUM(L6:L15)</f>
        <v>0</v>
      </c>
      <c r="M16" s="43">
        <f>SUM(M6:M15)</f>
        <v>0</v>
      </c>
    </row>
  </sheetData>
  <sheetProtection algorithmName="SHA-512" hashValue="ZDZZ6BJc/Z/6c7vGkQDv1MGWma4bBu4UBZ/r3gSogIzIItHLb+dVd9MS7fNB2Oeka7jR3pVnm6AvF55HfJdSrw==" saltValue="pBBWzFSgdxrvvuxxHNPhtw==" spinCount="100000" sheet="1" objects="1" scenarios="1"/>
  <mergeCells count="1">
    <mergeCell ref="B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AEB74-8504-4095-BE39-DF068C6F156A}">
  <dimension ref="C2:C4"/>
  <sheetViews>
    <sheetView workbookViewId="0">
      <selection activeCell="C7" sqref="C7"/>
    </sheetView>
  </sheetViews>
  <sheetFormatPr defaultRowHeight="14.5" x14ac:dyDescent="0.35"/>
  <cols>
    <col min="2" max="2" width="10.26953125" bestFit="1" customWidth="1"/>
    <col min="3" max="3" width="37.1796875" bestFit="1" customWidth="1"/>
    <col min="4" max="4" width="30.81640625" customWidth="1"/>
  </cols>
  <sheetData>
    <row r="2" spans="3:3" ht="15" thickBot="1" x14ac:dyDescent="0.4"/>
    <row r="3" spans="3:3" ht="15" thickBot="1" x14ac:dyDescent="0.4">
      <c r="C3" s="45" t="s">
        <v>12</v>
      </c>
    </row>
    <row r="4" spans="3:3" ht="15" thickBot="1" x14ac:dyDescent="0.4">
      <c r="C4" s="4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Oferta economica</vt:lpstr>
      <vt:lpstr>Oferta Tècnica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Ruiz, Sergi</dc:creator>
  <cp:lastModifiedBy>Serra Ruiz, Sergi</cp:lastModifiedBy>
  <dcterms:created xsi:type="dcterms:W3CDTF">2015-06-05T18:19:34Z</dcterms:created>
  <dcterms:modified xsi:type="dcterms:W3CDTF">2025-03-04T13:55:43Z</dcterms:modified>
</cp:coreProperties>
</file>