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e\Documents\Feina\04. Encàrrecs\230926 Jardins del Monestir\Doc Treball\241104 Fase 1\"/>
    </mc:Choice>
  </mc:AlternateContent>
  <bookViews>
    <workbookView xWindow="0" yWindow="0" windowWidth="15690" windowHeight="1155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5" i="1" l="1"/>
  <c r="G235" i="1" s="1"/>
  <c r="G288" i="1"/>
  <c r="G291" i="1"/>
  <c r="E288" i="1"/>
  <c r="F288" i="1"/>
  <c r="F291" i="1"/>
  <c r="G289" i="1"/>
  <c r="G283" i="1"/>
  <c r="G286" i="1"/>
  <c r="E283" i="1"/>
  <c r="F283" i="1"/>
  <c r="F286" i="1"/>
  <c r="G284" i="1"/>
  <c r="G272" i="1"/>
  <c r="G281" i="1"/>
  <c r="E272" i="1"/>
  <c r="F272" i="1"/>
  <c r="F281" i="1"/>
  <c r="G279" i="1"/>
  <c r="G277" i="1"/>
  <c r="G275" i="1"/>
  <c r="G273" i="1"/>
  <c r="E163" i="1"/>
  <c r="G264" i="1"/>
  <c r="G268" i="1"/>
  <c r="E264" i="1"/>
  <c r="F264" i="1"/>
  <c r="F268" i="1"/>
  <c r="G266" i="1"/>
  <c r="G237" i="1"/>
  <c r="G262" i="1"/>
  <c r="E237" i="1"/>
  <c r="F237" i="1"/>
  <c r="F262" i="1"/>
  <c r="G248" i="1"/>
  <c r="G260" i="1"/>
  <c r="E248" i="1"/>
  <c r="F248" i="1"/>
  <c r="F260" i="1"/>
  <c r="G258" i="1"/>
  <c r="G256" i="1"/>
  <c r="G254" i="1"/>
  <c r="G252" i="1"/>
  <c r="G250" i="1"/>
  <c r="G238" i="1"/>
  <c r="G246" i="1"/>
  <c r="E238" i="1"/>
  <c r="F238" i="1"/>
  <c r="F246" i="1"/>
  <c r="G244" i="1"/>
  <c r="G242" i="1"/>
  <c r="G240" i="1"/>
  <c r="E209" i="1"/>
  <c r="F209" i="1"/>
  <c r="G233" i="1"/>
  <c r="G231" i="1"/>
  <c r="G230" i="1"/>
  <c r="G228" i="1"/>
  <c r="G227" i="1"/>
  <c r="G225" i="1"/>
  <c r="G223" i="1"/>
  <c r="G221" i="1"/>
  <c r="G219" i="1"/>
  <c r="G217" i="1"/>
  <c r="G215" i="1"/>
  <c r="G213" i="1"/>
  <c r="G211" i="1"/>
  <c r="G192" i="1"/>
  <c r="G207" i="1"/>
  <c r="E192" i="1"/>
  <c r="F192" i="1"/>
  <c r="F207" i="1"/>
  <c r="G205" i="1"/>
  <c r="G204" i="1"/>
  <c r="G202" i="1"/>
  <c r="G200" i="1"/>
  <c r="G198" i="1"/>
  <c r="G196" i="1"/>
  <c r="G194" i="1"/>
  <c r="G178" i="1"/>
  <c r="G190" i="1"/>
  <c r="E178" i="1"/>
  <c r="F178" i="1"/>
  <c r="F190" i="1"/>
  <c r="G188" i="1"/>
  <c r="G186" i="1"/>
  <c r="G184" i="1"/>
  <c r="G182" i="1"/>
  <c r="G180" i="1"/>
  <c r="G164" i="1"/>
  <c r="G176" i="1"/>
  <c r="E164" i="1"/>
  <c r="F164" i="1"/>
  <c r="F176" i="1"/>
  <c r="G174" i="1"/>
  <c r="G172" i="1"/>
  <c r="G170" i="1"/>
  <c r="G168" i="1"/>
  <c r="G166" i="1"/>
  <c r="G148" i="1"/>
  <c r="G161" i="1"/>
  <c r="E148" i="1"/>
  <c r="F148" i="1"/>
  <c r="F161" i="1"/>
  <c r="G159" i="1"/>
  <c r="G157" i="1"/>
  <c r="G155" i="1"/>
  <c r="G153" i="1"/>
  <c r="G151" i="1"/>
  <c r="G149" i="1"/>
  <c r="G135" i="1"/>
  <c r="G146" i="1"/>
  <c r="E135" i="1"/>
  <c r="F135" i="1"/>
  <c r="F146" i="1"/>
  <c r="G144" i="1"/>
  <c r="G142" i="1"/>
  <c r="G140" i="1"/>
  <c r="G138" i="1"/>
  <c r="G136" i="1"/>
  <c r="G122" i="1"/>
  <c r="G133" i="1"/>
  <c r="E122" i="1"/>
  <c r="F122" i="1"/>
  <c r="F133" i="1"/>
  <c r="G131" i="1"/>
  <c r="G129" i="1"/>
  <c r="G127" i="1"/>
  <c r="G125" i="1"/>
  <c r="G123" i="1"/>
  <c r="G97" i="1"/>
  <c r="G120" i="1"/>
  <c r="E97" i="1"/>
  <c r="F97" i="1"/>
  <c r="F120" i="1"/>
  <c r="G118" i="1"/>
  <c r="G116" i="1"/>
  <c r="G114" i="1"/>
  <c r="G112" i="1"/>
  <c r="G110" i="1"/>
  <c r="G108" i="1"/>
  <c r="G106" i="1"/>
  <c r="G104" i="1"/>
  <c r="G102" i="1"/>
  <c r="G100" i="1"/>
  <c r="G98" i="1"/>
  <c r="G70" i="1"/>
  <c r="G95" i="1"/>
  <c r="E70" i="1"/>
  <c r="F70" i="1"/>
  <c r="F95" i="1"/>
  <c r="G93" i="1"/>
  <c r="G91" i="1"/>
  <c r="G89" i="1"/>
  <c r="G87" i="1"/>
  <c r="G85" i="1"/>
  <c r="G83" i="1"/>
  <c r="G81" i="1"/>
  <c r="G79" i="1"/>
  <c r="G77" i="1"/>
  <c r="G75" i="1"/>
  <c r="G73" i="1"/>
  <c r="G71" i="1"/>
  <c r="G57" i="1"/>
  <c r="G68" i="1"/>
  <c r="E57" i="1"/>
  <c r="F57" i="1"/>
  <c r="F68" i="1"/>
  <c r="G66" i="1"/>
  <c r="G64" i="1"/>
  <c r="G62" i="1"/>
  <c r="G60" i="1"/>
  <c r="G58" i="1"/>
  <c r="G46" i="1"/>
  <c r="G55" i="1"/>
  <c r="E46" i="1"/>
  <c r="F46" i="1"/>
  <c r="F55" i="1"/>
  <c r="G53" i="1"/>
  <c r="G51" i="1"/>
  <c r="G49" i="1"/>
  <c r="G47" i="1"/>
  <c r="G9" i="1"/>
  <c r="G44" i="1"/>
  <c r="E9" i="1"/>
  <c r="F9" i="1"/>
  <c r="F44" i="1"/>
  <c r="G42" i="1"/>
  <c r="G40" i="1"/>
  <c r="G38" i="1"/>
  <c r="G36" i="1"/>
  <c r="G34" i="1"/>
  <c r="G32" i="1"/>
  <c r="G30" i="1"/>
  <c r="G28" i="1"/>
  <c r="G26" i="1"/>
  <c r="G24" i="1"/>
  <c r="G22" i="1"/>
  <c r="G20" i="1"/>
  <c r="G18" i="1"/>
  <c r="G16" i="1"/>
  <c r="G14" i="1"/>
  <c r="G12" i="1"/>
  <c r="G10" i="1"/>
  <c r="G4" i="1"/>
  <c r="G7" i="1"/>
  <c r="E4" i="1"/>
  <c r="F4" i="1"/>
  <c r="F7" i="1"/>
  <c r="G5" i="1"/>
  <c r="G209" i="1" l="1"/>
  <c r="F270" i="1"/>
  <c r="F163" i="1" l="1"/>
  <c r="G270" i="1"/>
  <c r="F293" i="1" l="1"/>
  <c r="G293" i="1" s="1"/>
  <c r="G163" i="1"/>
</calcChain>
</file>

<file path=xl/sharedStrings.xml><?xml version="1.0" encoding="utf-8"?>
<sst xmlns="http://schemas.openxmlformats.org/spreadsheetml/2006/main" count="674" uniqueCount="384">
  <si>
    <t>Jardins del Monestir - Fase 1</t>
  </si>
  <si>
    <t>Presupuesto</t>
  </si>
  <si>
    <t>Código</t>
  </si>
  <si>
    <t>Resumen</t>
  </si>
  <si>
    <t>ImpPres</t>
  </si>
  <si>
    <t>Nat</t>
  </si>
  <si>
    <t>Ud</t>
  </si>
  <si>
    <t>CanPres</t>
  </si>
  <si>
    <t>PrPres</t>
  </si>
  <si>
    <t xml:space="preserve">SC00         </t>
  </si>
  <si>
    <t>NOTES</t>
  </si>
  <si>
    <t>Capítulo</t>
  </si>
  <si>
    <t/>
  </si>
  <si>
    <t xml:space="preserve">EY03ZB00     </t>
  </si>
  <si>
    <t>Conceptes inclosos</t>
  </si>
  <si>
    <t>Partida</t>
  </si>
  <si>
    <t>u</t>
  </si>
  <si>
    <t xml:space="preserve">En totes les partides d'aquest pressupost s'han de considerar inclosos, amb caràcter enunciatiu i no limitatiu, els següents conceptes:
- S'han d'incloure tots els mitjans auxiliars que siguin necessaris per a la correcta execució de la partida, tant el muntatge com la seva retirada.
- Els equips electrògens i dipòsits d'aigua en cas que fossin necessaris per a la realització de les obres.
- L'execució de les partides es realitzarà respectant les pautes de l'obra i en l'ordre que la DF indiqui, especialment els enderrocaments i intervencions estructures existents.
- Totes les ajudes per a tots els oficis consisteixen en:
o Descàrrega del mateix camió.
o Transport, vertical i horitzontal, dels materials i repartiment fins al lloc del treball.
o Material per a l'execució de regates, forats, suports, etc... i el seu posterior tapat.
o Col·locació de premarcs, tant de fusta com d'acer o alumini
o Manteniment de l'obra neta en tot moment, amb la neteja final i retirada d'enderrocs.
- Trasllat i muntatge tots els equips i grues per a l'obra (nombre d'unitats segons necessitats). Inclouen fonaments, legalitzacions i tràmits i posterior desmuntatge. També s'inclouen tots els mitjans mecànics que es necessitin durant el procés de les obres, tal com sínies, muntacàrregues, lloguers, revisions, manteniments, taxes, etc ...
- Muntatge i desmuntatge de caseta d'obra i el seu cost mensual durant els mesos que durin els treballs. La neteja i reposició del material de la caseta, els consums d'aigua, llum, línia de dades i telèfon a càrrec del contractista.
- Preses provisionals d'aigua i electricitat, incloent-hi casetes, quadre d'electricitat amb capacitat adequada per a l'execució total de l'obra i tots els tràmits i gestions necessàries. Inclosos projectes, visats, llicències i tots els costos necessaris per al seu funcionament.
- Instal·lacions provisionals d'aigua i electricitat per a l'execució dels treballs, incloent-hi contractació, despeses, pagament de factures i muntatge, subquadres i xarxa d'aigües en obra i plantes de l'edifici; vetllar pel correcte ús i manteniment fins a finalitzar les obres, la protecció amb planxes metàl·liques en els passos d'instal·lacions provisionals, en zona de trànsit de maquinària, camions, etc... i posterior desmuntatge de les instal·lacions provisionals.
- Realització de mostres a escala 1: 1, dels rams que indiqui la DF, per a poder valorar el resultat final.
- Tots els materials i treballs auxiliars que siguin necessaris per al perfecte acabat de les partides, encara que no constin específicament en el projecte ni en l'estat de mesuraments i pressupost, com, per exemple, realització de solapaments, ancoratges, col·locació de passamurs o execució de de instal·lacions, mitges canyes, realització de juntes de qualsevol tipus, registres i trapes per al correcte manteniment, etc.
- Assaig HEAT SOAK TEST de tots els vidres temperats i/o termoenduribles col·locats en obra.
- Totes les tasques i elements necessàris per a protegir els elements existents tant d'edificació, instal·lacions, urbanització o jardineria.
- Tots els materials necessaris per a protegir si fos el cas, partides acabades susceptibles de deterioració pel pas d'operaris i materials, com a escalonat d'escales, paviments, cabina d'ascensors, etc.
- Reposició de material deteriorat per l'obra a les voreres i zona pública, com per exemple paviments, arbratge, bancs, escocells, etc. adaptant la zona pública a l'arquitectura del nou edifici i els seus respectius accessos.
- Tots els materials i treballs auxiliars necessaris per a evitar l'entrada d'aigua una vegada s'hagin desmuntat tancaments, acabats i embornals de les cobertes existents.
- Durant l'obra la planta baixa haurà de quedar tancada mitjançant un clos o paret provisional d'obra.
- Fins i tot els replantejaments d'obra i ajudes de topografia necessàries per a l'execució de les partides.
- La constructora i els diferents industrials s'hauran de fer càrrec de totes els treballs executats i els materials subministrats garantint la seva durabilitat i rendiment durant l'obra i una vegada aquesta finalitzi, reposant o esmenant els defectes que poguessin aparèixer.
- Els mesuraments de les partides es correspon a les dimensions geomètriques i s'han de considerar en el preu unitari les minves dels materials.
- En cas d'incongruència entre els diferents documents (especificacions tècniques de materials, dels acabats, dels detalls constructius, etc ..) que formen el projecte executiu prevaldrà el de major qualitat i quantitat dels indicats entre ells.
- Tot segons el qual indica el Plec de condicions tècniques i particulars del projecte executiu.
</t>
  </si>
  <si>
    <t>SC00</t>
  </si>
  <si>
    <t xml:space="preserve">SC01         </t>
  </si>
  <si>
    <t>ENDERROCS</t>
  </si>
  <si>
    <t xml:space="preserve">K221ZJ04     </t>
  </si>
  <si>
    <t>Neteja del terreny realitzada amb mitjans manuals</t>
  </si>
  <si>
    <t>m2</t>
  </si>
  <si>
    <t xml:space="preserve">Neteja del terreny realitzada amb mitjans manuals i càrrega manual sobre contenidor. L'amidament de la fase 1 inclou la superfície de la fase 2, donat que es realitzarà tot durrant la fase 1.
</t>
  </si>
  <si>
    <t xml:space="preserve">K221ZJ05     </t>
  </si>
  <si>
    <t>Neteja i esbrossada del terreny realitzada amb mitjans manuals</t>
  </si>
  <si>
    <t xml:space="preserve">Neteja i esbrossada del terreny realitzada amb mitjans manuals i càrrega manual sobre contenidor. L'esbrossada inclou l'eliminació de plantes arbustives. L'amidament de la fase 1 inclou la superfície de la fase 2, donat que es realitzarà tot durrant la fase 1.
</t>
  </si>
  <si>
    <t xml:space="preserve">F21RZJ06     </t>
  </si>
  <si>
    <t>Tala controlada mitjançant directa, d'element arbustiu</t>
  </si>
  <si>
    <t xml:space="preserve">Tala controlada mitjançant directa, d'element arbustiu, arrencant arrels, aplec de la brossa generada, càrrega sobre camió grua i transport a planta de compostatge (no més lluny de 20 km)
</t>
  </si>
  <si>
    <t xml:space="preserve">F21RZJ01     </t>
  </si>
  <si>
    <t>Tala controlada mitjançant directa, d'arbre de &lt; 10 m d'alçària</t>
  </si>
  <si>
    <t xml:space="preserve">Tala controlada mitjançant directa, d'arbre de &lt; 10 m d'alçària de port petit o mitjà, arrencant la soca, aplec de la brossa generada, càrrega sobre camió grua amb pinça i transport a planta de compostatge (no més lluny de 20 km)
</t>
  </si>
  <si>
    <t xml:space="preserve">F21RZJ02     </t>
  </si>
  <si>
    <t>Tala controlada amb cistella mecànica, d'arbre de &gt; 10 m d'alç.</t>
  </si>
  <si>
    <t xml:space="preserve">Tala controlada mitjançant cistella mecànica, d'arbre de &gt; 10 m d'alçària de port mitjà o gran, arrencant la soca, aplec de la brossa generada, càrrega sobre camió grua amb pinça i transport a planta de compostatge (no més lluny de 20 km)
</t>
  </si>
  <si>
    <t xml:space="preserve">FR6P6245     </t>
  </si>
  <si>
    <t>Trasplantament dins de l'obra d'arbust d'1 a 2 m d'alçària</t>
  </si>
  <si>
    <t xml:space="preserve">Trasplantament dins de l'obra d'arbust d'1 a 2 m d'alçària de tronc o diàmetre de planta, inclou repicat amb retroexcavadora i mitjans manuals, formació de pa de terra amb mitjans manuals, excavació de clot de plantació de 80x80x60 cm amb retroexcavadora, plantació amb mitjans manuals i/o camió grua en el nou lloc d'ubicació, reblert del clot amb 50% de sorra, 25% de terra de l'excavació i 25% de compost, primer reg i càrrega de les terres sobrants a camió. Inclou les feines de preparació
</t>
  </si>
  <si>
    <t xml:space="preserve">FR6P1595     </t>
  </si>
  <si>
    <t>Trasplantament dins de l'obra d'arbre planifoli de 35 a 50 cm</t>
  </si>
  <si>
    <t xml:space="preserve">Trasplantament dins de l'obra d'arbre planifoli de 35 a 50 cm de perímetre de tronc, inclou repicat amb retroexcavadora i mitjans manuals, formació de pa de terra amb mitjans manuals, excavació de clot de plantació de 180x180x80 cm amb retroexcavadora, plantació amb camió grua en el nou lloc d'ubicació, reblert del clot amb 50% de sorra, 25% de terra de l'excavació i 25% de compost, primer reg i càrrega de les terres sobrants a camió. Inclou les feines de preparació
</t>
  </si>
  <si>
    <t xml:space="preserve">F21BZJ07     </t>
  </si>
  <si>
    <t>Desmuntatge de barrera de senyalització flexible</t>
  </si>
  <si>
    <t>m</t>
  </si>
  <si>
    <t xml:space="preserve">Desmuntatge de barrera de senyalització flexible i demolició d'ancoratges clavats a terra, amb mitjans manuals i càrrega sobre camió
</t>
  </si>
  <si>
    <t xml:space="preserve">F216R243     </t>
  </si>
  <si>
    <t>Enderroc de reixat metàl·lic de fins a 2 m d'alçària</t>
  </si>
  <si>
    <t xml:space="preserve">Enderroc de reixat metàl·lic de fins a 2 m d'alçària, com a màxim, i enderroc de daus de formigó, a mà i amb compressor i càrrega manual i mecànica de runa sobre camió o contenidor
</t>
  </si>
  <si>
    <t xml:space="preserve">K21AZJ03     </t>
  </si>
  <si>
    <t>Arrencada de full i bastiment de porta amb mitjans manuals</t>
  </si>
  <si>
    <t xml:space="preserve">Arrencada de full i bastiment de porta amb mitjans manuals i càrrega manual sobre camió o contenidor
</t>
  </si>
  <si>
    <t xml:space="preserve">K219462A     </t>
  </si>
  <si>
    <t>Arrencada de paviment de pedra natural i aplec per aprofitament</t>
  </si>
  <si>
    <t xml:space="preserve">Arrencada de paviment de pedra natural, amb mitjans manuals, aplec per a posterior aprofitament i càrrega manual de runa sobre camió o contenidor
</t>
  </si>
  <si>
    <t xml:space="preserve">F2194AK5     </t>
  </si>
  <si>
    <t>Demolició de paviment de formigó de fins a 20 cm de gruix</t>
  </si>
  <si>
    <t xml:space="preserve">Demolició de paviment de formigó de fins a 20 cm de gruix, d'amplària fins a 2 m amb retroexcavadora amb martell trencador i càrrega sobre camió amb mitjans mecànics
</t>
  </si>
  <si>
    <t xml:space="preserve">F213ZJ10     </t>
  </si>
  <si>
    <t>Enderroc de mur de contenció de pedra o maó, amb compressor</t>
  </si>
  <si>
    <t>m3</t>
  </si>
  <si>
    <t xml:space="preserve">Enderroc de mur de contenció de pedra o maó, amb compressor i càrrega manual i mecànica de runa sobre camió. Inlcou l'enderroc de qualsevol revestiment del mur
</t>
  </si>
  <si>
    <t xml:space="preserve">F213ZJ11     </t>
  </si>
  <si>
    <t>Enderroc de mur de contenció de formigó en massa, amb compressor</t>
  </si>
  <si>
    <t xml:space="preserve">Enderroc de mur de contenció de formigó en massa, amb compressor i càrrega manual i mecànica de runa sobre camió. Inlcou l'enderroc de qualsevol revestiment del mur
</t>
  </si>
  <si>
    <t xml:space="preserve">K21GZJ09     </t>
  </si>
  <si>
    <t>Arrencada de quadre elèctric muntat superficialment amb mitjans</t>
  </si>
  <si>
    <t xml:space="preserve">Arrencada de quadre elèctric muntat superficialment amb mitjans manuals i càrrega manual de runa sobre camió o contenidor
</t>
  </si>
  <si>
    <t xml:space="preserve">K21H1211     </t>
  </si>
  <si>
    <t>Arrencada de llumenera interior de superfície, alçària &gt; 3m</t>
  </si>
  <si>
    <t xml:space="preserve">Arrencada de llumenera interior de superfície, a una alçària &gt; 3 m, amb mitjans manuals i càrrega manual sobre camió o contenidor
</t>
  </si>
  <si>
    <t xml:space="preserve">K21GZJ08     </t>
  </si>
  <si>
    <t>Retirada de cables d'enllumenat aèri, amb mitjans manuals</t>
  </si>
  <si>
    <t xml:space="preserve">Retirada de cables d'enllumenat aèri, amb mitjans manuals
</t>
  </si>
  <si>
    <t>SC01</t>
  </si>
  <si>
    <t xml:space="preserve">SC02         </t>
  </si>
  <si>
    <t>MOVIMENT DE TERRES</t>
  </si>
  <si>
    <t xml:space="preserve">F2213422     </t>
  </si>
  <si>
    <t>Excavació per a rebaix en terreny compacte (SPT 20-50)</t>
  </si>
  <si>
    <t xml:space="preserve">Excavació per a rebaix en terreny compacte (SPT 20-50), realitzada amb pala excavadora i càrrega directa sobre camió
</t>
  </si>
  <si>
    <t xml:space="preserve">G2263211     </t>
  </si>
  <si>
    <t>Estesa i piconatge de sòl seleccionat de l'obra, tongades 50cm</t>
  </si>
  <si>
    <t xml:space="preserve">Estesa i piconatge de sòl seleccionat de l'obra, en tongades de 50 cm de gruix, com a màxim, amb compactació del 95 % PM, utilitzant corró vibratori autopropulsat, i amb necessitat d'humectació
</t>
  </si>
  <si>
    <t xml:space="preserve">F228A30A     </t>
  </si>
  <si>
    <t>Rebliment i piconatge de rasa d'amplària més de 0,6 i fins 1,5m</t>
  </si>
  <si>
    <t xml:space="preserve">Rebliment i piconatge de rasa d'amplària més de 0,6 i fins a 1,5 m, amb material adequat de la pròpia excavació, en tongades de gruix de més de 25 i fins a 50 cm, utilitzant picó vibrant, amb compactació del 90% PM
</t>
  </si>
  <si>
    <t xml:space="preserve">E222B232     </t>
  </si>
  <si>
    <t>Excavació de rasa per a pas d'instal·lacions fins a 1 m</t>
  </si>
  <si>
    <t xml:space="preserve">Excavació de rasa per a pas d'instal·lacions fins a 1 m de fondària, en terreny fluix (SPT 20-50), realitzada amb retroexcavadora i amb les terres deixades a la vora
</t>
  </si>
  <si>
    <t>SC02</t>
  </si>
  <si>
    <t xml:space="preserve">SC03         </t>
  </si>
  <si>
    <t>FONAMENTACIÓ</t>
  </si>
  <si>
    <t xml:space="preserve">P3J4ZJ18     </t>
  </si>
  <si>
    <t>Gabió Corten Stone Box malla 100x100mm de llum buit</t>
  </si>
  <si>
    <t xml:space="preserve">Estructura de gabions de malla electrosoldada amb gabió Corten Stone Box malla 100x100mm de llum i 5,8mm de diàmetre de filferro, de secció 0,5x0,5m (ample x alt) buit.
</t>
  </si>
  <si>
    <t xml:space="preserve">P3J4ZJ16     </t>
  </si>
  <si>
    <t>Gabió Corten Stone Box malla 100x100mm de llum amb pedra</t>
  </si>
  <si>
    <t xml:space="preserve">Estructura de gabions de malla electrosoldada amb gabió Corten Stone Box malla 100x100mm de llum i 5,8mm de diàmetre de filferro, de secció 0,5 x 0,5m (ample x alt) reblert de pedra d'aportació amb carejat manual per acabat concertat.
</t>
  </si>
  <si>
    <t xml:space="preserve">P3J4ZJ17     </t>
  </si>
  <si>
    <t>Gabió Roko amb Corten Stone Box frontal de 50cm amb pedra</t>
  </si>
  <si>
    <t xml:space="preserve">Estructura de gabions de malla electrosoldada amb Gabió Roko segons descripció, a la part del darrera, amb Corten Stone Box frontal de 50cm d'ample amb malla 100x100mm de llum i 5,8mm de diàmetre de filferro, inclou carejat manual de la pedra per acabat concertat . Seccions de 1x1m (ample per alt) o superiors.
</t>
  </si>
  <si>
    <t xml:space="preserve">E7B111F0     </t>
  </si>
  <si>
    <t>Geotèxtil format per feltre de polipropilè no teixit</t>
  </si>
  <si>
    <t xml:space="preserve">Geotèxtil format per feltre de polipropilè no teixit lligat mecànicament de 200 a 250 g/m2, col·locat sense adherir
</t>
  </si>
  <si>
    <t xml:space="preserve">ED5A1600     </t>
  </si>
  <si>
    <t>Drenatge amb tub ranurat de PVC de D=160 mm</t>
  </si>
  <si>
    <t xml:space="preserve">Drenatge amb tub ranurat de PVC de D=160 mm
</t>
  </si>
  <si>
    <t>SC03</t>
  </si>
  <si>
    <t xml:space="preserve">SC07         </t>
  </si>
  <si>
    <t>PAVIMENTS</t>
  </si>
  <si>
    <t xml:space="preserve">E225T00F     </t>
  </si>
  <si>
    <t>Repàs i piconatge de caixa de paviment, compactació del 95% PM</t>
  </si>
  <si>
    <t xml:space="preserve">Repàs i piconatge de caixa de paviment, amb una compactació del 95% del PM
</t>
  </si>
  <si>
    <t xml:space="preserve">F9A1201L     </t>
  </si>
  <si>
    <t>Paviment de sauló, amb estesa i piconatge del material al 100 %</t>
  </si>
  <si>
    <t xml:space="preserve">Paviment de sauló, amb estesa i piconatge del material al 100 % del PM
</t>
  </si>
  <si>
    <t xml:space="preserve">F931ZG12     </t>
  </si>
  <si>
    <t>Base de tot-u natural, amb estesa i piconatge del material</t>
  </si>
  <si>
    <t xml:space="preserve">Base de tot-u natural calcaril, amb estesa i piconatge del material al 95% del PM
</t>
  </si>
  <si>
    <t xml:space="preserve">P9A5-DC34    </t>
  </si>
  <si>
    <t>ECO ´´SAULO SOLID´´ 10-12 CM.</t>
  </si>
  <si>
    <t>M2</t>
  </si>
  <si>
    <t xml:space="preserve">Formació de paviment de terra d'aportació, amb molt alta estabilització sauló sòlid, o equivalent, amb mitjans manuals i mecànics, en recorreguts de més de 2m d'ample, d'acord amb les especificacions de l'article 5219e del plec de condicions tècniques particulars  aquest projecte i les concrecions següents:
- gruix de 10-12 cm.
- àrid de préstec, classificat i modificat a la granulometria específica i els percentatges de minerals adients.
- 170 kg/m3 de conglomerant ecològic sauló sòlid
- mescla, totalment homogènia, de l'àrid aportat amb 1 kg/m3 d'una barreja en pols que contingui: silicat de sodi 42% + carbonat de sodi 19% + clorur de potassi 30% + sodi tri-polifosfat 9%.
La partida inclou el tall del cantell de la solera de sauló sòlid en ambdós límits.
L'empresa executora d'aquesta partida disposarà del procediment d'aplicació certificat.
</t>
  </si>
  <si>
    <t xml:space="preserve">G226ZB07     </t>
  </si>
  <si>
    <t>Estesa i piconatge per a caixa de paviment amb terres y graves</t>
  </si>
  <si>
    <t xml:space="preserve">Estesa i piconatge per a caixa de paviment amb terres y graves seleccionades del propi terreny, en tongades de 50 cm de gruix, com a màxim, amb compactació del 95 % PM, utilitzant picó vibrant petit, i amb necessitat d'humectació. Inclou la selecció i extracció de les terres i graves del propi terreny.
</t>
  </si>
  <si>
    <t xml:space="preserve">FRB5ZB05     </t>
  </si>
  <si>
    <t>Graó d'escala fet amb tauló de fusta de castanyer de 22x12 cm</t>
  </si>
  <si>
    <t xml:space="preserve">Graó d'escala fet amb tauló de fusta de castanyer de 22x12 cm i fins a 2,5 m de llargària, amb tractament de sals de coure en autoclau per un grau de protecció profunda, fixat amb una barra d'acer corrugat a cada extrem de 12 mm de diàmetre i 72 cm de longitud, anclades al terreny 50 cm amb resines epoxi, inclús colocació de tap de protecció a la part superior de l'ancoratge, previ perfilat manual del terreny per adaptar-lo al graonat inclós.
</t>
  </si>
  <si>
    <t xml:space="preserve">K9D1ZJ14     </t>
  </si>
  <si>
    <t>Paviment de rajola ceràmica, de forma rectangular, 28x14x1,6 cm</t>
  </si>
  <si>
    <t xml:space="preserve">Paviment de rajola ceràmica, de forma rectangular, de 28x14x1,6 cm, de color vermell, col·locada a truc de maceta amb morter mixt 1:2:10, per a la formació d'esglaons
</t>
  </si>
  <si>
    <t xml:space="preserve">P9B9ZJ18     </t>
  </si>
  <si>
    <t>Paviment de peces de pedra natural igual a l'existent serrada</t>
  </si>
  <si>
    <t xml:space="preserve">Paviment de peces de pedra natural igual a l'existent serrada i sense polir, de 35 a 40 cm d'amplària i de 40 mm de gruix, sobre llit de sorra de 5 cm de gruix, rejuntades amb morter mixt 1:0,5:4
</t>
  </si>
  <si>
    <t xml:space="preserve">FR3P9161     </t>
  </si>
  <si>
    <t>Grava de pedrera de pedra calcària de 18 a 25 mm, a granel</t>
  </si>
  <si>
    <t xml:space="preserve">Grava de pedrera de pedra calcària de 18 a 25 mm, subministrada a granel i escampada amb retroexcavadora mitjana
</t>
  </si>
  <si>
    <t xml:space="preserve">FR3P9141     </t>
  </si>
  <si>
    <t>Grava de pedrera de pedra calcària de 30 a 50 mm, a granel</t>
  </si>
  <si>
    <t xml:space="preserve">Grava de pedrera de pedra calcària de 30 a 50 mm, subministrada a granel i escampada amb retroexcavadora mitjana
</t>
  </si>
  <si>
    <t xml:space="preserve">FR3P2212     </t>
  </si>
  <si>
    <t>Terra vegetal de jardineria de categoria mitja</t>
  </si>
  <si>
    <t xml:space="preserve">Terra vegetal de jardineria de categoria mitja, amb una conductivitat elèctrica menor d'1,2 dS/m, segons NTJ 07A, subministrada a granel i escampada amb retroexcavadora petita i mitjans manuals
</t>
  </si>
  <si>
    <t xml:space="preserve">FR3P8602     </t>
  </si>
  <si>
    <t>Sorra de riu rentada de granulometria 0.1 a 0.5 mm</t>
  </si>
  <si>
    <t xml:space="preserve">Sorra de riu rentada de granulometria 0.1 a 0.5 mm, subministrada a granel i escampada amb retroexcavadora petita i mitjans manuals
</t>
  </si>
  <si>
    <t>SC07</t>
  </si>
  <si>
    <t xml:space="preserve">SC08         </t>
  </si>
  <si>
    <t>REVESTIMENTS</t>
  </si>
  <si>
    <t xml:space="preserve">K2182231     </t>
  </si>
  <si>
    <t>Repicat d'arrebossat de morter de ciment, amb mitjans manuals</t>
  </si>
  <si>
    <t xml:space="preserve">Repicat d'arrebossat de morter de ciment, amb mitjans manuals i càrrega manual de runa sobre camió o contenidor
</t>
  </si>
  <si>
    <t xml:space="preserve">K878ZJ12     </t>
  </si>
  <si>
    <t>Neteja d'element de pedra, amb mitjans manuals i aigua</t>
  </si>
  <si>
    <t xml:space="preserve">Neteja d'element de pedra natural amb o sense revestiment, en estat de conservació regular, eliminant terra i sorra, vegetació, taques, sals, eflorescenceas salines, fongs, liquens i microorganismes, etc, amb mitjans manuals i aigua sense pressió
</t>
  </si>
  <si>
    <t xml:space="preserve">K878ZJ19     </t>
  </si>
  <si>
    <t>Neteja de coberta metàl·lica, amb mitjans manuals</t>
  </si>
  <si>
    <t xml:space="preserve">Neteja de coberta metàl·lica, en estat de conservació regular, eliminant terra i sorra, vegetació, taques, sals, eflorescenceas salines, fongs, liquens i microorganismes, etc, amb mitjans manuals i aigua a pressió
</t>
  </si>
  <si>
    <t xml:space="preserve">E7882202     </t>
  </si>
  <si>
    <t>Impermeabilització de parament amb emulsió bituminosa</t>
  </si>
  <si>
    <t xml:space="preserve">Impermeabilització de parament amb emulsió bituminosa per a impermeabilització tipus EB amb una dotació de &lt;= 2 kg/m2 aplicada en dues capes.
</t>
  </si>
  <si>
    <t xml:space="preserve">E811ZP06     </t>
  </si>
  <si>
    <t>Arrebossat a bona vista amb morter de calç NHL5 ADHERECAL</t>
  </si>
  <si>
    <t xml:space="preserve">Arrebossat a bona vista sobre parament vertical exterior, a 5,00 m d'alçària, com a màxim, morter de calç hidràulica natural hidrofugat NHL5 ADHERECAL de COM-CAL o equivalent de 1 cm de gruix, remolinat i lliscat amb ciment pòrtland amb filler calcari 32,5 R. El preu inclou la protecció dels elements de l'entorn que es puguin veure afectats durant els treballs i la resolució de punts singulars amb reforç tipus Mallatex en elements singulars i doblat en cantonades.
</t>
  </si>
  <si>
    <t xml:space="preserve">K8B1ZP08     </t>
  </si>
  <si>
    <t>Hidrofugat de parament vertical exterior amb AQUASHIELD FORTE</t>
  </si>
  <si>
    <t xml:space="preserve">Hidrofugat de parament vertical exterior amb protector hidròfug AQUASHIELD FORTE de COMCAL o equivalent. Inclou elaboració d'una mostra de 1m2 per a la aprovació de la DF. Aquest treballs els realitzará personal qualificat del ram de conservadors i restauradors.
</t>
  </si>
  <si>
    <t xml:space="preserve">K4GRZJ13     </t>
  </si>
  <si>
    <t>Reparació amb reposició de peces, d'element de de pedra natural</t>
  </si>
  <si>
    <t xml:space="preserve">Reparació amb reposició de peces, de paret d'element de pedra natural amb pedres de recuperació col·locades amb morter mixt de ciment blanc 1:1:7, seguint les proporcions i disposició paraments originals
</t>
  </si>
  <si>
    <t xml:space="preserve">P87C-HKUD    </t>
  </si>
  <si>
    <t>Rejuntat de junts de parament vertical de paredat,morter de calç</t>
  </si>
  <si>
    <t xml:space="preserve">Rejuntat de junts de parament vertical de paredat, amb morter de calç 1:4 amb,1009, NHL 3,5 amb colorant, prèvi buidat i neteja del material dels junts
</t>
  </si>
  <si>
    <t xml:space="preserve">K811ZP07     </t>
  </si>
  <si>
    <t>Arrebossat a bona vista amb morter de calç NHL5 BASE</t>
  </si>
  <si>
    <t xml:space="preserve">Arrebossat a bona vista sobre parament vertical exterior, a 3,00 m d'alçària, com a màxim, morter de calç hidràulica natural NHL5 BASE de COMCAL o equivalent de 1 cm de gruix, esponjat amb ciment pòrtland amb filler calcari 32,5 R amb pigments naturals i sorres autòctones similars als revestiments tradicionals de la vila. Inclou la col·locació de malla de reforç en els punts que es consideri necessari, segons indicacions de la DF.
</t>
  </si>
  <si>
    <t xml:space="preserve">K878ZP04     </t>
  </si>
  <si>
    <t>Neteja de parament amb raig de sorra</t>
  </si>
  <si>
    <t xml:space="preserve">Neteja de parament de parament amb raig de sorra de sílice dessecada a baixa pressió, eliminant previament, si fos necessari terra i sorra, vegetació, taques, sals, eflorescenceas salines, fongs, liquens i microorganismes, etc. Inclou la protecció dels elements exisntents.
</t>
  </si>
  <si>
    <t xml:space="preserve">K898ZP07     </t>
  </si>
  <si>
    <t>Pintat de parament exterior de ciment, pintura al silicat</t>
  </si>
  <si>
    <t xml:space="preserve">Aplicació manual de dues mans de pintura natural d'origen mineral al silicat, amb molt baix contingut de substàncies orgàniques volàtils (VOC), color a escollir, gamma B, acabat mat, textura llisa, diluïdes amb un 25% d'impregnació consolidant natural, (rendiment: 0,1 l/m² cada mà); prèvia aplicació d'una mà d'emprimació natural, sobre parament exterior de morter de ciment. Inclús, impregnació consolidant natural, per a regularitzar la porositat i millorar l'adherència dels suports absorbents. El preu inclou la protecció dels elements de l'entorn que puguin veure's afectats durant els treballs i la resolució de punts singulars. Inclou elaboració d'una mostra de 1m2 per a la aprovació de la DF.
</t>
  </si>
  <si>
    <t>SC08</t>
  </si>
  <si>
    <t xml:space="preserve">SC09         </t>
  </si>
  <si>
    <t>FUSTERIA I SERRALLERIA</t>
  </si>
  <si>
    <t xml:space="preserve">K4ZWZB06     </t>
  </si>
  <si>
    <t>Element de senyalització amb barres d'acer corrugat de 20mm</t>
  </si>
  <si>
    <t xml:space="preserve">Element de senyalització format per barres d'acer corrugat de 20 mm de diàmetre, preformat a taller i colocat a l'obra, introduit en el forat practicat sobre el suport i reblert amb resina epoxi
</t>
  </si>
  <si>
    <t xml:space="preserve">EB12ZS37     </t>
  </si>
  <si>
    <t>Passamà de tub d'acer pintat de 40mm de diàmetre i 4mm de gruix</t>
  </si>
  <si>
    <t xml:space="preserve">Passamà de tub d'acer pintat de 40 mm de diàmetre i 4mm de gruix amb travessers d'acer 40x4mm solats al tub i fixats als murs, amb un tac químic. Prèvia aplicació de dues mans d'imprimació sintètica antioxidant d'assecat ràpid, a base de resines alquídiques modificades i fosfat de zinc, color corten, acabat mat (rendiment 0,087 l/m2)
</t>
  </si>
  <si>
    <t xml:space="preserve">F6A7ZJ22     </t>
  </si>
  <si>
    <t>Tanca per a espais públics de reixat metàl·lic, de 1800 a 2250 m</t>
  </si>
  <si>
    <t xml:space="preserve">Tanca per a espais públics de reixat metàl·lic d'acer galvanitzat, de 1800 a 2250 mm d'alçària amb estructura de ferro corrugat de 200 mm de diàmetre, encastada al suport amb daus de formigó. Inclou porta d'una fulla batent de 80x200 cm de llum de pas realitzada amb el mateix reixat d'acer galvanitzat, amb bastidor i muntants d'acer corrugat, perns regulables, pany de cop i clau i pom, acabat galvanitzat, col·locada.
</t>
  </si>
  <si>
    <t xml:space="preserve">P6A5-WHSE    </t>
  </si>
  <si>
    <t>Reixat d'acer d'alçària 2 m amb tela metàl·lica de torsió simple</t>
  </si>
  <si>
    <t xml:space="preserve">Reixat d'acer d'alçària 2 m amb tela metàl·lica de torsió simple amb acabat galvanitzat i plastificat, de 50 mm de pas de malla i diàmetre 2 i 3 mm, pals de tub galvanitzat i plastificat de diàmetre 50 mm col·locats cada 3 m sobre daus de formigó i part proporcional de pals per a punts singulars, en obres al medi ambient
</t>
  </si>
  <si>
    <t xml:space="preserve">KAQRZJ23     </t>
  </si>
  <si>
    <t>Ampliació de forat i nova porta de fusta massissa</t>
  </si>
  <si>
    <t>PA</t>
  </si>
  <si>
    <t xml:space="preserve">Partida alzada a justificar per l'obertura de l'àmbit de la porta existent per fer-la més ample i la posterior col·locació d'una porta nova de fusta massissa per a exteriors de carecterístiques similar a l'existent. Amb pom, pany i clau.
</t>
  </si>
  <si>
    <t>SC09</t>
  </si>
  <si>
    <t xml:space="preserve">SC10         </t>
  </si>
  <si>
    <t>SENYALÈTICA I MOBILIARI URBÀ</t>
  </si>
  <si>
    <t xml:space="preserve">FQZAZS35     </t>
  </si>
  <si>
    <t>Cartell de senyalització informatiu d'acer corten</t>
  </si>
  <si>
    <t xml:space="preserve">Cartell de senyalització informatiu d'acer corten, de mides variables, configurat amb planxa d'acer corten tallada al laser, tot segons indicacions de la DF i prèvia aprovació de mostra. Inclús realització de pictogrames.
</t>
  </si>
  <si>
    <t xml:space="preserve">FQ11ZG21     </t>
  </si>
  <si>
    <t>Banc de fusta de taulons de fusta massisa de pi</t>
  </si>
  <si>
    <t xml:space="preserve">Banc de fusta format per 8 taulons de fusta massisa de pi de secció 13,5x3cm tractats amb autoclau, de 2,8 m de llargària, amb respatller i estructura i braços de ferro imprimat i pintat color a definir per la DF, cargolat a la base amb cargoleria d'acer amb imprimació de zinc i pintat color a definir per la DF. Anclat amb tacs metàl·lics d'expansió 10x80mm.
Tots els elements de fusta que s'adquireixin en aquest projecte han de disposar del certificat de fusta sostenible FSC, o en el seu defecte PFEC o altres equivalents.
</t>
  </si>
  <si>
    <t xml:space="preserve">FQ11ZJ24     </t>
  </si>
  <si>
    <t>Caixes niu de fusta fabricades amb fusta de pi, termotractades</t>
  </si>
  <si>
    <t xml:space="preserve">Caixes niu de fusta fabricades amb fusta de pi i termotractades, de mides variables, tot segons documentació gràfica i indicacions de la DF.
Tots els elements de fusta que s'adquireixin en aquest projecte han de disposar del certificat de fusta sostenible FSC, o en el seu defecte PFEC o altres equivalents.
</t>
  </si>
  <si>
    <t xml:space="preserve">FQ11ZJ25     </t>
  </si>
  <si>
    <t>Caixes niu de fusta model 1WK Cárabo de SCHWEGLER per a branca</t>
  </si>
  <si>
    <t xml:space="preserve">Caixes niu de fusta model 1WK Cárabo de SCHWEGLER per a branca d'arbre, fabricades amb "ciment de fusta" composat amb barreja de serredís de fusta (75%), cal, ciment i d'altres aditius, de 31x83 cm, tot segons documentació gràfica i indicacions de la DF.
Tots els elements de fusta que s'adquireixin en aquest projecte han de disposar del certificat de fusta sostenible FSC, o en el seu defecte PFEC o altres equivalents.
</t>
  </si>
  <si>
    <t xml:space="preserve">PQ22ZJ80     </t>
  </si>
  <si>
    <t>Paperera model Morella d'Escofet fabricada en acer corten</t>
  </si>
  <si>
    <t xml:space="preserve">Subministrament i col·locació de paperera model Morella d'Escofet fabricada en acer corten acabat envernissat i cèrcol d'acer inoxidable. Dimensions 350mm de diàmetre i 750 mm d'alçada. Pes 35 kg. Fixada al paviment amb elements d'ancoratge. Inclou cargols per a fixació a paviment i cèrcol articulat per a subjecció de bossa de brossa.
</t>
  </si>
  <si>
    <t>SC10</t>
  </si>
  <si>
    <t xml:space="preserve">SC11         </t>
  </si>
  <si>
    <t>JARDINERIA</t>
  </si>
  <si>
    <t xml:space="preserve">FR72ZJ26     </t>
  </si>
  <si>
    <t>Hidrosembra de barreja de llavors i àcid húmic</t>
  </si>
  <si>
    <t xml:space="preserve">Hidrosembra de barreja de llavors arbustives i herbàcies que inclogui espècies assenyalades al projecte segons la zona i àcid húmic, amb una dosificació de 30 g/m2, aigua, mulch de fibra vegetal a base de palla picada i fibra curta de cel·lulosa (200g/m2), adob organ-mineral d'alliberament lent, bioactivador microbià i estabilitzador sintètic de base acrílica.
</t>
  </si>
  <si>
    <t xml:space="preserve">FRI2ZJ27     </t>
  </si>
  <si>
    <t>Feixines vives D=20cm branques vives obra,col.rasa 10x20cm obert</t>
  </si>
  <si>
    <t xml:space="preserve">Feixines vives D=20cm branques vives obra,col.locades en rasa 10x20cm obertura amb mitjans mecànics, de les espècies salix purpurea i salix atrocinerea. Inclou posterior estacat amb 2 estaques vives cada metre de feixina, amb les espècies tamarix gallica, salix atrocinerea, salix purpurea i sambucus nigra.
</t>
  </si>
  <si>
    <t xml:space="preserve">FRAHZJ28     </t>
  </si>
  <si>
    <t>Subministrament d'arbustives diverses, d'alçària de 30 a 40 cm</t>
  </si>
  <si>
    <t xml:space="preserve">Subministrament de plantes arbustives, de diverses espècies a escollir per la DF, d'alçària de 30 a 40 cm, en contenidor de 3 l
</t>
  </si>
  <si>
    <t xml:space="preserve">FR66222B     </t>
  </si>
  <si>
    <t>Plantació d'arbust o arbre de petit format en contenidor de 3l</t>
  </si>
  <si>
    <t xml:space="preserve">Plantació d'arbust o arbre de petit format en contenidor de 1.5 a 3 l en obres d'urbanització, excavació de clot de plantació de 30x30x30 cm amb mitjans manuals, en un pendent inferior al 35 %, reblert del clot amb terra de l'excavació barrejada amb un 10% de compost i primer reg
</t>
  </si>
  <si>
    <t>SC11</t>
  </si>
  <si>
    <t xml:space="preserve">SC12         </t>
  </si>
  <si>
    <t>INSTAL·LACIONS</t>
  </si>
  <si>
    <t xml:space="preserve">SC12.IS      </t>
  </si>
  <si>
    <t>SANEJAMENT</t>
  </si>
  <si>
    <t xml:space="preserve">IS_001       </t>
  </si>
  <si>
    <t>Connexió de col·lector soterrat a pericó existent</t>
  </si>
  <si>
    <t xml:space="preserve">Connexió del col·lector soterrat al pericó existent de sanejament, formada per canonada de PVC, sèrie B, de 1,0 m de longitud, de 200 mm de diàmetre i 3,2 mm de gruix, unió enganxada amb adhesiu, amb sifó en línia de PVC, color gris, registrable, amb unió mascle/femella. Inclús líquid netejador, adhesiu per a tubs i accessoris de PVC, material auxiliar para muntatge i subjecció a l'obra, accessoris i peces especials.
</t>
  </si>
  <si>
    <t xml:space="preserve">IS_003       </t>
  </si>
  <si>
    <t>Pericó prefabricat.</t>
  </si>
  <si>
    <t xml:space="preserve">Pericó de pas, de polipropilè, de dimensions interiors 40x40x40 cm, sobre solera de formigó en massa.
</t>
  </si>
  <si>
    <t xml:space="preserve">IS_004A      </t>
  </si>
  <si>
    <t>Col·lector soterrat de PVC DN200.</t>
  </si>
  <si>
    <t xml:space="preserve">Col·lector soterrat en terreny no agressiu, format per tub de PVC llis, sèrie SN-4, rigidesa anular nominal 4 kN/m², de 200 mm de diàmetre exterior. El preu inclou els equips i la maquinària necessaris per al desplaçament i la disposició en obra dels elements.
</t>
  </si>
  <si>
    <t xml:space="preserve">IS_007       </t>
  </si>
  <si>
    <t>Connexió de sortida de font a xarxa sanejament</t>
  </si>
  <si>
    <t xml:space="preserve">Connexió de sortida de font a xarxa sanejament
</t>
  </si>
  <si>
    <t xml:space="preserve">IS_009       </t>
  </si>
  <si>
    <t>Pou de registre prefabricat de PVC corrugat.</t>
  </si>
  <si>
    <t xml:space="preserve">Pou curt de registre de PVC corrugat, de diàmetre nominal 600 mm i altura nominal 0,5 m, per a col·lector de 200 mm de diàmetre, amb base cega, sobre solera de 30 cm de gruix de formigó armat HA-30/B/20/XC4+XA2, encast del cos del col·lector 10 cm en aquesta solera, lleugerament armada amb malla electrosoldada ME 20x20 Ø 8-8 B 500 T 6x2,20 UNE-EN 10080, i llosa al voltant de la boca del con de 150x150 cm i 20 cm de gruix de formigó en massa HM-30/B/20/X0+XA2, amb tancament de tapa circular amb bloqueig i marc de ferro colat classe D-400 segons UNE-EN 124, instal·lat en calçades de carrers, incloent les per vianants, o zones d'aparcament per a tot tipus de vehicles. El preu inclou els equips i la maquinària necessaris per al desplaçament i la disposició en obra dels elements, però no inclou l'excavació ni el replé del extradós.
</t>
  </si>
  <si>
    <t>SC12.IS</t>
  </si>
  <si>
    <t xml:space="preserve">SC12.II      </t>
  </si>
  <si>
    <t>IL·LUMINACIÓ</t>
  </si>
  <si>
    <t xml:space="preserve">IL_01        </t>
  </si>
  <si>
    <t>Senyalització de camins</t>
  </si>
  <si>
    <t>U</t>
  </si>
  <si>
    <t xml:space="preserve">Subministre i col·locació de Baliza de senyalització tipo B-SIDE de la marca LAMP o similar. Inclou làmpada
</t>
  </si>
  <si>
    <t xml:space="preserve">IL_02        </t>
  </si>
  <si>
    <t>Il·luminació de camins</t>
  </si>
  <si>
    <t xml:space="preserve">Subministre i col·locació de Baliza modelo tipo SETI SPOT DB 500 de la marca LAMP o similar. con temperatura de color 3000K y equipo electrónico incorporado. Con un grado de protección IP65, IK08. Acabado: exterior en color antracita e interior en negro texturizado. Inclou làmpada
</t>
  </si>
  <si>
    <t xml:space="preserve">IL_03        </t>
  </si>
  <si>
    <t>Il·luminació escenogràfica</t>
  </si>
  <si>
    <t xml:space="preserve">Subministre i col·locació de Proyector de exterior tipo modelo MINI SHOT G2 2900, de la marca LAMP o similiar. Modelo para LED HI-POWER, con temperatura de color 3000K, CRI 80 y equipo electrónico incorporado. Con grado de protección IP65, IK06. Inclou làmpada
</t>
  </si>
  <si>
    <t xml:space="preserve">IL_04        </t>
  </si>
  <si>
    <t>Il·luminació graons</t>
  </si>
  <si>
    <t xml:space="preserve">Subministre i instal·lació d'aplics empotrables a mur tipo MINI URBAN 100. Lamp o similar. Col·locats a 30-60cm d'alçada del paviment. Làmpada inclosa.
</t>
  </si>
  <si>
    <t xml:space="preserve">IL_05        </t>
  </si>
  <si>
    <t>Columnes</t>
  </si>
  <si>
    <t xml:space="preserve">Subministre i instal·lació de columna cilíndrica d'acer galvanitzat en calent, Ø127 mm. H= 5,20 m. Acabat pintat amb anell de reforç Model BCN. L2 Amb un projector LED 21 W - Òptica IESNA TII, 3000K. Làmpada inclosa.
</t>
  </si>
  <si>
    <t>SC12.II</t>
  </si>
  <si>
    <t xml:space="preserve">SC12.IE      </t>
  </si>
  <si>
    <t>ELECTRICITAT</t>
  </si>
  <si>
    <t xml:space="preserve">IE_000       </t>
  </si>
  <si>
    <t>Alimentació del quadre dels jardins</t>
  </si>
  <si>
    <t xml:space="preserve">Alimentació del quadre dels jardins des del punt de subministrament actual de la casa Blasco, amb augment de potència, si fos necessària, i modificació de quadre actual de la casa per encabir alimentació del nou quadre
</t>
  </si>
  <si>
    <t xml:space="preserve">IE_001       </t>
  </si>
  <si>
    <t>Canalització subterrània de protecció del cablejat d'enllumenat</t>
  </si>
  <si>
    <t xml:space="preserve">Canalització subterrània de protecció del cablejat d'enllumenat públic formada per tub protector de polietilè de doble paret, de 63 mm de diàmetre.
</t>
  </si>
  <si>
    <t xml:space="preserve">IE_002       </t>
  </si>
  <si>
    <t>Pericó prefabricat polipropilè 30x30x30.</t>
  </si>
  <si>
    <t xml:space="preserve">Pericó de pas, de polipropilè, de dimensions interiors 30x30x30 cm, sobre solera de formigó en massa
</t>
  </si>
  <si>
    <t xml:space="preserve">IE_004       </t>
  </si>
  <si>
    <t>Línia 2x6+6</t>
  </si>
  <si>
    <t xml:space="preserve">Cable multipolar RV-K, sent la seva tensió assignada de 0,6/1 kV, reacció al foc classe Eca, amb conductor de coure classe 5 (-K) de 3G6 mm² de secció, amb aïllament de polietilè reticulat (R) i coberta de PVC (V). Inclús accessoris i elements de subjecció.
</t>
  </si>
  <si>
    <t xml:space="preserve">IE_010       </t>
  </si>
  <si>
    <t>Quadre de protecció i control d'enllumenat públic.</t>
  </si>
  <si>
    <t xml:space="preserve">Quadre de protecció i control d'enllumenat públic, format per caixa de superfície de polièster, de 800x250x1000 mm; 1 contactor; 9 interruptors automàtics magnetotèrmics, un per cada circuit; 4 interruptors diferencials, un per cada circuit; y 1 interruptor automàtic magnetotèrmic, 1 interruptor diferencial
</t>
  </si>
  <si>
    <t xml:space="preserve">IE_011       </t>
  </si>
  <si>
    <t>Quadre d'endolls</t>
  </si>
  <si>
    <t xml:space="preserve">IE_012       </t>
  </si>
  <si>
    <t>Presa de terra d'enllumenat públic amb pica.</t>
  </si>
  <si>
    <t xml:space="preserve">Presa de terra d'enllumenat públic amb elèctrode d'acer courat de 1,5 m de longitud.
</t>
  </si>
  <si>
    <t>SC12.IE</t>
  </si>
  <si>
    <t xml:space="preserve">SC12.IR      </t>
  </si>
  <si>
    <t>AIGUA</t>
  </si>
  <si>
    <t>FONTANERIA</t>
  </si>
  <si>
    <t xml:space="preserve">IF_001       </t>
  </si>
  <si>
    <t>Connexió de servei de proveïment d'aigua potable.</t>
  </si>
  <si>
    <t xml:space="preserve">Escomesa soterrada per a proveïment d'aigua potable de 2 m de longitud, que uneix la xarxa general de distribució d'aigua potable de l'empresa subministradora amb la instal·lació general de l'edifici, continua en tot el recorregut sense unions o ensamblatges intermedis no registrables, formada per tub de polietilè PE 100, de 32 mm de diàmetre exterior, PN=10 atm i 2 mm de gruix, col·locada sobre llit de sorra de 15 cm de gruix, en el fons de la rasa prèviament excavada, degudament compactada i anivellada amb picó vibrant de guiat manual, reblert lateral compactant fins als ronyons i posterior reblert amb la mateixa sorra fins a 10 cm per sobre la generatriu superior de la canonada; collaret de presa en càrrega col·locat sobre la xarxa general de distribució que serveix d'enllaç entre l'escomesa i la xarxa; clau de tall d'esfera de de diàmetre amb comandament de clau de quadrat col·locada mitjançant unió, situada al costat de l'edificació, fora dels límits de la propietat, allotjada en arqueta prefabricada de polipropilè de 30x30x30 cm, col·locat sobre solera de formigó en massa HM-20/P/20/X0 de 15 cm d'espessor. Inclús formigó en massa HM-20/P/20/X0 per a la posterior reposició del ferm existent, accessoris i peces especials. El preu no inclou l'excavació ni el reblert principal.
</t>
  </si>
  <si>
    <t xml:space="preserve">IF_003_25    </t>
  </si>
  <si>
    <t>Canonada de forniment i distribució DN 25 mm</t>
  </si>
  <si>
    <t xml:space="preserve">Canonada de forniment i distribució d'aigua de reg, formada per tub de polietilè PE 40 de color negre amb bandes de color blau, de 25 mm de diàmetre exterior i 3,5 mm de gruix, PN=10 atm, enterrada. El preu no inclou l'excavació ni el reblert principal.
</t>
  </si>
  <si>
    <t xml:space="preserve">IF_004       </t>
  </si>
  <si>
    <t>Vàlvula de tall DN 25mm.</t>
  </si>
  <si>
    <t xml:space="preserve">Válvula de compuerta de latón fundido, de diámetro 3/4".
</t>
  </si>
  <si>
    <t xml:space="preserve">IR_001       </t>
  </si>
  <si>
    <t>Escomesa a la xarxa de reg.</t>
  </si>
  <si>
    <t xml:space="preserve">Connexió de servei soterrada a la xarxa de reg de 2 m de longitud, formada per tub de polietilè PE 40, de 32 mm de diàmetre exterior, PN=10 atm i 4,4 mm de gruix i clau de tall allotjada en pericó prefabricada de polipropilè.
</t>
  </si>
  <si>
    <t xml:space="preserve">IR_002       </t>
  </si>
  <si>
    <t xml:space="preserve">IR_003_32    </t>
  </si>
  <si>
    <t>Canonada de forniment i distribució DN 32 mm</t>
  </si>
  <si>
    <t xml:space="preserve">Canonada de forniment i distribució d'aigua de reg, formada per tub de polietilè PE 40 de color negre amb bandes de color blau, de 32 mm de diàmetre exterior i 4,4 mm de gruix, PN=10 atm, enterrada. El preu no inclou l'excavació ni el reblert principal.
</t>
  </si>
  <si>
    <t xml:space="preserve">IR_004       </t>
  </si>
  <si>
    <t>Vàlvula de tall DN 32mm.</t>
  </si>
  <si>
    <t xml:space="preserve">IUR050       </t>
  </si>
  <si>
    <t>Boca de rec.</t>
  </si>
  <si>
    <t xml:space="preserve">Boca de reg tipus baioneta, de llautó, connexió de 3/4" de diàmetre, amb tapa proveïda de clau.
</t>
  </si>
  <si>
    <t xml:space="preserve">IR_006       </t>
  </si>
  <si>
    <t>Canonada de reg per degoteig.</t>
  </si>
  <si>
    <t xml:space="preserve">IR_007       </t>
  </si>
  <si>
    <t>Programador.</t>
  </si>
  <si>
    <t xml:space="preserve">Programador electrònic per a regatge automàtic, per a 4 estacions, amb 1 programa i 3 arrencades diàries del programa, alimentació per bateria de 9 V, amb capacitat per posar en funcionament diverses electrovàlvules simultàniament i col·locació mural en interior.
</t>
  </si>
  <si>
    <t xml:space="preserve">IR_008       </t>
  </si>
  <si>
    <t>Sensor de pluja de resposta ràpida, normalment tancat.</t>
  </si>
  <si>
    <t xml:space="preserve">IF_005       </t>
  </si>
  <si>
    <t>Connexió a font existent</t>
  </si>
  <si>
    <t xml:space="preserve">Connexió a font existent
</t>
  </si>
  <si>
    <t xml:space="preserve">EQ_FONT      </t>
  </si>
  <si>
    <t>Aixeteria temporitzada per a font.</t>
  </si>
  <si>
    <t xml:space="preserve">Aixeteria temporitzada, antivandàlica, mural, per a font, airejador, amb temps de flux de 15, cabal de 6 l/min. Connexió 1/2" acabat pulit.. Inclús elements de connexió.
</t>
  </si>
  <si>
    <t>SC12.IR</t>
  </si>
  <si>
    <t xml:space="preserve">SC12.PR      </t>
  </si>
  <si>
    <t>PROVISIONALS</t>
  </si>
  <si>
    <t xml:space="preserve">SC10.PR.E    </t>
  </si>
  <si>
    <t xml:space="preserve">IE_001_AERIA </t>
  </si>
  <si>
    <t>Canalització de protecció del cablejat d'enllumenat</t>
  </si>
  <si>
    <t xml:space="preserve">Canalització de protecció del cablejat d'enllumenat públic formada per tub protector de polietilè de doble paret, de 63 mm de diàmetre.
</t>
  </si>
  <si>
    <t>SC10.PR.E</t>
  </si>
  <si>
    <t xml:space="preserve">SC10.PR.A    </t>
  </si>
  <si>
    <t xml:space="preserve">IF_PROV_25   </t>
  </si>
  <si>
    <t xml:space="preserve">IR_PROV_32   </t>
  </si>
  <si>
    <t>SC10.PR.A</t>
  </si>
  <si>
    <t>SC12.PR</t>
  </si>
  <si>
    <t xml:space="preserve">SC12.AI      </t>
  </si>
  <si>
    <t>AJUDES INSTAL·LACIONS</t>
  </si>
  <si>
    <t xml:space="preserve">HYA010       </t>
  </si>
  <si>
    <t>Ajudes de paleta per a execució de les instal·lacions.</t>
  </si>
  <si>
    <t xml:space="preserve">Repercussió per m² de superfície construïda d'obra, d'ajudes de qualsevol treball de ram de paleta, necessàries per a la correcta execució de l'instal·lació de gas formada per: bateria de comptadors i qualsevol altre element component de l'instal·lació, amb un grau de complexitat baix, en edifici d'altres utilitats, inclosa p/p d'elements comuns. Inclús material auxiliar per a la correcta execució dels treballs.
</t>
  </si>
  <si>
    <t>SC12.AI</t>
  </si>
  <si>
    <t>SC12</t>
  </si>
  <si>
    <t xml:space="preserve">SC13         </t>
  </si>
  <si>
    <t>GESTIÓ DE RESIDUS</t>
  </si>
  <si>
    <t xml:space="preserve">F2R6426A     </t>
  </si>
  <si>
    <t>Càrrega amb mitjans mecànics i transport de residus inerts</t>
  </si>
  <si>
    <t xml:space="preserve">Càrrega amb mitjans mecànics i transport de residus inerts o no especials a instal·lació autoritzada de gestió de residus, amb camió per a transport de 12 t, amb un recorregut de més de 15 i fins a 20 km
</t>
  </si>
  <si>
    <t xml:space="preserve">F2RA73G1     </t>
  </si>
  <si>
    <t>Deposició controlada en dipòsit autoritzat inclòs el cànon</t>
  </si>
  <si>
    <t xml:space="preserve">Deposició controlada en dipòsit autoritzat inclòs el cànon sobre la deposició controlada dels residus de la construcció, segons la LLEI 8/2008, de residus barrejats inerts amb una densitat 1 t/m3, procedents de construcció o demolició, amb codi 170107 segons la Llista Europea de Residus (ORDEN MAM/304/2002)
</t>
  </si>
  <si>
    <t xml:space="preserve">P2R4-HIX4    </t>
  </si>
  <si>
    <t>Càrrega amb mitjans mecànics i transport de terres</t>
  </si>
  <si>
    <t xml:space="preserve">Càrrega amb mitjans mecànics i transport de terres no contaminades a obra exterior o centre de valorització, amb camió de 12 t, amb un recorregut de fins a 20 km
</t>
  </si>
  <si>
    <t xml:space="preserve">P2RB-HIFS    </t>
  </si>
  <si>
    <t>Disposició de terres no contaminades de densitat aparent 1,6t/m3</t>
  </si>
  <si>
    <t xml:space="preserve">Disposició de terres no contaminades de densitat aparent 1,6 t/m3, a valoritzador de materials naturals excavats amb codi VNME
</t>
  </si>
  <si>
    <t>SC13</t>
  </si>
  <si>
    <t xml:space="preserve">SC14         </t>
  </si>
  <si>
    <t>SEGURETAT I SALUT</t>
  </si>
  <si>
    <t xml:space="preserve">H16FZ0S1     </t>
  </si>
  <si>
    <t>P.P. de Seguretat i Salut</t>
  </si>
  <si>
    <t xml:space="preserve">Partida alçada d'abonament íntegre de la part proporcional de Seguretat i Salut
</t>
  </si>
  <si>
    <t>SC14</t>
  </si>
  <si>
    <t xml:space="preserve">SC15         </t>
  </si>
  <si>
    <t>CONTROL DE QUALITAT</t>
  </si>
  <si>
    <t xml:space="preserve">H16FZ0Q1     </t>
  </si>
  <si>
    <t>P.P. de Control de Qualitat</t>
  </si>
  <si>
    <t xml:space="preserve">Part proporcional de Control de Qualitat
</t>
  </si>
  <si>
    <t>SC15</t>
  </si>
  <si>
    <t>JARDINS 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</si>
</sst>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4">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vertical="top"/>
    </xf>
    <xf numFmtId="0" fontId="3" fillId="4" borderId="0" xfId="0" applyFont="1" applyFill="1" applyAlignment="1">
      <alignment vertical="top"/>
    </xf>
    <xf numFmtId="49" fontId="4" fillId="5" borderId="0" xfId="0" applyNumberFormat="1"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4"/>
  <sheetViews>
    <sheetView tabSelected="1" workbookViewId="0">
      <pane xSplit="4" ySplit="3" topLeftCell="E4" activePane="bottomRight" state="frozen"/>
      <selection pane="topRight" activeCell="E1" sqref="E1"/>
      <selection pane="bottomLeft" activeCell="A4" sqref="A4"/>
      <selection pane="bottomRight" activeCell="F236" sqref="F236"/>
    </sheetView>
  </sheetViews>
  <sheetFormatPr baseColWidth="10" defaultRowHeight="15" x14ac:dyDescent="0.25"/>
  <cols>
    <col min="1" max="1" width="15.5703125" bestFit="1" customWidth="1"/>
    <col min="2" max="2" width="6.5703125" customWidth="1"/>
    <col min="3" max="3" width="3.7109375" customWidth="1"/>
    <col min="4" max="4" width="32.85546875" customWidth="1"/>
    <col min="5" max="5" width="7.85546875" customWidth="1"/>
    <col min="6" max="7" width="8.7109375" customWidth="1"/>
  </cols>
  <sheetData>
    <row r="1" spans="1:7" x14ac:dyDescent="0.25">
      <c r="A1" s="1" t="s">
        <v>0</v>
      </c>
      <c r="B1" s="2"/>
      <c r="C1" s="2"/>
      <c r="D1" s="2"/>
      <c r="E1" s="2"/>
      <c r="F1" s="2"/>
      <c r="G1" s="2"/>
    </row>
    <row r="2" spans="1:7" ht="18.75" x14ac:dyDescent="0.25">
      <c r="A2" s="3" t="s">
        <v>1</v>
      </c>
      <c r="B2" s="4"/>
      <c r="C2" s="4"/>
      <c r="D2" s="4"/>
      <c r="E2" s="4"/>
      <c r="F2" s="4"/>
      <c r="G2" s="4"/>
    </row>
    <row r="3" spans="1:7" x14ac:dyDescent="0.25">
      <c r="A3" s="5" t="s">
        <v>2</v>
      </c>
      <c r="B3" s="5" t="s">
        <v>5</v>
      </c>
      <c r="C3" s="5" t="s">
        <v>6</v>
      </c>
      <c r="D3" s="18" t="s">
        <v>3</v>
      </c>
      <c r="E3" s="6" t="s">
        <v>7</v>
      </c>
      <c r="F3" s="6" t="s">
        <v>8</v>
      </c>
      <c r="G3" s="6" t="s">
        <v>4</v>
      </c>
    </row>
    <row r="4" spans="1:7" x14ac:dyDescent="0.25">
      <c r="A4" s="7" t="s">
        <v>9</v>
      </c>
      <c r="B4" s="7" t="s">
        <v>11</v>
      </c>
      <c r="C4" s="7" t="s">
        <v>12</v>
      </c>
      <c r="D4" s="19" t="s">
        <v>10</v>
      </c>
      <c r="E4" s="8">
        <f>E7</f>
        <v>1</v>
      </c>
      <c r="F4" s="9">
        <f>F7</f>
        <v>0</v>
      </c>
      <c r="G4" s="9">
        <f>G7</f>
        <v>0</v>
      </c>
    </row>
    <row r="5" spans="1:7" x14ac:dyDescent="0.25">
      <c r="A5" s="10" t="s">
        <v>13</v>
      </c>
      <c r="B5" s="10" t="s">
        <v>15</v>
      </c>
      <c r="C5" s="10" t="s">
        <v>16</v>
      </c>
      <c r="D5" s="20" t="s">
        <v>14</v>
      </c>
      <c r="E5" s="11">
        <v>0</v>
      </c>
      <c r="F5" s="11">
        <v>0</v>
      </c>
      <c r="G5" s="12">
        <f>ROUND(E5*F5,2)</f>
        <v>0</v>
      </c>
    </row>
    <row r="6" spans="1:7" ht="409.5" x14ac:dyDescent="0.25">
      <c r="A6" s="13"/>
      <c r="B6" s="13"/>
      <c r="C6" s="13"/>
      <c r="D6" s="14" t="s">
        <v>17</v>
      </c>
      <c r="E6" s="13"/>
      <c r="F6" s="13"/>
      <c r="G6" s="13"/>
    </row>
    <row r="7" spans="1:7" x14ac:dyDescent="0.25">
      <c r="A7" s="13"/>
      <c r="B7" s="13"/>
      <c r="C7" s="13"/>
      <c r="D7" s="21" t="s">
        <v>18</v>
      </c>
      <c r="E7" s="15">
        <v>1</v>
      </c>
      <c r="F7" s="9">
        <f>G5</f>
        <v>0</v>
      </c>
      <c r="G7" s="9">
        <f>ROUND(F7*E7,2)</f>
        <v>0</v>
      </c>
    </row>
    <row r="8" spans="1:7" ht="0.95" customHeight="1" x14ac:dyDescent="0.25">
      <c r="A8" s="16"/>
      <c r="B8" s="16"/>
      <c r="C8" s="16"/>
      <c r="D8" s="22"/>
      <c r="E8" s="16"/>
      <c r="F8" s="16"/>
      <c r="G8" s="16"/>
    </row>
    <row r="9" spans="1:7" x14ac:dyDescent="0.25">
      <c r="A9" s="7" t="s">
        <v>19</v>
      </c>
      <c r="B9" s="7" t="s">
        <v>11</v>
      </c>
      <c r="C9" s="7" t="s">
        <v>12</v>
      </c>
      <c r="D9" s="19" t="s">
        <v>20</v>
      </c>
      <c r="E9" s="8">
        <f>E44</f>
        <v>1</v>
      </c>
      <c r="F9" s="9">
        <f>F44</f>
        <v>11967.739999999998</v>
      </c>
      <c r="G9" s="9">
        <f>G44</f>
        <v>11967.74</v>
      </c>
    </row>
    <row r="10" spans="1:7" ht="22.5" x14ac:dyDescent="0.25">
      <c r="A10" s="10" t="s">
        <v>21</v>
      </c>
      <c r="B10" s="10" t="s">
        <v>15</v>
      </c>
      <c r="C10" s="10" t="s">
        <v>23</v>
      </c>
      <c r="D10" s="20" t="s">
        <v>22</v>
      </c>
      <c r="E10" s="11">
        <v>1212.27</v>
      </c>
      <c r="F10" s="11">
        <v>0.8</v>
      </c>
      <c r="G10" s="12">
        <f>ROUND(E10*F10,2)</f>
        <v>969.82</v>
      </c>
    </row>
    <row r="11" spans="1:7" ht="67.5" x14ac:dyDescent="0.25">
      <c r="A11" s="13"/>
      <c r="B11" s="13"/>
      <c r="C11" s="13"/>
      <c r="D11" s="14" t="s">
        <v>24</v>
      </c>
      <c r="E11" s="13"/>
      <c r="F11" s="13"/>
      <c r="G11" s="13"/>
    </row>
    <row r="12" spans="1:7" ht="22.5" x14ac:dyDescent="0.25">
      <c r="A12" s="10" t="s">
        <v>25</v>
      </c>
      <c r="B12" s="10" t="s">
        <v>15</v>
      </c>
      <c r="C12" s="10" t="s">
        <v>23</v>
      </c>
      <c r="D12" s="20" t="s">
        <v>26</v>
      </c>
      <c r="E12" s="11">
        <v>762.71</v>
      </c>
      <c r="F12" s="11">
        <v>8.17</v>
      </c>
      <c r="G12" s="12">
        <f>ROUND(E12*F12,2)</f>
        <v>6231.34</v>
      </c>
    </row>
    <row r="13" spans="1:7" ht="90" x14ac:dyDescent="0.25">
      <c r="A13" s="13"/>
      <c r="B13" s="13"/>
      <c r="C13" s="13"/>
      <c r="D13" s="14" t="s">
        <v>27</v>
      </c>
      <c r="E13" s="13"/>
      <c r="F13" s="13"/>
      <c r="G13" s="13"/>
    </row>
    <row r="14" spans="1:7" ht="22.5" x14ac:dyDescent="0.25">
      <c r="A14" s="10" t="s">
        <v>28</v>
      </c>
      <c r="B14" s="10" t="s">
        <v>15</v>
      </c>
      <c r="C14" s="10" t="s">
        <v>16</v>
      </c>
      <c r="D14" s="20" t="s">
        <v>29</v>
      </c>
      <c r="E14" s="11">
        <v>14</v>
      </c>
      <c r="F14" s="11">
        <v>6.79</v>
      </c>
      <c r="G14" s="12">
        <f>ROUND(E14*F14,2)</f>
        <v>95.06</v>
      </c>
    </row>
    <row r="15" spans="1:7" ht="67.5" x14ac:dyDescent="0.25">
      <c r="A15" s="13"/>
      <c r="B15" s="13"/>
      <c r="C15" s="13"/>
      <c r="D15" s="14" t="s">
        <v>30</v>
      </c>
      <c r="E15" s="13"/>
      <c r="F15" s="13"/>
      <c r="G15" s="13"/>
    </row>
    <row r="16" spans="1:7" ht="22.5" x14ac:dyDescent="0.25">
      <c r="A16" s="10" t="s">
        <v>31</v>
      </c>
      <c r="B16" s="10" t="s">
        <v>15</v>
      </c>
      <c r="C16" s="10" t="s">
        <v>16</v>
      </c>
      <c r="D16" s="20" t="s">
        <v>32</v>
      </c>
      <c r="E16" s="11">
        <v>12</v>
      </c>
      <c r="F16" s="11">
        <v>143.07</v>
      </c>
      <c r="G16" s="12">
        <f>ROUND(E16*F16,2)</f>
        <v>1716.84</v>
      </c>
    </row>
    <row r="17" spans="1:7" ht="78.75" x14ac:dyDescent="0.25">
      <c r="A17" s="13"/>
      <c r="B17" s="13"/>
      <c r="C17" s="13"/>
      <c r="D17" s="14" t="s">
        <v>33</v>
      </c>
      <c r="E17" s="13"/>
      <c r="F17" s="13"/>
      <c r="G17" s="13"/>
    </row>
    <row r="18" spans="1:7" ht="22.5" x14ac:dyDescent="0.25">
      <c r="A18" s="10" t="s">
        <v>34</v>
      </c>
      <c r="B18" s="10" t="s">
        <v>15</v>
      </c>
      <c r="C18" s="10" t="s">
        <v>16</v>
      </c>
      <c r="D18" s="20" t="s">
        <v>35</v>
      </c>
      <c r="E18" s="11">
        <v>0</v>
      </c>
      <c r="F18" s="11">
        <v>682.5</v>
      </c>
      <c r="G18" s="12">
        <f>ROUND(E18*F18,2)</f>
        <v>0</v>
      </c>
    </row>
    <row r="19" spans="1:7" ht="78.75" x14ac:dyDescent="0.25">
      <c r="A19" s="13"/>
      <c r="B19" s="13"/>
      <c r="C19" s="13"/>
      <c r="D19" s="14" t="s">
        <v>36</v>
      </c>
      <c r="E19" s="13"/>
      <c r="F19" s="13"/>
      <c r="G19" s="13"/>
    </row>
    <row r="20" spans="1:7" ht="22.5" x14ac:dyDescent="0.25">
      <c r="A20" s="10" t="s">
        <v>37</v>
      </c>
      <c r="B20" s="10" t="s">
        <v>15</v>
      </c>
      <c r="C20" s="10" t="s">
        <v>16</v>
      </c>
      <c r="D20" s="20" t="s">
        <v>38</v>
      </c>
      <c r="E20" s="11">
        <v>2</v>
      </c>
      <c r="F20" s="11">
        <v>270.81</v>
      </c>
      <c r="G20" s="12">
        <f>ROUND(E20*F20,2)</f>
        <v>541.62</v>
      </c>
    </row>
    <row r="21" spans="1:7" ht="146.25" x14ac:dyDescent="0.25">
      <c r="A21" s="13"/>
      <c r="B21" s="13"/>
      <c r="C21" s="13"/>
      <c r="D21" s="14" t="s">
        <v>39</v>
      </c>
      <c r="E21" s="13"/>
      <c r="F21" s="13"/>
      <c r="G21" s="13"/>
    </row>
    <row r="22" spans="1:7" ht="22.5" x14ac:dyDescent="0.25">
      <c r="A22" s="10" t="s">
        <v>40</v>
      </c>
      <c r="B22" s="10" t="s">
        <v>15</v>
      </c>
      <c r="C22" s="10" t="s">
        <v>16</v>
      </c>
      <c r="D22" s="20" t="s">
        <v>41</v>
      </c>
      <c r="E22" s="11">
        <v>2</v>
      </c>
      <c r="F22" s="11">
        <v>626.05999999999995</v>
      </c>
      <c r="G22" s="12">
        <f>ROUND(E22*F22,2)</f>
        <v>1252.1199999999999</v>
      </c>
    </row>
    <row r="23" spans="1:7" ht="135" x14ac:dyDescent="0.25">
      <c r="A23" s="13"/>
      <c r="B23" s="13"/>
      <c r="C23" s="13"/>
      <c r="D23" s="14" t="s">
        <v>42</v>
      </c>
      <c r="E23" s="13"/>
      <c r="F23" s="13"/>
      <c r="G23" s="13"/>
    </row>
    <row r="24" spans="1:7" ht="22.5" x14ac:dyDescent="0.25">
      <c r="A24" s="10" t="s">
        <v>43</v>
      </c>
      <c r="B24" s="10" t="s">
        <v>15</v>
      </c>
      <c r="C24" s="10" t="s">
        <v>45</v>
      </c>
      <c r="D24" s="20" t="s">
        <v>44</v>
      </c>
      <c r="E24" s="11">
        <v>23</v>
      </c>
      <c r="F24" s="11">
        <v>4.28</v>
      </c>
      <c r="G24" s="12">
        <f>ROUND(E24*F24,2)</f>
        <v>98.44</v>
      </c>
    </row>
    <row r="25" spans="1:7" ht="56.25" x14ac:dyDescent="0.25">
      <c r="A25" s="13"/>
      <c r="B25" s="13"/>
      <c r="C25" s="13"/>
      <c r="D25" s="14" t="s">
        <v>46</v>
      </c>
      <c r="E25" s="13"/>
      <c r="F25" s="13"/>
      <c r="G25" s="13"/>
    </row>
    <row r="26" spans="1:7" ht="22.5" x14ac:dyDescent="0.25">
      <c r="A26" s="10" t="s">
        <v>47</v>
      </c>
      <c r="B26" s="10" t="s">
        <v>15</v>
      </c>
      <c r="C26" s="10" t="s">
        <v>45</v>
      </c>
      <c r="D26" s="20" t="s">
        <v>48</v>
      </c>
      <c r="E26" s="11">
        <v>86.7</v>
      </c>
      <c r="F26" s="11">
        <v>5.0199999999999996</v>
      </c>
      <c r="G26" s="12">
        <f>ROUND(E26*F26,2)</f>
        <v>435.23</v>
      </c>
    </row>
    <row r="27" spans="1:7" ht="67.5" x14ac:dyDescent="0.25">
      <c r="A27" s="13"/>
      <c r="B27" s="13"/>
      <c r="C27" s="13"/>
      <c r="D27" s="14" t="s">
        <v>49</v>
      </c>
      <c r="E27" s="13"/>
      <c r="F27" s="13"/>
      <c r="G27" s="13"/>
    </row>
    <row r="28" spans="1:7" ht="22.5" x14ac:dyDescent="0.25">
      <c r="A28" s="10" t="s">
        <v>50</v>
      </c>
      <c r="B28" s="10" t="s">
        <v>15</v>
      </c>
      <c r="C28" s="10" t="s">
        <v>16</v>
      </c>
      <c r="D28" s="20" t="s">
        <v>51</v>
      </c>
      <c r="E28" s="11">
        <v>1</v>
      </c>
      <c r="F28" s="11">
        <v>13.4</v>
      </c>
      <c r="G28" s="12">
        <f>ROUND(E28*F28,2)</f>
        <v>13.4</v>
      </c>
    </row>
    <row r="29" spans="1:7" ht="45" x14ac:dyDescent="0.25">
      <c r="A29" s="13"/>
      <c r="B29" s="13"/>
      <c r="C29" s="13"/>
      <c r="D29" s="14" t="s">
        <v>52</v>
      </c>
      <c r="E29" s="13"/>
      <c r="F29" s="13"/>
      <c r="G29" s="13"/>
    </row>
    <row r="30" spans="1:7" ht="22.5" x14ac:dyDescent="0.25">
      <c r="A30" s="10" t="s">
        <v>53</v>
      </c>
      <c r="B30" s="10" t="s">
        <v>15</v>
      </c>
      <c r="C30" s="10" t="s">
        <v>23</v>
      </c>
      <c r="D30" s="20" t="s">
        <v>54</v>
      </c>
      <c r="E30" s="11">
        <v>8.25</v>
      </c>
      <c r="F30" s="11">
        <v>13.4</v>
      </c>
      <c r="G30" s="12">
        <f>ROUND(E30*F30,2)</f>
        <v>110.55</v>
      </c>
    </row>
    <row r="31" spans="1:7" ht="56.25" x14ac:dyDescent="0.25">
      <c r="A31" s="13"/>
      <c r="B31" s="13"/>
      <c r="C31" s="13"/>
      <c r="D31" s="14" t="s">
        <v>55</v>
      </c>
      <c r="E31" s="13"/>
      <c r="F31" s="13"/>
      <c r="G31" s="13"/>
    </row>
    <row r="32" spans="1:7" ht="22.5" x14ac:dyDescent="0.25">
      <c r="A32" s="10" t="s">
        <v>56</v>
      </c>
      <c r="B32" s="10" t="s">
        <v>15</v>
      </c>
      <c r="C32" s="10" t="s">
        <v>23</v>
      </c>
      <c r="D32" s="20" t="s">
        <v>57</v>
      </c>
      <c r="E32" s="11">
        <v>16</v>
      </c>
      <c r="F32" s="11">
        <v>6.98</v>
      </c>
      <c r="G32" s="12">
        <f>ROUND(E32*F32,2)</f>
        <v>111.68</v>
      </c>
    </row>
    <row r="33" spans="1:7" ht="56.25" x14ac:dyDescent="0.25">
      <c r="A33" s="13"/>
      <c r="B33" s="13"/>
      <c r="C33" s="13"/>
      <c r="D33" s="14" t="s">
        <v>58</v>
      </c>
      <c r="E33" s="13"/>
      <c r="F33" s="13"/>
      <c r="G33" s="13"/>
    </row>
    <row r="34" spans="1:7" ht="22.5" x14ac:dyDescent="0.25">
      <c r="A34" s="10" t="s">
        <v>59</v>
      </c>
      <c r="B34" s="10" t="s">
        <v>15</v>
      </c>
      <c r="C34" s="10" t="s">
        <v>61</v>
      </c>
      <c r="D34" s="20" t="s">
        <v>60</v>
      </c>
      <c r="E34" s="11">
        <v>9.76</v>
      </c>
      <c r="F34" s="11">
        <v>34.94</v>
      </c>
      <c r="G34" s="12">
        <f>ROUND(E34*F34,2)</f>
        <v>341.01</v>
      </c>
    </row>
    <row r="35" spans="1:7" ht="56.25" x14ac:dyDescent="0.25">
      <c r="A35" s="13"/>
      <c r="B35" s="13"/>
      <c r="C35" s="13"/>
      <c r="D35" s="14" t="s">
        <v>62</v>
      </c>
      <c r="E35" s="13"/>
      <c r="F35" s="13"/>
      <c r="G35" s="13"/>
    </row>
    <row r="36" spans="1:7" ht="22.5" x14ac:dyDescent="0.25">
      <c r="A36" s="10" t="s">
        <v>63</v>
      </c>
      <c r="B36" s="10" t="s">
        <v>15</v>
      </c>
      <c r="C36" s="10" t="s">
        <v>61</v>
      </c>
      <c r="D36" s="20" t="s">
        <v>64</v>
      </c>
      <c r="E36" s="11">
        <v>0</v>
      </c>
      <c r="F36" s="11">
        <v>38.53</v>
      </c>
      <c r="G36" s="12">
        <f>ROUND(E36*F36,2)</f>
        <v>0</v>
      </c>
    </row>
    <row r="37" spans="1:7" ht="67.5" x14ac:dyDescent="0.25">
      <c r="A37" s="13"/>
      <c r="B37" s="13"/>
      <c r="C37" s="13"/>
      <c r="D37" s="14" t="s">
        <v>65</v>
      </c>
      <c r="E37" s="13"/>
      <c r="F37" s="13"/>
      <c r="G37" s="13"/>
    </row>
    <row r="38" spans="1:7" ht="22.5" x14ac:dyDescent="0.25">
      <c r="A38" s="10" t="s">
        <v>66</v>
      </c>
      <c r="B38" s="10" t="s">
        <v>15</v>
      </c>
      <c r="C38" s="10" t="s">
        <v>16</v>
      </c>
      <c r="D38" s="20" t="s">
        <v>67</v>
      </c>
      <c r="E38" s="11">
        <v>1</v>
      </c>
      <c r="F38" s="11">
        <v>15.41</v>
      </c>
      <c r="G38" s="12">
        <f>ROUND(E38*F38,2)</f>
        <v>15.41</v>
      </c>
    </row>
    <row r="39" spans="1:7" ht="56.25" x14ac:dyDescent="0.25">
      <c r="A39" s="13"/>
      <c r="B39" s="13"/>
      <c r="C39" s="13"/>
      <c r="D39" s="14" t="s">
        <v>68</v>
      </c>
      <c r="E39" s="13"/>
      <c r="F39" s="13"/>
      <c r="G39" s="13"/>
    </row>
    <row r="40" spans="1:7" ht="22.5" x14ac:dyDescent="0.25">
      <c r="A40" s="10" t="s">
        <v>69</v>
      </c>
      <c r="B40" s="10" t="s">
        <v>15</v>
      </c>
      <c r="C40" s="10" t="s">
        <v>16</v>
      </c>
      <c r="D40" s="20" t="s">
        <v>70</v>
      </c>
      <c r="E40" s="11">
        <v>2</v>
      </c>
      <c r="F40" s="11">
        <v>3.69</v>
      </c>
      <c r="G40" s="12">
        <f>ROUND(E40*F40,2)</f>
        <v>7.38</v>
      </c>
    </row>
    <row r="41" spans="1:7" ht="45" x14ac:dyDescent="0.25">
      <c r="A41" s="13"/>
      <c r="B41" s="13"/>
      <c r="C41" s="13"/>
      <c r="D41" s="14" t="s">
        <v>71</v>
      </c>
      <c r="E41" s="13"/>
      <c r="F41" s="13"/>
      <c r="G41" s="13"/>
    </row>
    <row r="42" spans="1:7" ht="22.5" x14ac:dyDescent="0.25">
      <c r="A42" s="10" t="s">
        <v>72</v>
      </c>
      <c r="B42" s="10" t="s">
        <v>15</v>
      </c>
      <c r="C42" s="10" t="s">
        <v>45</v>
      </c>
      <c r="D42" s="20" t="s">
        <v>73</v>
      </c>
      <c r="E42" s="11">
        <v>15.05</v>
      </c>
      <c r="F42" s="11">
        <v>1.85</v>
      </c>
      <c r="G42" s="12">
        <f>ROUND(E42*F42,2)</f>
        <v>27.84</v>
      </c>
    </row>
    <row r="43" spans="1:7" ht="33.75" x14ac:dyDescent="0.25">
      <c r="A43" s="13"/>
      <c r="B43" s="13"/>
      <c r="C43" s="13"/>
      <c r="D43" s="14" t="s">
        <v>74</v>
      </c>
      <c r="E43" s="13"/>
      <c r="F43" s="13"/>
      <c r="G43" s="13"/>
    </row>
    <row r="44" spans="1:7" x14ac:dyDescent="0.25">
      <c r="A44" s="13"/>
      <c r="B44" s="13"/>
      <c r="C44" s="13"/>
      <c r="D44" s="21" t="s">
        <v>75</v>
      </c>
      <c r="E44" s="15">
        <v>1</v>
      </c>
      <c r="F44" s="9">
        <f>G10+G12+G14+G16+G18+G20+G22+G24+G26+G28+G30+G32+G34+G36+G38+G40+G42</f>
        <v>11967.739999999998</v>
      </c>
      <c r="G44" s="9">
        <f>ROUND(F44*E44,2)</f>
        <v>11967.74</v>
      </c>
    </row>
    <row r="45" spans="1:7" ht="0.95" customHeight="1" x14ac:dyDescent="0.25">
      <c r="A45" s="16"/>
      <c r="B45" s="16"/>
      <c r="C45" s="16"/>
      <c r="D45" s="22"/>
      <c r="E45" s="16"/>
      <c r="F45" s="16"/>
      <c r="G45" s="16"/>
    </row>
    <row r="46" spans="1:7" x14ac:dyDescent="0.25">
      <c r="A46" s="7" t="s">
        <v>76</v>
      </c>
      <c r="B46" s="7" t="s">
        <v>11</v>
      </c>
      <c r="C46" s="7" t="s">
        <v>12</v>
      </c>
      <c r="D46" s="19" t="s">
        <v>77</v>
      </c>
      <c r="E46" s="8">
        <f>E55</f>
        <v>1</v>
      </c>
      <c r="F46" s="9">
        <f>F55</f>
        <v>7531.58</v>
      </c>
      <c r="G46" s="9">
        <f>G55</f>
        <v>7531.58</v>
      </c>
    </row>
    <row r="47" spans="1:7" ht="22.5" x14ac:dyDescent="0.25">
      <c r="A47" s="10" t="s">
        <v>78</v>
      </c>
      <c r="B47" s="10" t="s">
        <v>15</v>
      </c>
      <c r="C47" s="10" t="s">
        <v>61</v>
      </c>
      <c r="D47" s="20" t="s">
        <v>79</v>
      </c>
      <c r="E47" s="11">
        <v>183.66</v>
      </c>
      <c r="F47" s="11">
        <v>4.2699999999999996</v>
      </c>
      <c r="G47" s="12">
        <f>ROUND(E47*F47,2)</f>
        <v>784.23</v>
      </c>
    </row>
    <row r="48" spans="1:7" ht="45" x14ac:dyDescent="0.25">
      <c r="A48" s="13"/>
      <c r="B48" s="13"/>
      <c r="C48" s="13"/>
      <c r="D48" s="14" t="s">
        <v>80</v>
      </c>
      <c r="E48" s="13"/>
      <c r="F48" s="13"/>
      <c r="G48" s="13"/>
    </row>
    <row r="49" spans="1:7" ht="22.5" x14ac:dyDescent="0.25">
      <c r="A49" s="10" t="s">
        <v>81</v>
      </c>
      <c r="B49" s="10" t="s">
        <v>15</v>
      </c>
      <c r="C49" s="10" t="s">
        <v>61</v>
      </c>
      <c r="D49" s="20" t="s">
        <v>82</v>
      </c>
      <c r="E49" s="11">
        <v>19.91</v>
      </c>
      <c r="F49" s="11">
        <v>2.97</v>
      </c>
      <c r="G49" s="12">
        <f>ROUND(E49*F49,2)</f>
        <v>59.13</v>
      </c>
    </row>
    <row r="50" spans="1:7" ht="67.5" x14ac:dyDescent="0.25">
      <c r="A50" s="13"/>
      <c r="B50" s="13"/>
      <c r="C50" s="13"/>
      <c r="D50" s="14" t="s">
        <v>83</v>
      </c>
      <c r="E50" s="13"/>
      <c r="F50" s="13"/>
      <c r="G50" s="13"/>
    </row>
    <row r="51" spans="1:7" ht="22.5" x14ac:dyDescent="0.25">
      <c r="A51" s="10" t="s">
        <v>84</v>
      </c>
      <c r="B51" s="10" t="s">
        <v>15</v>
      </c>
      <c r="C51" s="10" t="s">
        <v>61</v>
      </c>
      <c r="D51" s="20" t="s">
        <v>85</v>
      </c>
      <c r="E51" s="11">
        <v>351.26</v>
      </c>
      <c r="F51" s="11">
        <v>11.28</v>
      </c>
      <c r="G51" s="12">
        <f>ROUND(E51*F51,2)</f>
        <v>3962.21</v>
      </c>
    </row>
    <row r="52" spans="1:7" ht="67.5" x14ac:dyDescent="0.25">
      <c r="A52" s="13"/>
      <c r="B52" s="13"/>
      <c r="C52" s="13"/>
      <c r="D52" s="14" t="s">
        <v>86</v>
      </c>
      <c r="E52" s="13"/>
      <c r="F52" s="13"/>
      <c r="G52" s="13"/>
    </row>
    <row r="53" spans="1:7" ht="22.5" x14ac:dyDescent="0.25">
      <c r="A53" s="10" t="s">
        <v>87</v>
      </c>
      <c r="B53" s="10" t="s">
        <v>15</v>
      </c>
      <c r="C53" s="10" t="s">
        <v>61</v>
      </c>
      <c r="D53" s="20" t="s">
        <v>88</v>
      </c>
      <c r="E53" s="11">
        <v>320.33</v>
      </c>
      <c r="F53" s="11">
        <v>8.51</v>
      </c>
      <c r="G53" s="12">
        <f>ROUND(E53*F53,2)</f>
        <v>2726.01</v>
      </c>
    </row>
    <row r="54" spans="1:7" ht="56.25" x14ac:dyDescent="0.25">
      <c r="A54" s="13"/>
      <c r="B54" s="13"/>
      <c r="C54" s="13"/>
      <c r="D54" s="14" t="s">
        <v>89</v>
      </c>
      <c r="E54" s="13"/>
      <c r="F54" s="13"/>
      <c r="G54" s="13"/>
    </row>
    <row r="55" spans="1:7" x14ac:dyDescent="0.25">
      <c r="A55" s="13"/>
      <c r="B55" s="13"/>
      <c r="C55" s="13"/>
      <c r="D55" s="21" t="s">
        <v>90</v>
      </c>
      <c r="E55" s="15">
        <v>1</v>
      </c>
      <c r="F55" s="9">
        <f>G47+G49+G51+G53</f>
        <v>7531.58</v>
      </c>
      <c r="G55" s="9">
        <f>ROUND(F55*E55,2)</f>
        <v>7531.58</v>
      </c>
    </row>
    <row r="56" spans="1:7" ht="0.95" customHeight="1" x14ac:dyDescent="0.25">
      <c r="A56" s="16"/>
      <c r="B56" s="16"/>
      <c r="C56" s="16"/>
      <c r="D56" s="22"/>
      <c r="E56" s="16"/>
      <c r="F56" s="16"/>
      <c r="G56" s="16"/>
    </row>
    <row r="57" spans="1:7" x14ac:dyDescent="0.25">
      <c r="A57" s="7" t="s">
        <v>91</v>
      </c>
      <c r="B57" s="7" t="s">
        <v>11</v>
      </c>
      <c r="C57" s="7" t="s">
        <v>12</v>
      </c>
      <c r="D57" s="19" t="s">
        <v>92</v>
      </c>
      <c r="E57" s="8">
        <f>E68</f>
        <v>1</v>
      </c>
      <c r="F57" s="9">
        <f>F68</f>
        <v>38017.74</v>
      </c>
      <c r="G57" s="9">
        <f>G68</f>
        <v>38017.74</v>
      </c>
    </row>
    <row r="58" spans="1:7" ht="22.5" x14ac:dyDescent="0.25">
      <c r="A58" s="10" t="s">
        <v>93</v>
      </c>
      <c r="B58" s="10" t="s">
        <v>15</v>
      </c>
      <c r="C58" s="10" t="s">
        <v>61</v>
      </c>
      <c r="D58" s="20" t="s">
        <v>94</v>
      </c>
      <c r="E58" s="11">
        <v>7.5</v>
      </c>
      <c r="F58" s="11">
        <v>327.98</v>
      </c>
      <c r="G58" s="12">
        <f>ROUND(E58*F58,2)</f>
        <v>2459.85</v>
      </c>
    </row>
    <row r="59" spans="1:7" ht="56.25" x14ac:dyDescent="0.25">
      <c r="A59" s="13"/>
      <c r="B59" s="13"/>
      <c r="C59" s="13"/>
      <c r="D59" s="14" t="s">
        <v>95</v>
      </c>
      <c r="E59" s="13"/>
      <c r="F59" s="13"/>
      <c r="G59" s="13"/>
    </row>
    <row r="60" spans="1:7" ht="22.5" x14ac:dyDescent="0.25">
      <c r="A60" s="10" t="s">
        <v>96</v>
      </c>
      <c r="B60" s="10" t="s">
        <v>15</v>
      </c>
      <c r="C60" s="10" t="s">
        <v>61</v>
      </c>
      <c r="D60" s="20" t="s">
        <v>97</v>
      </c>
      <c r="E60" s="11">
        <v>25.76</v>
      </c>
      <c r="F60" s="11">
        <v>471.98</v>
      </c>
      <c r="G60" s="12">
        <f>ROUND(E60*F60,2)</f>
        <v>12158.2</v>
      </c>
    </row>
    <row r="61" spans="1:7" ht="78.75" x14ac:dyDescent="0.25">
      <c r="A61" s="13"/>
      <c r="B61" s="13"/>
      <c r="C61" s="13"/>
      <c r="D61" s="14" t="s">
        <v>98</v>
      </c>
      <c r="E61" s="13"/>
      <c r="F61" s="13"/>
      <c r="G61" s="13"/>
    </row>
    <row r="62" spans="1:7" ht="22.5" x14ac:dyDescent="0.25">
      <c r="A62" s="10" t="s">
        <v>99</v>
      </c>
      <c r="B62" s="10" t="s">
        <v>15</v>
      </c>
      <c r="C62" s="10" t="s">
        <v>61</v>
      </c>
      <c r="D62" s="20" t="s">
        <v>100</v>
      </c>
      <c r="E62" s="11">
        <v>106</v>
      </c>
      <c r="F62" s="11">
        <v>198</v>
      </c>
      <c r="G62" s="12">
        <f>ROUND(E62*F62,2)</f>
        <v>20988</v>
      </c>
    </row>
    <row r="63" spans="1:7" ht="90" x14ac:dyDescent="0.25">
      <c r="A63" s="13"/>
      <c r="B63" s="13"/>
      <c r="C63" s="13"/>
      <c r="D63" s="14" t="s">
        <v>101</v>
      </c>
      <c r="E63" s="13"/>
      <c r="F63" s="13"/>
      <c r="G63" s="13"/>
    </row>
    <row r="64" spans="1:7" ht="22.5" x14ac:dyDescent="0.25">
      <c r="A64" s="10" t="s">
        <v>102</v>
      </c>
      <c r="B64" s="10" t="s">
        <v>15</v>
      </c>
      <c r="C64" s="10" t="s">
        <v>23</v>
      </c>
      <c r="D64" s="20" t="s">
        <v>103</v>
      </c>
      <c r="E64" s="11">
        <v>187.88</v>
      </c>
      <c r="F64" s="11">
        <v>3.82</v>
      </c>
      <c r="G64" s="12">
        <f>ROUND(E64*F64,2)</f>
        <v>717.7</v>
      </c>
    </row>
    <row r="65" spans="1:7" ht="45" x14ac:dyDescent="0.25">
      <c r="A65" s="13"/>
      <c r="B65" s="13"/>
      <c r="C65" s="13"/>
      <c r="D65" s="14" t="s">
        <v>104</v>
      </c>
      <c r="E65" s="13"/>
      <c r="F65" s="13"/>
      <c r="G65" s="13"/>
    </row>
    <row r="66" spans="1:7" ht="22.5" x14ac:dyDescent="0.25">
      <c r="A66" s="10" t="s">
        <v>105</v>
      </c>
      <c r="B66" s="10" t="s">
        <v>15</v>
      </c>
      <c r="C66" s="10" t="s">
        <v>45</v>
      </c>
      <c r="D66" s="20" t="s">
        <v>106</v>
      </c>
      <c r="E66" s="11">
        <v>102.48</v>
      </c>
      <c r="F66" s="11">
        <v>16.53</v>
      </c>
      <c r="G66" s="12">
        <f>ROUND(E66*F66,2)</f>
        <v>1693.99</v>
      </c>
    </row>
    <row r="67" spans="1:7" ht="33.75" x14ac:dyDescent="0.25">
      <c r="A67" s="13"/>
      <c r="B67" s="13"/>
      <c r="C67" s="13"/>
      <c r="D67" s="14" t="s">
        <v>107</v>
      </c>
      <c r="E67" s="13"/>
      <c r="F67" s="13"/>
      <c r="G67" s="13"/>
    </row>
    <row r="68" spans="1:7" x14ac:dyDescent="0.25">
      <c r="A68" s="13"/>
      <c r="B68" s="13"/>
      <c r="C68" s="13"/>
      <c r="D68" s="21" t="s">
        <v>108</v>
      </c>
      <c r="E68" s="15">
        <v>1</v>
      </c>
      <c r="F68" s="9">
        <f>G58+G60+G62+G64+G66</f>
        <v>38017.74</v>
      </c>
      <c r="G68" s="9">
        <f>ROUND(F68*E68,2)</f>
        <v>38017.74</v>
      </c>
    </row>
    <row r="69" spans="1:7" ht="0.95" customHeight="1" x14ac:dyDescent="0.25">
      <c r="A69" s="16"/>
      <c r="B69" s="16"/>
      <c r="C69" s="16"/>
      <c r="D69" s="22"/>
      <c r="E69" s="16"/>
      <c r="F69" s="16"/>
      <c r="G69" s="16"/>
    </row>
    <row r="70" spans="1:7" x14ac:dyDescent="0.25">
      <c r="A70" s="7" t="s">
        <v>109</v>
      </c>
      <c r="B70" s="7" t="s">
        <v>11</v>
      </c>
      <c r="C70" s="7" t="s">
        <v>12</v>
      </c>
      <c r="D70" s="19" t="s">
        <v>110</v>
      </c>
      <c r="E70" s="8">
        <f>E95</f>
        <v>1</v>
      </c>
      <c r="F70" s="9">
        <f>F95</f>
        <v>21857.89</v>
      </c>
      <c r="G70" s="9">
        <f>G95</f>
        <v>21857.89</v>
      </c>
    </row>
    <row r="71" spans="1:7" ht="22.5" x14ac:dyDescent="0.25">
      <c r="A71" s="10" t="s">
        <v>111</v>
      </c>
      <c r="B71" s="10" t="s">
        <v>15</v>
      </c>
      <c r="C71" s="10" t="s">
        <v>23</v>
      </c>
      <c r="D71" s="20" t="s">
        <v>112</v>
      </c>
      <c r="E71" s="11">
        <v>20.23</v>
      </c>
      <c r="F71" s="11">
        <v>1.61</v>
      </c>
      <c r="G71" s="12">
        <f>ROUND(E71*F71,2)</f>
        <v>32.57</v>
      </c>
    </row>
    <row r="72" spans="1:7" ht="33.75" x14ac:dyDescent="0.25">
      <c r="A72" s="13"/>
      <c r="B72" s="13"/>
      <c r="C72" s="13"/>
      <c r="D72" s="14" t="s">
        <v>113</v>
      </c>
      <c r="E72" s="13"/>
      <c r="F72" s="13"/>
      <c r="G72" s="13"/>
    </row>
    <row r="73" spans="1:7" ht="22.5" x14ac:dyDescent="0.25">
      <c r="A73" s="10" t="s">
        <v>114</v>
      </c>
      <c r="B73" s="10" t="s">
        <v>15</v>
      </c>
      <c r="C73" s="10" t="s">
        <v>23</v>
      </c>
      <c r="D73" s="20" t="s">
        <v>115</v>
      </c>
      <c r="E73" s="11">
        <v>36.229999999999997</v>
      </c>
      <c r="F73" s="11">
        <v>33.5</v>
      </c>
      <c r="G73" s="12">
        <f>ROUND(E73*F73,2)</f>
        <v>1213.71</v>
      </c>
    </row>
    <row r="74" spans="1:7" ht="33.75" x14ac:dyDescent="0.25">
      <c r="A74" s="13"/>
      <c r="B74" s="13"/>
      <c r="C74" s="13"/>
      <c r="D74" s="14" t="s">
        <v>116</v>
      </c>
      <c r="E74" s="13"/>
      <c r="F74" s="13"/>
      <c r="G74" s="13"/>
    </row>
    <row r="75" spans="1:7" ht="22.5" x14ac:dyDescent="0.25">
      <c r="A75" s="10" t="s">
        <v>117</v>
      </c>
      <c r="B75" s="10" t="s">
        <v>15</v>
      </c>
      <c r="C75" s="10" t="s">
        <v>61</v>
      </c>
      <c r="D75" s="20" t="s">
        <v>118</v>
      </c>
      <c r="E75" s="11">
        <v>5.3</v>
      </c>
      <c r="F75" s="11">
        <v>39.229999999999997</v>
      </c>
      <c r="G75" s="12">
        <f>ROUND(E75*F75,2)</f>
        <v>207.92</v>
      </c>
    </row>
    <row r="76" spans="1:7" ht="33.75" x14ac:dyDescent="0.25">
      <c r="A76" s="13"/>
      <c r="B76" s="13"/>
      <c r="C76" s="13"/>
      <c r="D76" s="14" t="s">
        <v>119</v>
      </c>
      <c r="E76" s="13"/>
      <c r="F76" s="13"/>
      <c r="G76" s="13"/>
    </row>
    <row r="77" spans="1:7" x14ac:dyDescent="0.25">
      <c r="A77" s="10" t="s">
        <v>120</v>
      </c>
      <c r="B77" s="10" t="s">
        <v>15</v>
      </c>
      <c r="C77" s="10" t="s">
        <v>122</v>
      </c>
      <c r="D77" s="20" t="s">
        <v>121</v>
      </c>
      <c r="E77" s="11">
        <v>26.5</v>
      </c>
      <c r="F77" s="11">
        <v>22.17</v>
      </c>
      <c r="G77" s="12">
        <f>ROUND(E77*F77,2)</f>
        <v>587.51</v>
      </c>
    </row>
    <row r="78" spans="1:7" ht="292.5" x14ac:dyDescent="0.25">
      <c r="A78" s="13"/>
      <c r="B78" s="13"/>
      <c r="C78" s="13"/>
      <c r="D78" s="14" t="s">
        <v>123</v>
      </c>
      <c r="E78" s="13"/>
      <c r="F78" s="13"/>
      <c r="G78" s="13"/>
    </row>
    <row r="79" spans="1:7" ht="22.5" x14ac:dyDescent="0.25">
      <c r="A79" s="10" t="s">
        <v>124</v>
      </c>
      <c r="B79" s="10" t="s">
        <v>15</v>
      </c>
      <c r="C79" s="10" t="s">
        <v>61</v>
      </c>
      <c r="D79" s="20" t="s">
        <v>125</v>
      </c>
      <c r="E79" s="11">
        <v>518.54999999999995</v>
      </c>
      <c r="F79" s="11">
        <v>11.33</v>
      </c>
      <c r="G79" s="12">
        <f>ROUND(E79*F79,2)</f>
        <v>5875.17</v>
      </c>
    </row>
    <row r="80" spans="1:7" ht="101.25" x14ac:dyDescent="0.25">
      <c r="A80" s="13"/>
      <c r="B80" s="13"/>
      <c r="C80" s="13"/>
      <c r="D80" s="14" t="s">
        <v>126</v>
      </c>
      <c r="E80" s="13"/>
      <c r="F80" s="13"/>
      <c r="G80" s="13"/>
    </row>
    <row r="81" spans="1:7" ht="22.5" x14ac:dyDescent="0.25">
      <c r="A81" s="10" t="s">
        <v>127</v>
      </c>
      <c r="B81" s="10" t="s">
        <v>15</v>
      </c>
      <c r="C81" s="10" t="s">
        <v>45</v>
      </c>
      <c r="D81" s="20" t="s">
        <v>128</v>
      </c>
      <c r="E81" s="11">
        <v>81.599999999999994</v>
      </c>
      <c r="F81" s="11">
        <v>44.32</v>
      </c>
      <c r="G81" s="12">
        <f>ROUND(E81*F81,2)</f>
        <v>3616.51</v>
      </c>
    </row>
    <row r="82" spans="1:7" ht="135" x14ac:dyDescent="0.25">
      <c r="A82" s="13"/>
      <c r="B82" s="13"/>
      <c r="C82" s="13"/>
      <c r="D82" s="14" t="s">
        <v>129</v>
      </c>
      <c r="E82" s="13"/>
      <c r="F82" s="13"/>
      <c r="G82" s="13"/>
    </row>
    <row r="83" spans="1:7" ht="22.5" x14ac:dyDescent="0.25">
      <c r="A83" s="10" t="s">
        <v>130</v>
      </c>
      <c r="B83" s="10" t="s">
        <v>15</v>
      </c>
      <c r="C83" s="10" t="s">
        <v>23</v>
      </c>
      <c r="D83" s="20" t="s">
        <v>131</v>
      </c>
      <c r="E83" s="11">
        <v>2.52</v>
      </c>
      <c r="F83" s="11">
        <v>28.5</v>
      </c>
      <c r="G83" s="12">
        <f>ROUND(E83*F83,2)</f>
        <v>71.819999999999993</v>
      </c>
    </row>
    <row r="84" spans="1:7" ht="67.5" x14ac:dyDescent="0.25">
      <c r="A84" s="13"/>
      <c r="B84" s="13"/>
      <c r="C84" s="13"/>
      <c r="D84" s="14" t="s">
        <v>132</v>
      </c>
      <c r="E84" s="13"/>
      <c r="F84" s="13"/>
      <c r="G84" s="13"/>
    </row>
    <row r="85" spans="1:7" ht="22.5" x14ac:dyDescent="0.25">
      <c r="A85" s="10" t="s">
        <v>133</v>
      </c>
      <c r="B85" s="10" t="s">
        <v>15</v>
      </c>
      <c r="C85" s="10" t="s">
        <v>23</v>
      </c>
      <c r="D85" s="20" t="s">
        <v>134</v>
      </c>
      <c r="E85" s="11">
        <v>34.56</v>
      </c>
      <c r="F85" s="11">
        <v>175.8</v>
      </c>
      <c r="G85" s="12">
        <f>ROUND(E85*F85,2)</f>
        <v>6075.65</v>
      </c>
    </row>
    <row r="86" spans="1:7" ht="67.5" x14ac:dyDescent="0.25">
      <c r="A86" s="13"/>
      <c r="B86" s="13"/>
      <c r="C86" s="13"/>
      <c r="D86" s="14" t="s">
        <v>135</v>
      </c>
      <c r="E86" s="13"/>
      <c r="F86" s="13"/>
      <c r="G86" s="13"/>
    </row>
    <row r="87" spans="1:7" ht="22.5" x14ac:dyDescent="0.25">
      <c r="A87" s="10" t="s">
        <v>136</v>
      </c>
      <c r="B87" s="10" t="s">
        <v>15</v>
      </c>
      <c r="C87" s="10" t="s">
        <v>61</v>
      </c>
      <c r="D87" s="20" t="s">
        <v>137</v>
      </c>
      <c r="E87" s="11">
        <v>7.3</v>
      </c>
      <c r="F87" s="11">
        <v>46.21</v>
      </c>
      <c r="G87" s="12">
        <f>ROUND(E87*F87,2)</f>
        <v>337.33</v>
      </c>
    </row>
    <row r="88" spans="1:7" ht="45" x14ac:dyDescent="0.25">
      <c r="A88" s="13"/>
      <c r="B88" s="13"/>
      <c r="C88" s="13"/>
      <c r="D88" s="14" t="s">
        <v>138</v>
      </c>
      <c r="E88" s="13"/>
      <c r="F88" s="13"/>
      <c r="G88" s="13"/>
    </row>
    <row r="89" spans="1:7" ht="22.5" x14ac:dyDescent="0.25">
      <c r="A89" s="10" t="s">
        <v>139</v>
      </c>
      <c r="B89" s="10" t="s">
        <v>15</v>
      </c>
      <c r="C89" s="10" t="s">
        <v>61</v>
      </c>
      <c r="D89" s="20" t="s">
        <v>140</v>
      </c>
      <c r="E89" s="11">
        <v>51.07</v>
      </c>
      <c r="F89" s="11">
        <v>44.85</v>
      </c>
      <c r="G89" s="12">
        <f>ROUND(E89*F89,2)</f>
        <v>2290.4899999999998</v>
      </c>
    </row>
    <row r="90" spans="1:7" ht="45" x14ac:dyDescent="0.25">
      <c r="A90" s="13"/>
      <c r="B90" s="13"/>
      <c r="C90" s="13"/>
      <c r="D90" s="14" t="s">
        <v>141</v>
      </c>
      <c r="E90" s="13"/>
      <c r="F90" s="13"/>
      <c r="G90" s="13"/>
    </row>
    <row r="91" spans="1:7" x14ac:dyDescent="0.25">
      <c r="A91" s="10" t="s">
        <v>142</v>
      </c>
      <c r="B91" s="10" t="s">
        <v>15</v>
      </c>
      <c r="C91" s="10" t="s">
        <v>61</v>
      </c>
      <c r="D91" s="20" t="s">
        <v>143</v>
      </c>
      <c r="E91" s="11">
        <v>10.94</v>
      </c>
      <c r="F91" s="11">
        <v>46.51</v>
      </c>
      <c r="G91" s="12">
        <f>ROUND(E91*F91,2)</f>
        <v>508.82</v>
      </c>
    </row>
    <row r="92" spans="1:7" ht="67.5" x14ac:dyDescent="0.25">
      <c r="A92" s="13"/>
      <c r="B92" s="13"/>
      <c r="C92" s="13"/>
      <c r="D92" s="14" t="s">
        <v>144</v>
      </c>
      <c r="E92" s="13"/>
      <c r="F92" s="13"/>
      <c r="G92" s="13"/>
    </row>
    <row r="93" spans="1:7" ht="22.5" x14ac:dyDescent="0.25">
      <c r="A93" s="10" t="s">
        <v>145</v>
      </c>
      <c r="B93" s="10" t="s">
        <v>15</v>
      </c>
      <c r="C93" s="10" t="s">
        <v>61</v>
      </c>
      <c r="D93" s="20" t="s">
        <v>146</v>
      </c>
      <c r="E93" s="11">
        <v>10.94</v>
      </c>
      <c r="F93" s="11">
        <v>95.1</v>
      </c>
      <c r="G93" s="12">
        <f>ROUND(E93*F93,2)</f>
        <v>1040.3900000000001</v>
      </c>
    </row>
    <row r="94" spans="1:7" ht="45" x14ac:dyDescent="0.25">
      <c r="A94" s="13"/>
      <c r="B94" s="13"/>
      <c r="C94" s="13"/>
      <c r="D94" s="14" t="s">
        <v>147</v>
      </c>
      <c r="E94" s="13"/>
      <c r="F94" s="13"/>
      <c r="G94" s="13"/>
    </row>
    <row r="95" spans="1:7" x14ac:dyDescent="0.25">
      <c r="A95" s="13"/>
      <c r="B95" s="13"/>
      <c r="C95" s="13"/>
      <c r="D95" s="21" t="s">
        <v>148</v>
      </c>
      <c r="E95" s="15">
        <v>1</v>
      </c>
      <c r="F95" s="9">
        <f>G71+G73+G75+G77+G79+G81+G83+G85+G87+G89+G91+G93</f>
        <v>21857.89</v>
      </c>
      <c r="G95" s="9">
        <f>ROUND(F95*E95,2)</f>
        <v>21857.89</v>
      </c>
    </row>
    <row r="96" spans="1:7" ht="0.95" customHeight="1" x14ac:dyDescent="0.25">
      <c r="A96" s="16"/>
      <c r="B96" s="16"/>
      <c r="C96" s="16"/>
      <c r="D96" s="22"/>
      <c r="E96" s="16"/>
      <c r="F96" s="16"/>
      <c r="G96" s="16"/>
    </row>
    <row r="97" spans="1:7" x14ac:dyDescent="0.25">
      <c r="A97" s="7" t="s">
        <v>149</v>
      </c>
      <c r="B97" s="7" t="s">
        <v>11</v>
      </c>
      <c r="C97" s="7" t="s">
        <v>12</v>
      </c>
      <c r="D97" s="19" t="s">
        <v>150</v>
      </c>
      <c r="E97" s="8">
        <f>E120</f>
        <v>1</v>
      </c>
      <c r="F97" s="9">
        <f>F120</f>
        <v>51849.990000000005</v>
      </c>
      <c r="G97" s="9">
        <f>G120</f>
        <v>51849.99</v>
      </c>
    </row>
    <row r="98" spans="1:7" ht="22.5" x14ac:dyDescent="0.25">
      <c r="A98" s="10" t="s">
        <v>151</v>
      </c>
      <c r="B98" s="10" t="s">
        <v>15</v>
      </c>
      <c r="C98" s="10" t="s">
        <v>23</v>
      </c>
      <c r="D98" s="20" t="s">
        <v>152</v>
      </c>
      <c r="E98" s="11">
        <v>280.48</v>
      </c>
      <c r="F98" s="11">
        <v>16.07</v>
      </c>
      <c r="G98" s="12">
        <f>ROUND(E98*F98,2)</f>
        <v>4507.3100000000004</v>
      </c>
    </row>
    <row r="99" spans="1:7" ht="45" x14ac:dyDescent="0.25">
      <c r="A99" s="13"/>
      <c r="B99" s="13"/>
      <c r="C99" s="13"/>
      <c r="D99" s="14" t="s">
        <v>153</v>
      </c>
      <c r="E99" s="13"/>
      <c r="F99" s="13"/>
      <c r="G99" s="13"/>
    </row>
    <row r="100" spans="1:7" ht="22.5" x14ac:dyDescent="0.25">
      <c r="A100" s="10" t="s">
        <v>154</v>
      </c>
      <c r="B100" s="10" t="s">
        <v>15</v>
      </c>
      <c r="C100" s="10" t="s">
        <v>23</v>
      </c>
      <c r="D100" s="20" t="s">
        <v>155</v>
      </c>
      <c r="E100" s="11">
        <v>1290.6300000000001</v>
      </c>
      <c r="F100" s="11">
        <v>11.78</v>
      </c>
      <c r="G100" s="12">
        <f>ROUND(E100*F100,2)</f>
        <v>15203.62</v>
      </c>
    </row>
    <row r="101" spans="1:7" ht="78.75" x14ac:dyDescent="0.25">
      <c r="A101" s="13"/>
      <c r="B101" s="13"/>
      <c r="C101" s="13"/>
      <c r="D101" s="14" t="s">
        <v>156</v>
      </c>
      <c r="E101" s="13"/>
      <c r="F101" s="13"/>
      <c r="G101" s="13"/>
    </row>
    <row r="102" spans="1:7" ht="22.5" x14ac:dyDescent="0.25">
      <c r="A102" s="10" t="s">
        <v>157</v>
      </c>
      <c r="B102" s="10" t="s">
        <v>15</v>
      </c>
      <c r="C102" s="10" t="s">
        <v>23</v>
      </c>
      <c r="D102" s="20" t="s">
        <v>158</v>
      </c>
      <c r="E102" s="11">
        <v>20.59</v>
      </c>
      <c r="F102" s="11">
        <v>17.690000000000001</v>
      </c>
      <c r="G102" s="12">
        <f>ROUND(E102*F102,2)</f>
        <v>364.24</v>
      </c>
    </row>
    <row r="103" spans="1:7" ht="67.5" x14ac:dyDescent="0.25">
      <c r="A103" s="13"/>
      <c r="B103" s="13"/>
      <c r="C103" s="13"/>
      <c r="D103" s="14" t="s">
        <v>159</v>
      </c>
      <c r="E103" s="13"/>
      <c r="F103" s="13"/>
      <c r="G103" s="13"/>
    </row>
    <row r="104" spans="1:7" ht="22.5" x14ac:dyDescent="0.25">
      <c r="A104" s="10" t="s">
        <v>160</v>
      </c>
      <c r="B104" s="10" t="s">
        <v>15</v>
      </c>
      <c r="C104" s="10" t="s">
        <v>23</v>
      </c>
      <c r="D104" s="20" t="s">
        <v>161</v>
      </c>
      <c r="E104" s="11">
        <v>74.34</v>
      </c>
      <c r="F104" s="11">
        <v>12.57</v>
      </c>
      <c r="G104" s="12">
        <f>ROUND(E104*F104,2)</f>
        <v>934.45</v>
      </c>
    </row>
    <row r="105" spans="1:7" ht="56.25" x14ac:dyDescent="0.25">
      <c r="A105" s="13"/>
      <c r="B105" s="13"/>
      <c r="C105" s="13"/>
      <c r="D105" s="14" t="s">
        <v>162</v>
      </c>
      <c r="E105" s="13"/>
      <c r="F105" s="13"/>
      <c r="G105" s="13"/>
    </row>
    <row r="106" spans="1:7" ht="22.5" x14ac:dyDescent="0.25">
      <c r="A106" s="10" t="s">
        <v>163</v>
      </c>
      <c r="B106" s="10" t="s">
        <v>15</v>
      </c>
      <c r="C106" s="10" t="s">
        <v>23</v>
      </c>
      <c r="D106" s="20" t="s">
        <v>164</v>
      </c>
      <c r="E106" s="11">
        <v>148.35</v>
      </c>
      <c r="F106" s="11">
        <v>49.26</v>
      </c>
      <c r="G106" s="12">
        <f>ROUND(E106*F106,2)</f>
        <v>7307.72</v>
      </c>
    </row>
    <row r="107" spans="1:7" ht="146.25" x14ac:dyDescent="0.25">
      <c r="A107" s="13"/>
      <c r="B107" s="13"/>
      <c r="C107" s="13"/>
      <c r="D107" s="14" t="s">
        <v>165</v>
      </c>
      <c r="E107" s="13"/>
      <c r="F107" s="13"/>
      <c r="G107" s="13"/>
    </row>
    <row r="108" spans="1:7" ht="22.5" x14ac:dyDescent="0.25">
      <c r="A108" s="10" t="s">
        <v>166</v>
      </c>
      <c r="B108" s="10" t="s">
        <v>15</v>
      </c>
      <c r="C108" s="10" t="s">
        <v>23</v>
      </c>
      <c r="D108" s="20" t="s">
        <v>167</v>
      </c>
      <c r="E108" s="11">
        <v>74.42</v>
      </c>
      <c r="F108" s="11">
        <v>9.3000000000000007</v>
      </c>
      <c r="G108" s="12">
        <f>ROUND(E108*F108,2)</f>
        <v>692.11</v>
      </c>
    </row>
    <row r="109" spans="1:7" ht="101.25" x14ac:dyDescent="0.25">
      <c r="A109" s="13"/>
      <c r="B109" s="13"/>
      <c r="C109" s="13"/>
      <c r="D109" s="14" t="s">
        <v>168</v>
      </c>
      <c r="E109" s="13"/>
      <c r="F109" s="13"/>
      <c r="G109" s="13"/>
    </row>
    <row r="110" spans="1:7" ht="22.5" x14ac:dyDescent="0.25">
      <c r="A110" s="10" t="s">
        <v>169</v>
      </c>
      <c r="B110" s="10" t="s">
        <v>15</v>
      </c>
      <c r="C110" s="10" t="s">
        <v>61</v>
      </c>
      <c r="D110" s="20" t="s">
        <v>170</v>
      </c>
      <c r="E110" s="11">
        <v>18.13</v>
      </c>
      <c r="F110" s="11">
        <v>498.57</v>
      </c>
      <c r="G110" s="12">
        <f>ROUND(E110*F110,2)</f>
        <v>9039.07</v>
      </c>
    </row>
    <row r="111" spans="1:7" ht="67.5" x14ac:dyDescent="0.25">
      <c r="A111" s="13"/>
      <c r="B111" s="13"/>
      <c r="C111" s="13"/>
      <c r="D111" s="14" t="s">
        <v>171</v>
      </c>
      <c r="E111" s="13"/>
      <c r="F111" s="13"/>
      <c r="G111" s="13"/>
    </row>
    <row r="112" spans="1:7" ht="22.5" x14ac:dyDescent="0.25">
      <c r="A112" s="10" t="s">
        <v>172</v>
      </c>
      <c r="B112" s="10" t="s">
        <v>15</v>
      </c>
      <c r="C112" s="10" t="s">
        <v>23</v>
      </c>
      <c r="D112" s="20" t="s">
        <v>173</v>
      </c>
      <c r="E112" s="11">
        <v>131.82</v>
      </c>
      <c r="F112" s="11">
        <v>73.02</v>
      </c>
      <c r="G112" s="12">
        <f>ROUND(E112*F112,2)</f>
        <v>9625.5</v>
      </c>
    </row>
    <row r="113" spans="1:7" ht="56.25" x14ac:dyDescent="0.25">
      <c r="A113" s="13"/>
      <c r="B113" s="13"/>
      <c r="C113" s="13"/>
      <c r="D113" s="14" t="s">
        <v>174</v>
      </c>
      <c r="E113" s="13"/>
      <c r="F113" s="13"/>
      <c r="G113" s="13"/>
    </row>
    <row r="114" spans="1:7" ht="22.5" x14ac:dyDescent="0.25">
      <c r="A114" s="10" t="s">
        <v>175</v>
      </c>
      <c r="B114" s="10" t="s">
        <v>15</v>
      </c>
      <c r="C114" s="10" t="s">
        <v>23</v>
      </c>
      <c r="D114" s="20" t="s">
        <v>176</v>
      </c>
      <c r="E114" s="11">
        <v>1.56</v>
      </c>
      <c r="F114" s="11">
        <v>46.38</v>
      </c>
      <c r="G114" s="12">
        <f>ROUND(E114*F114,2)</f>
        <v>72.349999999999994</v>
      </c>
    </row>
    <row r="115" spans="1:7" ht="135" x14ac:dyDescent="0.25">
      <c r="A115" s="13"/>
      <c r="B115" s="13"/>
      <c r="C115" s="13"/>
      <c r="D115" s="14" t="s">
        <v>177</v>
      </c>
      <c r="E115" s="13"/>
      <c r="F115" s="13"/>
      <c r="G115" s="13"/>
    </row>
    <row r="116" spans="1:7" x14ac:dyDescent="0.25">
      <c r="A116" s="10" t="s">
        <v>178</v>
      </c>
      <c r="B116" s="10" t="s">
        <v>15</v>
      </c>
      <c r="C116" s="10" t="s">
        <v>23</v>
      </c>
      <c r="D116" s="20" t="s">
        <v>179</v>
      </c>
      <c r="E116" s="11">
        <v>13.77</v>
      </c>
      <c r="F116" s="11">
        <v>10.72</v>
      </c>
      <c r="G116" s="12">
        <f>ROUND(E116*F116,2)</f>
        <v>147.61000000000001</v>
      </c>
    </row>
    <row r="117" spans="1:7" ht="78.75" x14ac:dyDescent="0.25">
      <c r="A117" s="13"/>
      <c r="B117" s="13"/>
      <c r="C117" s="13"/>
      <c r="D117" s="14" t="s">
        <v>180</v>
      </c>
      <c r="E117" s="13"/>
      <c r="F117" s="13"/>
      <c r="G117" s="13"/>
    </row>
    <row r="118" spans="1:7" ht="22.5" x14ac:dyDescent="0.25">
      <c r="A118" s="10" t="s">
        <v>181</v>
      </c>
      <c r="B118" s="10" t="s">
        <v>15</v>
      </c>
      <c r="C118" s="10" t="s">
        <v>23</v>
      </c>
      <c r="D118" s="20" t="s">
        <v>182</v>
      </c>
      <c r="E118" s="11">
        <v>232.16</v>
      </c>
      <c r="F118" s="11">
        <v>17.04</v>
      </c>
      <c r="G118" s="12">
        <f>ROUND(E118*F118,2)</f>
        <v>3956.01</v>
      </c>
    </row>
    <row r="119" spans="1:7" ht="202.5" x14ac:dyDescent="0.25">
      <c r="A119" s="13"/>
      <c r="B119" s="13"/>
      <c r="C119" s="13"/>
      <c r="D119" s="14" t="s">
        <v>183</v>
      </c>
      <c r="E119" s="13"/>
      <c r="F119" s="13"/>
      <c r="G119" s="13"/>
    </row>
    <row r="120" spans="1:7" x14ac:dyDescent="0.25">
      <c r="A120" s="13"/>
      <c r="B120" s="13"/>
      <c r="C120" s="13"/>
      <c r="D120" s="21" t="s">
        <v>184</v>
      </c>
      <c r="E120" s="15">
        <v>1</v>
      </c>
      <c r="F120" s="9">
        <f>G98+G100+G102+G104+G106+G108+G110+G112+G114+G116+G118</f>
        <v>51849.990000000005</v>
      </c>
      <c r="G120" s="9">
        <f>ROUND(F120*E120,2)</f>
        <v>51849.99</v>
      </c>
    </row>
    <row r="121" spans="1:7" ht="0.95" customHeight="1" x14ac:dyDescent="0.25">
      <c r="A121" s="16"/>
      <c r="B121" s="16"/>
      <c r="C121" s="16"/>
      <c r="D121" s="22"/>
      <c r="E121" s="16"/>
      <c r="F121" s="16"/>
      <c r="G121" s="16"/>
    </row>
    <row r="122" spans="1:7" x14ac:dyDescent="0.25">
      <c r="A122" s="7" t="s">
        <v>185</v>
      </c>
      <c r="B122" s="7" t="s">
        <v>11</v>
      </c>
      <c r="C122" s="7" t="s">
        <v>12</v>
      </c>
      <c r="D122" s="19" t="s">
        <v>186</v>
      </c>
      <c r="E122" s="8">
        <f>E133</f>
        <v>1</v>
      </c>
      <c r="F122" s="9">
        <f>F133</f>
        <v>26114.019999999997</v>
      </c>
      <c r="G122" s="9">
        <f>G133</f>
        <v>26114.02</v>
      </c>
    </row>
    <row r="123" spans="1:7" ht="22.5" x14ac:dyDescent="0.25">
      <c r="A123" s="10" t="s">
        <v>187</v>
      </c>
      <c r="B123" s="10" t="s">
        <v>15</v>
      </c>
      <c r="C123" s="10" t="s">
        <v>45</v>
      </c>
      <c r="D123" s="20" t="s">
        <v>188</v>
      </c>
      <c r="E123" s="11">
        <v>771.2</v>
      </c>
      <c r="F123" s="11">
        <v>23.88</v>
      </c>
      <c r="G123" s="12">
        <f>ROUND(E123*F123,2)</f>
        <v>18416.259999999998</v>
      </c>
    </row>
    <row r="124" spans="1:7" ht="67.5" x14ac:dyDescent="0.25">
      <c r="A124" s="13"/>
      <c r="B124" s="13"/>
      <c r="C124" s="13"/>
      <c r="D124" s="14" t="s">
        <v>189</v>
      </c>
      <c r="E124" s="13"/>
      <c r="F124" s="13"/>
      <c r="G124" s="13"/>
    </row>
    <row r="125" spans="1:7" ht="22.5" x14ac:dyDescent="0.25">
      <c r="A125" s="10" t="s">
        <v>190</v>
      </c>
      <c r="B125" s="10" t="s">
        <v>15</v>
      </c>
      <c r="C125" s="10" t="s">
        <v>45</v>
      </c>
      <c r="D125" s="20" t="s">
        <v>191</v>
      </c>
      <c r="E125" s="11">
        <v>0</v>
      </c>
      <c r="F125" s="11">
        <v>82.33</v>
      </c>
      <c r="G125" s="12">
        <f>ROUND(E125*F125,2)</f>
        <v>0</v>
      </c>
    </row>
    <row r="126" spans="1:7" ht="112.5" x14ac:dyDescent="0.25">
      <c r="A126" s="13"/>
      <c r="B126" s="13"/>
      <c r="C126" s="13"/>
      <c r="D126" s="14" t="s">
        <v>192</v>
      </c>
      <c r="E126" s="13"/>
      <c r="F126" s="13"/>
      <c r="G126" s="13"/>
    </row>
    <row r="127" spans="1:7" ht="22.5" x14ac:dyDescent="0.25">
      <c r="A127" s="10" t="s">
        <v>193</v>
      </c>
      <c r="B127" s="10" t="s">
        <v>15</v>
      </c>
      <c r="C127" s="10" t="s">
        <v>45</v>
      </c>
      <c r="D127" s="20" t="s">
        <v>194</v>
      </c>
      <c r="E127" s="11">
        <v>11.7</v>
      </c>
      <c r="F127" s="11">
        <v>180.3</v>
      </c>
      <c r="G127" s="12">
        <f>ROUND(E127*F127,2)</f>
        <v>2109.5100000000002</v>
      </c>
    </row>
    <row r="128" spans="1:7" ht="123.75" x14ac:dyDescent="0.25">
      <c r="A128" s="13"/>
      <c r="B128" s="13"/>
      <c r="C128" s="13"/>
      <c r="D128" s="14" t="s">
        <v>195</v>
      </c>
      <c r="E128" s="13"/>
      <c r="F128" s="13"/>
      <c r="G128" s="13"/>
    </row>
    <row r="129" spans="1:7" ht="22.5" x14ac:dyDescent="0.25">
      <c r="A129" s="10" t="s">
        <v>196</v>
      </c>
      <c r="B129" s="10" t="s">
        <v>15</v>
      </c>
      <c r="C129" s="10" t="s">
        <v>45</v>
      </c>
      <c r="D129" s="20" t="s">
        <v>197</v>
      </c>
      <c r="E129" s="11">
        <v>60.7</v>
      </c>
      <c r="F129" s="11">
        <v>42.64</v>
      </c>
      <c r="G129" s="12">
        <f>ROUND(E129*F129,2)</f>
        <v>2588.25</v>
      </c>
    </row>
    <row r="130" spans="1:7" ht="101.25" x14ac:dyDescent="0.25">
      <c r="A130" s="13"/>
      <c r="B130" s="13"/>
      <c r="C130" s="13"/>
      <c r="D130" s="14" t="s">
        <v>198</v>
      </c>
      <c r="E130" s="13"/>
      <c r="F130" s="13"/>
      <c r="G130" s="13"/>
    </row>
    <row r="131" spans="1:7" ht="22.5" x14ac:dyDescent="0.25">
      <c r="A131" s="10" t="s">
        <v>199</v>
      </c>
      <c r="B131" s="10" t="s">
        <v>15</v>
      </c>
      <c r="C131" s="10" t="s">
        <v>201</v>
      </c>
      <c r="D131" s="20" t="s">
        <v>200</v>
      </c>
      <c r="E131" s="11">
        <v>1</v>
      </c>
      <c r="F131" s="11">
        <v>3000</v>
      </c>
      <c r="G131" s="12">
        <f>ROUND(E131*F131,2)</f>
        <v>3000</v>
      </c>
    </row>
    <row r="132" spans="1:7" ht="78.75" x14ac:dyDescent="0.25">
      <c r="A132" s="13"/>
      <c r="B132" s="13"/>
      <c r="C132" s="13"/>
      <c r="D132" s="14" t="s">
        <v>202</v>
      </c>
      <c r="E132" s="13"/>
      <c r="F132" s="13"/>
      <c r="G132" s="13"/>
    </row>
    <row r="133" spans="1:7" x14ac:dyDescent="0.25">
      <c r="A133" s="13"/>
      <c r="B133" s="13"/>
      <c r="C133" s="13"/>
      <c r="D133" s="21" t="s">
        <v>203</v>
      </c>
      <c r="E133" s="15">
        <v>1</v>
      </c>
      <c r="F133" s="9">
        <f>G123+G125+G127+G129+G131</f>
        <v>26114.019999999997</v>
      </c>
      <c r="G133" s="9">
        <f>ROUND(F133*E133,2)</f>
        <v>26114.02</v>
      </c>
    </row>
    <row r="134" spans="1:7" ht="0.95" customHeight="1" x14ac:dyDescent="0.25">
      <c r="A134" s="16"/>
      <c r="B134" s="16"/>
      <c r="C134" s="16"/>
      <c r="D134" s="22"/>
      <c r="E134" s="16"/>
      <c r="F134" s="16"/>
      <c r="G134" s="16"/>
    </row>
    <row r="135" spans="1:7" x14ac:dyDescent="0.25">
      <c r="A135" s="7" t="s">
        <v>204</v>
      </c>
      <c r="B135" s="7" t="s">
        <v>11</v>
      </c>
      <c r="C135" s="7" t="s">
        <v>12</v>
      </c>
      <c r="D135" s="19" t="s">
        <v>205</v>
      </c>
      <c r="E135" s="8">
        <f>E146</f>
        <v>1</v>
      </c>
      <c r="F135" s="9">
        <f>F146</f>
        <v>6074.49</v>
      </c>
      <c r="G135" s="9">
        <f>G146</f>
        <v>6074.49</v>
      </c>
    </row>
    <row r="136" spans="1:7" ht="22.5" x14ac:dyDescent="0.25">
      <c r="A136" s="10" t="s">
        <v>206</v>
      </c>
      <c r="B136" s="10" t="s">
        <v>15</v>
      </c>
      <c r="C136" s="10" t="s">
        <v>16</v>
      </c>
      <c r="D136" s="20" t="s">
        <v>207</v>
      </c>
      <c r="E136" s="11">
        <v>6</v>
      </c>
      <c r="F136" s="11">
        <v>154.41</v>
      </c>
      <c r="G136" s="12">
        <f>ROUND(E136*F136,2)</f>
        <v>926.46</v>
      </c>
    </row>
    <row r="137" spans="1:7" ht="67.5" x14ac:dyDescent="0.25">
      <c r="A137" s="13"/>
      <c r="B137" s="13"/>
      <c r="C137" s="13"/>
      <c r="D137" s="14" t="s">
        <v>208</v>
      </c>
      <c r="E137" s="13"/>
      <c r="F137" s="13"/>
      <c r="G137" s="13"/>
    </row>
    <row r="138" spans="1:7" ht="22.5" x14ac:dyDescent="0.25">
      <c r="A138" s="10" t="s">
        <v>209</v>
      </c>
      <c r="B138" s="10" t="s">
        <v>15</v>
      </c>
      <c r="C138" s="10" t="s">
        <v>16</v>
      </c>
      <c r="D138" s="20" t="s">
        <v>210</v>
      </c>
      <c r="E138" s="11">
        <v>2</v>
      </c>
      <c r="F138" s="11">
        <v>1055.83</v>
      </c>
      <c r="G138" s="12">
        <f>ROUND(E138*F138,2)</f>
        <v>2111.66</v>
      </c>
    </row>
    <row r="139" spans="1:7" ht="168.75" x14ac:dyDescent="0.25">
      <c r="A139" s="13"/>
      <c r="B139" s="13"/>
      <c r="C139" s="13"/>
      <c r="D139" s="14" t="s">
        <v>211</v>
      </c>
      <c r="E139" s="13"/>
      <c r="F139" s="13"/>
      <c r="G139" s="13"/>
    </row>
    <row r="140" spans="1:7" ht="22.5" x14ac:dyDescent="0.25">
      <c r="A140" s="10" t="s">
        <v>212</v>
      </c>
      <c r="B140" s="10" t="s">
        <v>15</v>
      </c>
      <c r="C140" s="10" t="s">
        <v>16</v>
      </c>
      <c r="D140" s="20" t="s">
        <v>213</v>
      </c>
      <c r="E140" s="11">
        <v>15</v>
      </c>
      <c r="F140" s="11">
        <v>54.21</v>
      </c>
      <c r="G140" s="12">
        <f>ROUND(E140*F140,2)</f>
        <v>813.15</v>
      </c>
    </row>
    <row r="141" spans="1:7" ht="112.5" x14ac:dyDescent="0.25">
      <c r="A141" s="13"/>
      <c r="B141" s="13"/>
      <c r="C141" s="13"/>
      <c r="D141" s="14" t="s">
        <v>214</v>
      </c>
      <c r="E141" s="13"/>
      <c r="F141" s="13"/>
      <c r="G141" s="13"/>
    </row>
    <row r="142" spans="1:7" ht="22.5" x14ac:dyDescent="0.25">
      <c r="A142" s="10" t="s">
        <v>215</v>
      </c>
      <c r="B142" s="10" t="s">
        <v>15</v>
      </c>
      <c r="C142" s="10" t="s">
        <v>16</v>
      </c>
      <c r="D142" s="20" t="s">
        <v>216</v>
      </c>
      <c r="E142" s="11">
        <v>2</v>
      </c>
      <c r="F142" s="11">
        <v>195.89</v>
      </c>
      <c r="G142" s="12">
        <f>ROUND(E142*F142,2)</f>
        <v>391.78</v>
      </c>
    </row>
    <row r="143" spans="1:7" ht="135" x14ac:dyDescent="0.25">
      <c r="A143" s="13"/>
      <c r="B143" s="13"/>
      <c r="C143" s="13"/>
      <c r="D143" s="14" t="s">
        <v>217</v>
      </c>
      <c r="E143" s="13"/>
      <c r="F143" s="13"/>
      <c r="G143" s="13"/>
    </row>
    <row r="144" spans="1:7" ht="22.5" x14ac:dyDescent="0.25">
      <c r="A144" s="10" t="s">
        <v>218</v>
      </c>
      <c r="B144" s="10" t="s">
        <v>15</v>
      </c>
      <c r="C144" s="10" t="s">
        <v>16</v>
      </c>
      <c r="D144" s="20" t="s">
        <v>219</v>
      </c>
      <c r="E144" s="11">
        <v>3</v>
      </c>
      <c r="F144" s="11">
        <v>610.48</v>
      </c>
      <c r="G144" s="12">
        <f>ROUND(E144*F144,2)</f>
        <v>1831.44</v>
      </c>
    </row>
    <row r="145" spans="1:7" ht="101.25" x14ac:dyDescent="0.25">
      <c r="A145" s="13"/>
      <c r="B145" s="13"/>
      <c r="C145" s="13"/>
      <c r="D145" s="14" t="s">
        <v>220</v>
      </c>
      <c r="E145" s="13"/>
      <c r="F145" s="13"/>
      <c r="G145" s="13"/>
    </row>
    <row r="146" spans="1:7" x14ac:dyDescent="0.25">
      <c r="A146" s="13"/>
      <c r="B146" s="13"/>
      <c r="C146" s="13"/>
      <c r="D146" s="21" t="s">
        <v>221</v>
      </c>
      <c r="E146" s="15">
        <v>1</v>
      </c>
      <c r="F146" s="9">
        <f>G136+G138+G140+G142+G144</f>
        <v>6074.49</v>
      </c>
      <c r="G146" s="9">
        <f>ROUND(F146*E146,2)</f>
        <v>6074.49</v>
      </c>
    </row>
    <row r="147" spans="1:7" ht="0.95" customHeight="1" x14ac:dyDescent="0.25">
      <c r="A147" s="16"/>
      <c r="B147" s="16"/>
      <c r="C147" s="16"/>
      <c r="D147" s="22"/>
      <c r="E147" s="16"/>
      <c r="F147" s="16"/>
      <c r="G147" s="16"/>
    </row>
    <row r="148" spans="1:7" x14ac:dyDescent="0.25">
      <c r="A148" s="7" t="s">
        <v>222</v>
      </c>
      <c r="B148" s="7" t="s">
        <v>11</v>
      </c>
      <c r="C148" s="7" t="s">
        <v>12</v>
      </c>
      <c r="D148" s="19" t="s">
        <v>223</v>
      </c>
      <c r="E148" s="8">
        <f>E161</f>
        <v>1</v>
      </c>
      <c r="F148" s="9">
        <f>F161</f>
        <v>12726.28</v>
      </c>
      <c r="G148" s="9">
        <f>G161</f>
        <v>12726.28</v>
      </c>
    </row>
    <row r="149" spans="1:7" x14ac:dyDescent="0.25">
      <c r="A149" s="10" t="s">
        <v>142</v>
      </c>
      <c r="B149" s="10" t="s">
        <v>15</v>
      </c>
      <c r="C149" s="10" t="s">
        <v>61</v>
      </c>
      <c r="D149" s="20" t="s">
        <v>143</v>
      </c>
      <c r="E149" s="11">
        <v>8.36</v>
      </c>
      <c r="F149" s="11">
        <v>46.51</v>
      </c>
      <c r="G149" s="12">
        <f>ROUND(E149*F149,2)</f>
        <v>388.82</v>
      </c>
    </row>
    <row r="150" spans="1:7" ht="67.5" x14ac:dyDescent="0.25">
      <c r="A150" s="13"/>
      <c r="B150" s="13"/>
      <c r="C150" s="13"/>
      <c r="D150" s="14" t="s">
        <v>144</v>
      </c>
      <c r="E150" s="13"/>
      <c r="F150" s="13"/>
      <c r="G150" s="13"/>
    </row>
    <row r="151" spans="1:7" ht="22.5" x14ac:dyDescent="0.25">
      <c r="A151" s="10" t="s">
        <v>145</v>
      </c>
      <c r="B151" s="10" t="s">
        <v>15</v>
      </c>
      <c r="C151" s="10" t="s">
        <v>61</v>
      </c>
      <c r="D151" s="20" t="s">
        <v>146</v>
      </c>
      <c r="E151" s="11">
        <v>8.36</v>
      </c>
      <c r="F151" s="11">
        <v>95.1</v>
      </c>
      <c r="G151" s="12">
        <f>ROUND(E151*F151,2)</f>
        <v>795.04</v>
      </c>
    </row>
    <row r="152" spans="1:7" ht="45" x14ac:dyDescent="0.25">
      <c r="A152" s="13"/>
      <c r="B152" s="13"/>
      <c r="C152" s="13"/>
      <c r="D152" s="14" t="s">
        <v>147</v>
      </c>
      <c r="E152" s="13"/>
      <c r="F152" s="13"/>
      <c r="G152" s="13"/>
    </row>
    <row r="153" spans="1:7" x14ac:dyDescent="0.25">
      <c r="A153" s="10" t="s">
        <v>224</v>
      </c>
      <c r="B153" s="10" t="s">
        <v>15</v>
      </c>
      <c r="C153" s="10" t="s">
        <v>23</v>
      </c>
      <c r="D153" s="20" t="s">
        <v>225</v>
      </c>
      <c r="E153" s="11">
        <v>971.42</v>
      </c>
      <c r="F153" s="11">
        <v>1.83</v>
      </c>
      <c r="G153" s="12">
        <f>ROUND(E153*F153,2)</f>
        <v>1777.7</v>
      </c>
    </row>
    <row r="154" spans="1:7" ht="123.75" x14ac:dyDescent="0.25">
      <c r="A154" s="13"/>
      <c r="B154" s="13"/>
      <c r="C154" s="13"/>
      <c r="D154" s="14" t="s">
        <v>226</v>
      </c>
      <c r="E154" s="13"/>
      <c r="F154" s="13"/>
      <c r="G154" s="13"/>
    </row>
    <row r="155" spans="1:7" ht="22.5" x14ac:dyDescent="0.25">
      <c r="A155" s="10" t="s">
        <v>227</v>
      </c>
      <c r="B155" s="10" t="s">
        <v>15</v>
      </c>
      <c r="C155" s="10" t="s">
        <v>45</v>
      </c>
      <c r="D155" s="20" t="s">
        <v>228</v>
      </c>
      <c r="E155" s="11">
        <v>186</v>
      </c>
      <c r="F155" s="11">
        <v>30.2</v>
      </c>
      <c r="G155" s="12">
        <f>ROUND(E155*F155,2)</f>
        <v>5617.2</v>
      </c>
    </row>
    <row r="156" spans="1:7" ht="90" x14ac:dyDescent="0.25">
      <c r="A156" s="13"/>
      <c r="B156" s="13"/>
      <c r="C156" s="13"/>
      <c r="D156" s="14" t="s">
        <v>229</v>
      </c>
      <c r="E156" s="13"/>
      <c r="F156" s="13"/>
      <c r="G156" s="13"/>
    </row>
    <row r="157" spans="1:7" ht="22.5" x14ac:dyDescent="0.25">
      <c r="A157" s="10" t="s">
        <v>230</v>
      </c>
      <c r="B157" s="10" t="s">
        <v>15</v>
      </c>
      <c r="C157" s="10" t="s">
        <v>16</v>
      </c>
      <c r="D157" s="20" t="s">
        <v>231</v>
      </c>
      <c r="E157" s="11">
        <v>416</v>
      </c>
      <c r="F157" s="11">
        <v>4.5</v>
      </c>
      <c r="G157" s="12">
        <f>ROUND(E157*F157,2)</f>
        <v>1872</v>
      </c>
    </row>
    <row r="158" spans="1:7" ht="45" x14ac:dyDescent="0.25">
      <c r="A158" s="13"/>
      <c r="B158" s="13"/>
      <c r="C158" s="13"/>
      <c r="D158" s="14" t="s">
        <v>232</v>
      </c>
      <c r="E158" s="13"/>
      <c r="F158" s="13"/>
      <c r="G158" s="13"/>
    </row>
    <row r="159" spans="1:7" ht="22.5" x14ac:dyDescent="0.25">
      <c r="A159" s="10" t="s">
        <v>233</v>
      </c>
      <c r="B159" s="10" t="s">
        <v>15</v>
      </c>
      <c r="C159" s="10" t="s">
        <v>16</v>
      </c>
      <c r="D159" s="20" t="s">
        <v>234</v>
      </c>
      <c r="E159" s="11">
        <v>416</v>
      </c>
      <c r="F159" s="11">
        <v>5.47</v>
      </c>
      <c r="G159" s="12">
        <f>ROUND(E159*F159,2)</f>
        <v>2275.52</v>
      </c>
    </row>
    <row r="160" spans="1:7" ht="90" x14ac:dyDescent="0.25">
      <c r="A160" s="13"/>
      <c r="B160" s="13"/>
      <c r="C160" s="13"/>
      <c r="D160" s="14" t="s">
        <v>235</v>
      </c>
      <c r="E160" s="13"/>
      <c r="F160" s="13"/>
      <c r="G160" s="13"/>
    </row>
    <row r="161" spans="1:7" x14ac:dyDescent="0.25">
      <c r="A161" s="13"/>
      <c r="B161" s="13"/>
      <c r="C161" s="13"/>
      <c r="D161" s="21" t="s">
        <v>236</v>
      </c>
      <c r="E161" s="15">
        <v>1</v>
      </c>
      <c r="F161" s="9">
        <f>G149+G151+G153+G155+G157+G159</f>
        <v>12726.28</v>
      </c>
      <c r="G161" s="9">
        <f>ROUND(F161*E161,2)</f>
        <v>12726.28</v>
      </c>
    </row>
    <row r="162" spans="1:7" ht="0.95" customHeight="1" x14ac:dyDescent="0.25">
      <c r="A162" s="16"/>
      <c r="B162" s="16"/>
      <c r="C162" s="16"/>
      <c r="D162" s="22"/>
      <c r="E162" s="16"/>
      <c r="F162" s="16"/>
      <c r="G162" s="16"/>
    </row>
    <row r="163" spans="1:7" x14ac:dyDescent="0.25">
      <c r="A163" s="7" t="s">
        <v>237</v>
      </c>
      <c r="B163" s="7" t="s">
        <v>11</v>
      </c>
      <c r="C163" s="7" t="s">
        <v>12</v>
      </c>
      <c r="D163" s="19" t="s">
        <v>238</v>
      </c>
      <c r="E163" s="8">
        <f>E270</f>
        <v>1</v>
      </c>
      <c r="F163" s="9">
        <f>F270</f>
        <v>85498.75</v>
      </c>
      <c r="G163" s="9">
        <f>G270</f>
        <v>85498.75</v>
      </c>
    </row>
    <row r="164" spans="1:7" x14ac:dyDescent="0.25">
      <c r="A164" s="17" t="s">
        <v>239</v>
      </c>
      <c r="B164" s="17" t="s">
        <v>11</v>
      </c>
      <c r="C164" s="17" t="s">
        <v>12</v>
      </c>
      <c r="D164" s="23" t="s">
        <v>240</v>
      </c>
      <c r="E164" s="9">
        <f>E176</f>
        <v>1</v>
      </c>
      <c r="F164" s="9">
        <f>F176</f>
        <v>15591.5</v>
      </c>
      <c r="G164" s="9">
        <f>G176</f>
        <v>15591.5</v>
      </c>
    </row>
    <row r="165" spans="1:7" x14ac:dyDescent="0.25">
      <c r="A165" s="13"/>
      <c r="B165" s="13"/>
      <c r="C165" s="13"/>
      <c r="D165" s="14" t="s">
        <v>240</v>
      </c>
      <c r="E165" s="13"/>
      <c r="F165" s="13"/>
      <c r="G165" s="13"/>
    </row>
    <row r="166" spans="1:7" ht="22.5" x14ac:dyDescent="0.25">
      <c r="A166" s="10" t="s">
        <v>241</v>
      </c>
      <c r="B166" s="10" t="s">
        <v>15</v>
      </c>
      <c r="C166" s="10" t="s">
        <v>16</v>
      </c>
      <c r="D166" s="20" t="s">
        <v>242</v>
      </c>
      <c r="E166" s="11">
        <v>1</v>
      </c>
      <c r="F166" s="11">
        <v>109.95</v>
      </c>
      <c r="G166" s="12">
        <f>ROUND(E166*F166,2)</f>
        <v>109.95</v>
      </c>
    </row>
    <row r="167" spans="1:7" ht="123.75" x14ac:dyDescent="0.25">
      <c r="A167" s="13"/>
      <c r="B167" s="13"/>
      <c r="C167" s="13"/>
      <c r="D167" s="14" t="s">
        <v>243</v>
      </c>
      <c r="E167" s="13"/>
      <c r="F167" s="13"/>
      <c r="G167" s="13"/>
    </row>
    <row r="168" spans="1:7" x14ac:dyDescent="0.25">
      <c r="A168" s="10" t="s">
        <v>244</v>
      </c>
      <c r="B168" s="10" t="s">
        <v>15</v>
      </c>
      <c r="C168" s="10" t="s">
        <v>16</v>
      </c>
      <c r="D168" s="20" t="s">
        <v>245</v>
      </c>
      <c r="E168" s="11">
        <v>10</v>
      </c>
      <c r="F168" s="11">
        <v>186.34</v>
      </c>
      <c r="G168" s="12">
        <f>ROUND(E168*F168,2)</f>
        <v>1863.4</v>
      </c>
    </row>
    <row r="169" spans="1:7" ht="45" x14ac:dyDescent="0.25">
      <c r="A169" s="13"/>
      <c r="B169" s="13"/>
      <c r="C169" s="13"/>
      <c r="D169" s="14" t="s">
        <v>246</v>
      </c>
      <c r="E169" s="13"/>
      <c r="F169" s="13"/>
      <c r="G169" s="13"/>
    </row>
    <row r="170" spans="1:7" x14ac:dyDescent="0.25">
      <c r="A170" s="10" t="s">
        <v>247</v>
      </c>
      <c r="B170" s="10" t="s">
        <v>15</v>
      </c>
      <c r="C170" s="10" t="s">
        <v>45</v>
      </c>
      <c r="D170" s="20" t="s">
        <v>248</v>
      </c>
      <c r="E170" s="11">
        <v>155.12</v>
      </c>
      <c r="F170" s="11">
        <v>63.03</v>
      </c>
      <c r="G170" s="12">
        <f>ROUND(E170*F170,2)</f>
        <v>9777.2099999999991</v>
      </c>
    </row>
    <row r="171" spans="1:7" ht="78.75" x14ac:dyDescent="0.25">
      <c r="A171" s="13"/>
      <c r="B171" s="13"/>
      <c r="C171" s="13"/>
      <c r="D171" s="14" t="s">
        <v>249</v>
      </c>
      <c r="E171" s="13"/>
      <c r="F171" s="13"/>
      <c r="G171" s="13"/>
    </row>
    <row r="172" spans="1:7" ht="22.5" x14ac:dyDescent="0.25">
      <c r="A172" s="10" t="s">
        <v>250</v>
      </c>
      <c r="B172" s="10" t="s">
        <v>15</v>
      </c>
      <c r="C172" s="10" t="s">
        <v>16</v>
      </c>
      <c r="D172" s="20" t="s">
        <v>251</v>
      </c>
      <c r="E172" s="11">
        <v>8</v>
      </c>
      <c r="F172" s="11">
        <v>29</v>
      </c>
      <c r="G172" s="12">
        <f>ROUND(E172*F172,2)</f>
        <v>232</v>
      </c>
    </row>
    <row r="173" spans="1:7" ht="33.75" x14ac:dyDescent="0.25">
      <c r="A173" s="13"/>
      <c r="B173" s="13"/>
      <c r="C173" s="13"/>
      <c r="D173" s="14" t="s">
        <v>252</v>
      </c>
      <c r="E173" s="13"/>
      <c r="F173" s="13"/>
      <c r="G173" s="13"/>
    </row>
    <row r="174" spans="1:7" x14ac:dyDescent="0.25">
      <c r="A174" s="10" t="s">
        <v>253</v>
      </c>
      <c r="B174" s="10" t="s">
        <v>15</v>
      </c>
      <c r="C174" s="10" t="s">
        <v>16</v>
      </c>
      <c r="D174" s="20" t="s">
        <v>254</v>
      </c>
      <c r="E174" s="11">
        <v>6</v>
      </c>
      <c r="F174" s="11">
        <v>601.49</v>
      </c>
      <c r="G174" s="12">
        <f>ROUND(E174*F174,2)</f>
        <v>3608.94</v>
      </c>
    </row>
    <row r="175" spans="1:7" ht="236.25" x14ac:dyDescent="0.25">
      <c r="A175" s="13"/>
      <c r="B175" s="13"/>
      <c r="C175" s="13"/>
      <c r="D175" s="14" t="s">
        <v>255</v>
      </c>
      <c r="E175" s="13"/>
      <c r="F175" s="13"/>
      <c r="G175" s="13"/>
    </row>
    <row r="176" spans="1:7" x14ac:dyDescent="0.25">
      <c r="A176" s="13"/>
      <c r="B176" s="13"/>
      <c r="C176" s="13"/>
      <c r="D176" s="21" t="s">
        <v>256</v>
      </c>
      <c r="E176" s="11">
        <v>1</v>
      </c>
      <c r="F176" s="9">
        <f>G166+G168+G170+G172+G174</f>
        <v>15591.5</v>
      </c>
      <c r="G176" s="9">
        <f>ROUND(F176*E176,2)</f>
        <v>15591.5</v>
      </c>
    </row>
    <row r="177" spans="1:7" ht="0.95" customHeight="1" x14ac:dyDescent="0.25">
      <c r="A177" s="16"/>
      <c r="B177" s="16"/>
      <c r="C177" s="16"/>
      <c r="D177" s="22"/>
      <c r="E177" s="16"/>
      <c r="F177" s="16"/>
      <c r="G177" s="16"/>
    </row>
    <row r="178" spans="1:7" x14ac:dyDescent="0.25">
      <c r="A178" s="17" t="s">
        <v>257</v>
      </c>
      <c r="B178" s="17" t="s">
        <v>11</v>
      </c>
      <c r="C178" s="17" t="s">
        <v>12</v>
      </c>
      <c r="D178" s="23" t="s">
        <v>258</v>
      </c>
      <c r="E178" s="9">
        <f>E190</f>
        <v>1</v>
      </c>
      <c r="F178" s="9">
        <f>F190</f>
        <v>31592.5</v>
      </c>
      <c r="G178" s="9">
        <f>G190</f>
        <v>31592.5</v>
      </c>
    </row>
    <row r="179" spans="1:7" x14ac:dyDescent="0.25">
      <c r="A179" s="13"/>
      <c r="B179" s="13"/>
      <c r="C179" s="13"/>
      <c r="D179" s="14" t="s">
        <v>258</v>
      </c>
      <c r="E179" s="13"/>
      <c r="F179" s="13"/>
      <c r="G179" s="13"/>
    </row>
    <row r="180" spans="1:7" x14ac:dyDescent="0.25">
      <c r="A180" s="10" t="s">
        <v>259</v>
      </c>
      <c r="B180" s="10" t="s">
        <v>15</v>
      </c>
      <c r="C180" s="10" t="s">
        <v>261</v>
      </c>
      <c r="D180" s="20" t="s">
        <v>260</v>
      </c>
      <c r="E180" s="11">
        <v>59</v>
      </c>
      <c r="F180" s="11">
        <v>178.87</v>
      </c>
      <c r="G180" s="12">
        <f>ROUND(E180*F180,2)</f>
        <v>10553.33</v>
      </c>
    </row>
    <row r="181" spans="1:7" ht="45" x14ac:dyDescent="0.25">
      <c r="A181" s="13"/>
      <c r="B181" s="13"/>
      <c r="C181" s="13"/>
      <c r="D181" s="14" t="s">
        <v>262</v>
      </c>
      <c r="E181" s="13"/>
      <c r="F181" s="13"/>
      <c r="G181" s="13"/>
    </row>
    <row r="182" spans="1:7" x14ac:dyDescent="0.25">
      <c r="A182" s="10" t="s">
        <v>263</v>
      </c>
      <c r="B182" s="10" t="s">
        <v>15</v>
      </c>
      <c r="C182" s="10" t="s">
        <v>261</v>
      </c>
      <c r="D182" s="20" t="s">
        <v>264</v>
      </c>
      <c r="E182" s="11">
        <v>18</v>
      </c>
      <c r="F182" s="11">
        <v>417.39</v>
      </c>
      <c r="G182" s="12">
        <f>ROUND(E182*F182,2)</f>
        <v>7513.02</v>
      </c>
    </row>
    <row r="183" spans="1:7" ht="90" x14ac:dyDescent="0.25">
      <c r="A183" s="13"/>
      <c r="B183" s="13"/>
      <c r="C183" s="13"/>
      <c r="D183" s="14" t="s">
        <v>265</v>
      </c>
      <c r="E183" s="13"/>
      <c r="F183" s="13"/>
      <c r="G183" s="13"/>
    </row>
    <row r="184" spans="1:7" x14ac:dyDescent="0.25">
      <c r="A184" s="10" t="s">
        <v>266</v>
      </c>
      <c r="B184" s="10" t="s">
        <v>15</v>
      </c>
      <c r="C184" s="10" t="s">
        <v>261</v>
      </c>
      <c r="D184" s="20" t="s">
        <v>267</v>
      </c>
      <c r="E184" s="11">
        <v>9</v>
      </c>
      <c r="F184" s="11">
        <v>325.75</v>
      </c>
      <c r="G184" s="12">
        <f>ROUND(E184*F184,2)</f>
        <v>2931.75</v>
      </c>
    </row>
    <row r="185" spans="1:7" ht="90" x14ac:dyDescent="0.25">
      <c r="A185" s="13"/>
      <c r="B185" s="13"/>
      <c r="C185" s="13"/>
      <c r="D185" s="14" t="s">
        <v>268</v>
      </c>
      <c r="E185" s="13"/>
      <c r="F185" s="13"/>
      <c r="G185" s="13"/>
    </row>
    <row r="186" spans="1:7" x14ac:dyDescent="0.25">
      <c r="A186" s="10" t="s">
        <v>269</v>
      </c>
      <c r="B186" s="10" t="s">
        <v>15</v>
      </c>
      <c r="C186" s="10" t="s">
        <v>261</v>
      </c>
      <c r="D186" s="20" t="s">
        <v>270</v>
      </c>
      <c r="E186" s="11">
        <v>13</v>
      </c>
      <c r="F186" s="11">
        <v>126.89</v>
      </c>
      <c r="G186" s="12">
        <f>ROUND(E186*F186,2)</f>
        <v>1649.57</v>
      </c>
    </row>
    <row r="187" spans="1:7" ht="56.25" x14ac:dyDescent="0.25">
      <c r="A187" s="13"/>
      <c r="B187" s="13"/>
      <c r="C187" s="13"/>
      <c r="D187" s="14" t="s">
        <v>271</v>
      </c>
      <c r="E187" s="13"/>
      <c r="F187" s="13"/>
      <c r="G187" s="13"/>
    </row>
    <row r="188" spans="1:7" x14ac:dyDescent="0.25">
      <c r="A188" s="10" t="s">
        <v>272</v>
      </c>
      <c r="B188" s="10" t="s">
        <v>15</v>
      </c>
      <c r="C188" s="10" t="s">
        <v>261</v>
      </c>
      <c r="D188" s="20" t="s">
        <v>273</v>
      </c>
      <c r="E188" s="11">
        <v>3</v>
      </c>
      <c r="F188" s="11">
        <v>2981.61</v>
      </c>
      <c r="G188" s="12">
        <f>ROUND(E188*F188,2)</f>
        <v>8944.83</v>
      </c>
    </row>
    <row r="189" spans="1:7" ht="67.5" x14ac:dyDescent="0.25">
      <c r="A189" s="13"/>
      <c r="B189" s="13"/>
      <c r="C189" s="13"/>
      <c r="D189" s="14" t="s">
        <v>274</v>
      </c>
      <c r="E189" s="13"/>
      <c r="F189" s="13"/>
      <c r="G189" s="13"/>
    </row>
    <row r="190" spans="1:7" x14ac:dyDescent="0.25">
      <c r="A190" s="13"/>
      <c r="B190" s="13"/>
      <c r="C190" s="13"/>
      <c r="D190" s="21" t="s">
        <v>275</v>
      </c>
      <c r="E190" s="11">
        <v>1</v>
      </c>
      <c r="F190" s="9">
        <f>G180+G182+G184+G186+G188</f>
        <v>31592.5</v>
      </c>
      <c r="G190" s="9">
        <f>ROUND(F190*E190,2)</f>
        <v>31592.5</v>
      </c>
    </row>
    <row r="191" spans="1:7" ht="0.95" customHeight="1" x14ac:dyDescent="0.25">
      <c r="A191" s="16"/>
      <c r="B191" s="16"/>
      <c r="C191" s="16"/>
      <c r="D191" s="22"/>
      <c r="E191" s="16"/>
      <c r="F191" s="16"/>
      <c r="G191" s="16"/>
    </row>
    <row r="192" spans="1:7" x14ac:dyDescent="0.25">
      <c r="A192" s="17" t="s">
        <v>276</v>
      </c>
      <c r="B192" s="17" t="s">
        <v>11</v>
      </c>
      <c r="C192" s="17" t="s">
        <v>12</v>
      </c>
      <c r="D192" s="23" t="s">
        <v>277</v>
      </c>
      <c r="E192" s="9">
        <f>E207</f>
        <v>1</v>
      </c>
      <c r="F192" s="9">
        <f>F207</f>
        <v>20940.250000000004</v>
      </c>
      <c r="G192" s="9">
        <f>G207</f>
        <v>20940.25</v>
      </c>
    </row>
    <row r="193" spans="1:7" x14ac:dyDescent="0.25">
      <c r="A193" s="13"/>
      <c r="B193" s="13"/>
      <c r="C193" s="13"/>
      <c r="D193" s="14" t="s">
        <v>277</v>
      </c>
      <c r="E193" s="13"/>
      <c r="F193" s="13"/>
      <c r="G193" s="13"/>
    </row>
    <row r="194" spans="1:7" x14ac:dyDescent="0.25">
      <c r="A194" s="10" t="s">
        <v>278</v>
      </c>
      <c r="B194" s="10" t="s">
        <v>15</v>
      </c>
      <c r="C194" s="10" t="s">
        <v>261</v>
      </c>
      <c r="D194" s="20" t="s">
        <v>279</v>
      </c>
      <c r="E194" s="11">
        <v>1</v>
      </c>
      <c r="F194" s="11">
        <v>2800</v>
      </c>
      <c r="G194" s="12">
        <f>ROUND(E194*F194,2)</f>
        <v>2800</v>
      </c>
    </row>
    <row r="195" spans="1:7" ht="78.75" x14ac:dyDescent="0.25">
      <c r="A195" s="13"/>
      <c r="B195" s="13"/>
      <c r="C195" s="13"/>
      <c r="D195" s="14" t="s">
        <v>280</v>
      </c>
      <c r="E195" s="13"/>
      <c r="F195" s="13"/>
      <c r="G195" s="13"/>
    </row>
    <row r="196" spans="1:7" ht="22.5" x14ac:dyDescent="0.25">
      <c r="A196" s="10" t="s">
        <v>281</v>
      </c>
      <c r="B196" s="10" t="s">
        <v>15</v>
      </c>
      <c r="C196" s="10" t="s">
        <v>45</v>
      </c>
      <c r="D196" s="20" t="s">
        <v>282</v>
      </c>
      <c r="E196" s="11">
        <v>470.84</v>
      </c>
      <c r="F196" s="11">
        <v>4.6500000000000004</v>
      </c>
      <c r="G196" s="12">
        <f>ROUND(E196*F196,2)</f>
        <v>2189.41</v>
      </c>
    </row>
    <row r="197" spans="1:7" ht="56.25" x14ac:dyDescent="0.25">
      <c r="A197" s="13"/>
      <c r="B197" s="13"/>
      <c r="C197" s="13"/>
      <c r="D197" s="14" t="s">
        <v>283</v>
      </c>
      <c r="E197" s="13"/>
      <c r="F197" s="13"/>
      <c r="G197" s="13"/>
    </row>
    <row r="198" spans="1:7" x14ac:dyDescent="0.25">
      <c r="A198" s="10" t="s">
        <v>284</v>
      </c>
      <c r="B198" s="10" t="s">
        <v>15</v>
      </c>
      <c r="C198" s="10" t="s">
        <v>16</v>
      </c>
      <c r="D198" s="20" t="s">
        <v>285</v>
      </c>
      <c r="E198" s="11">
        <v>35</v>
      </c>
      <c r="F198" s="11">
        <v>121.81</v>
      </c>
      <c r="G198" s="12">
        <f>ROUND(E198*F198,2)</f>
        <v>4263.3500000000004</v>
      </c>
    </row>
    <row r="199" spans="1:7" ht="45" x14ac:dyDescent="0.25">
      <c r="A199" s="13"/>
      <c r="B199" s="13"/>
      <c r="C199" s="13"/>
      <c r="D199" s="14" t="s">
        <v>286</v>
      </c>
      <c r="E199" s="13"/>
      <c r="F199" s="13"/>
      <c r="G199" s="13"/>
    </row>
    <row r="200" spans="1:7" x14ac:dyDescent="0.25">
      <c r="A200" s="10" t="s">
        <v>287</v>
      </c>
      <c r="B200" s="10" t="s">
        <v>15</v>
      </c>
      <c r="C200" s="10" t="s">
        <v>45</v>
      </c>
      <c r="D200" s="20" t="s">
        <v>288</v>
      </c>
      <c r="E200" s="11">
        <v>1009.92</v>
      </c>
      <c r="F200" s="11">
        <v>6.68</v>
      </c>
      <c r="G200" s="12">
        <f>ROUND(E200*F200,2)</f>
        <v>6746.27</v>
      </c>
    </row>
    <row r="201" spans="1:7" ht="78.75" x14ac:dyDescent="0.25">
      <c r="A201" s="13"/>
      <c r="B201" s="13"/>
      <c r="C201" s="13"/>
      <c r="D201" s="14" t="s">
        <v>289</v>
      </c>
      <c r="E201" s="13"/>
      <c r="F201" s="13"/>
      <c r="G201" s="13"/>
    </row>
    <row r="202" spans="1:7" ht="22.5" x14ac:dyDescent="0.25">
      <c r="A202" s="10" t="s">
        <v>290</v>
      </c>
      <c r="B202" s="10" t="s">
        <v>15</v>
      </c>
      <c r="C202" s="10" t="s">
        <v>16</v>
      </c>
      <c r="D202" s="20" t="s">
        <v>291</v>
      </c>
      <c r="E202" s="11">
        <v>1</v>
      </c>
      <c r="F202" s="11">
        <v>2035.91</v>
      </c>
      <c r="G202" s="12">
        <f>ROUND(E202*F202,2)</f>
        <v>2035.91</v>
      </c>
    </row>
    <row r="203" spans="1:7" ht="90" x14ac:dyDescent="0.25">
      <c r="A203" s="13"/>
      <c r="B203" s="13"/>
      <c r="C203" s="13"/>
      <c r="D203" s="14" t="s">
        <v>292</v>
      </c>
      <c r="E203" s="13"/>
      <c r="F203" s="13"/>
      <c r="G203" s="13"/>
    </row>
    <row r="204" spans="1:7" x14ac:dyDescent="0.25">
      <c r="A204" s="10" t="s">
        <v>293</v>
      </c>
      <c r="B204" s="10" t="s">
        <v>15</v>
      </c>
      <c r="C204" s="10" t="s">
        <v>16</v>
      </c>
      <c r="D204" s="20" t="s">
        <v>294</v>
      </c>
      <c r="E204" s="11">
        <v>3</v>
      </c>
      <c r="F204" s="11">
        <v>272.33</v>
      </c>
      <c r="G204" s="12">
        <f>ROUND(E204*F204,2)</f>
        <v>816.99</v>
      </c>
    </row>
    <row r="205" spans="1:7" x14ac:dyDescent="0.25">
      <c r="A205" s="10" t="s">
        <v>295</v>
      </c>
      <c r="B205" s="10" t="s">
        <v>15</v>
      </c>
      <c r="C205" s="10" t="s">
        <v>16</v>
      </c>
      <c r="D205" s="20" t="s">
        <v>296</v>
      </c>
      <c r="E205" s="11">
        <v>13</v>
      </c>
      <c r="F205" s="11">
        <v>160.63999999999999</v>
      </c>
      <c r="G205" s="12">
        <f>ROUND(E205*F205,2)</f>
        <v>2088.3200000000002</v>
      </c>
    </row>
    <row r="206" spans="1:7" ht="33.75" x14ac:dyDescent="0.25">
      <c r="A206" s="13"/>
      <c r="B206" s="13"/>
      <c r="C206" s="13"/>
      <c r="D206" s="14" t="s">
        <v>297</v>
      </c>
      <c r="E206" s="13"/>
      <c r="F206" s="13"/>
      <c r="G206" s="13"/>
    </row>
    <row r="207" spans="1:7" x14ac:dyDescent="0.25">
      <c r="A207" s="13"/>
      <c r="B207" s="13"/>
      <c r="C207" s="13"/>
      <c r="D207" s="21" t="s">
        <v>298</v>
      </c>
      <c r="E207" s="11">
        <v>1</v>
      </c>
      <c r="F207" s="9">
        <f>G194+G196+G198+G200+G202+SUM(G204:G205)</f>
        <v>20940.250000000004</v>
      </c>
      <c r="G207" s="9">
        <f>ROUND(F207*E207,2)</f>
        <v>20940.25</v>
      </c>
    </row>
    <row r="208" spans="1:7" ht="0.95" customHeight="1" x14ac:dyDescent="0.25">
      <c r="A208" s="16"/>
      <c r="B208" s="16"/>
      <c r="C208" s="16"/>
      <c r="D208" s="22"/>
      <c r="E208" s="16"/>
      <c r="F208" s="16"/>
      <c r="G208" s="16"/>
    </row>
    <row r="209" spans="1:7" x14ac:dyDescent="0.25">
      <c r="A209" s="17" t="s">
        <v>299</v>
      </c>
      <c r="B209" s="17" t="s">
        <v>11</v>
      </c>
      <c r="C209" s="17" t="s">
        <v>12</v>
      </c>
      <c r="D209" s="23" t="s">
        <v>300</v>
      </c>
      <c r="E209" s="9">
        <f>E235</f>
        <v>1</v>
      </c>
      <c r="F209" s="9">
        <f>F235</f>
        <v>13645.390000000001</v>
      </c>
      <c r="G209" s="9">
        <f>G235</f>
        <v>13645.39</v>
      </c>
    </row>
    <row r="210" spans="1:7" x14ac:dyDescent="0.25">
      <c r="A210" s="13"/>
      <c r="B210" s="13"/>
      <c r="C210" s="13"/>
      <c r="D210" s="14" t="s">
        <v>301</v>
      </c>
      <c r="E210" s="13"/>
      <c r="F210" s="13"/>
      <c r="G210" s="13"/>
    </row>
    <row r="211" spans="1:7" ht="22.5" x14ac:dyDescent="0.25">
      <c r="A211" s="10" t="s">
        <v>302</v>
      </c>
      <c r="B211" s="10" t="s">
        <v>15</v>
      </c>
      <c r="C211" s="10" t="s">
        <v>261</v>
      </c>
      <c r="D211" s="20" t="s">
        <v>303</v>
      </c>
      <c r="E211" s="11">
        <v>1</v>
      </c>
      <c r="F211" s="11">
        <v>332.71</v>
      </c>
      <c r="G211" s="12">
        <f>ROUND(E211*F211,2)</f>
        <v>332.71</v>
      </c>
    </row>
    <row r="212" spans="1:7" ht="360" x14ac:dyDescent="0.25">
      <c r="A212" s="13"/>
      <c r="B212" s="13"/>
      <c r="C212" s="13"/>
      <c r="D212" s="14" t="s">
        <v>304</v>
      </c>
      <c r="E212" s="13"/>
      <c r="F212" s="13"/>
      <c r="G212" s="13"/>
    </row>
    <row r="213" spans="1:7" x14ac:dyDescent="0.25">
      <c r="A213" s="10" t="s">
        <v>305</v>
      </c>
      <c r="B213" s="10" t="s">
        <v>15</v>
      </c>
      <c r="C213" s="10" t="s">
        <v>45</v>
      </c>
      <c r="D213" s="20" t="s">
        <v>306</v>
      </c>
      <c r="E213" s="11">
        <v>213.57</v>
      </c>
      <c r="F213" s="11">
        <v>9.02</v>
      </c>
      <c r="G213" s="12">
        <f>ROUND(E213*F213,2)</f>
        <v>1926.4</v>
      </c>
    </row>
    <row r="214" spans="1:7" ht="90" x14ac:dyDescent="0.25">
      <c r="A214" s="13"/>
      <c r="B214" s="13"/>
      <c r="C214" s="13"/>
      <c r="D214" s="14" t="s">
        <v>307</v>
      </c>
      <c r="E214" s="13"/>
      <c r="F214" s="13"/>
      <c r="G214" s="13"/>
    </row>
    <row r="215" spans="1:7" x14ac:dyDescent="0.25">
      <c r="A215" s="10" t="s">
        <v>308</v>
      </c>
      <c r="B215" s="10" t="s">
        <v>15</v>
      </c>
      <c r="C215" s="10" t="s">
        <v>261</v>
      </c>
      <c r="D215" s="20" t="s">
        <v>309</v>
      </c>
      <c r="E215" s="11">
        <v>8</v>
      </c>
      <c r="F215" s="11">
        <v>39.369999999999997</v>
      </c>
      <c r="G215" s="12">
        <f>ROUND(E215*F215,2)</f>
        <v>314.95999999999998</v>
      </c>
    </row>
    <row r="216" spans="1:7" ht="33.75" x14ac:dyDescent="0.25">
      <c r="A216" s="13"/>
      <c r="B216" s="13"/>
      <c r="C216" s="13"/>
      <c r="D216" s="14" t="s">
        <v>310</v>
      </c>
      <c r="E216" s="13"/>
      <c r="F216" s="13"/>
      <c r="G216" s="13"/>
    </row>
    <row r="217" spans="1:7" x14ac:dyDescent="0.25">
      <c r="A217" s="10" t="s">
        <v>311</v>
      </c>
      <c r="B217" s="10" t="s">
        <v>15</v>
      </c>
      <c r="C217" s="10" t="s">
        <v>16</v>
      </c>
      <c r="D217" s="20" t="s">
        <v>312</v>
      </c>
      <c r="E217" s="11">
        <v>1</v>
      </c>
      <c r="F217" s="11">
        <v>436.73</v>
      </c>
      <c r="G217" s="12">
        <f>ROUND(E217*F217,2)</f>
        <v>436.73</v>
      </c>
    </row>
    <row r="218" spans="1:7" ht="78.75" x14ac:dyDescent="0.25">
      <c r="A218" s="13"/>
      <c r="B218" s="13"/>
      <c r="C218" s="13"/>
      <c r="D218" s="14" t="s">
        <v>313</v>
      </c>
      <c r="E218" s="13"/>
      <c r="F218" s="13"/>
      <c r="G218" s="13"/>
    </row>
    <row r="219" spans="1:7" x14ac:dyDescent="0.25">
      <c r="A219" s="10" t="s">
        <v>314</v>
      </c>
      <c r="B219" s="10" t="s">
        <v>15</v>
      </c>
      <c r="C219" s="10" t="s">
        <v>16</v>
      </c>
      <c r="D219" s="20" t="s">
        <v>285</v>
      </c>
      <c r="E219" s="11">
        <v>20</v>
      </c>
      <c r="F219" s="11">
        <v>121.81</v>
      </c>
      <c r="G219" s="12">
        <f>ROUND(E219*F219,2)</f>
        <v>2436.1999999999998</v>
      </c>
    </row>
    <row r="220" spans="1:7" ht="45" x14ac:dyDescent="0.25">
      <c r="A220" s="13"/>
      <c r="B220" s="13"/>
      <c r="C220" s="13"/>
      <c r="D220" s="14" t="s">
        <v>286</v>
      </c>
      <c r="E220" s="13"/>
      <c r="F220" s="13"/>
      <c r="G220" s="13"/>
    </row>
    <row r="221" spans="1:7" x14ac:dyDescent="0.25">
      <c r="A221" s="10" t="s">
        <v>315</v>
      </c>
      <c r="B221" s="10" t="s">
        <v>15</v>
      </c>
      <c r="C221" s="10" t="s">
        <v>45</v>
      </c>
      <c r="D221" s="20" t="s">
        <v>316</v>
      </c>
      <c r="E221" s="11">
        <v>305.29000000000002</v>
      </c>
      <c r="F221" s="11">
        <v>10.74</v>
      </c>
      <c r="G221" s="12">
        <f>ROUND(E221*F221,2)</f>
        <v>3278.81</v>
      </c>
    </row>
    <row r="222" spans="1:7" ht="90" x14ac:dyDescent="0.25">
      <c r="A222" s="13"/>
      <c r="B222" s="13"/>
      <c r="C222" s="13"/>
      <c r="D222" s="14" t="s">
        <v>317</v>
      </c>
      <c r="E222" s="13"/>
      <c r="F222" s="13"/>
      <c r="G222" s="13"/>
    </row>
    <row r="223" spans="1:7" x14ac:dyDescent="0.25">
      <c r="A223" s="10" t="s">
        <v>318</v>
      </c>
      <c r="B223" s="10" t="s">
        <v>15</v>
      </c>
      <c r="C223" s="10" t="s">
        <v>261</v>
      </c>
      <c r="D223" s="20" t="s">
        <v>319</v>
      </c>
      <c r="E223" s="11">
        <v>6</v>
      </c>
      <c r="F223" s="11">
        <v>52.85</v>
      </c>
      <c r="G223" s="12">
        <f>ROUND(E223*F223,2)</f>
        <v>317.10000000000002</v>
      </c>
    </row>
    <row r="224" spans="1:7" ht="33.75" x14ac:dyDescent="0.25">
      <c r="A224" s="13"/>
      <c r="B224" s="13"/>
      <c r="C224" s="13"/>
      <c r="D224" s="14" t="s">
        <v>310</v>
      </c>
      <c r="E224" s="13"/>
      <c r="F224" s="13"/>
      <c r="G224" s="13"/>
    </row>
    <row r="225" spans="1:7" x14ac:dyDescent="0.25">
      <c r="A225" s="10" t="s">
        <v>320</v>
      </c>
      <c r="B225" s="10" t="s">
        <v>15</v>
      </c>
      <c r="C225" s="10" t="s">
        <v>261</v>
      </c>
      <c r="D225" s="20" t="s">
        <v>321</v>
      </c>
      <c r="E225" s="11">
        <v>13</v>
      </c>
      <c r="F225" s="11">
        <v>59.49</v>
      </c>
      <c r="G225" s="12">
        <f>ROUND(E225*F225,2)</f>
        <v>773.37</v>
      </c>
    </row>
    <row r="226" spans="1:7" ht="45" x14ac:dyDescent="0.25">
      <c r="A226" s="13"/>
      <c r="B226" s="13"/>
      <c r="C226" s="13"/>
      <c r="D226" s="14" t="s">
        <v>322</v>
      </c>
      <c r="E226" s="13"/>
      <c r="F226" s="13"/>
      <c r="G226" s="13"/>
    </row>
    <row r="227" spans="1:7" x14ac:dyDescent="0.25">
      <c r="A227" s="10" t="s">
        <v>323</v>
      </c>
      <c r="B227" s="10" t="s">
        <v>15</v>
      </c>
      <c r="C227" s="10" t="s">
        <v>45</v>
      </c>
      <c r="D227" s="20" t="s">
        <v>324</v>
      </c>
      <c r="E227" s="11">
        <v>1047</v>
      </c>
      <c r="F227" s="11">
        <v>3</v>
      </c>
      <c r="G227" s="12">
        <f>ROUND(E227*F227,2)</f>
        <v>3141</v>
      </c>
    </row>
    <row r="228" spans="1:7" x14ac:dyDescent="0.25">
      <c r="A228" s="10" t="s">
        <v>325</v>
      </c>
      <c r="B228" s="10" t="s">
        <v>15</v>
      </c>
      <c r="C228" s="10" t="s">
        <v>16</v>
      </c>
      <c r="D228" s="20" t="s">
        <v>326</v>
      </c>
      <c r="E228" s="11">
        <v>1</v>
      </c>
      <c r="F228" s="11">
        <v>198.44</v>
      </c>
      <c r="G228" s="12">
        <f>ROUND(E228*F228,2)</f>
        <v>198.44</v>
      </c>
    </row>
    <row r="229" spans="1:7" ht="90" x14ac:dyDescent="0.25">
      <c r="A229" s="13"/>
      <c r="B229" s="13"/>
      <c r="C229" s="13"/>
      <c r="D229" s="14" t="s">
        <v>327</v>
      </c>
      <c r="E229" s="13"/>
      <c r="F229" s="13"/>
      <c r="G229" s="13"/>
    </row>
    <row r="230" spans="1:7" ht="22.5" x14ac:dyDescent="0.25">
      <c r="A230" s="10" t="s">
        <v>328</v>
      </c>
      <c r="B230" s="10" t="s">
        <v>15</v>
      </c>
      <c r="C230" s="10" t="s">
        <v>16</v>
      </c>
      <c r="D230" s="20" t="s">
        <v>329</v>
      </c>
      <c r="E230" s="11">
        <v>1</v>
      </c>
      <c r="F230" s="11">
        <v>41.1</v>
      </c>
      <c r="G230" s="12">
        <f>ROUND(E230*F230,2)</f>
        <v>41.1</v>
      </c>
    </row>
    <row r="231" spans="1:7" x14ac:dyDescent="0.25">
      <c r="A231" s="10" t="s">
        <v>330</v>
      </c>
      <c r="B231" s="10" t="s">
        <v>15</v>
      </c>
      <c r="C231" s="10" t="s">
        <v>16</v>
      </c>
      <c r="D231" s="20" t="s">
        <v>331</v>
      </c>
      <c r="E231" s="11">
        <v>8</v>
      </c>
      <c r="F231" s="11">
        <v>38.33</v>
      </c>
      <c r="G231" s="12">
        <f>ROUND(E231*F231,2)</f>
        <v>306.64</v>
      </c>
    </row>
    <row r="232" spans="1:7" ht="22.5" x14ac:dyDescent="0.25">
      <c r="A232" s="13"/>
      <c r="B232" s="13"/>
      <c r="C232" s="13"/>
      <c r="D232" s="14" t="s">
        <v>332</v>
      </c>
      <c r="E232" s="13"/>
      <c r="F232" s="13"/>
      <c r="G232" s="13"/>
    </row>
    <row r="233" spans="1:7" x14ac:dyDescent="0.25">
      <c r="A233" s="10" t="s">
        <v>333</v>
      </c>
      <c r="B233" s="10" t="s">
        <v>15</v>
      </c>
      <c r="C233" s="10" t="s">
        <v>16</v>
      </c>
      <c r="D233" s="20" t="s">
        <v>334</v>
      </c>
      <c r="E233" s="11">
        <v>3</v>
      </c>
      <c r="F233" s="11">
        <v>47.31</v>
      </c>
      <c r="G233" s="12">
        <f>ROUND(E233*F233,2)</f>
        <v>141.93</v>
      </c>
    </row>
    <row r="234" spans="1:7" ht="56.25" x14ac:dyDescent="0.25">
      <c r="A234" s="13"/>
      <c r="B234" s="13"/>
      <c r="C234" s="13"/>
      <c r="D234" s="14" t="s">
        <v>335</v>
      </c>
      <c r="E234" s="13"/>
      <c r="F234" s="13"/>
      <c r="G234" s="13"/>
    </row>
    <row r="235" spans="1:7" x14ac:dyDescent="0.25">
      <c r="A235" s="13"/>
      <c r="B235" s="13"/>
      <c r="C235" s="13"/>
      <c r="D235" s="21" t="s">
        <v>336</v>
      </c>
      <c r="E235" s="11">
        <v>1</v>
      </c>
      <c r="F235" s="9">
        <f>G211+G213+G215+G217+G219+G221+G223+G225+G227+G228+G230+G231+G233</f>
        <v>13645.390000000001</v>
      </c>
      <c r="G235" s="9">
        <f>ROUND(F235*E235,2)</f>
        <v>13645.39</v>
      </c>
    </row>
    <row r="236" spans="1:7" ht="0.95" customHeight="1" x14ac:dyDescent="0.25">
      <c r="A236" s="16"/>
      <c r="B236" s="16"/>
      <c r="C236" s="16"/>
      <c r="D236" s="22"/>
      <c r="E236" s="16"/>
      <c r="F236" s="16"/>
      <c r="G236" s="16"/>
    </row>
    <row r="237" spans="1:7" x14ac:dyDescent="0.25">
      <c r="A237" s="17" t="s">
        <v>337</v>
      </c>
      <c r="B237" s="17" t="s">
        <v>11</v>
      </c>
      <c r="C237" s="17" t="s">
        <v>12</v>
      </c>
      <c r="D237" s="23" t="s">
        <v>338</v>
      </c>
      <c r="E237" s="9">
        <f>E262</f>
        <v>1</v>
      </c>
      <c r="F237" s="9">
        <f>F262</f>
        <v>3324.1099999999997</v>
      </c>
      <c r="G237" s="9">
        <f>G262</f>
        <v>3324.11</v>
      </c>
    </row>
    <row r="238" spans="1:7" x14ac:dyDescent="0.25">
      <c r="A238" s="17" t="s">
        <v>339</v>
      </c>
      <c r="B238" s="17" t="s">
        <v>11</v>
      </c>
      <c r="C238" s="17" t="s">
        <v>12</v>
      </c>
      <c r="D238" s="23" t="s">
        <v>277</v>
      </c>
      <c r="E238" s="9">
        <f>E246</f>
        <v>1</v>
      </c>
      <c r="F238" s="9">
        <f>F246</f>
        <v>2129.3100000000004</v>
      </c>
      <c r="G238" s="9">
        <f>G246</f>
        <v>2129.31</v>
      </c>
    </row>
    <row r="239" spans="1:7" x14ac:dyDescent="0.25">
      <c r="A239" s="13"/>
      <c r="B239" s="13"/>
      <c r="C239" s="13"/>
      <c r="D239" s="14" t="s">
        <v>277</v>
      </c>
      <c r="E239" s="13"/>
      <c r="F239" s="13"/>
      <c r="G239" s="13"/>
    </row>
    <row r="240" spans="1:7" x14ac:dyDescent="0.25">
      <c r="A240" s="10" t="s">
        <v>287</v>
      </c>
      <c r="B240" s="10" t="s">
        <v>15</v>
      </c>
      <c r="C240" s="10" t="s">
        <v>45</v>
      </c>
      <c r="D240" s="20" t="s">
        <v>288</v>
      </c>
      <c r="E240" s="11">
        <v>244.26</v>
      </c>
      <c r="F240" s="11">
        <v>6.68</v>
      </c>
      <c r="G240" s="12">
        <f>ROUND(E240*F240,2)</f>
        <v>1631.66</v>
      </c>
    </row>
    <row r="241" spans="1:7" ht="78.75" x14ac:dyDescent="0.25">
      <c r="A241" s="13"/>
      <c r="B241" s="13"/>
      <c r="C241" s="13"/>
      <c r="D241" s="14" t="s">
        <v>289</v>
      </c>
      <c r="E241" s="13"/>
      <c r="F241" s="13"/>
      <c r="G241" s="13"/>
    </row>
    <row r="242" spans="1:7" x14ac:dyDescent="0.25">
      <c r="A242" s="10" t="s">
        <v>314</v>
      </c>
      <c r="B242" s="10" t="s">
        <v>15</v>
      </c>
      <c r="C242" s="10" t="s">
        <v>16</v>
      </c>
      <c r="D242" s="20" t="s">
        <v>285</v>
      </c>
      <c r="E242" s="11">
        <v>2</v>
      </c>
      <c r="F242" s="11">
        <v>121.81</v>
      </c>
      <c r="G242" s="12">
        <f>ROUND(E242*F242,2)</f>
        <v>243.62</v>
      </c>
    </row>
    <row r="243" spans="1:7" ht="45" x14ac:dyDescent="0.25">
      <c r="A243" s="13"/>
      <c r="B243" s="13"/>
      <c r="C243" s="13"/>
      <c r="D243" s="14" t="s">
        <v>286</v>
      </c>
      <c r="E243" s="13"/>
      <c r="F243" s="13"/>
      <c r="G243" s="13"/>
    </row>
    <row r="244" spans="1:7" ht="22.5" x14ac:dyDescent="0.25">
      <c r="A244" s="10" t="s">
        <v>340</v>
      </c>
      <c r="B244" s="10" t="s">
        <v>15</v>
      </c>
      <c r="C244" s="10" t="s">
        <v>45</v>
      </c>
      <c r="D244" s="20" t="s">
        <v>341</v>
      </c>
      <c r="E244" s="11">
        <v>40.71</v>
      </c>
      <c r="F244" s="11">
        <v>6.24</v>
      </c>
      <c r="G244" s="12">
        <f>ROUND(E244*F244,2)</f>
        <v>254.03</v>
      </c>
    </row>
    <row r="245" spans="1:7" ht="56.25" x14ac:dyDescent="0.25">
      <c r="A245" s="13"/>
      <c r="B245" s="13"/>
      <c r="C245" s="13"/>
      <c r="D245" s="14" t="s">
        <v>342</v>
      </c>
      <c r="E245" s="13"/>
      <c r="F245" s="13"/>
      <c r="G245" s="13"/>
    </row>
    <row r="246" spans="1:7" x14ac:dyDescent="0.25">
      <c r="A246" s="13"/>
      <c r="B246" s="13"/>
      <c r="C246" s="13"/>
      <c r="D246" s="21" t="s">
        <v>343</v>
      </c>
      <c r="E246" s="11">
        <v>1</v>
      </c>
      <c r="F246" s="9">
        <f>G240+G242+G244</f>
        <v>2129.3100000000004</v>
      </c>
      <c r="G246" s="9">
        <f>ROUND(F246*E246,2)</f>
        <v>2129.31</v>
      </c>
    </row>
    <row r="247" spans="1:7" ht="0.95" customHeight="1" x14ac:dyDescent="0.25">
      <c r="A247" s="16"/>
      <c r="B247" s="16"/>
      <c r="C247" s="16"/>
      <c r="D247" s="22"/>
      <c r="E247" s="16"/>
      <c r="F247" s="16"/>
      <c r="G247" s="16"/>
    </row>
    <row r="248" spans="1:7" x14ac:dyDescent="0.25">
      <c r="A248" s="17" t="s">
        <v>344</v>
      </c>
      <c r="B248" s="17" t="s">
        <v>11</v>
      </c>
      <c r="C248" s="17" t="s">
        <v>12</v>
      </c>
      <c r="D248" s="23" t="s">
        <v>300</v>
      </c>
      <c r="E248" s="9">
        <f>E260</f>
        <v>1</v>
      </c>
      <c r="F248" s="9">
        <f>F260</f>
        <v>1194.8000000000002</v>
      </c>
      <c r="G248" s="9">
        <f>G260</f>
        <v>1194.8</v>
      </c>
    </row>
    <row r="249" spans="1:7" x14ac:dyDescent="0.25">
      <c r="A249" s="13"/>
      <c r="B249" s="13"/>
      <c r="C249" s="13"/>
      <c r="D249" s="14" t="s">
        <v>301</v>
      </c>
      <c r="E249" s="13"/>
      <c r="F249" s="13"/>
      <c r="G249" s="13"/>
    </row>
    <row r="250" spans="1:7" x14ac:dyDescent="0.25">
      <c r="A250" s="10" t="s">
        <v>308</v>
      </c>
      <c r="B250" s="10" t="s">
        <v>15</v>
      </c>
      <c r="C250" s="10" t="s">
        <v>261</v>
      </c>
      <c r="D250" s="20" t="s">
        <v>309</v>
      </c>
      <c r="E250" s="11">
        <v>2</v>
      </c>
      <c r="F250" s="11">
        <v>39.369999999999997</v>
      </c>
      <c r="G250" s="12">
        <f>ROUND(E250*F250,2)</f>
        <v>78.739999999999995</v>
      </c>
    </row>
    <row r="251" spans="1:7" ht="33.75" x14ac:dyDescent="0.25">
      <c r="A251" s="13"/>
      <c r="B251" s="13"/>
      <c r="C251" s="13"/>
      <c r="D251" s="14" t="s">
        <v>310</v>
      </c>
      <c r="E251" s="13"/>
      <c r="F251" s="13"/>
      <c r="G251" s="13"/>
    </row>
    <row r="252" spans="1:7" x14ac:dyDescent="0.25">
      <c r="A252" s="10" t="s">
        <v>314</v>
      </c>
      <c r="B252" s="10" t="s">
        <v>15</v>
      </c>
      <c r="C252" s="10" t="s">
        <v>16</v>
      </c>
      <c r="D252" s="20" t="s">
        <v>285</v>
      </c>
      <c r="E252" s="11">
        <v>4</v>
      </c>
      <c r="F252" s="11">
        <v>121.81</v>
      </c>
      <c r="G252" s="12">
        <f>ROUND(E252*F252,2)</f>
        <v>487.24</v>
      </c>
    </row>
    <row r="253" spans="1:7" ht="45" x14ac:dyDescent="0.25">
      <c r="A253" s="13"/>
      <c r="B253" s="13"/>
      <c r="C253" s="13"/>
      <c r="D253" s="14" t="s">
        <v>286</v>
      </c>
      <c r="E253" s="13"/>
      <c r="F253" s="13"/>
      <c r="G253" s="13"/>
    </row>
    <row r="254" spans="1:7" x14ac:dyDescent="0.25">
      <c r="A254" s="10" t="s">
        <v>318</v>
      </c>
      <c r="B254" s="10" t="s">
        <v>15</v>
      </c>
      <c r="C254" s="10" t="s">
        <v>261</v>
      </c>
      <c r="D254" s="20" t="s">
        <v>319</v>
      </c>
      <c r="E254" s="11">
        <v>2</v>
      </c>
      <c r="F254" s="11">
        <v>52.85</v>
      </c>
      <c r="G254" s="12">
        <f>ROUND(E254*F254,2)</f>
        <v>105.7</v>
      </c>
    </row>
    <row r="255" spans="1:7" ht="33.75" x14ac:dyDescent="0.25">
      <c r="A255" s="13"/>
      <c r="B255" s="13"/>
      <c r="C255" s="13"/>
      <c r="D255" s="14" t="s">
        <v>310</v>
      </c>
      <c r="E255" s="13"/>
      <c r="F255" s="13"/>
      <c r="G255" s="13"/>
    </row>
    <row r="256" spans="1:7" x14ac:dyDescent="0.25">
      <c r="A256" s="10" t="s">
        <v>345</v>
      </c>
      <c r="B256" s="10" t="s">
        <v>15</v>
      </c>
      <c r="C256" s="10" t="s">
        <v>45</v>
      </c>
      <c r="D256" s="20" t="s">
        <v>306</v>
      </c>
      <c r="E256" s="11">
        <v>40.71</v>
      </c>
      <c r="F256" s="11">
        <v>5.64</v>
      </c>
      <c r="G256" s="12">
        <f>ROUND(E256*F256,2)</f>
        <v>229.6</v>
      </c>
    </row>
    <row r="257" spans="1:7" ht="90" x14ac:dyDescent="0.25">
      <c r="A257" s="13"/>
      <c r="B257" s="13"/>
      <c r="C257" s="13"/>
      <c r="D257" s="14" t="s">
        <v>307</v>
      </c>
      <c r="E257" s="13"/>
      <c r="F257" s="13"/>
      <c r="G257" s="13"/>
    </row>
    <row r="258" spans="1:7" x14ac:dyDescent="0.25">
      <c r="A258" s="10" t="s">
        <v>346</v>
      </c>
      <c r="B258" s="10" t="s">
        <v>15</v>
      </c>
      <c r="C258" s="10" t="s">
        <v>45</v>
      </c>
      <c r="D258" s="20" t="s">
        <v>316</v>
      </c>
      <c r="E258" s="11">
        <v>40.71</v>
      </c>
      <c r="F258" s="11">
        <v>7.21</v>
      </c>
      <c r="G258" s="12">
        <f>ROUND(E258*F258,2)</f>
        <v>293.52</v>
      </c>
    </row>
    <row r="259" spans="1:7" ht="90" x14ac:dyDescent="0.25">
      <c r="A259" s="13"/>
      <c r="B259" s="13"/>
      <c r="C259" s="13"/>
      <c r="D259" s="14" t="s">
        <v>317</v>
      </c>
      <c r="E259" s="13"/>
      <c r="F259" s="13"/>
      <c r="G259" s="13"/>
    </row>
    <row r="260" spans="1:7" x14ac:dyDescent="0.25">
      <c r="A260" s="13"/>
      <c r="B260" s="13"/>
      <c r="C260" s="13"/>
      <c r="D260" s="21" t="s">
        <v>347</v>
      </c>
      <c r="E260" s="11">
        <v>1</v>
      </c>
      <c r="F260" s="9">
        <f>G250+G252+G254+G256+G258</f>
        <v>1194.8000000000002</v>
      </c>
      <c r="G260" s="9">
        <f>ROUND(F260*E260,2)</f>
        <v>1194.8</v>
      </c>
    </row>
    <row r="261" spans="1:7" ht="0.95" customHeight="1" x14ac:dyDescent="0.25">
      <c r="A261" s="16"/>
      <c r="B261" s="16"/>
      <c r="C261" s="16"/>
      <c r="D261" s="22"/>
      <c r="E261" s="16"/>
      <c r="F261" s="16"/>
      <c r="G261" s="16"/>
    </row>
    <row r="262" spans="1:7" x14ac:dyDescent="0.25">
      <c r="A262" s="13"/>
      <c r="B262" s="13"/>
      <c r="C262" s="13"/>
      <c r="D262" s="21" t="s">
        <v>348</v>
      </c>
      <c r="E262" s="11">
        <v>1</v>
      </c>
      <c r="F262" s="9">
        <f>G246+G260</f>
        <v>3324.1099999999997</v>
      </c>
      <c r="G262" s="9">
        <f>ROUND(F262*E262,2)</f>
        <v>3324.11</v>
      </c>
    </row>
    <row r="263" spans="1:7" ht="0.95" customHeight="1" x14ac:dyDescent="0.25">
      <c r="A263" s="16"/>
      <c r="B263" s="16"/>
      <c r="C263" s="16"/>
      <c r="D263" s="22"/>
      <c r="E263" s="16"/>
      <c r="F263" s="16"/>
      <c r="G263" s="16"/>
    </row>
    <row r="264" spans="1:7" x14ac:dyDescent="0.25">
      <c r="A264" s="17" t="s">
        <v>349</v>
      </c>
      <c r="B264" s="17" t="s">
        <v>11</v>
      </c>
      <c r="C264" s="17" t="s">
        <v>12</v>
      </c>
      <c r="D264" s="23" t="s">
        <v>350</v>
      </c>
      <c r="E264" s="9">
        <f>E268</f>
        <v>1</v>
      </c>
      <c r="F264" s="9">
        <f>F268</f>
        <v>405</v>
      </c>
      <c r="G264" s="9">
        <f>G268</f>
        <v>405</v>
      </c>
    </row>
    <row r="265" spans="1:7" x14ac:dyDescent="0.25">
      <c r="A265" s="13"/>
      <c r="B265" s="13"/>
      <c r="C265" s="13"/>
      <c r="D265" s="14" t="s">
        <v>350</v>
      </c>
      <c r="E265" s="13"/>
      <c r="F265" s="13"/>
      <c r="G265" s="13"/>
    </row>
    <row r="266" spans="1:7" ht="22.5" x14ac:dyDescent="0.25">
      <c r="A266" s="10" t="s">
        <v>351</v>
      </c>
      <c r="B266" s="10" t="s">
        <v>15</v>
      </c>
      <c r="C266" s="10" t="s">
        <v>16</v>
      </c>
      <c r="D266" s="20" t="s">
        <v>352</v>
      </c>
      <c r="E266" s="11">
        <v>250</v>
      </c>
      <c r="F266" s="11">
        <v>1.62</v>
      </c>
      <c r="G266" s="12">
        <f>ROUND(E266*F266,2)</f>
        <v>405</v>
      </c>
    </row>
    <row r="267" spans="1:7" ht="123.75" x14ac:dyDescent="0.25">
      <c r="A267" s="13"/>
      <c r="B267" s="13"/>
      <c r="C267" s="13"/>
      <c r="D267" s="14" t="s">
        <v>353</v>
      </c>
      <c r="E267" s="13"/>
      <c r="F267" s="13"/>
      <c r="G267" s="13"/>
    </row>
    <row r="268" spans="1:7" x14ac:dyDescent="0.25">
      <c r="A268" s="13"/>
      <c r="B268" s="13"/>
      <c r="C268" s="13"/>
      <c r="D268" s="21" t="s">
        <v>354</v>
      </c>
      <c r="E268" s="11">
        <v>1</v>
      </c>
      <c r="F268" s="9">
        <f>G266</f>
        <v>405</v>
      </c>
      <c r="G268" s="9">
        <f>ROUND(F268*E268,2)</f>
        <v>405</v>
      </c>
    </row>
    <row r="269" spans="1:7" ht="0.95" customHeight="1" x14ac:dyDescent="0.25">
      <c r="A269" s="16"/>
      <c r="B269" s="16"/>
      <c r="C269" s="16"/>
      <c r="D269" s="22"/>
      <c r="E269" s="16"/>
      <c r="F269" s="16"/>
      <c r="G269" s="16"/>
    </row>
    <row r="270" spans="1:7" x14ac:dyDescent="0.25">
      <c r="A270" s="13"/>
      <c r="B270" s="13"/>
      <c r="C270" s="13"/>
      <c r="D270" s="21" t="s">
        <v>355</v>
      </c>
      <c r="E270" s="15">
        <v>1</v>
      </c>
      <c r="F270" s="9">
        <f>G176+G190+G207+G235+G262+G268</f>
        <v>85498.75</v>
      </c>
      <c r="G270" s="9">
        <f>ROUND(F270*E270,2)</f>
        <v>85498.75</v>
      </c>
    </row>
    <row r="271" spans="1:7" ht="0.95" customHeight="1" x14ac:dyDescent="0.25">
      <c r="A271" s="16"/>
      <c r="B271" s="16"/>
      <c r="C271" s="16"/>
      <c r="D271" s="22"/>
      <c r="E271" s="16"/>
      <c r="F271" s="16"/>
      <c r="G271" s="16"/>
    </row>
    <row r="272" spans="1:7" x14ac:dyDescent="0.25">
      <c r="A272" s="7" t="s">
        <v>356</v>
      </c>
      <c r="B272" s="7" t="s">
        <v>11</v>
      </c>
      <c r="C272" s="7" t="s">
        <v>12</v>
      </c>
      <c r="D272" s="19" t="s">
        <v>357</v>
      </c>
      <c r="E272" s="8">
        <f>E281</f>
        <v>1</v>
      </c>
      <c r="F272" s="9">
        <f>F281</f>
        <v>3438.4</v>
      </c>
      <c r="G272" s="9">
        <f>G281</f>
        <v>3438.4</v>
      </c>
    </row>
    <row r="273" spans="1:7" ht="22.5" x14ac:dyDescent="0.25">
      <c r="A273" s="10" t="s">
        <v>358</v>
      </c>
      <c r="B273" s="10" t="s">
        <v>15</v>
      </c>
      <c r="C273" s="10" t="s">
        <v>61</v>
      </c>
      <c r="D273" s="20" t="s">
        <v>359</v>
      </c>
      <c r="E273" s="11">
        <v>29.1</v>
      </c>
      <c r="F273" s="11">
        <v>12.25</v>
      </c>
      <c r="G273" s="12">
        <f>ROUND(E273*F273,2)</f>
        <v>356.48</v>
      </c>
    </row>
    <row r="274" spans="1:7" ht="67.5" x14ac:dyDescent="0.25">
      <c r="A274" s="13"/>
      <c r="B274" s="13"/>
      <c r="C274" s="13"/>
      <c r="D274" s="14" t="s">
        <v>360</v>
      </c>
      <c r="E274" s="13"/>
      <c r="F274" s="13"/>
      <c r="G274" s="13"/>
    </row>
    <row r="275" spans="1:7" ht="22.5" x14ac:dyDescent="0.25">
      <c r="A275" s="10" t="s">
        <v>361</v>
      </c>
      <c r="B275" s="10" t="s">
        <v>15</v>
      </c>
      <c r="C275" s="10" t="s">
        <v>61</v>
      </c>
      <c r="D275" s="20" t="s">
        <v>362</v>
      </c>
      <c r="E275" s="11">
        <v>29.1</v>
      </c>
      <c r="F275" s="11">
        <v>25.85</v>
      </c>
      <c r="G275" s="12">
        <f>ROUND(E275*F275,2)</f>
        <v>752.24</v>
      </c>
    </row>
    <row r="276" spans="1:7" ht="90" x14ac:dyDescent="0.25">
      <c r="A276" s="13"/>
      <c r="B276" s="13"/>
      <c r="C276" s="13"/>
      <c r="D276" s="14" t="s">
        <v>363</v>
      </c>
      <c r="E276" s="13"/>
      <c r="F276" s="13"/>
      <c r="G276" s="13"/>
    </row>
    <row r="277" spans="1:7" ht="22.5" x14ac:dyDescent="0.25">
      <c r="A277" s="10" t="s">
        <v>364</v>
      </c>
      <c r="B277" s="10" t="s">
        <v>15</v>
      </c>
      <c r="C277" s="10" t="s">
        <v>61</v>
      </c>
      <c r="D277" s="20" t="s">
        <v>365</v>
      </c>
      <c r="E277" s="11">
        <v>141.44999999999999</v>
      </c>
      <c r="F277" s="11">
        <v>9.84</v>
      </c>
      <c r="G277" s="12">
        <f>ROUND(E277*F277,2)</f>
        <v>1391.87</v>
      </c>
    </row>
    <row r="278" spans="1:7" ht="56.25" x14ac:dyDescent="0.25">
      <c r="A278" s="13"/>
      <c r="B278" s="13"/>
      <c r="C278" s="13"/>
      <c r="D278" s="14" t="s">
        <v>366</v>
      </c>
      <c r="E278" s="13"/>
      <c r="F278" s="13"/>
      <c r="G278" s="13"/>
    </row>
    <row r="279" spans="1:7" ht="22.5" x14ac:dyDescent="0.25">
      <c r="A279" s="10" t="s">
        <v>367</v>
      </c>
      <c r="B279" s="10" t="s">
        <v>15</v>
      </c>
      <c r="C279" s="10" t="s">
        <v>61</v>
      </c>
      <c r="D279" s="20" t="s">
        <v>368</v>
      </c>
      <c r="E279" s="11">
        <v>141.44999999999999</v>
      </c>
      <c r="F279" s="11">
        <v>6.63</v>
      </c>
      <c r="G279" s="12">
        <f>ROUND(E279*F279,2)</f>
        <v>937.81</v>
      </c>
    </row>
    <row r="280" spans="1:7" ht="45" x14ac:dyDescent="0.25">
      <c r="A280" s="13"/>
      <c r="B280" s="13"/>
      <c r="C280" s="13"/>
      <c r="D280" s="14" t="s">
        <v>369</v>
      </c>
      <c r="E280" s="13"/>
      <c r="F280" s="13"/>
      <c r="G280" s="13"/>
    </row>
    <row r="281" spans="1:7" x14ac:dyDescent="0.25">
      <c r="A281" s="13"/>
      <c r="B281" s="13"/>
      <c r="C281" s="13"/>
      <c r="D281" s="21" t="s">
        <v>370</v>
      </c>
      <c r="E281" s="15">
        <v>1</v>
      </c>
      <c r="F281" s="9">
        <f>G273+G275+G277+G279</f>
        <v>3438.4</v>
      </c>
      <c r="G281" s="9">
        <f>ROUND(F281*E281,2)</f>
        <v>3438.4</v>
      </c>
    </row>
    <row r="282" spans="1:7" ht="0.95" customHeight="1" x14ac:dyDescent="0.25">
      <c r="A282" s="16"/>
      <c r="B282" s="16"/>
      <c r="C282" s="16"/>
      <c r="D282" s="22"/>
      <c r="E282" s="16"/>
      <c r="F282" s="16"/>
      <c r="G282" s="16"/>
    </row>
    <row r="283" spans="1:7" x14ac:dyDescent="0.25">
      <c r="A283" s="7" t="s">
        <v>371</v>
      </c>
      <c r="B283" s="7" t="s">
        <v>11</v>
      </c>
      <c r="C283" s="7" t="s">
        <v>12</v>
      </c>
      <c r="D283" s="19" t="s">
        <v>372</v>
      </c>
      <c r="E283" s="8">
        <f>E286</f>
        <v>1</v>
      </c>
      <c r="F283" s="9">
        <f>F286</f>
        <v>2679.23</v>
      </c>
      <c r="G283" s="9">
        <f>G286</f>
        <v>2679.23</v>
      </c>
    </row>
    <row r="284" spans="1:7" x14ac:dyDescent="0.25">
      <c r="A284" s="10" t="s">
        <v>373</v>
      </c>
      <c r="B284" s="10" t="s">
        <v>15</v>
      </c>
      <c r="C284" s="10" t="s">
        <v>201</v>
      </c>
      <c r="D284" s="20" t="s">
        <v>374</v>
      </c>
      <c r="E284" s="11">
        <v>1</v>
      </c>
      <c r="F284" s="11">
        <v>2679.23</v>
      </c>
      <c r="G284" s="12">
        <f>ROUND(E284*F284,2)</f>
        <v>2679.23</v>
      </c>
    </row>
    <row r="285" spans="1:7" ht="33.75" x14ac:dyDescent="0.25">
      <c r="A285" s="13"/>
      <c r="B285" s="13"/>
      <c r="C285" s="13"/>
      <c r="D285" s="14" t="s">
        <v>375</v>
      </c>
      <c r="E285" s="13"/>
      <c r="F285" s="13"/>
      <c r="G285" s="13"/>
    </row>
    <row r="286" spans="1:7" x14ac:dyDescent="0.25">
      <c r="A286" s="13"/>
      <c r="B286" s="13"/>
      <c r="C286" s="13"/>
      <c r="D286" s="21" t="s">
        <v>376</v>
      </c>
      <c r="E286" s="15">
        <v>1</v>
      </c>
      <c r="F286" s="9">
        <f>G284</f>
        <v>2679.23</v>
      </c>
      <c r="G286" s="9">
        <f>ROUND(F286*E286,2)</f>
        <v>2679.23</v>
      </c>
    </row>
    <row r="287" spans="1:7" ht="0.95" customHeight="1" x14ac:dyDescent="0.25">
      <c r="A287" s="16"/>
      <c r="B287" s="16"/>
      <c r="C287" s="16"/>
      <c r="D287" s="22"/>
      <c r="E287" s="16"/>
      <c r="F287" s="16"/>
      <c r="G287" s="16"/>
    </row>
    <row r="288" spans="1:7" x14ac:dyDescent="0.25">
      <c r="A288" s="7" t="s">
        <v>377</v>
      </c>
      <c r="B288" s="7" t="s">
        <v>11</v>
      </c>
      <c r="C288" s="7" t="s">
        <v>12</v>
      </c>
      <c r="D288" s="19" t="s">
        <v>378</v>
      </c>
      <c r="E288" s="8">
        <f>E291</f>
        <v>1</v>
      </c>
      <c r="F288" s="9">
        <f>F291</f>
        <v>2409.0700000000002</v>
      </c>
      <c r="G288" s="9">
        <f>G291</f>
        <v>2409.0700000000002</v>
      </c>
    </row>
    <row r="289" spans="1:7" x14ac:dyDescent="0.25">
      <c r="A289" s="10" t="s">
        <v>379</v>
      </c>
      <c r="B289" s="10" t="s">
        <v>15</v>
      </c>
      <c r="C289" s="10" t="s">
        <v>16</v>
      </c>
      <c r="D289" s="20" t="s">
        <v>380</v>
      </c>
      <c r="E289" s="11">
        <v>1</v>
      </c>
      <c r="F289" s="11">
        <v>2409.0700000000002</v>
      </c>
      <c r="G289" s="12">
        <f>ROUND(E289*F289,2)</f>
        <v>2409.0700000000002</v>
      </c>
    </row>
    <row r="290" spans="1:7" ht="22.5" x14ac:dyDescent="0.25">
      <c r="A290" s="13"/>
      <c r="B290" s="13"/>
      <c r="C290" s="13"/>
      <c r="D290" s="14" t="s">
        <v>381</v>
      </c>
      <c r="E290" s="13"/>
      <c r="F290" s="13"/>
      <c r="G290" s="13"/>
    </row>
    <row r="291" spans="1:7" x14ac:dyDescent="0.25">
      <c r="A291" s="13"/>
      <c r="B291" s="13"/>
      <c r="C291" s="13"/>
      <c r="D291" s="21" t="s">
        <v>382</v>
      </c>
      <c r="E291" s="15">
        <v>1</v>
      </c>
      <c r="F291" s="9">
        <f>G289</f>
        <v>2409.0700000000002</v>
      </c>
      <c r="G291" s="9">
        <f>ROUND(F291*E291,2)</f>
        <v>2409.0700000000002</v>
      </c>
    </row>
    <row r="292" spans="1:7" ht="0.95" customHeight="1" x14ac:dyDescent="0.25">
      <c r="A292" s="16"/>
      <c r="B292" s="16"/>
      <c r="C292" s="16"/>
      <c r="D292" s="22"/>
      <c r="E292" s="16"/>
      <c r="F292" s="16"/>
      <c r="G292" s="16"/>
    </row>
    <row r="293" spans="1:7" x14ac:dyDescent="0.25">
      <c r="A293" s="13"/>
      <c r="B293" s="13"/>
      <c r="C293" s="13"/>
      <c r="D293" s="21" t="s">
        <v>383</v>
      </c>
      <c r="E293" s="15">
        <v>1</v>
      </c>
      <c r="F293" s="9">
        <f>G7+G44+G55+G68+G95+G120+G133+G146+G161+G270+G281+G286+G291</f>
        <v>270165.18</v>
      </c>
      <c r="G293" s="9">
        <f>ROUND(F293*E293,2)</f>
        <v>270165.18</v>
      </c>
    </row>
    <row r="294" spans="1:7" x14ac:dyDescent="0.25">
      <c r="A294" s="13"/>
      <c r="B294" s="13"/>
      <c r="C294" s="13"/>
      <c r="D294" s="14"/>
      <c r="E294" s="13"/>
      <c r="F294" s="13"/>
      <c r="G294" s="13"/>
    </row>
  </sheetData>
  <dataValidations count="1">
    <dataValidation type="list" allowBlank="1" showInputMessage="1" showErrorMessage="1" sqref="B4:B294">
      <formula1>"Capítulo,Partida,Mano de obra,Maquinaria,Material,Otros,"</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2024-11-04T13:02:44Z</dcterms:created>
  <dcterms:modified xsi:type="dcterms:W3CDTF">2024-11-04T13:04:59Z</dcterms:modified>
</cp:coreProperties>
</file>