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filterPrivacy="1" defaultThemeVersion="124226"/>
  <xr:revisionPtr revIDLastSave="0" documentId="8_{30EEE72D-EBDF-4CEE-8B1B-C8E43ACD117B}" xr6:coauthVersionLast="47" xr6:coauthVersionMax="47" xr10:uidLastSave="{00000000-0000-0000-0000-000000000000}"/>
  <bookViews>
    <workbookView xWindow="-23148" yWindow="-168" windowWidth="23256" windowHeight="12456" tabRatio="717" xr2:uid="{00000000-000D-0000-FFFF-FFFF00000000}"/>
  </bookViews>
  <sheets>
    <sheet name="Serveis de dades i Internet CHV" sheetId="16" r:id="rId1"/>
    <sheet name="Cuotas Sept 2018" sheetId="22" state="hidden" r:id="rId2"/>
    <sheet name="TD_OnO" sheetId="26" state="hidden" r:id="rId3"/>
    <sheet name="Trafico ONO Pliego" sheetId="24" state="hidden" r:id="rId4"/>
  </sheets>
  <definedNames>
    <definedName name="_xlnm._FilterDatabase" localSheetId="3" hidden="1">'Trafico ONO Pliego'!$A$1:$K$278</definedName>
    <definedName name="_Hlk529791695" localSheetId="0">'Serveis de dades i Internet CHV'!#REF!</definedName>
    <definedName name="_xlnm.Print_Area" localSheetId="0">'Serveis de dades i Internet CHV'!$B$1:$F$46</definedName>
    <definedName name="_xlnm.Print_Titles" localSheetId="0">'Serveis de dades i Internet CHV'!$1:$3</definedName>
  </definedNames>
  <calcPr calcId="191028"/>
  <pivotCaches>
    <pivotCache cacheId="450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6" l="1"/>
  <c r="K34" i="16"/>
  <c r="J34" i="16"/>
  <c r="I34" i="16"/>
  <c r="I33" i="16"/>
  <c r="J33" i="16" s="1"/>
  <c r="K33" i="16" s="1"/>
  <c r="H34" i="16"/>
  <c r="H33" i="16"/>
  <c r="F8" i="16"/>
  <c r="F15" i="16"/>
  <c r="G27" i="16"/>
  <c r="F33" i="16" l="1"/>
  <c r="G33" i="16" s="1"/>
  <c r="F34" i="16"/>
  <c r="F35" i="16" l="1"/>
  <c r="F36" i="16" s="1"/>
  <c r="G34" i="16" l="1"/>
  <c r="G35" i="16" s="1"/>
  <c r="G36" i="16" s="1"/>
  <c r="C35" i="16" l="1"/>
  <c r="D33" i="16"/>
  <c r="E33" i="16" s="1"/>
  <c r="C36" i="16"/>
  <c r="K16" i="26"/>
  <c r="K15" i="26"/>
  <c r="K14" i="26"/>
  <c r="K13" i="26"/>
  <c r="K12" i="26"/>
  <c r="K11" i="26"/>
  <c r="K10" i="26"/>
  <c r="K9" i="26"/>
  <c r="K8" i="26"/>
  <c r="K7" i="26"/>
  <c r="K6" i="26"/>
  <c r="K5" i="26"/>
  <c r="J16" i="26"/>
  <c r="J15" i="26"/>
  <c r="J14" i="26"/>
  <c r="J13" i="26"/>
  <c r="J12" i="26"/>
  <c r="J11" i="26"/>
  <c r="J10" i="26"/>
  <c r="J9" i="26"/>
  <c r="J8" i="26"/>
  <c r="J7" i="26"/>
  <c r="J6" i="26"/>
  <c r="J5" i="26"/>
  <c r="D35" i="16" l="1"/>
  <c r="D36" i="16" s="1"/>
  <c r="H35" i="16"/>
  <c r="H36" i="16" s="1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" i="22"/>
  <c r="G2" i="22"/>
  <c r="G3" i="22"/>
  <c r="G4" i="22"/>
  <c r="G5" i="22"/>
  <c r="G6" i="22"/>
  <c r="G7" i="22"/>
  <c r="G8" i="22"/>
  <c r="G10" i="22"/>
  <c r="G11" i="22"/>
  <c r="G12" i="22"/>
  <c r="G13" i="22"/>
  <c r="G14" i="22"/>
  <c r="G15" i="22"/>
  <c r="G16" i="22"/>
  <c r="G17" i="22"/>
  <c r="G18" i="22"/>
  <c r="G19" i="22"/>
  <c r="G9" i="22"/>
  <c r="E35" i="16" l="1"/>
  <c r="E36" i="16" s="1"/>
  <c r="I35" i="16"/>
  <c r="I36" i="16" s="1"/>
  <c r="J35" i="16" l="1"/>
  <c r="J36" i="16" s="1"/>
  <c r="K35" i="16" l="1"/>
  <c r="K36" i="16" s="1"/>
</calcChain>
</file>

<file path=xl/sharedStrings.xml><?xml version="1.0" encoding="utf-8"?>
<sst xmlns="http://schemas.openxmlformats.org/spreadsheetml/2006/main" count="1850" uniqueCount="426">
  <si>
    <t>Criteris puntuació automàtica Lot 3 - Serveis de dades i accés a Internet CHV</t>
  </si>
  <si>
    <t>El Licitador haurà d’omplir les dades de la seva proposta en les caselles identificades en blau</t>
  </si>
  <si>
    <t>Radioenllaç Hospital de Vic - Hospital de Manlleu</t>
  </si>
  <si>
    <t>Serveis mínims requerits</t>
  </si>
  <si>
    <t>SOLUCIO PROPOSADA</t>
  </si>
  <si>
    <t>Servei</t>
  </si>
  <si>
    <t>CIF</t>
  </si>
  <si>
    <t>Capacitat Accés</t>
  </si>
  <si>
    <t>Cabal simètric garantit</t>
  </si>
  <si>
    <t>Cost servei (alta, instal·lació, lloguer router i manteniment inclòs) €/mes Sense IVA</t>
  </si>
  <si>
    <t>Radioenllaç HUV- HM</t>
  </si>
  <si>
    <t>Q5856102H</t>
  </si>
  <si>
    <t>2 Mbps</t>
  </si>
  <si>
    <t>IMPORT MENSUAL TOTAL (sense IVA)</t>
  </si>
  <si>
    <t>Accés Anella Sanitària</t>
  </si>
  <si>
    <t>Cost servei (alta, lloguer router i manteniment inclòs) €/mes Sense IVA</t>
  </si>
  <si>
    <t>Accés Anella Sanitària Hospital de Vic (Accés principal)</t>
  </si>
  <si>
    <t>FO 100 Mbps</t>
  </si>
  <si>
    <t>100 Mbps</t>
  </si>
  <si>
    <t>Accés Anella Sanitària Hospital de Vic (Accés Back-up)</t>
  </si>
  <si>
    <t>FTTH 100 Mbps</t>
  </si>
  <si>
    <t>Serveis d'accés a Internet</t>
  </si>
  <si>
    <t>Accés a Internet Individual (*)</t>
  </si>
  <si>
    <t>Tecnologia i capacitat</t>
  </si>
  <si>
    <t>Hospital Universitari de Vic (HUV)</t>
  </si>
  <si>
    <t>FTTH 300 Mbps</t>
  </si>
  <si>
    <t>Hospital Sant Jaume de Manlleu (HSJM)</t>
  </si>
  <si>
    <t>Centre de dia Roqué</t>
  </si>
  <si>
    <t>Residència Sant Hipòlit</t>
  </si>
  <si>
    <t>G08397234</t>
  </si>
  <si>
    <t>Centre de dia Folgueroles</t>
  </si>
  <si>
    <t>Residència el Nadal</t>
  </si>
  <si>
    <t>(*) Els costos indicats inclouran la quota de línía XTC que sigui necessària, si aplica.</t>
  </si>
  <si>
    <t>RESUM PREU LOT 3 - SERVEIS DE DADES I ACCÉS A INTERNET CHV (per avaluació de criteris de puntuació automàtics)</t>
  </si>
  <si>
    <t>Entitat - CIF</t>
  </si>
  <si>
    <t>Serveis de dades WAN</t>
  </si>
  <si>
    <t>Serveis accés a Internet</t>
  </si>
  <si>
    <t>Total</t>
  </si>
  <si>
    <t>Cost total (€/mes)</t>
  </si>
  <si>
    <t>Cost total (€/any)</t>
  </si>
  <si>
    <t>Cost total contracte (2 anys)</t>
  </si>
  <si>
    <t>CONSORCI HOSPITALARI DE VIC - Q5856102H</t>
  </si>
  <si>
    <t>FUNDACIÓ HOSP. DE SANTA CREU DE VIC - G08397234</t>
  </si>
  <si>
    <t>n/a</t>
  </si>
  <si>
    <t>Cost total LOT 3 sense IVA</t>
  </si>
  <si>
    <t>Cost total LOT 3 amb IVA</t>
  </si>
  <si>
    <t>Costos d'ampliació</t>
  </si>
  <si>
    <t>Servei (*)</t>
  </si>
  <si>
    <t>Unitats</t>
  </si>
  <si>
    <t>Ampliació 10 Mbps cabal accés Anella Sanitària</t>
  </si>
  <si>
    <t>Cost IP pública estàtica</t>
  </si>
  <si>
    <t>Línia FTTH 100/100 Mbps</t>
  </si>
  <si>
    <t>Línia FTTH 300/300 Mbps</t>
  </si>
  <si>
    <t>Línia FTTH 600/600 Mbps</t>
  </si>
  <si>
    <t xml:space="preserve">Línia FTTH 1000/1000 Mbps </t>
  </si>
  <si>
    <t>PLIEGO</t>
  </si>
  <si>
    <t>CANTIDAD</t>
  </si>
  <si>
    <t>OPERADOR</t>
  </si>
  <si>
    <t>IMPORTE</t>
  </si>
  <si>
    <t>PACTADO</t>
  </si>
  <si>
    <t>IMP uni</t>
  </si>
  <si>
    <t>PACT uni</t>
  </si>
  <si>
    <t>Acceso básico</t>
  </si>
  <si>
    <t>Q0802070C</t>
  </si>
  <si>
    <t>x</t>
  </si>
  <si>
    <t>Acceso básico a centralita</t>
  </si>
  <si>
    <t>Acceso Primario</t>
  </si>
  <si>
    <t>ADSL</t>
  </si>
  <si>
    <t>ADSL 200 Mb</t>
  </si>
  <si>
    <t>ADSL 50 Mb</t>
  </si>
  <si>
    <t>ADSL 6M</t>
  </si>
  <si>
    <t>Circuitos analógico 2 hilos</t>
  </si>
  <si>
    <t>Dtos</t>
  </si>
  <si>
    <t>FTTH</t>
  </si>
  <si>
    <t>IP Estática</t>
  </si>
  <si>
    <t>Linea analógica</t>
  </si>
  <si>
    <t>Linea analógica Emergència</t>
  </si>
  <si>
    <t>Mantenimiento voz corporativa - centralita</t>
  </si>
  <si>
    <t>Servicio Indentificación Llamadas</t>
  </si>
  <si>
    <t>SLA Premium</t>
  </si>
  <si>
    <t>SLA Profesional</t>
  </si>
  <si>
    <t>Valores</t>
  </si>
  <si>
    <t>Rótulos de fila</t>
  </si>
  <si>
    <t>Suma de LLAMADAS</t>
  </si>
  <si>
    <t>Suma de DURACION</t>
  </si>
  <si>
    <t>Suma de PACTADO</t>
  </si>
  <si>
    <t>A móviles</t>
  </si>
  <si>
    <t>A número 800/900</t>
  </si>
  <si>
    <t>A números 901</t>
  </si>
  <si>
    <t>A números 902</t>
  </si>
  <si>
    <t>Buzon Corporativo</t>
  </si>
  <si>
    <t>Internacionales</t>
  </si>
  <si>
    <t>Interprovinciales</t>
  </si>
  <si>
    <t>Provinciales</t>
  </si>
  <si>
    <t>Resto de tráfico</t>
  </si>
  <si>
    <t>Serv. información operadores</t>
  </si>
  <si>
    <t>Serv. información y emergencia</t>
  </si>
  <si>
    <t>Tarificación adicional</t>
  </si>
  <si>
    <t>Total general</t>
  </si>
  <si>
    <t>TIPO_TRAFICO</t>
  </si>
  <si>
    <t>TIPO_LLAMADA</t>
  </si>
  <si>
    <t>TIPO_DESTINO</t>
  </si>
  <si>
    <t>OPERADOR_DESTINO</t>
  </si>
  <si>
    <t>UNIDADES</t>
  </si>
  <si>
    <t>LLAMADAS</t>
  </si>
  <si>
    <t>DURACION</t>
  </si>
  <si>
    <t>Móviles - Única</t>
  </si>
  <si>
    <t>Tarifa ONO Empresas PLUS</t>
  </si>
  <si>
    <t>Móviles</t>
  </si>
  <si>
    <t>Jazztel Móviles</t>
  </si>
  <si>
    <t>Minutos</t>
  </si>
  <si>
    <t>KPN Spain Móviles</t>
  </si>
  <si>
    <t>Más Móvil Móviles</t>
  </si>
  <si>
    <t>Orange Móviles</t>
  </si>
  <si>
    <t>Telefónica Móviles</t>
  </si>
  <si>
    <t>Vodafone Móviles</t>
  </si>
  <si>
    <t>Yoigo Móviles</t>
  </si>
  <si>
    <t>Servicios Gratuitos - Mini</t>
  </si>
  <si>
    <t>Servicios Gratuitos</t>
  </si>
  <si>
    <t>Línea 800 internacional</t>
  </si>
  <si>
    <t>Servicios Gratuitos - Única</t>
  </si>
  <si>
    <t>Línea 800</t>
  </si>
  <si>
    <t>Línea 800 Vodafone</t>
  </si>
  <si>
    <t>Línea 900</t>
  </si>
  <si>
    <t>Línea 900 N.1</t>
  </si>
  <si>
    <t>Línea 900 VF-ONO</t>
  </si>
  <si>
    <t>Línea 900 Vodafone</t>
  </si>
  <si>
    <t>Otros Destinos - Mini</t>
  </si>
  <si>
    <t>Otros Destinos</t>
  </si>
  <si>
    <t>Línea 901</t>
  </si>
  <si>
    <t>Otros Destinos - Normal</t>
  </si>
  <si>
    <t>Línea 902</t>
  </si>
  <si>
    <t>Línea 902 N.1</t>
  </si>
  <si>
    <t>Línea 902 VF-ONO</t>
  </si>
  <si>
    <t>Línea 902 Vodafone</t>
  </si>
  <si>
    <t>Buzón de voz - Mini</t>
  </si>
  <si>
    <t>Buzón de voz</t>
  </si>
  <si>
    <t>Internacionales - Única</t>
  </si>
  <si>
    <t>Internacionales 0</t>
  </si>
  <si>
    <t>Andorra</t>
  </si>
  <si>
    <t>Internacionales 0M</t>
  </si>
  <si>
    <t>Andorra Móviles</t>
  </si>
  <si>
    <t>Internacionales 1A</t>
  </si>
  <si>
    <t>Alemania</t>
  </si>
  <si>
    <t>Francia</t>
  </si>
  <si>
    <t>Portugal</t>
  </si>
  <si>
    <t>Reino Unido</t>
  </si>
  <si>
    <t>Internacionales 1AM</t>
  </si>
  <si>
    <t>Alemania Móviles</t>
  </si>
  <si>
    <t>Francia Móviles</t>
  </si>
  <si>
    <t>Portugal Móviles</t>
  </si>
  <si>
    <t>Reino Unido Móviles</t>
  </si>
  <si>
    <t>Internacionales 1B</t>
  </si>
  <si>
    <t>Austria</t>
  </si>
  <si>
    <t>Bélgica</t>
  </si>
  <si>
    <t>Dinamarca</t>
  </si>
  <si>
    <t>Finlandia</t>
  </si>
  <si>
    <t>Grecia</t>
  </si>
  <si>
    <t>Irlanda</t>
  </si>
  <si>
    <t>Italia</t>
  </si>
  <si>
    <t>Países Bajos</t>
  </si>
  <si>
    <t>Suecia</t>
  </si>
  <si>
    <t>Internacionales 1BM</t>
  </si>
  <si>
    <t>Austria Móviles</t>
  </si>
  <si>
    <t>Bélgica Móviles</t>
  </si>
  <si>
    <t>Dinamarca Móviles</t>
  </si>
  <si>
    <t>Finlandia Móviles</t>
  </si>
  <si>
    <t>Grecia Móviles</t>
  </si>
  <si>
    <t>Irlanda Móviles</t>
  </si>
  <si>
    <t>Italia Móviles</t>
  </si>
  <si>
    <t>Países Bajos Móviles</t>
  </si>
  <si>
    <t>Suecia Móviles</t>
  </si>
  <si>
    <t>Internacionales 2A</t>
  </si>
  <si>
    <t>Suiza</t>
  </si>
  <si>
    <t>Internacionales 2AM</t>
  </si>
  <si>
    <t>Suiza Móviles</t>
  </si>
  <si>
    <t>Internacionales 2BM</t>
  </si>
  <si>
    <t>Noruega Móviles</t>
  </si>
  <si>
    <t>Internacionales 3A</t>
  </si>
  <si>
    <t>Hungría</t>
  </si>
  <si>
    <t>Marruecos</t>
  </si>
  <si>
    <t>Polonia</t>
  </si>
  <si>
    <t>República Checa</t>
  </si>
  <si>
    <t>Internacionales 3AM</t>
  </si>
  <si>
    <t>Hungría Móviles</t>
  </si>
  <si>
    <t>Marruecos Móviles</t>
  </si>
  <si>
    <t>Polonia Móviles</t>
  </si>
  <si>
    <t>República Checa Móviles</t>
  </si>
  <si>
    <t>Internacionales 3B</t>
  </si>
  <si>
    <t>Bulgaria</t>
  </si>
  <si>
    <t>Croacia</t>
  </si>
  <si>
    <t>Eslovenia</t>
  </si>
  <si>
    <t>Moldavia</t>
  </si>
  <si>
    <t>Rusia</t>
  </si>
  <si>
    <t>Turquía</t>
  </si>
  <si>
    <t>Ucrania</t>
  </si>
  <si>
    <t>Internacionales 3BM</t>
  </si>
  <si>
    <t>Argelia Móviles</t>
  </si>
  <si>
    <t>Bielorrusia Móviles</t>
  </si>
  <si>
    <t>Bulgaria Móviles</t>
  </si>
  <si>
    <t>Estonia Móviles</t>
  </si>
  <si>
    <t>Macedonia Móviles</t>
  </si>
  <si>
    <t>Rumania Móviles</t>
  </si>
  <si>
    <t>Rusia Móviles</t>
  </si>
  <si>
    <t>Serbia Móviles</t>
  </si>
  <si>
    <t>Ucrania Móviles</t>
  </si>
  <si>
    <t>Internacionales 4A</t>
  </si>
  <si>
    <t>EEUU</t>
  </si>
  <si>
    <t>Internacionales 4B</t>
  </si>
  <si>
    <t>Canadá</t>
  </si>
  <si>
    <t>Dominicana Rep.</t>
  </si>
  <si>
    <t>Internacionales 4BM</t>
  </si>
  <si>
    <t>Dominicana Rep. Móviles</t>
  </si>
  <si>
    <t>Internacionales 5A</t>
  </si>
  <si>
    <t>Argentina</t>
  </si>
  <si>
    <t>Bolivia</t>
  </si>
  <si>
    <t>Brasil</t>
  </si>
  <si>
    <t>Chile</t>
  </si>
  <si>
    <t>Colombia</t>
  </si>
  <si>
    <t>El Salvador</t>
  </si>
  <si>
    <t>Guatemala</t>
  </si>
  <si>
    <t>Méjico</t>
  </si>
  <si>
    <t>Panamá</t>
  </si>
  <si>
    <t>Perú</t>
  </si>
  <si>
    <t>Internacionales 5AM</t>
  </si>
  <si>
    <t>Argentina Móviles</t>
  </si>
  <si>
    <t>Bolivia Móviles</t>
  </si>
  <si>
    <t>Brasil Móviles</t>
  </si>
  <si>
    <t>Chile Móviles</t>
  </si>
  <si>
    <t>Colombia Móviles</t>
  </si>
  <si>
    <t>Guatemala Móviles</t>
  </si>
  <si>
    <t>Honduras Móviles</t>
  </si>
  <si>
    <t>Méjico Móviles</t>
  </si>
  <si>
    <t>Nicaragua Móviles</t>
  </si>
  <si>
    <t>Panamá Móviles</t>
  </si>
  <si>
    <t>Paraguay Móviles</t>
  </si>
  <si>
    <t>Venezuela Móviles</t>
  </si>
  <si>
    <t>Internacionales 5B</t>
  </si>
  <si>
    <t>Ecuador</t>
  </si>
  <si>
    <t>Guinea Ecuatorial</t>
  </si>
  <si>
    <t>Uruguay</t>
  </si>
  <si>
    <t>Internacionales 5BM</t>
  </si>
  <si>
    <t>Ecuador Móviles</t>
  </si>
  <si>
    <t>Guadalupe Móviles</t>
  </si>
  <si>
    <t>Guayana Móviles</t>
  </si>
  <si>
    <t>Uruguay Móviles</t>
  </si>
  <si>
    <t>Internacionales 6A</t>
  </si>
  <si>
    <t>Australia</t>
  </si>
  <si>
    <t>Corea Rep.</t>
  </si>
  <si>
    <t>Filipinas</t>
  </si>
  <si>
    <t>Hong Kong</t>
  </si>
  <si>
    <t>India</t>
  </si>
  <si>
    <t>Israel</t>
  </si>
  <si>
    <t>Nueva Zelanda</t>
  </si>
  <si>
    <t>Tailandia</t>
  </si>
  <si>
    <t>Internacionales 6AM</t>
  </si>
  <si>
    <t>Egipto Móviles</t>
  </si>
  <si>
    <t>India Móviles</t>
  </si>
  <si>
    <t>Israel Móviles</t>
  </si>
  <si>
    <t>Internacionales 6B</t>
  </si>
  <si>
    <t>China</t>
  </si>
  <si>
    <t>Senegal</t>
  </si>
  <si>
    <t>Internacionales 6BM</t>
  </si>
  <si>
    <t>Arabia Saudita Móviles</t>
  </si>
  <si>
    <t>China Móviles</t>
  </si>
  <si>
    <t>Pakistán Móviles</t>
  </si>
  <si>
    <t>Senegal Móviles</t>
  </si>
  <si>
    <t>Internacionales 7</t>
  </si>
  <si>
    <t>Angola</t>
  </si>
  <si>
    <t>Burkina Faso</t>
  </si>
  <si>
    <t>Costa de Marfil</t>
  </si>
  <si>
    <t>Emiratos Árabes Unidos</t>
  </si>
  <si>
    <t>Kenya</t>
  </si>
  <si>
    <t>Liberia</t>
  </si>
  <si>
    <t>Mozambique</t>
  </si>
  <si>
    <t>Sudafrica</t>
  </si>
  <si>
    <t>Sudán</t>
  </si>
  <si>
    <t>Internacionales 7M</t>
  </si>
  <si>
    <t>Bangladesh Móviles</t>
  </si>
  <si>
    <t>Burkina Faso Móviles</t>
  </si>
  <si>
    <t>Costa de Marfil Móviles</t>
  </si>
  <si>
    <t>Emiratos Árabes Unidos Móvil</t>
  </si>
  <si>
    <t>Irán Móviles</t>
  </si>
  <si>
    <t>Iraq Móviles</t>
  </si>
  <si>
    <t>Jordania Móviles</t>
  </si>
  <si>
    <t>Kazajastán Móviles</t>
  </si>
  <si>
    <t>Kenya Móviles</t>
  </si>
  <si>
    <t>Kuwait Móviles</t>
  </si>
  <si>
    <t>Líbano Móviles</t>
  </si>
  <si>
    <t>Liberia Móviles</t>
  </si>
  <si>
    <t>Malawi Móviles</t>
  </si>
  <si>
    <t>Mozambique Móviles</t>
  </si>
  <si>
    <t>Nigeria Móviles</t>
  </si>
  <si>
    <t>Qatar Móviles</t>
  </si>
  <si>
    <t>Sudafrica Móviles</t>
  </si>
  <si>
    <t>Zaire Móviles</t>
  </si>
  <si>
    <t>Internacionales 8B</t>
  </si>
  <si>
    <t>Inmarsat B</t>
  </si>
  <si>
    <t>Nacionales - Única</t>
  </si>
  <si>
    <t>Nacionales</t>
  </si>
  <si>
    <t>Álava</t>
  </si>
  <si>
    <t>Albacete</t>
  </si>
  <si>
    <t>Alicante</t>
  </si>
  <si>
    <t>Almería</t>
  </si>
  <si>
    <t>Asturias</t>
  </si>
  <si>
    <t>Ávila</t>
  </si>
  <si>
    <t>Badajoz</t>
  </si>
  <si>
    <t>Baleares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</si>
  <si>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</si>
  <si>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</si>
  <si>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</si>
  <si>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</si>
  <si>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</si>
  <si>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</si>
  <si>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</si>
  <si>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</si>
  <si>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Cuenca</t>
  </si>
  <si>
    <t>Gerona</t>
  </si>
  <si>
    <t>Granada</t>
  </si>
  <si>
    <t>Guadalajara</t>
  </si>
  <si>
    <t>Guipúzcoa</t>
  </si>
  <si>
    <t>Huelva</t>
  </si>
  <si>
    <t>Huesca</t>
  </si>
  <si>
    <t>Jaén</t>
  </si>
  <si>
    <t>La Coruña</t>
  </si>
  <si>
    <t>La Rioja</t>
  </si>
  <si>
    <t>Las Palmas</t>
  </si>
  <si>
    <t>León</t>
  </si>
  <si>
    <t>Lérida</t>
  </si>
  <si>
    <t>Lugo</t>
  </si>
  <si>
    <t>Madrid</t>
  </si>
  <si>
    <t>Málaga</t>
  </si>
  <si>
    <t>Melilla</t>
  </si>
  <si>
    <t>Murcia</t>
  </si>
  <si>
    <t>Navarra</t>
  </si>
  <si>
    <t>Orense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</si>
  <si>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</si>
  <si>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</si>
  <si>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</si>
  <si>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</si>
  <si>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</si>
  <si>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</si>
  <si>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</si>
  <si>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</si>
  <si>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</si>
  <si>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</si>
  <si>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</si>
  <si>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</si>
  <si>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</si>
  <si>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</si>
  <si>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</si>
  <si>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ONO Provinciales - Única</t>
  </si>
  <si>
    <t>VF-ONO Provinciales</t>
  </si>
  <si>
    <t>Barcelona</t>
  </si>
  <si>
    <t>IP-Geograficas - Única</t>
  </si>
  <si>
    <t>IP-Geográficos</t>
  </si>
  <si>
    <t>IP-Geográfico</t>
  </si>
  <si>
    <t>Provinciales - Única</t>
  </si>
  <si>
    <t>Acceso a Internet</t>
  </si>
  <si>
    <t>Atención al Cliente</t>
  </si>
  <si>
    <t>Atención Post-Venta</t>
  </si>
  <si>
    <t>Especial Atención al Cliente</t>
  </si>
  <si>
    <t>Servicio de Inf. y Ventas</t>
  </si>
  <si>
    <t>Tfno. Información gratuito</t>
  </si>
  <si>
    <t>Amena</t>
  </si>
  <si>
    <t>At. Comercial</t>
  </si>
  <si>
    <t>At. Empresas</t>
  </si>
  <si>
    <t>Atencion al cliente</t>
  </si>
  <si>
    <t>Atención al cliente</t>
  </si>
  <si>
    <t>Att. al Cliente</t>
  </si>
  <si>
    <t>Bomberos Prov.</t>
  </si>
  <si>
    <t>COMUNITEL</t>
  </si>
  <si>
    <t>Emergencia</t>
  </si>
  <si>
    <t>EUSKALTEL S.A.</t>
  </si>
  <si>
    <t>FirstMark</t>
  </si>
  <si>
    <t>Grupo Vodafone</t>
  </si>
  <si>
    <t>Inf. Movistar</t>
  </si>
  <si>
    <t>Inf. Uni2</t>
  </si>
  <si>
    <t>Info.Of.Com.Tel</t>
  </si>
  <si>
    <t>Jazztel</t>
  </si>
  <si>
    <t>Jazztel Telecom.</t>
  </si>
  <si>
    <t>Pol. Autonómica</t>
  </si>
  <si>
    <t>R. GALICIA</t>
  </si>
  <si>
    <t>Servicio al Cliente Vodafone Empresas</t>
  </si>
  <si>
    <t>TELE2</t>
  </si>
  <si>
    <t>Telefónica</t>
  </si>
  <si>
    <t>Valencia Cable</t>
  </si>
  <si>
    <t>Tarificación Adicional (Prestador) - Única</t>
  </si>
  <si>
    <t>Tarificación Adicional (Prestador)</t>
  </si>
  <si>
    <t>Línea 803 NUMINTEC</t>
  </si>
  <si>
    <t>Línea 803 WORLD PREMIUM</t>
  </si>
  <si>
    <t>Línea 807 ADVANCED VOICE</t>
  </si>
  <si>
    <t>Línea 807 CATTEL</t>
  </si>
  <si>
    <t>Línea 807 DIALOGA</t>
  </si>
  <si>
    <t>Línea 807 EAGERTECH</t>
  </si>
  <si>
    <t>Línea 807 ELECTRONIC GRP</t>
  </si>
  <si>
    <t>Línea 807 GLOBALCOM</t>
  </si>
  <si>
    <t>Línea 807 INTERNET GLOBAL</t>
  </si>
  <si>
    <t>Línea 807 JET MULTIMEDIA</t>
  </si>
  <si>
    <t>Línea 807 MASVOZ TELECOMUNICACIONES</t>
  </si>
  <si>
    <t>Línea 807 PREMIUM NMBRS</t>
  </si>
  <si>
    <t>Línea 807 SINERGYNE GLOBAL</t>
  </si>
  <si>
    <t>Línea 807 VF-ONO</t>
  </si>
  <si>
    <t>Línea 807 Vodafone</t>
  </si>
  <si>
    <t>Línea 807 WORLD PREMIUM</t>
  </si>
  <si>
    <t>Consultas servicios VF-ONO</t>
  </si>
  <si>
    <t>Otros Destinos - Única</t>
  </si>
  <si>
    <t>BT Telecomunicaciones</t>
  </si>
  <si>
    <t>Colt Telecom</t>
  </si>
  <si>
    <t>Jazztel Telecomunicaciones</t>
  </si>
  <si>
    <t>MENTA</t>
  </si>
  <si>
    <t>Adm General Estado</t>
  </si>
  <si>
    <t>Att. Municipal</t>
  </si>
  <si>
    <t>Bomberos Local.</t>
  </si>
  <si>
    <t>Fuera de tu tarifa a móviles</t>
  </si>
  <si>
    <t>Guardia Civil</t>
  </si>
  <si>
    <t>Inf. Autonómica</t>
  </si>
  <si>
    <t>Línea 704</t>
  </si>
  <si>
    <t>Línea 803 N.3 Soporte</t>
  </si>
  <si>
    <t>Línea 807 N.1 Soporte</t>
  </si>
  <si>
    <t>Línea 807 N.2 Soporte</t>
  </si>
  <si>
    <t>Línea 807 N.3 Soporte</t>
  </si>
  <si>
    <t>Línea 807 Soporte</t>
  </si>
  <si>
    <t>Polic.municipal</t>
  </si>
  <si>
    <t>Policía</t>
  </si>
  <si>
    <t>Urgenc. Insalud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</si>
</sst>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#,##0.0"/>
    <numFmt numFmtId="167" formatCode="#,##0.00&quot; &quot;[$€-C0A];[Red]&quot;-&quot;#,##0.00&quot; &quot;[$€-C0A]"/>
    <numFmt numFmtId="168" formatCode="_-* #,##0.0000\ &quot;€&quot;_-;\-* #,##0.0000\ &quot;€&quot;_-;_-* &quot;-&quot;????\ &quot;€&quot;_-;_-@_-"/>
    <numFmt numFmtId="169" formatCode="_-* #,##0\ &quot;€&quot;_-;\-* #,##0\ &quot;€&quot;_-;_-* &quot;-&quot;??\ &quot;€&quot;_-;_-@_-"/>
  </numFmts>
  <fonts count="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i/>
      <u/>
      <sz val="11"/>
      <color rgb="FF000000"/>
      <name val="Arial1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4D93D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23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165" fontId="10" fillId="0" borderId="0"/>
    <xf numFmtId="167" fontId="10" fillId="0" borderId="0"/>
    <xf numFmtId="0" fontId="10" fillId="0" borderId="0"/>
    <xf numFmtId="167" fontId="3" fillId="0" borderId="0"/>
    <xf numFmtId="167" fontId="3" fillId="2" borderId="0"/>
    <xf numFmtId="167" fontId="3" fillId="0" borderId="0" applyFont="0" applyFill="0" applyBorder="0" applyAlignment="0" applyProtection="0"/>
    <xf numFmtId="167" fontId="15" fillId="0" borderId="0" applyBorder="0" applyProtection="0"/>
    <xf numFmtId="167" fontId="16" fillId="0" borderId="0" applyBorder="0" applyProtection="0"/>
    <xf numFmtId="167" fontId="17" fillId="0" borderId="0" applyNumberFormat="0" applyBorder="0" applyProtection="0">
      <alignment horizontal="center"/>
    </xf>
    <xf numFmtId="167" fontId="17" fillId="0" borderId="0" applyNumberFormat="0" applyBorder="0" applyProtection="0">
      <alignment horizontal="center" textRotation="90"/>
    </xf>
    <xf numFmtId="167" fontId="18" fillId="0" borderId="0" applyNumberFormat="0" applyFill="0" applyBorder="0" applyAlignment="0" applyProtection="0"/>
    <xf numFmtId="167" fontId="3" fillId="0" borderId="0"/>
    <xf numFmtId="167" fontId="2" fillId="0" borderId="0"/>
    <xf numFmtId="167" fontId="3" fillId="0" borderId="0"/>
    <xf numFmtId="167" fontId="2" fillId="0" borderId="0"/>
    <xf numFmtId="167" fontId="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19" fillId="0" borderId="0"/>
    <xf numFmtId="9" fontId="3" fillId="0" borderId="0" applyFont="0" applyFill="0" applyBorder="0" applyAlignment="0" applyProtection="0"/>
    <xf numFmtId="167" fontId="20" fillId="0" borderId="0" applyNumberFormat="0" applyBorder="0" applyProtection="0"/>
    <xf numFmtId="167" fontId="20" fillId="0" borderId="0" applyBorder="0" applyProtection="0"/>
    <xf numFmtId="0" fontId="3" fillId="0" borderId="0"/>
    <xf numFmtId="0" fontId="10" fillId="0" borderId="0"/>
    <xf numFmtId="0" fontId="19" fillId="0" borderId="0"/>
    <xf numFmtId="167" fontId="3" fillId="0" borderId="0"/>
    <xf numFmtId="167" fontId="3" fillId="0" borderId="0"/>
    <xf numFmtId="167" fontId="3" fillId="2" borderId="0"/>
    <xf numFmtId="167" fontId="3" fillId="2" borderId="0"/>
    <xf numFmtId="167" fontId="3" fillId="0" borderId="0" applyFont="0" applyFill="0" applyBorder="0" applyAlignment="0" applyProtection="0"/>
    <xf numFmtId="167" fontId="15" fillId="0" borderId="0" applyBorder="0" applyProtection="0"/>
    <xf numFmtId="167" fontId="16" fillId="0" borderId="0" applyBorder="0" applyProtection="0"/>
    <xf numFmtId="167" fontId="17" fillId="0" borderId="0" applyNumberFormat="0" applyBorder="0" applyProtection="0">
      <alignment horizontal="center"/>
    </xf>
    <xf numFmtId="167" fontId="17" fillId="0" borderId="0" applyNumberFormat="0" applyBorder="0" applyProtection="0">
      <alignment horizontal="center" textRotation="90"/>
    </xf>
    <xf numFmtId="167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/>
    <xf numFmtId="167" fontId="3" fillId="0" borderId="0"/>
    <xf numFmtId="167" fontId="10" fillId="0" borderId="0"/>
    <xf numFmtId="167" fontId="3" fillId="0" borderId="0"/>
    <xf numFmtId="167" fontId="2" fillId="0" borderId="0"/>
    <xf numFmtId="167" fontId="2" fillId="0" borderId="0"/>
    <xf numFmtId="167" fontId="3" fillId="0" borderId="0"/>
    <xf numFmtId="167" fontId="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10" fillId="0" borderId="0"/>
    <xf numFmtId="167" fontId="10" fillId="0" borderId="0"/>
    <xf numFmtId="9" fontId="1" fillId="0" borderId="0" applyFont="0" applyFill="0" applyBorder="0" applyAlignment="0" applyProtection="0"/>
    <xf numFmtId="167" fontId="20" fillId="0" borderId="0" applyNumberFormat="0" applyBorder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0" fillId="0" borderId="0"/>
    <xf numFmtId="0" fontId="3" fillId="0" borderId="0"/>
    <xf numFmtId="0" fontId="3" fillId="2" borderId="0"/>
    <xf numFmtId="0" fontId="3" fillId="0" borderId="0"/>
    <xf numFmtId="0" fontId="2" fillId="0" borderId="0"/>
    <xf numFmtId="167" fontId="10" fillId="0" borderId="0"/>
    <xf numFmtId="0" fontId="2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167" fontId="10" fillId="0" borderId="0"/>
    <xf numFmtId="167" fontId="10" fillId="0" borderId="0"/>
    <xf numFmtId="0" fontId="3" fillId="0" borderId="0"/>
    <xf numFmtId="44" fontId="19" fillId="0" borderId="0" applyFont="0" applyFill="0" applyBorder="0" applyAlignment="0" applyProtection="0"/>
    <xf numFmtId="0" fontId="1" fillId="0" borderId="0"/>
    <xf numFmtId="0" fontId="10" fillId="0" borderId="0"/>
    <xf numFmtId="0" fontId="19" fillId="0" borderId="0"/>
    <xf numFmtId="0" fontId="3" fillId="0" borderId="0"/>
    <xf numFmtId="0" fontId="19" fillId="0" borderId="0"/>
    <xf numFmtId="0" fontId="16" fillId="0" borderId="0" applyNumberFormat="0" applyBorder="0" applyAlignment="0"/>
    <xf numFmtId="0" fontId="21" fillId="0" borderId="0"/>
    <xf numFmtId="0" fontId="10" fillId="0" borderId="0"/>
    <xf numFmtId="165" fontId="10" fillId="0" borderId="0"/>
    <xf numFmtId="0" fontId="3" fillId="0" borderId="0"/>
    <xf numFmtId="0" fontId="10" fillId="0" borderId="0"/>
    <xf numFmtId="165" fontId="10" fillId="0" borderId="0"/>
    <xf numFmtId="4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44" fontId="10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18" applyFont="1" applyAlignment="1">
      <alignment vertical="center"/>
    </xf>
    <xf numFmtId="44" fontId="0" fillId="0" borderId="0" xfId="17" applyFont="1"/>
    <xf numFmtId="0" fontId="24" fillId="0" borderId="0" xfId="0" applyFont="1"/>
    <xf numFmtId="0" fontId="22" fillId="0" borderId="2" xfId="120" applyFont="1" applyBorder="1"/>
    <xf numFmtId="0" fontId="22" fillId="0" borderId="2" xfId="120" applyFont="1" applyBorder="1" applyAlignment="1">
      <alignment horizontal="right"/>
    </xf>
    <xf numFmtId="44" fontId="24" fillId="0" borderId="0" xfId="17" applyFont="1"/>
    <xf numFmtId="44" fontId="22" fillId="5" borderId="1" xfId="17" applyFont="1" applyFill="1" applyBorder="1" applyAlignment="1">
      <alignment horizontal="center"/>
    </xf>
    <xf numFmtId="44" fontId="22" fillId="0" borderId="2" xfId="17" applyFont="1" applyBorder="1" applyAlignment="1">
      <alignment horizontal="right"/>
    </xf>
    <xf numFmtId="0" fontId="22" fillId="0" borderId="3" xfId="120" applyFont="1" applyBorder="1"/>
    <xf numFmtId="0" fontId="22" fillId="0" borderId="3" xfId="120" applyFont="1" applyBorder="1" applyAlignment="1">
      <alignment horizontal="right"/>
    </xf>
    <xf numFmtId="44" fontId="22" fillId="0" borderId="3" xfId="17" applyFont="1" applyBorder="1" applyAlignment="1">
      <alignment horizontal="right"/>
    </xf>
    <xf numFmtId="0" fontId="25" fillId="6" borderId="1" xfId="120" applyFont="1" applyFill="1" applyBorder="1" applyAlignment="1">
      <alignment horizontal="center"/>
    </xf>
    <xf numFmtId="44" fontId="25" fillId="6" borderId="1" xfId="17" applyFont="1" applyFill="1" applyBorder="1" applyAlignment="1">
      <alignment horizontal="center"/>
    </xf>
    <xf numFmtId="0" fontId="22" fillId="5" borderId="1" xfId="121" applyFont="1" applyFill="1" applyBorder="1" applyAlignment="1">
      <alignment horizontal="center"/>
    </xf>
    <xf numFmtId="0" fontId="22" fillId="0" borderId="2" xfId="121" applyFont="1" applyBorder="1"/>
    <xf numFmtId="0" fontId="22" fillId="0" borderId="2" xfId="121" applyFont="1" applyBorder="1" applyAlignment="1">
      <alignment horizontal="right"/>
    </xf>
    <xf numFmtId="0" fontId="22" fillId="0" borderId="3" xfId="121" applyFont="1" applyBorder="1"/>
    <xf numFmtId="0" fontId="22" fillId="0" borderId="3" xfId="121" applyFont="1" applyBorder="1" applyAlignment="1">
      <alignment horizontal="right"/>
    </xf>
    <xf numFmtId="164" fontId="22" fillId="5" borderId="1" xfId="119" applyFont="1" applyFill="1" applyBorder="1" applyAlignment="1">
      <alignment horizontal="center"/>
    </xf>
    <xf numFmtId="164" fontId="22" fillId="0" borderId="2" xfId="119" applyFont="1" applyBorder="1" applyAlignment="1">
      <alignment horizontal="right"/>
    </xf>
    <xf numFmtId="164" fontId="22" fillId="0" borderId="3" xfId="119" applyFont="1" applyBorder="1" applyAlignment="1">
      <alignment horizontal="right"/>
    </xf>
    <xf numFmtId="164" fontId="0" fillId="0" borderId="0" xfId="119" applyFont="1"/>
    <xf numFmtId="0" fontId="24" fillId="0" borderId="0" xfId="0" pivotButton="1" applyFont="1"/>
    <xf numFmtId="164" fontId="24" fillId="0" borderId="0" xfId="119" applyFont="1"/>
    <xf numFmtId="0" fontId="24" fillId="0" borderId="0" xfId="0" applyFont="1" applyAlignment="1">
      <alignment horizontal="left"/>
    </xf>
    <xf numFmtId="0" fontId="23" fillId="0" borderId="0" xfId="0" applyFont="1"/>
    <xf numFmtId="0" fontId="7" fillId="0" borderId="0" xfId="0" applyFont="1" applyAlignment="1">
      <alignment horizontal="left" vertical="center" wrapText="1"/>
    </xf>
    <xf numFmtId="168" fontId="8" fillId="0" borderId="0" xfId="0" applyNumberFormat="1" applyFont="1" applyAlignment="1">
      <alignment vertical="center"/>
    </xf>
    <xf numFmtId="167" fontId="7" fillId="0" borderId="0" xfId="72" applyFont="1" applyAlignment="1">
      <alignment vertical="center" wrapText="1"/>
    </xf>
    <xf numFmtId="167" fontId="7" fillId="0" borderId="0" xfId="72" applyFont="1" applyAlignment="1">
      <alignment horizontal="center" vertical="center" wrapText="1"/>
    </xf>
    <xf numFmtId="167" fontId="12" fillId="0" borderId="0" xfId="72" applyFont="1" applyAlignment="1">
      <alignment vertical="center"/>
    </xf>
    <xf numFmtId="167" fontId="8" fillId="0" borderId="0" xfId="72" applyFont="1" applyAlignment="1">
      <alignment vertical="center"/>
    </xf>
    <xf numFmtId="0" fontId="0" fillId="0" borderId="4" xfId="0" applyBorder="1"/>
    <xf numFmtId="167" fontId="3" fillId="0" borderId="0" xfId="72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166" fontId="6" fillId="0" borderId="0" xfId="72" applyNumberFormat="1" applyFont="1" applyAlignment="1">
      <alignment horizontal="left" vertical="center"/>
    </xf>
    <xf numFmtId="0" fontId="28" fillId="9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44" fontId="14" fillId="3" borderId="5" xfId="0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7" fillId="0" borderId="5" xfId="0" applyNumberFormat="1" applyFont="1" applyBorder="1" applyAlignment="1">
      <alignment horizontal="left" vertical="center" wrapText="1"/>
    </xf>
    <xf numFmtId="169" fontId="7" fillId="0" borderId="5" xfId="0" applyNumberFormat="1" applyFont="1" applyBorder="1" applyAlignment="1">
      <alignment horizontal="left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vertical="center"/>
    </xf>
    <xf numFmtId="169" fontId="14" fillId="3" borderId="5" xfId="17" applyNumberFormat="1" applyFont="1" applyFill="1" applyBorder="1" applyAlignment="1">
      <alignment vertical="center"/>
    </xf>
    <xf numFmtId="44" fontId="7" fillId="4" borderId="5" xfId="122" applyFont="1" applyFill="1" applyBorder="1" applyAlignment="1">
      <alignment horizontal="center" vertical="center" wrapText="1"/>
    </xf>
    <xf numFmtId="44" fontId="7" fillId="10" borderId="5" xfId="17" applyFont="1" applyFill="1" applyBorder="1" applyAlignment="1">
      <alignment horizontal="center" vertical="center" wrapText="1"/>
    </xf>
    <xf numFmtId="44" fontId="7" fillId="10" borderId="8" xfId="17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28" fillId="12" borderId="5" xfId="18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1" fillId="0" borderId="0" xfId="18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4" borderId="0" xfId="20" applyFont="1" applyFill="1" applyAlignment="1">
      <alignment horizontal="left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5" xfId="18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 wrapText="1"/>
    </xf>
    <xf numFmtId="44" fontId="7" fillId="10" borderId="9" xfId="17" applyFont="1" applyFill="1" applyBorder="1" applyAlignment="1">
      <alignment horizontal="center" vertical="center" wrapText="1"/>
    </xf>
    <xf numFmtId="44" fontId="14" fillId="3" borderId="8" xfId="0" applyNumberFormat="1" applyFont="1" applyFill="1" applyBorder="1" applyAlignment="1">
      <alignment horizontal="center" vertical="center"/>
    </xf>
    <xf numFmtId="44" fontId="14" fillId="3" borderId="9" xfId="0" applyNumberFormat="1" applyFont="1" applyFill="1" applyBorder="1" applyAlignment="1">
      <alignment horizontal="center" vertical="center"/>
    </xf>
  </cellXfs>
  <cellStyles count="123">
    <cellStyle name="%" xfId="6" xr:uid="{00000000-0005-0000-0000-000000000000}"/>
    <cellStyle name="% 2" xfId="50" xr:uid="{00000000-0005-0000-0000-000001000000}"/>
    <cellStyle name="% 2 2" xfId="83" xr:uid="{00000000-0005-0000-0000-000002000000}"/>
    <cellStyle name="% 3" xfId="51" xr:uid="{00000000-0005-0000-0000-000003000000}"/>
    <cellStyle name="% 4" xfId="82" xr:uid="{00000000-0005-0000-0000-000004000000}"/>
    <cellStyle name="% 5" xfId="24" xr:uid="{00000000-0005-0000-0000-000005000000}"/>
    <cellStyle name="ColorCabeceraTexto" xfId="7" xr:uid="{00000000-0005-0000-0000-000006000000}"/>
    <cellStyle name="ColorCabeceraTexto 2" xfId="52" xr:uid="{00000000-0005-0000-0000-000007000000}"/>
    <cellStyle name="ColorCabeceraTexto 3" xfId="53" xr:uid="{00000000-0005-0000-0000-000008000000}"/>
    <cellStyle name="ColorCabeceraTexto 4" xfId="89" xr:uid="{00000000-0005-0000-0000-000009000000}"/>
    <cellStyle name="ColorCabeceraTexto 5" xfId="25" xr:uid="{00000000-0005-0000-0000-00000A000000}"/>
    <cellStyle name="Diseño" xfId="104" xr:uid="{00000000-0005-0000-0000-00000B000000}"/>
    <cellStyle name="Estilo 1" xfId="84" xr:uid="{00000000-0005-0000-0000-00000C000000}"/>
    <cellStyle name="Euro" xfId="5" xr:uid="{00000000-0005-0000-0000-00000D000000}"/>
    <cellStyle name="Euro 2" xfId="54" xr:uid="{00000000-0005-0000-0000-00000E000000}"/>
    <cellStyle name="Euro 2 2" xfId="86" xr:uid="{00000000-0005-0000-0000-00000F000000}"/>
    <cellStyle name="Euro 3" xfId="85" xr:uid="{00000000-0005-0000-0000-000010000000}"/>
    <cellStyle name="Euro 4" xfId="96" xr:uid="{00000000-0005-0000-0000-000011000000}"/>
    <cellStyle name="Euro 5" xfId="26" xr:uid="{00000000-0005-0000-0000-000012000000}"/>
    <cellStyle name="Excel Built-in Hyperlink" xfId="27" xr:uid="{00000000-0005-0000-0000-000013000000}"/>
    <cellStyle name="Excel Built-in Hyperlink 2" xfId="55" xr:uid="{00000000-0005-0000-0000-000014000000}"/>
    <cellStyle name="Excel Built-in Normal" xfId="28" xr:uid="{00000000-0005-0000-0000-000015000000}"/>
    <cellStyle name="Excel Built-in Normal 2" xfId="56" xr:uid="{00000000-0005-0000-0000-000016000000}"/>
    <cellStyle name="Heading" xfId="29" xr:uid="{00000000-0005-0000-0000-000017000000}"/>
    <cellStyle name="Heading 2" xfId="57" xr:uid="{00000000-0005-0000-0000-000018000000}"/>
    <cellStyle name="Heading1" xfId="30" xr:uid="{00000000-0005-0000-0000-000019000000}"/>
    <cellStyle name="Heading1 2" xfId="58" xr:uid="{00000000-0005-0000-0000-00001A000000}"/>
    <cellStyle name="Hipervínculo 2" xfId="31" xr:uid="{00000000-0005-0000-0000-00001B000000}"/>
    <cellStyle name="Hipervínculo 2 2" xfId="59" xr:uid="{00000000-0005-0000-0000-00001C000000}"/>
    <cellStyle name="Millares" xfId="119" builtinId="3"/>
    <cellStyle name="Millares 2" xfId="8" xr:uid="{00000000-0005-0000-0000-00001E000000}"/>
    <cellStyle name="Millares 2 2" xfId="60" xr:uid="{00000000-0005-0000-0000-00001F000000}"/>
    <cellStyle name="Millares 2 3" xfId="79" xr:uid="{00000000-0005-0000-0000-000020000000}"/>
    <cellStyle name="Moneda" xfId="17" builtinId="4"/>
    <cellStyle name="Moneda 2" xfId="9" xr:uid="{00000000-0005-0000-0000-000022000000}"/>
    <cellStyle name="Moneda 2 2" xfId="61" xr:uid="{00000000-0005-0000-0000-000023000000}"/>
    <cellStyle name="Moneda 2 3" xfId="78" xr:uid="{00000000-0005-0000-0000-000024000000}"/>
    <cellStyle name="Moneda 2 4" xfId="105" xr:uid="{00000000-0005-0000-0000-000025000000}"/>
    <cellStyle name="Moneda 3" xfId="118" xr:uid="{00000000-0005-0000-0000-000026000000}"/>
    <cellStyle name="Moneda 3 4" xfId="122" xr:uid="{B8DB6F24-7D66-4384-AF57-3FBF3A577A9F}"/>
    <cellStyle name="Neutro" xfId="10" xr:uid="{00000000-0005-0000-0000-000027000000}"/>
    <cellStyle name="Neutro 2" xfId="62" xr:uid="{00000000-0005-0000-0000-000028000000}"/>
    <cellStyle name="Neutro 3" xfId="63" xr:uid="{00000000-0005-0000-0000-000029000000}"/>
    <cellStyle name="Neutro 4" xfId="94" xr:uid="{00000000-0005-0000-0000-00002A000000}"/>
    <cellStyle name="Neutro 5" xfId="32" xr:uid="{00000000-0005-0000-0000-00002B000000}"/>
    <cellStyle name="Normal" xfId="0" builtinId="0"/>
    <cellStyle name="Normal 10" xfId="64" xr:uid="{00000000-0005-0000-0000-00002D000000}"/>
    <cellStyle name="Normal 11" xfId="22" xr:uid="{00000000-0005-0000-0000-00002E000000}"/>
    <cellStyle name="Normal 12" xfId="47" xr:uid="{00000000-0005-0000-0000-00002F000000}"/>
    <cellStyle name="Normal 13" xfId="87" xr:uid="{00000000-0005-0000-0000-000030000000}"/>
    <cellStyle name="Normal 14" xfId="92" xr:uid="{00000000-0005-0000-0000-000031000000}"/>
    <cellStyle name="Normal 15" xfId="101" xr:uid="{00000000-0005-0000-0000-000032000000}"/>
    <cellStyle name="Normal 16" xfId="103" xr:uid="{00000000-0005-0000-0000-000033000000}"/>
    <cellStyle name="Normal 17" xfId="102" xr:uid="{00000000-0005-0000-0000-000034000000}"/>
    <cellStyle name="Normal 18" xfId="111" xr:uid="{00000000-0005-0000-0000-000035000000}"/>
    <cellStyle name="Normal 19" xfId="112" xr:uid="{00000000-0005-0000-0000-000036000000}"/>
    <cellStyle name="Normal 2" xfId="2" xr:uid="{00000000-0005-0000-0000-000037000000}"/>
    <cellStyle name="Normal 2 10" xfId="11" xr:uid="{00000000-0005-0000-0000-000038000000}"/>
    <cellStyle name="Normal 2 10 2" xfId="65" xr:uid="{00000000-0005-0000-0000-000039000000}"/>
    <cellStyle name="Normal 2 10 3" xfId="100" xr:uid="{00000000-0005-0000-0000-00003A000000}"/>
    <cellStyle name="Normal 2 10 4" xfId="34" xr:uid="{00000000-0005-0000-0000-00003B000000}"/>
    <cellStyle name="Normal 2 2" xfId="3" xr:uid="{00000000-0005-0000-0000-00003C000000}"/>
    <cellStyle name="Normal 2 2 2" xfId="12" xr:uid="{00000000-0005-0000-0000-00003D000000}"/>
    <cellStyle name="Normal 2 2 2 2" xfId="66" xr:uid="{00000000-0005-0000-0000-00003E000000}"/>
    <cellStyle name="Normal 2 2 2 3" xfId="91" xr:uid="{00000000-0005-0000-0000-00003F000000}"/>
    <cellStyle name="Normal 2 2 2 4" xfId="36" xr:uid="{00000000-0005-0000-0000-000040000000}"/>
    <cellStyle name="Normal 2 2 3" xfId="67" xr:uid="{00000000-0005-0000-0000-000041000000}"/>
    <cellStyle name="Normal 2 2 4" xfId="95" xr:uid="{00000000-0005-0000-0000-000042000000}"/>
    <cellStyle name="Normal 2 2 5" xfId="35" xr:uid="{00000000-0005-0000-0000-000043000000}"/>
    <cellStyle name="Normal 2 3" xfId="4" xr:uid="{00000000-0005-0000-0000-000044000000}"/>
    <cellStyle name="Normal 2 3 2" xfId="68" xr:uid="{00000000-0005-0000-0000-000045000000}"/>
    <cellStyle name="Normal 2 3 3" xfId="90" xr:uid="{00000000-0005-0000-0000-000046000000}"/>
    <cellStyle name="Normal 2 3 4" xfId="37" xr:uid="{00000000-0005-0000-0000-000047000000}"/>
    <cellStyle name="Normal 2 4" xfId="69" xr:uid="{00000000-0005-0000-0000-000048000000}"/>
    <cellStyle name="Normal 2 5" xfId="23" xr:uid="{00000000-0005-0000-0000-000049000000}"/>
    <cellStyle name="Normal 2 6" xfId="93" xr:uid="{00000000-0005-0000-0000-00004A000000}"/>
    <cellStyle name="Normal 2 7" xfId="33" xr:uid="{00000000-0005-0000-0000-00004B000000}"/>
    <cellStyle name="Normal 3" xfId="1" xr:uid="{00000000-0005-0000-0000-00004C000000}"/>
    <cellStyle name="Normal 3 2" xfId="15" xr:uid="{00000000-0005-0000-0000-00004D000000}"/>
    <cellStyle name="Normal 3 2 2" xfId="99" xr:uid="{00000000-0005-0000-0000-00004E000000}"/>
    <cellStyle name="Normal 3 2 3" xfId="39" xr:uid="{00000000-0005-0000-0000-00004F000000}"/>
    <cellStyle name="Normal 3 3" xfId="20" xr:uid="{00000000-0005-0000-0000-000050000000}"/>
    <cellStyle name="Normal 3 3 2" xfId="70" xr:uid="{00000000-0005-0000-0000-000051000000}"/>
    <cellStyle name="Normal 3 3 3" xfId="116" xr:uid="{00000000-0005-0000-0000-000052000000}"/>
    <cellStyle name="Normal 3 4" xfId="80" xr:uid="{00000000-0005-0000-0000-000053000000}"/>
    <cellStyle name="Normal 3 5" xfId="97" xr:uid="{00000000-0005-0000-0000-000054000000}"/>
    <cellStyle name="Normal 3 6" xfId="106" xr:uid="{00000000-0005-0000-0000-000055000000}"/>
    <cellStyle name="Normal 3 7" xfId="38" xr:uid="{00000000-0005-0000-0000-000056000000}"/>
    <cellStyle name="Normal 33" xfId="113" xr:uid="{00000000-0005-0000-0000-000057000000}"/>
    <cellStyle name="Normal 36" xfId="114" xr:uid="{00000000-0005-0000-0000-000058000000}"/>
    <cellStyle name="Normal 4" xfId="13" xr:uid="{00000000-0005-0000-0000-000059000000}"/>
    <cellStyle name="Normal 4 2" xfId="71" xr:uid="{00000000-0005-0000-0000-00005A000000}"/>
    <cellStyle name="Normal 4 3" xfId="72" xr:uid="{00000000-0005-0000-0000-00005B000000}"/>
    <cellStyle name="Normal 4 4" xfId="98" xr:uid="{00000000-0005-0000-0000-00005C000000}"/>
    <cellStyle name="Normal 4 5" xfId="107" xr:uid="{00000000-0005-0000-0000-00005D000000}"/>
    <cellStyle name="Normal 4 6" xfId="40" xr:uid="{00000000-0005-0000-0000-00005E000000}"/>
    <cellStyle name="Normal 5" xfId="16" xr:uid="{00000000-0005-0000-0000-00005F000000}"/>
    <cellStyle name="Normal 5 2" xfId="19" xr:uid="{00000000-0005-0000-0000-000060000000}"/>
    <cellStyle name="Normal 5 2 2" xfId="42" xr:uid="{00000000-0005-0000-0000-000061000000}"/>
    <cellStyle name="Normal 5 2 3" xfId="115" xr:uid="{00000000-0005-0000-0000-000062000000}"/>
    <cellStyle name="Normal 5 3" xfId="73" xr:uid="{00000000-0005-0000-0000-000063000000}"/>
    <cellStyle name="Normal 5 4" xfId="88" xr:uid="{00000000-0005-0000-0000-000064000000}"/>
    <cellStyle name="Normal 5 5" xfId="108" xr:uid="{00000000-0005-0000-0000-000065000000}"/>
    <cellStyle name="Normal 5 6" xfId="41" xr:uid="{00000000-0005-0000-0000-000066000000}"/>
    <cellStyle name="Normal 6" xfId="21" xr:uid="{00000000-0005-0000-0000-000067000000}"/>
    <cellStyle name="Normal 6 2" xfId="49" xr:uid="{00000000-0005-0000-0000-000068000000}"/>
    <cellStyle name="Normal 6 3" xfId="43" xr:uid="{00000000-0005-0000-0000-000069000000}"/>
    <cellStyle name="Normal 6 4" xfId="117" xr:uid="{00000000-0005-0000-0000-00006A000000}"/>
    <cellStyle name="Normal 7" xfId="48" xr:uid="{00000000-0005-0000-0000-00006B000000}"/>
    <cellStyle name="Normal 7 2" xfId="109" xr:uid="{00000000-0005-0000-0000-00006C000000}"/>
    <cellStyle name="Normal 8" xfId="74" xr:uid="{00000000-0005-0000-0000-00006D000000}"/>
    <cellStyle name="Normal 8 2" xfId="110" xr:uid="{00000000-0005-0000-0000-00006E000000}"/>
    <cellStyle name="Normal 9" xfId="75" xr:uid="{00000000-0005-0000-0000-00006F000000}"/>
    <cellStyle name="Normal_Cuotas Sept 2018" xfId="120" xr:uid="{00000000-0005-0000-0000-000070000000}"/>
    <cellStyle name="Normal_Trafico Pliego" xfId="121" xr:uid="{00000000-0005-0000-0000-000071000000}"/>
    <cellStyle name="Normal_WAN PAISES-2" xfId="18" xr:uid="{00000000-0005-0000-0000-000072000000}"/>
    <cellStyle name="Porcentaje 2" xfId="14" xr:uid="{00000000-0005-0000-0000-000073000000}"/>
    <cellStyle name="Porcentaje 2 2" xfId="44" xr:uid="{00000000-0005-0000-0000-000074000000}"/>
    <cellStyle name="Porcentaje 2 2 2" xfId="76" xr:uid="{00000000-0005-0000-0000-000075000000}"/>
    <cellStyle name="Porcentaje 2 3" xfId="81" xr:uid="{00000000-0005-0000-0000-000076000000}"/>
    <cellStyle name="Result" xfId="45" xr:uid="{00000000-0005-0000-0000-000077000000}"/>
    <cellStyle name="Result 2" xfId="77" xr:uid="{00000000-0005-0000-0000-000078000000}"/>
    <cellStyle name="Result2" xfId="46" xr:uid="{00000000-0005-0000-0000-000079000000}"/>
  </cellStyles>
  <dxfs count="1">
    <dxf>
      <font>
        <sz val="10"/>
      </font>
    </dxf>
  </dxfs>
  <tableStyles count="0" defaultTableStyle="TableStyleMedium2" defaultPivotStyle="PivotStyleLight16"/>
  <colors>
    <mruColors>
      <color rgb="FFC5D9F1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3445.522311805558" createdVersion="3" refreshedVersion="3" minRefreshableVersion="3" recordCount="277" xr:uid="{00000000-000A-0000-FFFF-FFFF09000000}">
  <cacheSource type="worksheet">
    <worksheetSource ref="A1:K278" sheet="Trafico ONO Pliego"/>
  </cacheSource>
  <cacheFields count="11">
    <cacheField name="PLIEGO" numFmtId="0">
      <sharedItems count="12">
        <s v="A móviles"/>
        <s v="A número 800/900"/>
        <s v="A números 901"/>
        <s v="A números 902"/>
        <s v="Buzon Corporativo"/>
        <s v="Internacionales"/>
        <s v="Interprovinciales"/>
        <s v="Provinciales"/>
        <s v="Resto de tráfico"/>
        <s v="Tarificación adicional"/>
        <s v="Serv. información operadores"/>
        <s v="Serv. información y emergencia"/>
      </sharedItems>
    </cacheField>
    <cacheField name="OPERADOR" numFmtId="0">
      <sharedItems containsSemiMixedTypes="0" containsString="0" containsNumber="1" containsInteger="1" minValue="11" maxValue="11"/>
    </cacheField>
    <cacheField name="TIPO_TRAFICO" numFmtId="0">
      <sharedItems/>
    </cacheField>
    <cacheField name="TIPO_LLAMADA" numFmtId="0">
      <sharedItems count="1">
        <s v="Tarifa ONO Empresas PLUS"/>
      </sharedItems>
    </cacheField>
    <cacheField name="TIPO_DESTINO" numFmtId="0">
      <sharedItems count="36">
        <s v="Móviles"/>
        <s v="Servicios Gratuitos"/>
        <s v="Otros Destinos"/>
        <s v="Buzón de voz"/>
        <s v="Internacionales 0"/>
        <s v="Internacionales 0M"/>
        <s v="Internacionales 1A"/>
        <s v="Internacionales 1AM"/>
        <s v="Internacionales 1B"/>
        <s v="Internacionales 1BM"/>
        <s v="Internacionales 2A"/>
        <s v="Internacionales 2AM"/>
        <s v="Internacionales 2BM"/>
        <s v="Internacionales 3A"/>
        <s v="Internacionales 3AM"/>
        <s v="Internacionales 3B"/>
        <s v="Internacionales 3BM"/>
        <s v="Internacionales 4A"/>
        <s v="Internacionales 4B"/>
        <s v="Internacionales 4BM"/>
        <s v="Internacionales 5A"/>
        <s v="Internacionales 5AM"/>
        <s v="Internacionales 5B"/>
        <s v="Internacionales 5BM"/>
        <s v="Internacionales 6A"/>
        <s v="Internacionales 6AM"/>
        <s v="Internacionales 6B"/>
        <s v="Internacionales 6BM"/>
        <s v="Internacionales 7"/>
        <s v="Internacionales 7M"/>
        <s v="Internacionales 8B"/>
        <s v="Nacionales"/>
        <s v="VF-ONO Provinciales"/>
        <s v="IP-Geográficos"/>
        <s v="Provinciales"/>
        <s v="Tarificación Adicional (Prestador)"/>
      </sharedItems>
    </cacheField>
    <cacheField name="OPERADOR_DESTINO" numFmtId="0">
      <sharedItems count="270">
        <s v="Jazztel Móviles"/>
        <s v="KPN Spain Móviles"/>
        <s v="Más Móvil Móviles"/>
        <s v="Orange Móviles"/>
        <s v="Telefónica Móviles"/>
        <s v="Vodafone Móviles"/>
        <s v="Yoigo Móviles"/>
        <s v="Línea 800 internacional"/>
        <s v="Línea 800"/>
        <s v="Línea 800 Vodafone"/>
        <s v="Línea 900"/>
        <s v="Línea 900 N.1"/>
        <s v="Línea 900 VF-ONO"/>
        <s v="Línea 900 Vodafone"/>
        <s v="Línea 901"/>
        <s v="Línea 902"/>
        <s v="Línea 902 N.1"/>
        <s v="Línea 902 VF-ONO"/>
        <s v="Línea 902 Vodafone"/>
        <s v="Buzón de voz"/>
        <s v="Andorra"/>
        <s v="Andorra Móviles"/>
        <s v="Alemania"/>
        <s v="Francia"/>
        <s v="Portugal"/>
        <s v="Reino Unido"/>
        <s v="Alemania Móviles"/>
        <s v="Francia Móviles"/>
        <s v="Portugal Móviles"/>
        <s v="Reino Unido Móviles"/>
        <s v="Austria"/>
        <s v="Bélgica"/>
        <s v="Dinamarca"/>
        <s v="Finlandia"/>
        <s v="Grecia"/>
        <s v="Irlanda"/>
        <s v="Italia"/>
        <s v="Países Bajos"/>
        <s v="Suecia"/>
        <s v="Austria Móviles"/>
        <s v="Bélgica Móviles"/>
        <s v="Dinamarca Móviles"/>
        <s v="Finlandia Móviles"/>
        <s v="Grecia Móviles"/>
        <s v="Irlanda Móviles"/>
        <s v="Italia Móviles"/>
        <s v="Países Bajos Móviles"/>
        <s v="Suecia Móviles"/>
        <s v="Suiza"/>
        <s v="Suiza Móviles"/>
        <s v="Noruega Móviles"/>
        <s v="Hungría"/>
        <s v="Marruecos"/>
        <s v="Polonia"/>
        <s v="República Checa"/>
        <s v="Hungría Móviles"/>
        <s v="Marruecos Móviles"/>
        <s v="Polonia Móviles"/>
        <s v="República Checa Móviles"/>
        <s v="Bulgaria"/>
        <s v="Croacia"/>
        <s v="Eslovenia"/>
        <s v="Moldavia"/>
        <s v="Rusia"/>
        <s v="Turquía"/>
        <s v="Ucrania"/>
        <s v="Argelia Móviles"/>
        <s v="Bielorrusia Móviles"/>
        <s v="Bulgaria Móviles"/>
        <s v="Estonia Móviles"/>
        <s v="Macedonia Móviles"/>
        <s v="Rumania Móviles"/>
        <s v="Rusia Móviles"/>
        <s v="Serbia Móviles"/>
        <s v="Ucrania Móviles"/>
        <s v="EEUU"/>
        <s v="Canadá"/>
        <s v="Dominicana Rep."/>
        <s v="Dominicana Rep. Móviles"/>
        <s v="Argentina"/>
        <s v="Bolivia"/>
        <s v="Brasil"/>
        <s v="Chile"/>
        <s v="Colombia"/>
        <s v="El Salvador"/>
        <s v="Guatemala"/>
        <s v="Méjico"/>
        <s v="Panamá"/>
        <s v="Perú"/>
        <s v="Argentina Móviles"/>
        <s v="Bolivia Móviles"/>
        <s v="Brasil Móviles"/>
        <s v="Chile Móviles"/>
        <s v="Colombia Móviles"/>
        <s v="Guatemala Móviles"/>
        <s v="Honduras Móviles"/>
        <s v="Méjico Móviles"/>
        <s v="Nicaragua Móviles"/>
        <s v="Panamá Móviles"/>
        <s v="Paraguay Móviles"/>
        <s v="Venezuela Móviles"/>
        <s v="Ecuador"/>
        <s v="Guinea Ecuatorial"/>
        <s v="Uruguay"/>
        <s v="Ecuador Móviles"/>
        <s v="Guadalupe Móviles"/>
        <s v="Guayana Móviles"/>
        <s v="Uruguay Móviles"/>
        <s v="Australia"/>
        <s v="Corea Rep."/>
        <s v="Filipinas"/>
        <s v="Hong Kong"/>
        <s v="India"/>
        <s v="Israel"/>
        <s v="Nueva Zelanda"/>
        <s v="Tailandia"/>
        <s v="Egipto Móviles"/>
        <s v="India Móviles"/>
        <s v="Israel Móviles"/>
        <s v="China"/>
        <s v="Senegal"/>
        <s v="Arabia Saudita Móviles"/>
        <s v="China Móviles"/>
        <s v="Pakistán Móviles"/>
        <s v="Senegal Móviles"/>
        <s v="Angola"/>
        <s v="Burkina Faso"/>
        <s v="Costa de Marfil"/>
        <s v="Emiratos Árabes Unidos"/>
        <s v="Kenya"/>
        <s v="Liberia"/>
        <s v="Mozambique"/>
        <s v="Sudafrica"/>
        <s v="Sudán"/>
        <s v="Bangladesh Móviles"/>
        <s v="Burkina Faso Móviles"/>
        <s v="Costa de Marfil Móviles"/>
        <s v="Emiratos Árabes Unidos Móvil"/>
        <s v="Irán Móviles"/>
        <s v="Iraq Móviles"/>
        <s v="Jordania Móviles"/>
        <s v="Kazajastán Móviles"/>
        <s v="Kenya Móviles"/>
        <s v="Kuwait Móviles"/>
        <s v="Líbano Móviles"/>
        <s v="Liberia Móviles"/>
        <s v="Malawi Móviles"/>
        <s v="Mozambique Móviles"/>
        <s v="Nigeria Móviles"/>
        <s v="Qatar Móviles"/>
        <s v="Sudafrica Móviles"/>
        <s v="Zaire Móviles"/>
        <s v="Inmarsat B"/>
        <s v="Álava"/>
        <s v="Albacete"/>
        <s v="Alicante"/>
        <s v="Almería"/>
        <s v="Asturias"/>
        <s v="Ávila"/>
        <s v="Badajoz"/>
        <s v="Baleares"/>
        <s v="Burgos"/>
        <s v="Cáceres"/>
        <s v="Cádiz"/>
        <s v="Cantabria"/>
        <s v="Castellón"/>
        <s v="Ceuta"/>
        <s v="Ciudad Real"/>
        <s v="Córdoba"/>
        <s v="Cuenca"/>
        <s v="Gerona"/>
        <s v="Granada"/>
        <s v="Guadalajara"/>
        <s v="Guipúzcoa"/>
        <s v="Huelva"/>
        <s v="Huesca"/>
        <s v="Jaén"/>
        <s v="La Coruña"/>
        <s v="La Rioja"/>
        <s v="Las Palmas"/>
        <s v="León"/>
        <s v="Lérida"/>
        <s v="Lugo"/>
        <s v="Madrid"/>
        <s v="Málaga"/>
        <s v="Melilla"/>
        <s v="Murcia"/>
        <s v="Navarra"/>
        <s v="Orense"/>
        <s v="Palencia"/>
        <s v="Pontevedra"/>
        <s v="Salamanca"/>
        <s v="Santa Cruz de Tenerife"/>
        <s v="Segovia"/>
        <s v="Sevilla"/>
        <s v="Soria"/>
        <s v="Tarragona"/>
        <s v="Teruel"/>
        <s v="Toledo"/>
        <s v="Valencia"/>
        <s v="Valladolid"/>
        <s v="Vizcaya"/>
        <s v="Zamora"/>
        <s v="Zaragoza"/>
        <s v="Barcelona"/>
        <s v="IP-Geográfico"/>
        <s v="Acceso a Internet"/>
        <s v="Atención al Cliente"/>
        <s v="Atención Post-Venta"/>
        <s v="Especial Atención al Cliente"/>
        <s v="Servicio de Inf. y Ventas"/>
        <s v="Tfno. Información gratuito"/>
        <s v="Amena"/>
        <s v="At. Comercial"/>
        <s v="At. Empresas"/>
        <s v="Atencion al cliente"/>
        <s v="Att. al Cliente"/>
        <s v="Bomberos Prov."/>
        <s v="COMUNITEL"/>
        <s v="Emergencia"/>
        <s v="EUSKALTEL S.A."/>
        <s v="FirstMark"/>
        <s v="Grupo Vodafone"/>
        <s v="Inf. Movistar"/>
        <s v="Inf. Uni2"/>
        <s v="Info.Of.Com.Tel"/>
        <s v="Jazztel"/>
        <s v="Jazztel Telecom."/>
        <s v="Pol. Autonómica"/>
        <s v="R. GALICIA"/>
        <s v="Servicio al Cliente Vodafone Empresas"/>
        <s v="TELE2"/>
        <s v="Telefónica"/>
        <s v="Valencia Cable"/>
        <s v="Línea 803 NUMINTEC"/>
        <s v="Línea 803 WORLD PREMIUM"/>
        <s v="Línea 807 ADVANCED VOICE"/>
        <s v="Línea 807 CATTEL"/>
        <s v="Línea 807 DIALOGA"/>
        <s v="Línea 807 EAGERTECH"/>
        <s v="Línea 807 ELECTRONIC GRP"/>
        <s v="Línea 807 GLOBALCOM"/>
        <s v="Línea 807 INTERNET GLOBAL"/>
        <s v="Línea 807 JET MULTIMEDIA"/>
        <s v="Línea 807 MASVOZ TELECOMUNICACIONES"/>
        <s v="Línea 807 PREMIUM NMBRS"/>
        <s v="Línea 807 SINERGYNE GLOBAL"/>
        <s v="Línea 807 VF-ONO"/>
        <s v="Línea 807 Vodafone"/>
        <s v="Línea 807 WORLD PREMIUM"/>
        <s v="Consultas servicios VF-ONO"/>
        <s v="BT Telecomunicaciones"/>
        <s v="Colt Telecom"/>
        <s v="Jazztel Telecomunicaciones"/>
        <s v="MENTA"/>
        <s v="Adm General Estado"/>
        <s v="Att. Municipal"/>
        <s v="Bomberos Local."/>
        <s v="Fuera de tu tarifa a móviles"/>
        <s v="Guardia Civil"/>
        <s v="Inf. Autonómica"/>
        <s v="Línea 704"/>
        <s v="Línea 803 N.3 Soporte"/>
        <s v="Línea 807 N.1 Soporte"/>
        <s v="Línea 807 N.2 Soporte"/>
        <s v="Línea 807 N.3 Soporte"/>
        <s v="Línea 807 Soporte"/>
        <s v="Polic.municipal"/>
        <s v="Policía"/>
        <s v="Urgenc. Insalud"/>
      </sharedItems>
    </cacheField>
    <cacheField name="UNIDADES" numFmtId="0">
      <sharedItems/>
    </cacheField>
    <cacheField name="LLAMADAS" numFmtId="0">
      <sharedItems containsSemiMixedTypes="0" containsString="0" containsNumber="1" containsInteger="1" minValue="1" maxValue="349525"/>
    </cacheField>
    <cacheField name="DURACION" numFmtId="164">
      <sharedItems containsSemiMixedTypes="0" containsString="0" containsNumber="1" minValue="0" maxValue="819464.32120000001"/>
    </cacheField>
    <cacheField name="IMPORTE" numFmtId="44">
      <sharedItems containsSemiMixedTypes="0" containsString="0" containsNumber="1" minValue="0" maxValue="21207.302"/>
    </cacheField>
    <cacheField name="PACTADO" numFmtId="44">
      <sharedItems containsSemiMixedTypes="0" containsString="0" containsNumber="1" minValue="0" maxValue="11718.33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n v="11"/>
    <s v="Móviles - Única"/>
    <x v="0"/>
    <x v="0"/>
    <x v="0"/>
    <s v="Minutos"/>
    <n v="8"/>
    <n v="7.4499000000000004"/>
    <n v="1.23"/>
    <n v="0.61460000000000004"/>
  </r>
  <r>
    <x v="0"/>
    <n v="11"/>
    <s v="Móviles - Única"/>
    <x v="0"/>
    <x v="0"/>
    <x v="1"/>
    <s v="Minutos"/>
    <n v="2"/>
    <n v="1.9"/>
    <n v="0.314"/>
    <n v="0.15679999999999999"/>
  </r>
  <r>
    <x v="0"/>
    <n v="11"/>
    <s v="Móviles - Única"/>
    <x v="0"/>
    <x v="0"/>
    <x v="2"/>
    <s v="Minutos"/>
    <n v="4"/>
    <n v="10.7666"/>
    <n v="1.776"/>
    <n v="0.88819999999999999"/>
  </r>
  <r>
    <x v="0"/>
    <n v="11"/>
    <s v="Móviles - Única"/>
    <x v="0"/>
    <x v="0"/>
    <x v="3"/>
    <s v="Minutos"/>
    <n v="24"/>
    <n v="16.316500000000001"/>
    <n v="2.5680000000000001"/>
    <n v="1.3462000000000001"/>
  </r>
  <r>
    <x v="0"/>
    <n v="11"/>
    <s v="Móviles - Única"/>
    <x v="0"/>
    <x v="0"/>
    <x v="4"/>
    <s v="Minutos"/>
    <n v="64"/>
    <n v="54.350200000000001"/>
    <n v="8.2289999999999992"/>
    <n v="4.4836999999999998"/>
  </r>
  <r>
    <x v="0"/>
    <n v="11"/>
    <s v="Móviles - Única"/>
    <x v="0"/>
    <x v="0"/>
    <x v="5"/>
    <s v="Minutos"/>
    <n v="45"/>
    <n v="44.650399999999998"/>
    <n v="6.7960000000000003"/>
    <n v="3.6836000000000002"/>
  </r>
  <r>
    <x v="0"/>
    <n v="11"/>
    <s v="Móviles - Única"/>
    <x v="0"/>
    <x v="0"/>
    <x v="6"/>
    <s v="Minutos"/>
    <n v="5"/>
    <n v="5.5"/>
    <n v="1.238"/>
    <n v="0.45369999999999999"/>
  </r>
  <r>
    <x v="1"/>
    <n v="11"/>
    <s v="Servicios Gratuitos - Mini"/>
    <x v="0"/>
    <x v="1"/>
    <x v="7"/>
    <s v="Minutos"/>
    <n v="55"/>
    <n v="403.9162"/>
    <n v="0"/>
    <n v="0"/>
  </r>
  <r>
    <x v="1"/>
    <n v="11"/>
    <s v="Servicios Gratuitos - Única"/>
    <x v="0"/>
    <x v="1"/>
    <x v="8"/>
    <s v="Minutos"/>
    <n v="1318"/>
    <n v="12644.918299999999"/>
    <n v="0"/>
    <n v="0"/>
  </r>
  <r>
    <x v="1"/>
    <n v="11"/>
    <s v="Servicios Gratuitos - Única"/>
    <x v="0"/>
    <x v="1"/>
    <x v="9"/>
    <s v="Minutos"/>
    <n v="3"/>
    <n v="6.6166"/>
    <n v="0"/>
    <n v="0"/>
  </r>
  <r>
    <x v="1"/>
    <n v="11"/>
    <s v="Servicios Gratuitos - Única"/>
    <x v="0"/>
    <x v="1"/>
    <x v="10"/>
    <s v="Minutos"/>
    <n v="6"/>
    <n v="33.033299999999997"/>
    <n v="0"/>
    <n v="0"/>
  </r>
  <r>
    <x v="1"/>
    <n v="11"/>
    <s v="Servicios Gratuitos - Única"/>
    <x v="0"/>
    <x v="1"/>
    <x v="11"/>
    <s v="Minutos"/>
    <n v="13184"/>
    <n v="66169.563299999994"/>
    <n v="0"/>
    <n v="0"/>
  </r>
  <r>
    <x v="1"/>
    <n v="11"/>
    <s v="Servicios Gratuitos - Única"/>
    <x v="0"/>
    <x v="1"/>
    <x v="12"/>
    <s v="Minutos"/>
    <n v="10"/>
    <n v="12.2834"/>
    <n v="0"/>
    <n v="0"/>
  </r>
  <r>
    <x v="1"/>
    <n v="11"/>
    <s v="Servicios Gratuitos - Única"/>
    <x v="0"/>
    <x v="1"/>
    <x v="13"/>
    <s v="Minutos"/>
    <n v="66"/>
    <n v="208.66659999999999"/>
    <n v="0"/>
    <n v="0"/>
  </r>
  <r>
    <x v="2"/>
    <n v="11"/>
    <s v="Otros Destinos - Mini"/>
    <x v="0"/>
    <x v="2"/>
    <x v="14"/>
    <s v="Minutos"/>
    <n v="283"/>
    <n v="799.41750000000002"/>
    <n v="45.314999999999998"/>
    <n v="45.314999999999998"/>
  </r>
  <r>
    <x v="2"/>
    <n v="11"/>
    <s v="Otros Destinos - Normal"/>
    <x v="0"/>
    <x v="2"/>
    <x v="14"/>
    <s v="Minutos"/>
    <n v="3608"/>
    <n v="10610.0969"/>
    <n v="579.01"/>
    <n v="579.01"/>
  </r>
  <r>
    <x v="3"/>
    <n v="11"/>
    <s v="Otros Destinos - Mini"/>
    <x v="0"/>
    <x v="2"/>
    <x v="15"/>
    <s v="Minutos"/>
    <n v="2"/>
    <n v="3.5167000000000002"/>
    <n v="0.47699999999999998"/>
    <n v="0.47699999999999998"/>
  </r>
  <r>
    <x v="3"/>
    <n v="11"/>
    <s v="Otros Destinos - Mini"/>
    <x v="0"/>
    <x v="2"/>
    <x v="16"/>
    <s v="Minutos"/>
    <n v="5047"/>
    <n v="3618.2118999999998"/>
    <n v="798.64300000000003"/>
    <n v="798.64300000000003"/>
  </r>
  <r>
    <x v="3"/>
    <n v="11"/>
    <s v="Otros Destinos - Mini"/>
    <x v="0"/>
    <x v="2"/>
    <x v="17"/>
    <s v="Minutos"/>
    <n v="3"/>
    <n v="21.9834"/>
    <n v="2.0059999999999998"/>
    <n v="2.0059999999999998"/>
  </r>
  <r>
    <x v="3"/>
    <n v="11"/>
    <s v="Otros Destinos - Mini"/>
    <x v="0"/>
    <x v="2"/>
    <x v="18"/>
    <s v="Minutos"/>
    <n v="4"/>
    <n v="4.5332999999999997"/>
    <n v="0.76200000000000001"/>
    <n v="0.76200000000000001"/>
  </r>
  <r>
    <x v="3"/>
    <n v="11"/>
    <s v="Otros Destinos - Normal"/>
    <x v="0"/>
    <x v="2"/>
    <x v="15"/>
    <s v="Minutos"/>
    <n v="26"/>
    <n v="58.433500000000002"/>
    <n v="7.19"/>
    <n v="7.19"/>
  </r>
  <r>
    <x v="3"/>
    <n v="11"/>
    <s v="Otros Destinos - Normal"/>
    <x v="0"/>
    <x v="2"/>
    <x v="16"/>
    <s v="Minutos"/>
    <n v="21442"/>
    <n v="76131.0046"/>
    <n v="8085.6580000000004"/>
    <n v="8085.6580000000004"/>
  </r>
  <r>
    <x v="3"/>
    <n v="11"/>
    <s v="Otros Destinos - Normal"/>
    <x v="0"/>
    <x v="2"/>
    <x v="17"/>
    <s v="Minutos"/>
    <n v="47"/>
    <n v="178.55"/>
    <n v="18.626000000000001"/>
    <n v="18.626000000000001"/>
  </r>
  <r>
    <x v="3"/>
    <n v="11"/>
    <s v="Otros Destinos - Normal"/>
    <x v="0"/>
    <x v="2"/>
    <x v="18"/>
    <s v="Minutos"/>
    <n v="203"/>
    <n v="592.11659999999995"/>
    <n v="66.611000000000004"/>
    <n v="66.611000000000004"/>
  </r>
  <r>
    <x v="4"/>
    <n v="11"/>
    <s v="Buzón de voz - Mini"/>
    <x v="0"/>
    <x v="3"/>
    <x v="19"/>
    <s v="Minutos"/>
    <n v="149"/>
    <n v="22.483899999999998"/>
    <n v="0"/>
    <n v="0"/>
  </r>
  <r>
    <x v="5"/>
    <n v="11"/>
    <s v="Internacionales - Única"/>
    <x v="0"/>
    <x v="4"/>
    <x v="20"/>
    <s v="Minutos"/>
    <n v="416"/>
    <n v="1654.4675"/>
    <n v="120.03"/>
    <n v="104.2325"/>
  </r>
  <r>
    <x v="5"/>
    <n v="11"/>
    <s v="Internacionales - Única"/>
    <x v="0"/>
    <x v="5"/>
    <x v="21"/>
    <s v="Minutos"/>
    <n v="595"/>
    <n v="1687.4829999999999"/>
    <n v="421.25400000000002"/>
    <n v="354.37139999999999"/>
  </r>
  <r>
    <x v="5"/>
    <n v="11"/>
    <s v="Internacionales - Única"/>
    <x v="0"/>
    <x v="6"/>
    <x v="22"/>
    <s v="Minutos"/>
    <n v="280"/>
    <n v="1295.3832"/>
    <n v="90.396000000000001"/>
    <n v="81.609700000000004"/>
  </r>
  <r>
    <x v="5"/>
    <n v="11"/>
    <s v="Internacionales - Única"/>
    <x v="0"/>
    <x v="6"/>
    <x v="23"/>
    <s v="Minutos"/>
    <n v="341"/>
    <n v="2668.433"/>
    <n v="200.947"/>
    <n v="168.11179999999999"/>
  </r>
  <r>
    <x v="5"/>
    <n v="11"/>
    <s v="Internacionales - Única"/>
    <x v="0"/>
    <x v="6"/>
    <x v="24"/>
    <s v="Minutos"/>
    <n v="21"/>
    <n v="124.5668"/>
    <n v="9.4410000000000007"/>
    <n v="7.8478000000000003"/>
  </r>
  <r>
    <x v="5"/>
    <n v="11"/>
    <s v="Internacionales - Única"/>
    <x v="0"/>
    <x v="6"/>
    <x v="25"/>
    <s v="Minutos"/>
    <n v="469"/>
    <n v="2146.2660999999998"/>
    <n v="161.327"/>
    <n v="135.21610000000001"/>
  </r>
  <r>
    <x v="5"/>
    <n v="11"/>
    <s v="Internacionales - Única"/>
    <x v="0"/>
    <x v="7"/>
    <x v="26"/>
    <s v="Minutos"/>
    <n v="126"/>
    <n v="597.23360000000002"/>
    <n v="152.19"/>
    <n v="125.419"/>
  </r>
  <r>
    <x v="5"/>
    <n v="11"/>
    <s v="Internacionales - Única"/>
    <x v="0"/>
    <x v="7"/>
    <x v="27"/>
    <s v="Minutos"/>
    <n v="354"/>
    <n v="1428.3661"/>
    <n v="348.87"/>
    <n v="299.95699999999999"/>
  </r>
  <r>
    <x v="5"/>
    <n v="11"/>
    <s v="Internacionales - Única"/>
    <x v="0"/>
    <x v="7"/>
    <x v="28"/>
    <s v="Minutos"/>
    <n v="42"/>
    <n v="335.00020000000001"/>
    <n v="86.894999999999996"/>
    <n v="70.349999999999994"/>
  </r>
  <r>
    <x v="5"/>
    <n v="11"/>
    <s v="Internacionales - Única"/>
    <x v="0"/>
    <x v="7"/>
    <x v="29"/>
    <s v="Minutos"/>
    <n v="182"/>
    <n v="599.33389999999997"/>
    <n v="150.66"/>
    <n v="125.86"/>
  </r>
  <r>
    <x v="5"/>
    <n v="11"/>
    <s v="Internacionales - Única"/>
    <x v="0"/>
    <x v="8"/>
    <x v="30"/>
    <s v="Minutos"/>
    <n v="5"/>
    <n v="67.366600000000005"/>
    <n v="5.7910000000000004"/>
    <n v="4.2441000000000004"/>
  </r>
  <r>
    <x v="5"/>
    <n v="11"/>
    <s v="Internacionales - Única"/>
    <x v="0"/>
    <x v="8"/>
    <x v="31"/>
    <s v="Minutos"/>
    <n v="453"/>
    <n v="955.01729999999998"/>
    <n v="69.652000000000001"/>
    <n v="60.166699999999999"/>
  </r>
  <r>
    <x v="5"/>
    <n v="11"/>
    <s v="Internacionales - Única"/>
    <x v="0"/>
    <x v="8"/>
    <x v="32"/>
    <s v="Minutos"/>
    <n v="14"/>
    <n v="97.75"/>
    <n v="7.2389999999999999"/>
    <n v="6.1582999999999997"/>
  </r>
  <r>
    <x v="5"/>
    <n v="11"/>
    <s v="Internacionales - Única"/>
    <x v="0"/>
    <x v="8"/>
    <x v="33"/>
    <s v="Minutos"/>
    <n v="3"/>
    <n v="45.083399999999997"/>
    <n v="3.798"/>
    <n v="2.8403"/>
  </r>
  <r>
    <x v="5"/>
    <n v="11"/>
    <s v="Internacionales - Única"/>
    <x v="0"/>
    <x v="8"/>
    <x v="34"/>
    <s v="Minutos"/>
    <n v="18"/>
    <n v="68.633300000000006"/>
    <n v="5.0190000000000001"/>
    <n v="4.3239000000000001"/>
  </r>
  <r>
    <x v="5"/>
    <n v="11"/>
    <s v="Internacionales - Única"/>
    <x v="0"/>
    <x v="8"/>
    <x v="35"/>
    <s v="Minutos"/>
    <n v="141"/>
    <n v="146.25040000000001"/>
    <n v="9.7370000000000001"/>
    <n v="9.2139000000000006"/>
  </r>
  <r>
    <x v="5"/>
    <n v="11"/>
    <s v="Internacionales - Única"/>
    <x v="0"/>
    <x v="8"/>
    <x v="36"/>
    <s v="Minutos"/>
    <n v="114"/>
    <n v="1263.7999"/>
    <n v="104.26900000000001"/>
    <n v="79.619699999999995"/>
  </r>
  <r>
    <x v="5"/>
    <n v="11"/>
    <s v="Internacionales - Única"/>
    <x v="0"/>
    <x v="8"/>
    <x v="37"/>
    <s v="Minutos"/>
    <n v="90"/>
    <n v="671.85040000000004"/>
    <n v="52.323"/>
    <n v="42.326999999999998"/>
  </r>
  <r>
    <x v="5"/>
    <n v="11"/>
    <s v="Internacionales - Única"/>
    <x v="0"/>
    <x v="8"/>
    <x v="38"/>
    <s v="Minutos"/>
    <n v="13"/>
    <n v="139.04990000000001"/>
    <n v="9.0589999999999993"/>
    <n v="8.7600999999999996"/>
  </r>
  <r>
    <x v="5"/>
    <n v="11"/>
    <s v="Internacionales - Única"/>
    <x v="0"/>
    <x v="9"/>
    <x v="39"/>
    <s v="Minutos"/>
    <n v="30"/>
    <n v="215.78319999999999"/>
    <n v="51.982999999999997"/>
    <n v="45.314500000000002"/>
  </r>
  <r>
    <x v="5"/>
    <n v="11"/>
    <s v="Internacionales - Única"/>
    <x v="0"/>
    <x v="9"/>
    <x v="40"/>
    <s v="Minutos"/>
    <n v="27"/>
    <n v="151.35"/>
    <n v="36.677999999999997"/>
    <n v="31.7835"/>
  </r>
  <r>
    <x v="5"/>
    <n v="11"/>
    <s v="Internacionales - Única"/>
    <x v="0"/>
    <x v="9"/>
    <x v="41"/>
    <s v="Minutos"/>
    <n v="23"/>
    <n v="247.73320000000001"/>
    <n v="59.44"/>
    <n v="52.024000000000001"/>
  </r>
  <r>
    <x v="5"/>
    <n v="11"/>
    <s v="Internacionales - Única"/>
    <x v="0"/>
    <x v="9"/>
    <x v="42"/>
    <s v="Minutos"/>
    <n v="3"/>
    <n v="10.833399999999999"/>
    <n v="3.105"/>
    <n v="2.2749999999999999"/>
  </r>
  <r>
    <x v="5"/>
    <n v="11"/>
    <s v="Internacionales - Única"/>
    <x v="0"/>
    <x v="9"/>
    <x v="43"/>
    <s v="Minutos"/>
    <n v="4"/>
    <n v="49.55"/>
    <n v="10.557"/>
    <n v="10.4055"/>
  </r>
  <r>
    <x v="5"/>
    <n v="11"/>
    <s v="Internacionales - Única"/>
    <x v="0"/>
    <x v="9"/>
    <x v="44"/>
    <s v="Minutos"/>
    <n v="35"/>
    <n v="177.9666"/>
    <n v="46.613999999999997"/>
    <n v="37.372999999999998"/>
  </r>
  <r>
    <x v="5"/>
    <n v="11"/>
    <s v="Internacionales - Única"/>
    <x v="0"/>
    <x v="9"/>
    <x v="45"/>
    <s v="Minutos"/>
    <n v="95"/>
    <n v="537.69979999999998"/>
    <n v="144.80000000000001"/>
    <n v="112.917"/>
  </r>
  <r>
    <x v="5"/>
    <n v="11"/>
    <s v="Internacionales - Única"/>
    <x v="0"/>
    <x v="9"/>
    <x v="46"/>
    <s v="Minutos"/>
    <n v="90"/>
    <n v="657.65009999999995"/>
    <n v="165.71700000000001"/>
    <n v="138.10650000000001"/>
  </r>
  <r>
    <x v="5"/>
    <n v="11"/>
    <s v="Internacionales - Única"/>
    <x v="0"/>
    <x v="9"/>
    <x v="47"/>
    <s v="Minutos"/>
    <n v="20"/>
    <n v="194.4502"/>
    <n v="52.655999999999999"/>
    <n v="40.834499999999998"/>
  </r>
  <r>
    <x v="5"/>
    <n v="11"/>
    <s v="Internacionales - Única"/>
    <x v="0"/>
    <x v="10"/>
    <x v="48"/>
    <s v="Minutos"/>
    <n v="161"/>
    <n v="1054.1335999999999"/>
    <n v="80.400999999999996"/>
    <n v="66.411100000000005"/>
  </r>
  <r>
    <x v="5"/>
    <n v="11"/>
    <s v="Internacionales - Única"/>
    <x v="0"/>
    <x v="11"/>
    <x v="49"/>
    <s v="Minutos"/>
    <n v="152"/>
    <n v="648.58349999999996"/>
    <n v="158.273"/>
    <n v="136.20249999999999"/>
  </r>
  <r>
    <x v="5"/>
    <n v="11"/>
    <s v="Internacionales - Única"/>
    <x v="0"/>
    <x v="12"/>
    <x v="50"/>
    <s v="Minutos"/>
    <n v="9"/>
    <n v="27.3"/>
    <n v="6.8540000000000001"/>
    <n v="5.7329999999999997"/>
  </r>
  <r>
    <x v="5"/>
    <n v="11"/>
    <s v="Internacionales - Única"/>
    <x v="0"/>
    <x v="13"/>
    <x v="51"/>
    <s v="Minutos"/>
    <n v="5"/>
    <n v="24.866800000000001"/>
    <n v="6.649"/>
    <n v="5.2220000000000004"/>
  </r>
  <r>
    <x v="5"/>
    <n v="11"/>
    <s v="Internacionales - Única"/>
    <x v="0"/>
    <x v="13"/>
    <x v="52"/>
    <s v="Minutos"/>
    <n v="4"/>
    <n v="8.2833000000000006"/>
    <n v="2.4849999999999999"/>
    <n v="1.7395"/>
  </r>
  <r>
    <x v="5"/>
    <n v="11"/>
    <s v="Internacionales - Única"/>
    <x v="0"/>
    <x v="13"/>
    <x v="53"/>
    <s v="Minutos"/>
    <n v="5"/>
    <n v="14.183299999999999"/>
    <n v="3.7120000000000002"/>
    <n v="2.9784999999999999"/>
  </r>
  <r>
    <x v="5"/>
    <n v="11"/>
    <s v="Internacionales - Única"/>
    <x v="0"/>
    <x v="13"/>
    <x v="54"/>
    <s v="Minutos"/>
    <n v="10"/>
    <n v="126.2668"/>
    <n v="32.134"/>
    <n v="26.515999999999998"/>
  </r>
  <r>
    <x v="5"/>
    <n v="11"/>
    <s v="Internacionales - Única"/>
    <x v="0"/>
    <x v="14"/>
    <x v="55"/>
    <s v="Minutos"/>
    <n v="4"/>
    <n v="39.183399999999999"/>
    <n v="8.23"/>
    <n v="8.2285000000000004"/>
  </r>
  <r>
    <x v="5"/>
    <n v="11"/>
    <s v="Internacionales - Única"/>
    <x v="0"/>
    <x v="14"/>
    <x v="56"/>
    <s v="Minutos"/>
    <n v="142"/>
    <n v="1604.15"/>
    <n v="372.70600000000002"/>
    <n v="336.87150000000003"/>
  </r>
  <r>
    <x v="5"/>
    <n v="11"/>
    <s v="Internacionales - Única"/>
    <x v="0"/>
    <x v="14"/>
    <x v="57"/>
    <s v="Minutos"/>
    <n v="24"/>
    <n v="16.2499"/>
    <n v="4.298"/>
    <n v="3.4125000000000001"/>
  </r>
  <r>
    <x v="5"/>
    <n v="11"/>
    <s v="Internacionales - Única"/>
    <x v="0"/>
    <x v="14"/>
    <x v="58"/>
    <s v="Minutos"/>
    <n v="9"/>
    <n v="24.583300000000001"/>
    <n v="5.2"/>
    <n v="5.1624999999999996"/>
  </r>
  <r>
    <x v="5"/>
    <n v="11"/>
    <s v="Internacionales - Única"/>
    <x v="0"/>
    <x v="15"/>
    <x v="59"/>
    <s v="Minutos"/>
    <n v="3"/>
    <n v="0.65010000000000001"/>
    <n v="0.13700000000000001"/>
    <n v="0.13650000000000001"/>
  </r>
  <r>
    <x v="5"/>
    <n v="11"/>
    <s v="Internacionales - Única"/>
    <x v="0"/>
    <x v="15"/>
    <x v="60"/>
    <s v="Minutos"/>
    <n v="1"/>
    <n v="10.183299999999999"/>
    <n v="2.1389999999999998"/>
    <n v="2.1385000000000001"/>
  </r>
  <r>
    <x v="5"/>
    <n v="11"/>
    <s v="Internacionales - Única"/>
    <x v="0"/>
    <x v="15"/>
    <x v="61"/>
    <s v="Minutos"/>
    <n v="13"/>
    <n v="3.0832999999999999"/>
    <n v="0.88900000000000001"/>
    <n v="0.64749999999999996"/>
  </r>
  <r>
    <x v="5"/>
    <n v="11"/>
    <s v="Internacionales - Única"/>
    <x v="0"/>
    <x v="15"/>
    <x v="62"/>
    <s v="Minutos"/>
    <n v="2"/>
    <n v="2.1833999999999998"/>
    <n v="0.65500000000000003"/>
    <n v="0.45850000000000002"/>
  </r>
  <r>
    <x v="5"/>
    <n v="11"/>
    <s v="Internacionales - Única"/>
    <x v="0"/>
    <x v="15"/>
    <x v="63"/>
    <s v="Minutos"/>
    <n v="3"/>
    <n v="10.283300000000001"/>
    <n v="3.085"/>
    <n v="2.1595"/>
  </r>
  <r>
    <x v="5"/>
    <n v="11"/>
    <s v="Internacionales - Única"/>
    <x v="0"/>
    <x v="15"/>
    <x v="64"/>
    <s v="Minutos"/>
    <n v="6"/>
    <n v="21.583300000000001"/>
    <n v="4.5890000000000004"/>
    <n v="4.5324999999999998"/>
  </r>
  <r>
    <x v="5"/>
    <n v="11"/>
    <s v="Internacionales - Única"/>
    <x v="0"/>
    <x v="15"/>
    <x v="65"/>
    <s v="Minutos"/>
    <n v="1"/>
    <n v="3.1166999999999998"/>
    <n v="0.65500000000000003"/>
    <n v="0.65449999999999997"/>
  </r>
  <r>
    <x v="5"/>
    <n v="11"/>
    <s v="Internacionales - Única"/>
    <x v="0"/>
    <x v="16"/>
    <x v="66"/>
    <s v="Minutos"/>
    <n v="9"/>
    <n v="25.116700000000002"/>
    <n v="5.2770000000000001"/>
    <n v="5.2744999999999997"/>
  </r>
  <r>
    <x v="5"/>
    <n v="11"/>
    <s v="Internacionales - Única"/>
    <x v="0"/>
    <x v="16"/>
    <x v="67"/>
    <s v="Minutos"/>
    <n v="4"/>
    <n v="26.833300000000001"/>
    <n v="5.6360000000000001"/>
    <n v="5.6349999999999998"/>
  </r>
  <r>
    <x v="5"/>
    <n v="11"/>
    <s v="Internacionales - Única"/>
    <x v="0"/>
    <x v="16"/>
    <x v="68"/>
    <s v="Minutos"/>
    <n v="15"/>
    <n v="121.8169"/>
    <n v="36.322000000000003"/>
    <n v="25.581499999999998"/>
  </r>
  <r>
    <x v="5"/>
    <n v="11"/>
    <s v="Internacionales - Única"/>
    <x v="0"/>
    <x v="16"/>
    <x v="69"/>
    <s v="Minutos"/>
    <n v="1"/>
    <n v="1.67E-2"/>
    <n v="5.0000000000000001E-3"/>
    <n v="3.5000000000000001E-3"/>
  </r>
  <r>
    <x v="5"/>
    <n v="11"/>
    <s v="Internacionales - Única"/>
    <x v="0"/>
    <x v="16"/>
    <x v="70"/>
    <s v="Minutos"/>
    <n v="1"/>
    <n v="2.2667000000000002"/>
    <n v="0.68"/>
    <n v="0.47599999999999998"/>
  </r>
  <r>
    <x v="5"/>
    <n v="11"/>
    <s v="Internacionales - Única"/>
    <x v="0"/>
    <x v="16"/>
    <x v="71"/>
    <s v="Minutos"/>
    <n v="15"/>
    <n v="84.316800000000001"/>
    <n v="18.673999999999999"/>
    <n v="17.706499999999998"/>
  </r>
  <r>
    <x v="5"/>
    <n v="11"/>
    <s v="Internacionales - Única"/>
    <x v="0"/>
    <x v="16"/>
    <x v="72"/>
    <s v="Minutos"/>
    <n v="4"/>
    <n v="2.6166"/>
    <n v="0.78500000000000003"/>
    <n v="0.54949999999999999"/>
  </r>
  <r>
    <x v="5"/>
    <n v="11"/>
    <s v="Internacionales - Única"/>
    <x v="0"/>
    <x v="16"/>
    <x v="73"/>
    <s v="Minutos"/>
    <n v="1"/>
    <n v="0.43330000000000002"/>
    <n v="0.13"/>
    <n v="9.0999999999999998E-2"/>
  </r>
  <r>
    <x v="5"/>
    <n v="11"/>
    <s v="Internacionales - Única"/>
    <x v="0"/>
    <x v="16"/>
    <x v="74"/>
    <s v="Minutos"/>
    <n v="3"/>
    <n v="9.1333000000000002"/>
    <n v="2.2599999999999998"/>
    <n v="1.9179999999999999"/>
  </r>
  <r>
    <x v="5"/>
    <n v="11"/>
    <s v="Internacionales - Única"/>
    <x v="0"/>
    <x v="17"/>
    <x v="75"/>
    <s v="Minutos"/>
    <n v="1080"/>
    <n v="8690.9171999999999"/>
    <n v="633.76400000000001"/>
    <n v="547.52919999999995"/>
  </r>
  <r>
    <x v="5"/>
    <n v="11"/>
    <s v="Internacionales - Única"/>
    <x v="0"/>
    <x v="18"/>
    <x v="76"/>
    <s v="Minutos"/>
    <n v="36"/>
    <n v="163.3331"/>
    <n v="41.497"/>
    <n v="34.299999999999997"/>
  </r>
  <r>
    <x v="5"/>
    <n v="11"/>
    <s v="Internacionales - Única"/>
    <x v="0"/>
    <x v="18"/>
    <x v="77"/>
    <s v="Minutos"/>
    <n v="1"/>
    <n v="1.1499999999999999"/>
    <n v="0.34499999999999997"/>
    <n v="0.24149999999999999"/>
  </r>
  <r>
    <x v="5"/>
    <n v="11"/>
    <s v="Internacionales - Única"/>
    <x v="0"/>
    <x v="19"/>
    <x v="78"/>
    <s v="Minutos"/>
    <n v="1"/>
    <n v="1.85"/>
    <n v="0.55500000000000005"/>
    <n v="0.38850000000000001"/>
  </r>
  <r>
    <x v="5"/>
    <n v="11"/>
    <s v="Internacionales - Única"/>
    <x v="0"/>
    <x v="20"/>
    <x v="79"/>
    <s v="Minutos"/>
    <n v="28"/>
    <n v="340.0335"/>
    <n v="127.58"/>
    <n v="104.7303"/>
  </r>
  <r>
    <x v="5"/>
    <n v="11"/>
    <s v="Internacionales - Única"/>
    <x v="0"/>
    <x v="20"/>
    <x v="80"/>
    <s v="Minutos"/>
    <n v="16"/>
    <n v="175.33320000000001"/>
    <n v="57.585000000000001"/>
    <n v="54.002699999999997"/>
  </r>
  <r>
    <x v="5"/>
    <n v="11"/>
    <s v="Internacionales - Única"/>
    <x v="0"/>
    <x v="20"/>
    <x v="81"/>
    <s v="Minutos"/>
    <n v="5"/>
    <n v="46.133299999999998"/>
    <n v="15.071999999999999"/>
    <n v="14.209099999999999"/>
  </r>
  <r>
    <x v="5"/>
    <n v="11"/>
    <s v="Internacionales - Única"/>
    <x v="0"/>
    <x v="20"/>
    <x v="82"/>
    <s v="Minutos"/>
    <n v="6"/>
    <n v="47.683199999999999"/>
    <n v="14.826000000000001"/>
    <n v="14.6866"/>
  </r>
  <r>
    <x v="5"/>
    <n v="11"/>
    <s v="Internacionales - Única"/>
    <x v="0"/>
    <x v="20"/>
    <x v="83"/>
    <s v="Minutos"/>
    <n v="23"/>
    <n v="55.333399999999997"/>
    <n v="20.314"/>
    <n v="17.0427"/>
  </r>
  <r>
    <x v="5"/>
    <n v="11"/>
    <s v="Internacionales - Única"/>
    <x v="0"/>
    <x v="20"/>
    <x v="84"/>
    <s v="Minutos"/>
    <n v="1"/>
    <n v="4.9000000000000004"/>
    <n v="1.5089999999999999"/>
    <n v="1.5092000000000001"/>
  </r>
  <r>
    <x v="5"/>
    <n v="11"/>
    <s v="Internacionales - Única"/>
    <x v="0"/>
    <x v="20"/>
    <x v="85"/>
    <s v="Minutos"/>
    <n v="24"/>
    <n v="86.633300000000006"/>
    <n v="29.414999999999999"/>
    <n v="26.683199999999999"/>
  </r>
  <r>
    <x v="5"/>
    <n v="11"/>
    <s v="Internacionales - Única"/>
    <x v="0"/>
    <x v="20"/>
    <x v="86"/>
    <s v="Minutos"/>
    <n v="22"/>
    <n v="76.433400000000006"/>
    <n v="29.507000000000001"/>
    <n v="23.541699999999999"/>
  </r>
  <r>
    <x v="5"/>
    <n v="11"/>
    <s v="Internacionales - Única"/>
    <x v="0"/>
    <x v="20"/>
    <x v="87"/>
    <s v="Minutos"/>
    <n v="4"/>
    <n v="27.783300000000001"/>
    <n v="8.5570000000000004"/>
    <n v="8.5572999999999997"/>
  </r>
  <r>
    <x v="5"/>
    <n v="11"/>
    <s v="Internacionales - Única"/>
    <x v="0"/>
    <x v="20"/>
    <x v="88"/>
    <s v="Minutos"/>
    <n v="10"/>
    <n v="46.816800000000001"/>
    <n v="19.786999999999999"/>
    <n v="14.419499999999999"/>
  </r>
  <r>
    <x v="5"/>
    <n v="11"/>
    <s v="Internacionales - Única"/>
    <x v="0"/>
    <x v="21"/>
    <x v="89"/>
    <s v="Minutos"/>
    <n v="21"/>
    <n v="117.61669999999999"/>
    <n v="43.256"/>
    <n v="36.2258"/>
  </r>
  <r>
    <x v="5"/>
    <n v="11"/>
    <s v="Internacionales - Única"/>
    <x v="0"/>
    <x v="21"/>
    <x v="90"/>
    <s v="Minutos"/>
    <n v="79"/>
    <n v="1449.1999000000001"/>
    <n v="571.55799999999999"/>
    <n v="446.35359999999997"/>
  </r>
  <r>
    <x v="5"/>
    <n v="11"/>
    <s v="Internacionales - Única"/>
    <x v="0"/>
    <x v="21"/>
    <x v="91"/>
    <s v="Minutos"/>
    <n v="5"/>
    <n v="48.9499"/>
    <n v="18.286999999999999"/>
    <n v="15.076700000000001"/>
  </r>
  <r>
    <x v="5"/>
    <n v="11"/>
    <s v="Internacionales - Única"/>
    <x v="0"/>
    <x v="21"/>
    <x v="92"/>
    <s v="Minutos"/>
    <n v="14"/>
    <n v="27.600100000000001"/>
    <n v="10.911"/>
    <n v="8.5007999999999999"/>
  </r>
  <r>
    <x v="5"/>
    <n v="11"/>
    <s v="Internacionales - Única"/>
    <x v="0"/>
    <x v="21"/>
    <x v="93"/>
    <s v="Minutos"/>
    <n v="26"/>
    <n v="78.333299999999994"/>
    <n v="28.581"/>
    <n v="24.1267"/>
  </r>
  <r>
    <x v="5"/>
    <n v="11"/>
    <s v="Internacionales - Única"/>
    <x v="0"/>
    <x v="21"/>
    <x v="94"/>
    <s v="Minutos"/>
    <n v="1"/>
    <n v="0.63329999999999997"/>
    <n v="0.27900000000000003"/>
    <n v="0.1951"/>
  </r>
  <r>
    <x v="5"/>
    <n v="11"/>
    <s v="Internacionales - Única"/>
    <x v="0"/>
    <x v="21"/>
    <x v="95"/>
    <s v="Minutos"/>
    <n v="13"/>
    <n v="6.6666999999999996"/>
    <n v="2.093"/>
    <n v="2.0533999999999999"/>
  </r>
  <r>
    <x v="5"/>
    <n v="11"/>
    <s v="Internacionales - Única"/>
    <x v="0"/>
    <x v="21"/>
    <x v="96"/>
    <s v="Minutos"/>
    <n v="11"/>
    <n v="70.266599999999997"/>
    <n v="30.047999999999998"/>
    <n v="21.642099999999999"/>
  </r>
  <r>
    <x v="5"/>
    <n v="11"/>
    <s v="Internacionales - Única"/>
    <x v="0"/>
    <x v="21"/>
    <x v="97"/>
    <s v="Minutos"/>
    <n v="1"/>
    <n v="0.1"/>
    <n v="4.3999999999999997E-2"/>
    <n v="3.0800000000000001E-2"/>
  </r>
  <r>
    <x v="5"/>
    <n v="11"/>
    <s v="Internacionales - Única"/>
    <x v="0"/>
    <x v="21"/>
    <x v="98"/>
    <s v="Minutos"/>
    <n v="2"/>
    <n v="0.85"/>
    <n v="0.374"/>
    <n v="0.26179999999999998"/>
  </r>
  <r>
    <x v="5"/>
    <n v="11"/>
    <s v="Internacionales - Única"/>
    <x v="0"/>
    <x v="21"/>
    <x v="99"/>
    <s v="Minutos"/>
    <n v="5"/>
    <n v="26.783300000000001"/>
    <n v="8.25"/>
    <n v="8.2492999999999999"/>
  </r>
  <r>
    <x v="5"/>
    <n v="11"/>
    <s v="Internacionales - Única"/>
    <x v="0"/>
    <x v="21"/>
    <x v="100"/>
    <s v="Minutos"/>
    <n v="3"/>
    <n v="38.799900000000001"/>
    <n v="17.073"/>
    <n v="11.9505"/>
  </r>
  <r>
    <x v="5"/>
    <n v="11"/>
    <s v="Internacionales - Única"/>
    <x v="0"/>
    <x v="22"/>
    <x v="101"/>
    <s v="Minutos"/>
    <n v="5"/>
    <n v="3.7498999999999998"/>
    <n v="1.5740000000000001"/>
    <n v="1.155"/>
  </r>
  <r>
    <x v="5"/>
    <n v="11"/>
    <s v="Internacionales - Única"/>
    <x v="0"/>
    <x v="22"/>
    <x v="102"/>
    <s v="Minutos"/>
    <n v="3"/>
    <n v="57.866700000000002"/>
    <n v="18.023"/>
    <n v="17.822900000000001"/>
  </r>
  <r>
    <x v="5"/>
    <n v="11"/>
    <s v="Internacionales - Única"/>
    <x v="0"/>
    <x v="22"/>
    <x v="103"/>
    <s v="Minutos"/>
    <n v="1"/>
    <n v="0.93330000000000002"/>
    <n v="0.28799999999999998"/>
    <n v="0.28749999999999998"/>
  </r>
  <r>
    <x v="5"/>
    <n v="11"/>
    <s v="Internacionales - Única"/>
    <x v="0"/>
    <x v="23"/>
    <x v="104"/>
    <s v="Minutos"/>
    <n v="10"/>
    <n v="38.85"/>
    <n v="13.574999999999999"/>
    <n v="11.9657"/>
  </r>
  <r>
    <x v="5"/>
    <n v="11"/>
    <s v="Internacionales - Única"/>
    <x v="0"/>
    <x v="23"/>
    <x v="105"/>
    <s v="Minutos"/>
    <n v="4"/>
    <n v="19.583400000000001"/>
    <n v="8.5790000000000006"/>
    <n v="6.0316999999999998"/>
  </r>
  <r>
    <x v="5"/>
    <n v="11"/>
    <s v="Internacionales - Única"/>
    <x v="0"/>
    <x v="23"/>
    <x v="106"/>
    <s v="Minutos"/>
    <n v="2"/>
    <n v="41.383299999999998"/>
    <n v="12.746"/>
    <n v="12.7461"/>
  </r>
  <r>
    <x v="5"/>
    <n v="11"/>
    <s v="Internacionales - Única"/>
    <x v="0"/>
    <x v="23"/>
    <x v="107"/>
    <s v="Minutos"/>
    <n v="7"/>
    <n v="98.216499999999996"/>
    <n v="30.253"/>
    <n v="30.250699999999998"/>
  </r>
  <r>
    <x v="5"/>
    <n v="11"/>
    <s v="Internacionales - Única"/>
    <x v="0"/>
    <x v="24"/>
    <x v="108"/>
    <s v="Minutos"/>
    <n v="12"/>
    <n v="276.83319999999998"/>
    <n v="149.63900000000001"/>
    <n v="124.02119999999999"/>
  </r>
  <r>
    <x v="5"/>
    <n v="11"/>
    <s v="Internacionales - Única"/>
    <x v="0"/>
    <x v="24"/>
    <x v="109"/>
    <s v="Minutos"/>
    <n v="1"/>
    <n v="0.38329999999999997"/>
    <n v="0.17199999999999999"/>
    <n v="0.17169999999999999"/>
  </r>
  <r>
    <x v="5"/>
    <n v="11"/>
    <s v="Internacionales - Única"/>
    <x v="0"/>
    <x v="24"/>
    <x v="110"/>
    <s v="Minutos"/>
    <n v="1"/>
    <n v="2.6"/>
    <n v="1.6639999999999999"/>
    <n v="1.1648000000000001"/>
  </r>
  <r>
    <x v="5"/>
    <n v="11"/>
    <s v="Internacionales - Única"/>
    <x v="0"/>
    <x v="24"/>
    <x v="111"/>
    <s v="Minutos"/>
    <n v="9"/>
    <n v="474.65"/>
    <n v="213.45699999999999"/>
    <n v="212.64330000000001"/>
  </r>
  <r>
    <x v="5"/>
    <n v="11"/>
    <s v="Internacionales - Única"/>
    <x v="0"/>
    <x v="24"/>
    <x v="112"/>
    <s v="Minutos"/>
    <n v="2"/>
    <n v="3.95"/>
    <n v="1.77"/>
    <n v="1.7696000000000001"/>
  </r>
  <r>
    <x v="5"/>
    <n v="11"/>
    <s v="Internacionales - Única"/>
    <x v="0"/>
    <x v="24"/>
    <x v="113"/>
    <s v="Minutos"/>
    <n v="3"/>
    <n v="8.1000999999999994"/>
    <n v="3.786"/>
    <n v="3.6288999999999998"/>
  </r>
  <r>
    <x v="5"/>
    <n v="11"/>
    <s v="Internacionales - Única"/>
    <x v="0"/>
    <x v="24"/>
    <x v="114"/>
    <s v="Minutos"/>
    <n v="2"/>
    <n v="24.4833"/>
    <n v="10.968"/>
    <n v="10.968500000000001"/>
  </r>
  <r>
    <x v="5"/>
    <n v="11"/>
    <s v="Internacionales - Única"/>
    <x v="0"/>
    <x v="24"/>
    <x v="115"/>
    <s v="Minutos"/>
    <n v="3"/>
    <n v="2.3833000000000002"/>
    <n v="1.496"/>
    <n v="1.0677000000000001"/>
  </r>
  <r>
    <x v="5"/>
    <n v="11"/>
    <s v="Internacionales - Única"/>
    <x v="0"/>
    <x v="25"/>
    <x v="116"/>
    <s v="Minutos"/>
    <n v="13"/>
    <n v="53.383200000000002"/>
    <n v="29.669"/>
    <n v="23.915600000000001"/>
  </r>
  <r>
    <x v="5"/>
    <n v="11"/>
    <s v="Internacionales - Única"/>
    <x v="0"/>
    <x v="25"/>
    <x v="117"/>
    <s v="Minutos"/>
    <n v="4"/>
    <n v="104.2499"/>
    <n v="65.022999999999996"/>
    <n v="46.703899999999997"/>
  </r>
  <r>
    <x v="5"/>
    <n v="11"/>
    <s v="Internacionales - Única"/>
    <x v="0"/>
    <x v="25"/>
    <x v="118"/>
    <s v="Minutos"/>
    <n v="7"/>
    <n v="13.85"/>
    <n v="6.8159999999999998"/>
    <n v="6.2047999999999996"/>
  </r>
  <r>
    <x v="5"/>
    <n v="11"/>
    <s v="Internacionales - Única"/>
    <x v="0"/>
    <x v="26"/>
    <x v="119"/>
    <s v="Minutos"/>
    <n v="1"/>
    <n v="1.6"/>
    <n v="0.71699999999999997"/>
    <n v="0.71679999999999999"/>
  </r>
  <r>
    <x v="5"/>
    <n v="11"/>
    <s v="Internacionales - Única"/>
    <x v="0"/>
    <x v="26"/>
    <x v="120"/>
    <s v="Minutos"/>
    <n v="6"/>
    <n v="28.966699999999999"/>
    <n v="12.978"/>
    <n v="12.9771"/>
  </r>
  <r>
    <x v="5"/>
    <n v="11"/>
    <s v="Internacionales - Única"/>
    <x v="0"/>
    <x v="27"/>
    <x v="121"/>
    <s v="Minutos"/>
    <n v="3"/>
    <n v="12.2667"/>
    <n v="7.48"/>
    <n v="5.4954999999999998"/>
  </r>
  <r>
    <x v="5"/>
    <n v="11"/>
    <s v="Internacionales - Única"/>
    <x v="0"/>
    <x v="27"/>
    <x v="122"/>
    <s v="Minutos"/>
    <n v="1"/>
    <n v="4.3"/>
    <n v="1.927"/>
    <n v="1.9263999999999999"/>
  </r>
  <r>
    <x v="5"/>
    <n v="11"/>
    <s v="Internacionales - Única"/>
    <x v="0"/>
    <x v="27"/>
    <x v="123"/>
    <s v="Minutos"/>
    <n v="1"/>
    <n v="4.6500000000000004"/>
    <n v="2.0830000000000002"/>
    <n v="2.0832000000000002"/>
  </r>
  <r>
    <x v="5"/>
    <n v="11"/>
    <s v="Internacionales - Única"/>
    <x v="0"/>
    <x v="27"/>
    <x v="124"/>
    <s v="Minutos"/>
    <n v="8"/>
    <n v="14.066599999999999"/>
    <n v="6.375"/>
    <n v="6.3018000000000001"/>
  </r>
  <r>
    <x v="5"/>
    <n v="11"/>
    <s v="Internacionales - Única"/>
    <x v="0"/>
    <x v="28"/>
    <x v="125"/>
    <s v="Minutos"/>
    <n v="1"/>
    <n v="1.1833"/>
    <n v="1.1240000000000001"/>
    <n v="0.78690000000000004"/>
  </r>
  <r>
    <x v="5"/>
    <n v="11"/>
    <s v="Internacionales - Única"/>
    <x v="0"/>
    <x v="28"/>
    <x v="126"/>
    <s v="Minutos"/>
    <n v="1"/>
    <n v="1.0667"/>
    <n v="1.0129999999999999"/>
    <n v="0.70940000000000003"/>
  </r>
  <r>
    <x v="5"/>
    <n v="11"/>
    <s v="Internacionales - Única"/>
    <x v="0"/>
    <x v="28"/>
    <x v="127"/>
    <s v="Minutos"/>
    <n v="6"/>
    <n v="12.2333"/>
    <n v="11.622"/>
    <n v="8.1350999999999996"/>
  </r>
  <r>
    <x v="5"/>
    <n v="11"/>
    <s v="Internacionales - Única"/>
    <x v="0"/>
    <x v="28"/>
    <x v="128"/>
    <s v="Minutos"/>
    <n v="3"/>
    <n v="14.3"/>
    <n v="9.5090000000000003"/>
    <n v="9.5096000000000007"/>
  </r>
  <r>
    <x v="5"/>
    <n v="11"/>
    <s v="Internacionales - Única"/>
    <x v="0"/>
    <x v="28"/>
    <x v="129"/>
    <s v="Minutos"/>
    <n v="10"/>
    <n v="32.000100000000003"/>
    <n v="21.28"/>
    <n v="21.280100000000001"/>
  </r>
  <r>
    <x v="5"/>
    <n v="11"/>
    <s v="Internacionales - Única"/>
    <x v="0"/>
    <x v="28"/>
    <x v="130"/>
    <s v="Minutos"/>
    <n v="7"/>
    <n v="68.733199999999997"/>
    <n v="45.709000000000003"/>
    <n v="45.707500000000003"/>
  </r>
  <r>
    <x v="5"/>
    <n v="11"/>
    <s v="Internacionales - Única"/>
    <x v="0"/>
    <x v="28"/>
    <x v="131"/>
    <s v="Minutos"/>
    <n v="47"/>
    <n v="338.40039999999999"/>
    <n v="248.91"/>
    <n v="225.03639999999999"/>
  </r>
  <r>
    <x v="5"/>
    <n v="11"/>
    <s v="Internacionales - Única"/>
    <x v="0"/>
    <x v="28"/>
    <x v="132"/>
    <s v="Minutos"/>
    <n v="8"/>
    <n v="13.350099999999999"/>
    <n v="8.8740000000000006"/>
    <n v="8.8779000000000003"/>
  </r>
  <r>
    <x v="5"/>
    <n v="11"/>
    <s v="Internacionales - Única"/>
    <x v="0"/>
    <x v="28"/>
    <x v="133"/>
    <s v="Minutos"/>
    <n v="2"/>
    <n v="2.95"/>
    <n v="2.8029999999999999"/>
    <n v="1.9618"/>
  </r>
  <r>
    <x v="5"/>
    <n v="11"/>
    <s v="Internacionales - Única"/>
    <x v="0"/>
    <x v="29"/>
    <x v="134"/>
    <s v="Minutos"/>
    <n v="2"/>
    <n v="25.9"/>
    <n v="17.224"/>
    <n v="17.223500000000001"/>
  </r>
  <r>
    <x v="5"/>
    <n v="11"/>
    <s v="Internacionales - Única"/>
    <x v="0"/>
    <x v="29"/>
    <x v="135"/>
    <s v="Minutos"/>
    <n v="1"/>
    <n v="0.4"/>
    <n v="0.38"/>
    <n v="0.26600000000000001"/>
  </r>
  <r>
    <x v="5"/>
    <n v="11"/>
    <s v="Internacionales - Única"/>
    <x v="0"/>
    <x v="29"/>
    <x v="136"/>
    <s v="Minutos"/>
    <n v="4"/>
    <n v="32.1"/>
    <n v="30.495000000000001"/>
    <n v="21.346499999999999"/>
  </r>
  <r>
    <x v="5"/>
    <n v="11"/>
    <s v="Internacionales - Única"/>
    <x v="0"/>
    <x v="29"/>
    <x v="137"/>
    <s v="Minutos"/>
    <n v="5"/>
    <n v="20.2667"/>
    <n v="13.752000000000001"/>
    <n v="13.477399999999999"/>
  </r>
  <r>
    <x v="5"/>
    <n v="11"/>
    <s v="Internacionales - Única"/>
    <x v="0"/>
    <x v="29"/>
    <x v="138"/>
    <s v="Minutos"/>
    <n v="1"/>
    <n v="1.0166999999999999"/>
    <n v="0.96599999999999997"/>
    <n v="0.67610000000000003"/>
  </r>
  <r>
    <x v="5"/>
    <n v="11"/>
    <s v="Internacionales - Única"/>
    <x v="0"/>
    <x v="29"/>
    <x v="139"/>
    <s v="Minutos"/>
    <n v="1"/>
    <n v="2.8"/>
    <n v="2.66"/>
    <n v="1.8620000000000001"/>
  </r>
  <r>
    <x v="5"/>
    <n v="11"/>
    <s v="Internacionales - Única"/>
    <x v="0"/>
    <x v="29"/>
    <x v="140"/>
    <s v="Minutos"/>
    <n v="1"/>
    <n v="8.5333000000000006"/>
    <n v="5.6749999999999998"/>
    <n v="5.6745999999999999"/>
  </r>
  <r>
    <x v="5"/>
    <n v="11"/>
    <s v="Internacionales - Única"/>
    <x v="0"/>
    <x v="29"/>
    <x v="141"/>
    <s v="Minutos"/>
    <n v="1"/>
    <n v="7.4832999999999998"/>
    <n v="4.976"/>
    <n v="4.9763999999999999"/>
  </r>
  <r>
    <x v="5"/>
    <n v="11"/>
    <s v="Internacionales - Única"/>
    <x v="0"/>
    <x v="29"/>
    <x v="142"/>
    <s v="Minutos"/>
    <n v="5"/>
    <n v="16.7666"/>
    <n v="12.622999999999999"/>
    <n v="11.149699999999999"/>
  </r>
  <r>
    <x v="5"/>
    <n v="11"/>
    <s v="Internacionales - Única"/>
    <x v="0"/>
    <x v="29"/>
    <x v="143"/>
    <s v="Minutos"/>
    <n v="5"/>
    <n v="27.366499999999998"/>
    <n v="23.861000000000001"/>
    <n v="18.198699999999999"/>
  </r>
  <r>
    <x v="5"/>
    <n v="11"/>
    <s v="Internacionales - Única"/>
    <x v="0"/>
    <x v="29"/>
    <x v="144"/>
    <s v="Minutos"/>
    <n v="1"/>
    <n v="7.55"/>
    <n v="7.173"/>
    <n v="5.0208000000000004"/>
  </r>
  <r>
    <x v="5"/>
    <n v="11"/>
    <s v="Internacionales - Única"/>
    <x v="0"/>
    <x v="29"/>
    <x v="145"/>
    <s v="Minutos"/>
    <n v="3"/>
    <n v="27.433299999999999"/>
    <n v="26.061"/>
    <n v="18.243099999999998"/>
  </r>
  <r>
    <x v="5"/>
    <n v="11"/>
    <s v="Internacionales - Única"/>
    <x v="0"/>
    <x v="29"/>
    <x v="146"/>
    <s v="Minutos"/>
    <n v="2"/>
    <n v="66.150000000000006"/>
    <n v="43.99"/>
    <n v="43.989800000000002"/>
  </r>
  <r>
    <x v="5"/>
    <n v="11"/>
    <s v="Internacionales - Única"/>
    <x v="0"/>
    <x v="29"/>
    <x v="147"/>
    <s v="Minutos"/>
    <n v="156"/>
    <n v="999.45010000000002"/>
    <n v="737.31200000000001"/>
    <n v="664.6345"/>
  </r>
  <r>
    <x v="5"/>
    <n v="11"/>
    <s v="Internacionales - Única"/>
    <x v="0"/>
    <x v="29"/>
    <x v="148"/>
    <s v="Minutos"/>
    <n v="3"/>
    <n v="3.7332999999999998"/>
    <n v="2.7770000000000001"/>
    <n v="2.4826000000000001"/>
  </r>
  <r>
    <x v="5"/>
    <n v="11"/>
    <s v="Internacionales - Única"/>
    <x v="0"/>
    <x v="29"/>
    <x v="149"/>
    <s v="Minutos"/>
    <n v="3"/>
    <n v="3.3167"/>
    <n v="2.2050000000000001"/>
    <n v="2.2057000000000002"/>
  </r>
  <r>
    <x v="5"/>
    <n v="11"/>
    <s v="Internacionales - Única"/>
    <x v="0"/>
    <x v="29"/>
    <x v="150"/>
    <s v="Minutos"/>
    <n v="4"/>
    <n v="34.0334"/>
    <n v="31.016999999999999"/>
    <n v="22.632300000000001"/>
  </r>
  <r>
    <x v="5"/>
    <n v="11"/>
    <s v="Internacionales - Única"/>
    <x v="0"/>
    <x v="29"/>
    <x v="151"/>
    <s v="Minutos"/>
    <n v="1"/>
    <n v="1.1667000000000001"/>
    <n v="1.1080000000000001"/>
    <n v="0.77590000000000003"/>
  </r>
  <r>
    <x v="5"/>
    <n v="11"/>
    <s v="Internacionales - Única"/>
    <x v="0"/>
    <x v="30"/>
    <x v="152"/>
    <s v="Minutos"/>
    <n v="1"/>
    <n v="10.416700000000001"/>
    <n v="50.1"/>
    <n v="50.1"/>
  </r>
  <r>
    <x v="6"/>
    <n v="11"/>
    <s v="Nacionales - Única"/>
    <x v="0"/>
    <x v="31"/>
    <x v="153"/>
    <s v="Minutos"/>
    <n v="114"/>
    <n v="316.16640000000001"/>
    <n v="9.1069999999999993"/>
    <n v="4.5213999999999999"/>
  </r>
  <r>
    <x v="6"/>
    <n v="11"/>
    <s v="Nacionales - Única"/>
    <x v="0"/>
    <x v="31"/>
    <x v="154"/>
    <s v="Minutos"/>
    <n v="103"/>
    <n v="248.43379999999999"/>
    <n v="5.4260000000000002"/>
    <n v="3.5527000000000002"/>
  </r>
  <r>
    <x v="6"/>
    <n v="11"/>
    <s v="Nacionales - Única"/>
    <x v="0"/>
    <x v="31"/>
    <x v="155"/>
    <s v="Minutos"/>
    <n v="299"/>
    <n v="1283.8331000000001"/>
    <n v="29.222999999999999"/>
    <n v="18.359400000000001"/>
  </r>
  <r>
    <x v="6"/>
    <n v="11"/>
    <s v="Nacionales - Única"/>
    <x v="0"/>
    <x v="31"/>
    <x v="156"/>
    <s v="Minutos"/>
    <n v="99"/>
    <n v="465.96640000000002"/>
    <n v="12.676"/>
    <n v="6.6630000000000003"/>
  </r>
  <r>
    <x v="6"/>
    <n v="11"/>
    <s v="Nacionales - Única"/>
    <x v="0"/>
    <x v="31"/>
    <x v="157"/>
    <s v="Minutos"/>
    <n v="270"/>
    <n v="920.81669999999997"/>
    <n v="25.34"/>
    <n v="13.1676"/>
  </r>
  <r>
    <x v="6"/>
    <n v="11"/>
    <s v="Nacionales - Única"/>
    <x v="0"/>
    <x v="31"/>
    <x v="158"/>
    <s v="Minutos"/>
    <n v="47"/>
    <n v="94.333600000000004"/>
    <n v="3.919"/>
    <n v="1.3491"/>
  </r>
  <r>
    <x v="6"/>
    <n v="11"/>
    <s v="Nacionales - Única"/>
    <x v="0"/>
    <x v="31"/>
    <x v="159"/>
    <s v="Minutos"/>
    <n v="156"/>
    <n v="371.66629999999998"/>
    <n v="9.77"/>
    <n v="5.3150000000000004"/>
  </r>
  <r>
    <x v="6"/>
    <n v="11"/>
    <s v="Nacionales - Única"/>
    <x v="0"/>
    <x v="31"/>
    <x v="160"/>
    <s v="Minutos"/>
    <n v="1088"/>
    <n v="3712.7339000000002"/>
    <n v="94.375"/>
    <n v="53.092300000000002"/>
  </r>
  <r>
    <x v="6"/>
    <n v="11"/>
    <s v="Nacionales - Única"/>
    <x v="0"/>
    <x v="31"/>
    <x v="161"/>
    <s v="Minutos"/>
    <n v="269"/>
    <n v="991.101"/>
    <n v="27.096"/>
    <n v="14.172800000000001"/>
  </r>
  <r>
    <x v="6"/>
    <n v="11"/>
    <s v="Nacionales - Única"/>
    <x v="0"/>
    <x v="31"/>
    <x v="162"/>
    <s v="Minutos"/>
    <n v="66"/>
    <n v="170.25"/>
    <n v="5.4080000000000004"/>
    <n v="2.4344000000000001"/>
  </r>
  <r>
    <x v="6"/>
    <n v="11"/>
    <s v="Nacionales - Única"/>
    <x v="0"/>
    <x v="31"/>
    <x v="163"/>
    <s v="Minutos"/>
    <n v="134"/>
    <n v="375.1669"/>
    <n v="8.4649999999999999"/>
    <n v="5.3651"/>
  </r>
  <r>
    <x v="6"/>
    <n v="11"/>
    <s v="Nacionales - Única"/>
    <x v="0"/>
    <x v="31"/>
    <x v="164"/>
    <s v="Minutos"/>
    <n v="261"/>
    <n v="1160.7496000000001"/>
    <n v="34.292999999999999"/>
    <n v="16.598600000000001"/>
  </r>
  <r>
    <x v="6"/>
    <n v="11"/>
    <s v="Nacionales - Única"/>
    <x v="0"/>
    <x v="31"/>
    <x v="165"/>
    <s v="Minutos"/>
    <n v="257"/>
    <n v="793.50030000000004"/>
    <n v="21.446999999999999"/>
    <n v="11.3466"/>
  </r>
  <r>
    <x v="6"/>
    <n v="11"/>
    <s v="Nacionales - Única"/>
    <x v="0"/>
    <x v="31"/>
    <x v="166"/>
    <s v="Minutos"/>
    <n v="3"/>
    <n v="2.2667000000000002"/>
    <n v="5.7000000000000002E-2"/>
    <n v="3.2399999999999998E-2"/>
  </r>
  <r>
    <x v="6"/>
    <n v="11"/>
    <s v="Nacionales - Única"/>
    <x v="0"/>
    <x v="31"/>
    <x v="167"/>
    <s v="Minutos"/>
    <n v="63"/>
    <n v="246.48320000000001"/>
    <n v="5.9509999999999996"/>
    <n v="3.5247999999999999"/>
  </r>
  <r>
    <x v="6"/>
    <n v="11"/>
    <s v="Nacionales - Única"/>
    <x v="0"/>
    <x v="31"/>
    <x v="168"/>
    <s v="Minutos"/>
    <n v="244"/>
    <n v="1724.7666999999999"/>
    <n v="43.1"/>
    <n v="24.664400000000001"/>
  </r>
  <r>
    <x v="6"/>
    <n v="11"/>
    <s v="Nacionales - Única"/>
    <x v="0"/>
    <x v="31"/>
    <x v="169"/>
    <s v="Minutos"/>
    <n v="23"/>
    <n v="42.616700000000002"/>
    <n v="0.94499999999999995"/>
    <n v="0.60940000000000005"/>
  </r>
  <r>
    <x v="6"/>
    <n v="11"/>
    <s v="Nacionales - Única"/>
    <x v="0"/>
    <x v="31"/>
    <x v="170"/>
    <s v="Minutos"/>
    <n v="4515"/>
    <n v="12009.2351"/>
    <n v="317.142"/>
    <n v="171.7321"/>
  </r>
  <r>
    <x v="6"/>
    <n v="11"/>
    <s v="Nacionales - Única"/>
    <x v="0"/>
    <x v="31"/>
    <x v="171"/>
    <s v="Minutos"/>
    <n v="282"/>
    <n v="1767.7501"/>
    <n v="51.948"/>
    <n v="25.2788"/>
  </r>
  <r>
    <x v="6"/>
    <n v="11"/>
    <s v="Nacionales - Única"/>
    <x v="0"/>
    <x v="31"/>
    <x v="172"/>
    <s v="Minutos"/>
    <n v="56"/>
    <n v="228.21680000000001"/>
    <n v="6.3940000000000001"/>
    <n v="3.2633999999999999"/>
  </r>
  <r>
    <x v="6"/>
    <n v="11"/>
    <s v="Nacionales - Única"/>
    <x v="0"/>
    <x v="31"/>
    <x v="173"/>
    <s v="Minutos"/>
    <n v="349"/>
    <n v="1145.8831"/>
    <n v="32.448"/>
    <n v="16.385899999999999"/>
  </r>
  <r>
    <x v="6"/>
    <n v="11"/>
    <s v="Nacionales - Única"/>
    <x v="0"/>
    <x v="31"/>
    <x v="174"/>
    <s v="Minutos"/>
    <n v="41"/>
    <n v="95.399900000000002"/>
    <n v="2.4249999999999998"/>
    <n v="1.3643000000000001"/>
  </r>
  <r>
    <x v="6"/>
    <n v="11"/>
    <s v="Nacionales - Única"/>
    <x v="0"/>
    <x v="31"/>
    <x v="175"/>
    <s v="Minutos"/>
    <n v="325"/>
    <n v="1201.0161000000001"/>
    <n v="32.863"/>
    <n v="17.174600000000002"/>
  </r>
  <r>
    <x v="6"/>
    <n v="11"/>
    <s v="Nacionales - Única"/>
    <x v="0"/>
    <x v="31"/>
    <x v="176"/>
    <s v="Minutos"/>
    <n v="98"/>
    <n v="339.00009999999997"/>
    <n v="9.8550000000000004"/>
    <n v="4.8478000000000003"/>
  </r>
  <r>
    <x v="6"/>
    <n v="11"/>
    <s v="Nacionales - Única"/>
    <x v="0"/>
    <x v="31"/>
    <x v="177"/>
    <s v="Minutos"/>
    <n v="1517"/>
    <n v="1206.4748999999999"/>
    <n v="31.263999999999999"/>
    <n v="17.252400000000002"/>
  </r>
  <r>
    <x v="6"/>
    <n v="11"/>
    <s v="Nacionales - Única"/>
    <x v="0"/>
    <x v="31"/>
    <x v="178"/>
    <s v="Minutos"/>
    <n v="108"/>
    <n v="467.76690000000002"/>
    <n v="12.808999999999999"/>
    <n v="6.6891999999999996"/>
  </r>
  <r>
    <x v="6"/>
    <n v="11"/>
    <s v="Nacionales - Única"/>
    <x v="0"/>
    <x v="31"/>
    <x v="179"/>
    <s v="Minutos"/>
    <n v="194"/>
    <n v="504.8329"/>
    <n v="12.667"/>
    <n v="7.2191999999999998"/>
  </r>
  <r>
    <x v="6"/>
    <n v="11"/>
    <s v="Nacionales - Única"/>
    <x v="0"/>
    <x v="31"/>
    <x v="180"/>
    <s v="Minutos"/>
    <n v="137"/>
    <n v="638.94979999999998"/>
    <n v="16.995000000000001"/>
    <n v="9.1372"/>
  </r>
  <r>
    <x v="6"/>
    <n v="11"/>
    <s v="Nacionales - Única"/>
    <x v="0"/>
    <x v="31"/>
    <x v="181"/>
    <s v="Minutos"/>
    <n v="2401"/>
    <n v="6955.8513000000003"/>
    <n v="188.172"/>
    <n v="99.469899999999996"/>
  </r>
  <r>
    <x v="6"/>
    <n v="11"/>
    <s v="Nacionales - Única"/>
    <x v="0"/>
    <x v="31"/>
    <x v="182"/>
    <s v="Minutos"/>
    <n v="73"/>
    <n v="211.75"/>
    <n v="7.298"/>
    <n v="3.0278999999999998"/>
  </r>
  <r>
    <x v="6"/>
    <n v="11"/>
    <s v="Nacionales - Única"/>
    <x v="0"/>
    <x v="31"/>
    <x v="183"/>
    <s v="Minutos"/>
    <n v="22864"/>
    <n v="104996.6618"/>
    <n v="2761.0859999999998"/>
    <n v="1501.4528"/>
  </r>
  <r>
    <x v="6"/>
    <n v="11"/>
    <s v="Nacionales - Única"/>
    <x v="0"/>
    <x v="31"/>
    <x v="184"/>
    <s v="Minutos"/>
    <n v="276"/>
    <n v="1148.7837999999999"/>
    <n v="33.542000000000002"/>
    <n v="16.427499999999998"/>
  </r>
  <r>
    <x v="6"/>
    <n v="11"/>
    <s v="Nacionales - Única"/>
    <x v="0"/>
    <x v="31"/>
    <x v="185"/>
    <s v="Minutos"/>
    <n v="3"/>
    <n v="2.1"/>
    <n v="4.1000000000000002E-2"/>
    <n v="0.03"/>
  </r>
  <r>
    <x v="6"/>
    <n v="11"/>
    <s v="Nacionales - Única"/>
    <x v="0"/>
    <x v="31"/>
    <x v="186"/>
    <s v="Minutos"/>
    <n v="357"/>
    <n v="1133.2002"/>
    <n v="30.088000000000001"/>
    <n v="16.204899999999999"/>
  </r>
  <r>
    <x v="6"/>
    <n v="11"/>
    <s v="Nacionales - Única"/>
    <x v="0"/>
    <x v="31"/>
    <x v="187"/>
    <s v="Minutos"/>
    <n v="392"/>
    <n v="1568.3839"/>
    <n v="38.183999999999997"/>
    <n v="22.427800000000001"/>
  </r>
  <r>
    <x v="6"/>
    <n v="11"/>
    <s v="Nacionales - Única"/>
    <x v="0"/>
    <x v="31"/>
    <x v="188"/>
    <s v="Minutos"/>
    <n v="68"/>
    <n v="216.8501"/>
    <n v="5.6779999999999999"/>
    <n v="3.101"/>
  </r>
  <r>
    <x v="6"/>
    <n v="11"/>
    <s v="Nacionales - Única"/>
    <x v="0"/>
    <x v="31"/>
    <x v="189"/>
    <s v="Minutos"/>
    <n v="24"/>
    <n v="72.016800000000003"/>
    <n v="1.9339999999999999"/>
    <n v="1.0298"/>
  </r>
  <r>
    <x v="6"/>
    <n v="11"/>
    <s v="Nacionales - Única"/>
    <x v="0"/>
    <x v="31"/>
    <x v="190"/>
    <s v="Minutos"/>
    <n v="117"/>
    <n v="458.45010000000002"/>
    <n v="14.868"/>
    <n v="6.5557999999999996"/>
  </r>
  <r>
    <x v="6"/>
    <n v="11"/>
    <s v="Nacionales - Única"/>
    <x v="0"/>
    <x v="31"/>
    <x v="191"/>
    <s v="Minutos"/>
    <n v="225"/>
    <n v="648.93340000000001"/>
    <n v="15.696999999999999"/>
    <n v="9.2796000000000003"/>
  </r>
  <r>
    <x v="6"/>
    <n v="11"/>
    <s v="Nacionales - Única"/>
    <x v="0"/>
    <x v="31"/>
    <x v="192"/>
    <s v="Minutos"/>
    <n v="163"/>
    <n v="505.11599999999999"/>
    <n v="13.202"/>
    <n v="7.2233000000000001"/>
  </r>
  <r>
    <x v="6"/>
    <n v="11"/>
    <s v="Nacionales - Única"/>
    <x v="0"/>
    <x v="31"/>
    <x v="193"/>
    <s v="Minutos"/>
    <n v="66"/>
    <n v="217.1499"/>
    <n v="5.0940000000000003"/>
    <n v="3.1053999999999999"/>
  </r>
  <r>
    <x v="6"/>
    <n v="11"/>
    <s v="Nacionales - Única"/>
    <x v="0"/>
    <x v="31"/>
    <x v="194"/>
    <s v="Minutos"/>
    <n v="464"/>
    <n v="1790.3995"/>
    <n v="43.375999999999998"/>
    <n v="25.603000000000002"/>
  </r>
  <r>
    <x v="6"/>
    <n v="11"/>
    <s v="Nacionales - Única"/>
    <x v="0"/>
    <x v="31"/>
    <x v="195"/>
    <s v="Minutos"/>
    <n v="35"/>
    <n v="96.833600000000004"/>
    <n v="3.1"/>
    <n v="1.3845000000000001"/>
  </r>
  <r>
    <x v="6"/>
    <n v="11"/>
    <s v="Nacionales - Única"/>
    <x v="0"/>
    <x v="31"/>
    <x v="196"/>
    <s v="Minutos"/>
    <n v="4994"/>
    <n v="12244.965899999999"/>
    <n v="328.25900000000001"/>
    <n v="175.10589999999999"/>
  </r>
  <r>
    <x v="6"/>
    <n v="11"/>
    <s v="Nacionales - Única"/>
    <x v="0"/>
    <x v="31"/>
    <x v="197"/>
    <s v="Minutos"/>
    <n v="112"/>
    <n v="331.65050000000002"/>
    <n v="8.1219999999999999"/>
    <n v="4.7427000000000001"/>
  </r>
  <r>
    <x v="6"/>
    <n v="11"/>
    <s v="Nacionales - Única"/>
    <x v="0"/>
    <x v="31"/>
    <x v="198"/>
    <s v="Minutos"/>
    <n v="117"/>
    <n v="223.13290000000001"/>
    <n v="6.0140000000000002"/>
    <n v="3.1909000000000001"/>
  </r>
  <r>
    <x v="6"/>
    <n v="11"/>
    <s v="Nacionales - Única"/>
    <x v="0"/>
    <x v="31"/>
    <x v="199"/>
    <s v="Minutos"/>
    <n v="1254"/>
    <n v="3775.0830999999998"/>
    <n v="96.572999999999993"/>
    <n v="53.984000000000002"/>
  </r>
  <r>
    <x v="6"/>
    <n v="11"/>
    <s v="Nacionales - Única"/>
    <x v="0"/>
    <x v="31"/>
    <x v="200"/>
    <s v="Minutos"/>
    <n v="202"/>
    <n v="709.83370000000002"/>
    <n v="16.797000000000001"/>
    <n v="10.150700000000001"/>
  </r>
  <r>
    <x v="6"/>
    <n v="11"/>
    <s v="Nacionales - Única"/>
    <x v="0"/>
    <x v="31"/>
    <x v="201"/>
    <s v="Minutos"/>
    <n v="468"/>
    <n v="2133.6509999999998"/>
    <n v="59.377000000000002"/>
    <n v="30.511299999999999"/>
  </r>
  <r>
    <x v="6"/>
    <n v="11"/>
    <s v="Nacionales - Única"/>
    <x v="0"/>
    <x v="31"/>
    <x v="202"/>
    <s v="Minutos"/>
    <n v="39"/>
    <n v="128.54990000000001"/>
    <n v="4.4459999999999997"/>
    <n v="1.8384"/>
  </r>
  <r>
    <x v="6"/>
    <n v="11"/>
    <s v="Nacionales - Única"/>
    <x v="0"/>
    <x v="31"/>
    <x v="203"/>
    <s v="Minutos"/>
    <n v="723"/>
    <n v="2620.7011000000002"/>
    <n v="73.212999999999994"/>
    <n v="37.475499999999997"/>
  </r>
  <r>
    <x v="7"/>
    <n v="11"/>
    <s v="ONO Provinciales - Única"/>
    <x v="0"/>
    <x v="32"/>
    <x v="204"/>
    <s v="Minutos"/>
    <n v="97992"/>
    <n v="170976.0668"/>
    <n v="4480.9110000000001"/>
    <n v="2444.9621000000002"/>
  </r>
  <r>
    <x v="8"/>
    <n v="11"/>
    <s v="IP-Geograficas - Única"/>
    <x v="0"/>
    <x v="33"/>
    <x v="205"/>
    <s v="Minutos"/>
    <n v="4"/>
    <n v="6.75"/>
    <n v="0.61699999999999999"/>
    <n v="0.61699999999999999"/>
  </r>
  <r>
    <x v="7"/>
    <n v="11"/>
    <s v="Provinciales - Única"/>
    <x v="0"/>
    <x v="34"/>
    <x v="204"/>
    <s v="Minutos"/>
    <n v="349525"/>
    <n v="819464.32120000001"/>
    <n v="21207.302"/>
    <n v="11718.3385"/>
  </r>
  <r>
    <x v="8"/>
    <n v="11"/>
    <s v="Servicios Gratuitos - Mini"/>
    <x v="0"/>
    <x v="1"/>
    <x v="206"/>
    <s v="Minutos"/>
    <n v="2"/>
    <n v="0.31669999999999998"/>
    <n v="0"/>
    <n v="0"/>
  </r>
  <r>
    <x v="8"/>
    <n v="11"/>
    <s v="Servicios Gratuitos - Mini"/>
    <x v="0"/>
    <x v="1"/>
    <x v="207"/>
    <s v="Minutos"/>
    <n v="31"/>
    <n v="144.94990000000001"/>
    <n v="0"/>
    <n v="0"/>
  </r>
  <r>
    <x v="8"/>
    <n v="11"/>
    <s v="Servicios Gratuitos - Mini"/>
    <x v="0"/>
    <x v="1"/>
    <x v="208"/>
    <s v="Minutos"/>
    <n v="1"/>
    <n v="3.3300000000000003E-2"/>
    <n v="0"/>
    <n v="0"/>
  </r>
  <r>
    <x v="8"/>
    <n v="11"/>
    <s v="Servicios Gratuitos - Mini"/>
    <x v="0"/>
    <x v="1"/>
    <x v="209"/>
    <s v="Minutos"/>
    <n v="128"/>
    <n v="1041.9838"/>
    <n v="0"/>
    <n v="0"/>
  </r>
  <r>
    <x v="8"/>
    <n v="11"/>
    <s v="Servicios Gratuitos - Mini"/>
    <x v="0"/>
    <x v="1"/>
    <x v="210"/>
    <s v="Minutos"/>
    <n v="1"/>
    <n v="22.9833"/>
    <n v="0"/>
    <n v="0"/>
  </r>
  <r>
    <x v="8"/>
    <n v="11"/>
    <s v="Servicios Gratuitos - Mini"/>
    <x v="0"/>
    <x v="1"/>
    <x v="211"/>
    <s v="Minutos"/>
    <n v="48"/>
    <n v="246.05009999999999"/>
    <n v="0"/>
    <n v="0"/>
  </r>
  <r>
    <x v="8"/>
    <n v="11"/>
    <s v="Servicios Gratuitos - Única"/>
    <x v="0"/>
    <x v="1"/>
    <x v="212"/>
    <s v="Minutos"/>
    <n v="71"/>
    <n v="633.24990000000003"/>
    <n v="0"/>
    <n v="0"/>
  </r>
  <r>
    <x v="8"/>
    <n v="11"/>
    <s v="Servicios Gratuitos - Única"/>
    <x v="0"/>
    <x v="1"/>
    <x v="213"/>
    <s v="Minutos"/>
    <n v="24"/>
    <n v="74.750200000000007"/>
    <n v="0"/>
    <n v="0"/>
  </r>
  <r>
    <x v="8"/>
    <n v="11"/>
    <s v="Servicios Gratuitos - Única"/>
    <x v="0"/>
    <x v="1"/>
    <x v="214"/>
    <s v="Minutos"/>
    <n v="1"/>
    <n v="0.2167"/>
    <n v="0"/>
    <n v="0"/>
  </r>
  <r>
    <x v="8"/>
    <n v="11"/>
    <s v="Servicios Gratuitos - Única"/>
    <x v="0"/>
    <x v="1"/>
    <x v="215"/>
    <s v="Minutos"/>
    <n v="8"/>
    <n v="1.3166"/>
    <n v="0"/>
    <n v="0"/>
  </r>
  <r>
    <x v="8"/>
    <n v="11"/>
    <s v="Servicios Gratuitos - Única"/>
    <x v="0"/>
    <x v="1"/>
    <x v="207"/>
    <s v="Minutos"/>
    <n v="3"/>
    <n v="0.21659999999999999"/>
    <n v="0"/>
    <n v="0"/>
  </r>
  <r>
    <x v="8"/>
    <n v="11"/>
    <s v="Servicios Gratuitos - Única"/>
    <x v="0"/>
    <x v="1"/>
    <x v="216"/>
    <s v="Minutos"/>
    <n v="350"/>
    <n v="1376.1505"/>
    <n v="0"/>
    <n v="0"/>
  </r>
  <r>
    <x v="8"/>
    <n v="11"/>
    <s v="Servicios Gratuitos - Única"/>
    <x v="0"/>
    <x v="1"/>
    <x v="217"/>
    <s v="Minutos"/>
    <n v="4"/>
    <n v="0.46660000000000001"/>
    <n v="0"/>
    <n v="0"/>
  </r>
  <r>
    <x v="8"/>
    <n v="11"/>
    <s v="Servicios Gratuitos - Única"/>
    <x v="0"/>
    <x v="1"/>
    <x v="218"/>
    <s v="Minutos"/>
    <n v="130"/>
    <n v="792.25"/>
    <n v="0"/>
    <n v="0"/>
  </r>
  <r>
    <x v="8"/>
    <n v="11"/>
    <s v="Servicios Gratuitos - Única"/>
    <x v="0"/>
    <x v="1"/>
    <x v="219"/>
    <s v="Minutos"/>
    <n v="200"/>
    <n v="473.60019999999997"/>
    <n v="0"/>
    <n v="0"/>
  </r>
  <r>
    <x v="8"/>
    <n v="11"/>
    <s v="Servicios Gratuitos - Única"/>
    <x v="0"/>
    <x v="1"/>
    <x v="220"/>
    <s v="Minutos"/>
    <n v="1"/>
    <n v="0.1333"/>
    <n v="0"/>
    <n v="0"/>
  </r>
  <r>
    <x v="8"/>
    <n v="11"/>
    <s v="Servicios Gratuitos - Única"/>
    <x v="0"/>
    <x v="1"/>
    <x v="221"/>
    <s v="Minutos"/>
    <n v="1"/>
    <n v="0.2"/>
    <n v="0"/>
    <n v="0"/>
  </r>
  <r>
    <x v="8"/>
    <n v="11"/>
    <s v="Servicios Gratuitos - Única"/>
    <x v="0"/>
    <x v="1"/>
    <x v="222"/>
    <s v="Minutos"/>
    <n v="1"/>
    <n v="0.45"/>
    <n v="0"/>
    <n v="0"/>
  </r>
  <r>
    <x v="8"/>
    <n v="11"/>
    <s v="Servicios Gratuitos - Única"/>
    <x v="0"/>
    <x v="1"/>
    <x v="223"/>
    <s v="Minutos"/>
    <n v="2"/>
    <n v="22.033300000000001"/>
    <n v="0"/>
    <n v="0"/>
  </r>
  <r>
    <x v="8"/>
    <n v="11"/>
    <s v="Servicios Gratuitos - Única"/>
    <x v="0"/>
    <x v="1"/>
    <x v="224"/>
    <s v="Minutos"/>
    <n v="11"/>
    <n v="68.899900000000002"/>
    <n v="0"/>
    <n v="0"/>
  </r>
  <r>
    <x v="8"/>
    <n v="11"/>
    <s v="Servicios Gratuitos - Única"/>
    <x v="0"/>
    <x v="1"/>
    <x v="225"/>
    <s v="Minutos"/>
    <n v="379"/>
    <n v="2658.9005000000002"/>
    <n v="0"/>
    <n v="0"/>
  </r>
  <r>
    <x v="8"/>
    <n v="11"/>
    <s v="Servicios Gratuitos - Única"/>
    <x v="0"/>
    <x v="1"/>
    <x v="226"/>
    <s v="Minutos"/>
    <n v="97"/>
    <n v="659.81690000000003"/>
    <n v="0"/>
    <n v="0"/>
  </r>
  <r>
    <x v="8"/>
    <n v="11"/>
    <s v="Servicios Gratuitos - Única"/>
    <x v="0"/>
    <x v="1"/>
    <x v="227"/>
    <s v="Minutos"/>
    <n v="1"/>
    <n v="5.85"/>
    <n v="0"/>
    <n v="0"/>
  </r>
  <r>
    <x v="8"/>
    <n v="11"/>
    <s v="Servicios Gratuitos - Única"/>
    <x v="0"/>
    <x v="1"/>
    <x v="228"/>
    <s v="Minutos"/>
    <n v="7"/>
    <n v="1.3167"/>
    <n v="0"/>
    <n v="0"/>
  </r>
  <r>
    <x v="8"/>
    <n v="11"/>
    <s v="Servicios Gratuitos - Única"/>
    <x v="0"/>
    <x v="1"/>
    <x v="229"/>
    <s v="Minutos"/>
    <n v="1"/>
    <n v="0.18329999999999999"/>
    <n v="0"/>
    <n v="0"/>
  </r>
  <r>
    <x v="8"/>
    <n v="11"/>
    <s v="Servicios Gratuitos - Única"/>
    <x v="0"/>
    <x v="1"/>
    <x v="230"/>
    <s v="Minutos"/>
    <n v="21"/>
    <n v="6.4333"/>
    <n v="0"/>
    <n v="0"/>
  </r>
  <r>
    <x v="8"/>
    <n v="11"/>
    <s v="Servicios Gratuitos - Única"/>
    <x v="0"/>
    <x v="1"/>
    <x v="231"/>
    <s v="Minutos"/>
    <n v="17"/>
    <n v="108.3002"/>
    <n v="0"/>
    <n v="0"/>
  </r>
  <r>
    <x v="8"/>
    <n v="11"/>
    <s v="Servicios Gratuitos - Única"/>
    <x v="0"/>
    <x v="1"/>
    <x v="232"/>
    <s v="Minutos"/>
    <n v="51"/>
    <n v="173.44980000000001"/>
    <n v="0"/>
    <n v="0"/>
  </r>
  <r>
    <x v="8"/>
    <n v="11"/>
    <s v="Servicios Gratuitos - Única"/>
    <x v="0"/>
    <x v="1"/>
    <x v="233"/>
    <s v="Minutos"/>
    <n v="1"/>
    <n v="8.4832999999999998"/>
    <n v="0"/>
    <n v="0"/>
  </r>
  <r>
    <x v="9"/>
    <n v="11"/>
    <s v="Tarificación Adicional (Prestador) - Única"/>
    <x v="0"/>
    <x v="35"/>
    <x v="234"/>
    <s v="Minutos"/>
    <n v="6"/>
    <n v="0"/>
    <n v="22.341999999999999"/>
    <n v="22.341999999999999"/>
  </r>
  <r>
    <x v="9"/>
    <n v="11"/>
    <s v="Tarificación Adicional (Prestador) - Única"/>
    <x v="0"/>
    <x v="35"/>
    <x v="235"/>
    <s v="Minutos"/>
    <n v="1"/>
    <n v="0"/>
    <n v="9.5909999999999993"/>
    <n v="9.5909999999999993"/>
  </r>
  <r>
    <x v="9"/>
    <n v="11"/>
    <s v="Tarificación Adicional (Prestador) - Única"/>
    <x v="0"/>
    <x v="35"/>
    <x v="236"/>
    <s v="Minutos"/>
    <n v="4"/>
    <n v="0"/>
    <n v="27.456"/>
    <n v="27.456"/>
  </r>
  <r>
    <x v="9"/>
    <n v="11"/>
    <s v="Tarificación Adicional (Prestador) - Única"/>
    <x v="0"/>
    <x v="35"/>
    <x v="237"/>
    <s v="Minutos"/>
    <n v="2"/>
    <n v="0"/>
    <n v="0"/>
    <n v="0"/>
  </r>
  <r>
    <x v="9"/>
    <n v="11"/>
    <s v="Tarificación Adicional (Prestador) - Única"/>
    <x v="0"/>
    <x v="35"/>
    <x v="238"/>
    <s v="Minutos"/>
    <n v="12"/>
    <n v="0"/>
    <n v="22.210999999999999"/>
    <n v="22.210999999999999"/>
  </r>
  <r>
    <x v="9"/>
    <n v="11"/>
    <s v="Tarificación Adicional (Prestador) - Única"/>
    <x v="0"/>
    <x v="35"/>
    <x v="239"/>
    <s v="Minutos"/>
    <n v="3"/>
    <n v="0"/>
    <n v="0.45"/>
    <n v="0.45"/>
  </r>
  <r>
    <x v="9"/>
    <n v="11"/>
    <s v="Tarificación Adicional (Prestador) - Única"/>
    <x v="0"/>
    <x v="35"/>
    <x v="240"/>
    <s v="Minutos"/>
    <n v="8"/>
    <n v="0"/>
    <n v="11.2"/>
    <n v="11.2"/>
  </r>
  <r>
    <x v="9"/>
    <n v="11"/>
    <s v="Tarificación Adicional (Prestador) - Única"/>
    <x v="0"/>
    <x v="35"/>
    <x v="241"/>
    <s v="Minutos"/>
    <n v="1"/>
    <n v="0"/>
    <n v="1.8420000000000001"/>
    <n v="1.8420000000000001"/>
  </r>
  <r>
    <x v="9"/>
    <n v="11"/>
    <s v="Tarificación Adicional (Prestador) - Única"/>
    <x v="0"/>
    <x v="35"/>
    <x v="242"/>
    <s v="Minutos"/>
    <n v="2"/>
    <n v="0"/>
    <n v="0"/>
    <n v="0"/>
  </r>
  <r>
    <x v="9"/>
    <n v="11"/>
    <s v="Tarificación Adicional (Prestador) - Única"/>
    <x v="0"/>
    <x v="35"/>
    <x v="243"/>
    <s v="Minutos"/>
    <n v="1"/>
    <n v="0"/>
    <n v="0.24099999999999999"/>
    <n v="0.24099999999999999"/>
  </r>
  <r>
    <x v="9"/>
    <n v="11"/>
    <s v="Tarificación Adicional (Prestador) - Única"/>
    <x v="0"/>
    <x v="35"/>
    <x v="244"/>
    <s v="Minutos"/>
    <n v="11"/>
    <n v="0"/>
    <n v="181.26300000000001"/>
    <n v="181.26300000000001"/>
  </r>
  <r>
    <x v="9"/>
    <n v="11"/>
    <s v="Tarificación Adicional (Prestador) - Única"/>
    <x v="0"/>
    <x v="35"/>
    <x v="245"/>
    <s v="Minutos"/>
    <n v="4"/>
    <n v="0"/>
    <n v="71.046999999999997"/>
    <n v="71.046999999999997"/>
  </r>
  <r>
    <x v="9"/>
    <n v="11"/>
    <s v="Tarificación Adicional (Prestador) - Única"/>
    <x v="0"/>
    <x v="35"/>
    <x v="246"/>
    <s v="Minutos"/>
    <n v="7"/>
    <n v="0"/>
    <n v="63.411000000000001"/>
    <n v="63.411000000000001"/>
  </r>
  <r>
    <x v="9"/>
    <n v="11"/>
    <s v="Tarificación Adicional (Prestador) - Única"/>
    <x v="0"/>
    <x v="35"/>
    <x v="247"/>
    <s v="Minutos"/>
    <n v="2"/>
    <n v="0"/>
    <n v="1.37"/>
    <n v="1.37"/>
  </r>
  <r>
    <x v="9"/>
    <n v="11"/>
    <s v="Tarificación Adicional (Prestador) - Única"/>
    <x v="0"/>
    <x v="35"/>
    <x v="248"/>
    <s v="Minutos"/>
    <n v="5"/>
    <n v="0"/>
    <n v="5.0199999999999996"/>
    <n v="5.0199999999999996"/>
  </r>
  <r>
    <x v="9"/>
    <n v="11"/>
    <s v="Tarificación Adicional (Prestador) - Única"/>
    <x v="0"/>
    <x v="35"/>
    <x v="249"/>
    <s v="Minutos"/>
    <n v="21"/>
    <n v="0"/>
    <n v="19.36"/>
    <n v="19.36"/>
  </r>
  <r>
    <x v="10"/>
    <n v="11"/>
    <s v="Otros Destinos - Normal"/>
    <x v="0"/>
    <x v="2"/>
    <x v="250"/>
    <s v="Minutos"/>
    <n v="2"/>
    <n v="0.33339999999999997"/>
    <n v="0.3"/>
    <n v="0.3"/>
  </r>
  <r>
    <x v="10"/>
    <n v="11"/>
    <s v="Otros Destinos - Única"/>
    <x v="0"/>
    <x v="2"/>
    <x v="251"/>
    <s v="Minutos"/>
    <n v="223"/>
    <n v="82.980400000000003"/>
    <n v="48.802999999999997"/>
    <n v="48.802999999999997"/>
  </r>
  <r>
    <x v="10"/>
    <n v="11"/>
    <s v="Otros Destinos - Única"/>
    <x v="0"/>
    <x v="2"/>
    <x v="252"/>
    <s v="Minutos"/>
    <n v="9"/>
    <n v="1.4668000000000001"/>
    <n v="1.8740000000000001"/>
    <n v="1.8740000000000001"/>
  </r>
  <r>
    <x v="10"/>
    <n v="11"/>
    <s v="Otros Destinos - Única"/>
    <x v="0"/>
    <x v="2"/>
    <x v="253"/>
    <s v="Minutos"/>
    <n v="1"/>
    <n v="6.6699999999999995E-2"/>
    <n v="0.20300000000000001"/>
    <n v="0.20300000000000001"/>
  </r>
  <r>
    <x v="10"/>
    <n v="11"/>
    <s v="Otros Destinos - Única"/>
    <x v="0"/>
    <x v="2"/>
    <x v="254"/>
    <s v="Minutos"/>
    <n v="906"/>
    <n v="239.06229999999999"/>
    <n v="193.32900000000001"/>
    <n v="193.32900000000001"/>
  </r>
  <r>
    <x v="11"/>
    <n v="11"/>
    <s v="Otros Destinos - Única"/>
    <x v="0"/>
    <x v="2"/>
    <x v="255"/>
    <s v="Minutos"/>
    <n v="326"/>
    <n v="884.38369999999998"/>
    <n v="171.32599999999999"/>
    <n v="171.32599999999999"/>
  </r>
  <r>
    <x v="11"/>
    <n v="11"/>
    <s v="Otros Destinos - Única"/>
    <x v="0"/>
    <x v="2"/>
    <x v="256"/>
    <s v="Minutos"/>
    <n v="1075"/>
    <n v="3841.8687"/>
    <n v="0"/>
    <n v="0"/>
  </r>
  <r>
    <x v="11"/>
    <n v="11"/>
    <s v="Otros Destinos - Única"/>
    <x v="0"/>
    <x v="2"/>
    <x v="257"/>
    <s v="Minutos"/>
    <n v="59"/>
    <n v="21.599699999999999"/>
    <n v="14.391999999999999"/>
    <n v="14.391999999999999"/>
  </r>
  <r>
    <x v="11"/>
    <n v="11"/>
    <s v="Otros Destinos - Única"/>
    <x v="0"/>
    <x v="2"/>
    <x v="258"/>
    <s v="Minutos"/>
    <n v="15"/>
    <n v="139.5333"/>
    <n v="37.884"/>
    <n v="37.884"/>
  </r>
  <r>
    <x v="11"/>
    <n v="11"/>
    <s v="Otros Destinos - Única"/>
    <x v="0"/>
    <x v="2"/>
    <x v="259"/>
    <s v="Minutos"/>
    <n v="31"/>
    <n v="5.3002000000000002"/>
    <n v="6.8360000000000003"/>
    <n v="6.8360000000000003"/>
  </r>
  <r>
    <x v="11"/>
    <n v="11"/>
    <s v="Otros Destinos - Única"/>
    <x v="0"/>
    <x v="2"/>
    <x v="260"/>
    <s v="Minutos"/>
    <n v="363"/>
    <n v="1746.1831999999999"/>
    <n v="192.39"/>
    <n v="192.39"/>
  </r>
  <r>
    <x v="11"/>
    <n v="11"/>
    <s v="Otros Destinos - Única"/>
    <x v="0"/>
    <x v="2"/>
    <x v="261"/>
    <s v="Minutos"/>
    <n v="2"/>
    <n v="7.2"/>
    <n v="3.11"/>
    <n v="3.11"/>
  </r>
  <r>
    <x v="11"/>
    <n v="11"/>
    <s v="Otros Destinos - Única"/>
    <x v="0"/>
    <x v="2"/>
    <x v="262"/>
    <s v="Minutos"/>
    <n v="1"/>
    <n v="11.6167"/>
    <n v="1.893"/>
    <n v="1.893"/>
  </r>
  <r>
    <x v="11"/>
    <n v="11"/>
    <s v="Otros Destinos - Única"/>
    <x v="0"/>
    <x v="2"/>
    <x v="263"/>
    <s v="Minutos"/>
    <n v="23"/>
    <n v="114.1"/>
    <n v="20.686"/>
    <n v="20.686"/>
  </r>
  <r>
    <x v="11"/>
    <n v="11"/>
    <s v="Otros Destinos - Única"/>
    <x v="0"/>
    <x v="2"/>
    <x v="264"/>
    <s v="Minutos"/>
    <n v="4"/>
    <n v="4.0332999999999997"/>
    <n v="1.2210000000000001"/>
    <n v="1.2210000000000001"/>
  </r>
  <r>
    <x v="11"/>
    <n v="11"/>
    <s v="Otros Destinos - Única"/>
    <x v="0"/>
    <x v="2"/>
    <x v="265"/>
    <s v="Minutos"/>
    <n v="50"/>
    <n v="475.8503"/>
    <n v="79.021000000000001"/>
    <n v="79.021000000000001"/>
  </r>
  <r>
    <x v="11"/>
    <n v="11"/>
    <s v="Otros Destinos - Única"/>
    <x v="0"/>
    <x v="2"/>
    <x v="266"/>
    <s v="Minutos"/>
    <n v="8"/>
    <n v="23.4833"/>
    <n v="4.726"/>
    <n v="4.726"/>
  </r>
  <r>
    <x v="11"/>
    <n v="11"/>
    <s v="Otros Destinos - Única"/>
    <x v="0"/>
    <x v="2"/>
    <x v="267"/>
    <s v="Minutos"/>
    <n v="104"/>
    <n v="217.15010000000001"/>
    <n v="46.857999999999997"/>
    <n v="46.857999999999997"/>
  </r>
  <r>
    <x v="11"/>
    <n v="11"/>
    <s v="Otros Destinos - Única"/>
    <x v="0"/>
    <x v="2"/>
    <x v="268"/>
    <s v="Minutos"/>
    <n v="44"/>
    <n v="27.366700000000002"/>
    <n v="12.084"/>
    <n v="12.084"/>
  </r>
  <r>
    <x v="11"/>
    <n v="11"/>
    <s v="Otros Destinos - Única"/>
    <x v="0"/>
    <x v="2"/>
    <x v="269"/>
    <s v="Minutos"/>
    <n v="2432"/>
    <n v="5861.5693000000001"/>
    <n v="1189.788"/>
    <n v="1189.7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 dinámica2" cacheId="4507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11">
    <pivotField axis="axisRow" multipleItemSelectionAllowed="1" showAll="0">
      <items count="13">
        <item x="0"/>
        <item x="1"/>
        <item x="2"/>
        <item x="3"/>
        <item x="4"/>
        <item x="5"/>
        <item x="6"/>
        <item x="7"/>
        <item x="8"/>
        <item x="10"/>
        <item x="1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numFmtId="164" showAll="0"/>
    <pivotField numFmtId="44" showAll="0"/>
    <pivotField dataField="1" numFmtId="4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LLAMADAS" fld="7" baseField="0" baseItem="0"/>
    <dataField name="Suma de DURACION" fld="8" baseField="0" baseItem="0"/>
    <dataField name="Suma de PACTADO" fld="10" baseField="0" baseItem="0"/>
  </dataFields>
  <formats count="1">
    <format dxfId="0">
      <pivotArea type="all" dataOnly="0" outline="0" fieldPosition="0"/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zoomScaleNormal="100" workbookViewId="0">
      <pane xSplit="1" ySplit="2" topLeftCell="B3" activePane="bottomRight" state="frozen"/>
      <selection pane="bottomRight" activeCell="C33" sqref="C33"/>
      <selection pane="bottomLeft" activeCell="A3" sqref="A3"/>
      <selection pane="topRight" activeCell="B1" sqref="B1"/>
    </sheetView>
  </sheetViews>
  <sheetFormatPr defaultColWidth="11.42578125" defaultRowHeight="10.15"/>
  <cols>
    <col min="1" max="1" width="2.28515625" style="5" customWidth="1"/>
    <col min="2" max="2" width="39" style="5" customWidth="1"/>
    <col min="3" max="3" width="14.28515625" style="5" customWidth="1"/>
    <col min="4" max="4" width="15.7109375" style="5" customWidth="1"/>
    <col min="5" max="6" width="16" style="5" customWidth="1"/>
    <col min="7" max="7" width="14.7109375" style="5" customWidth="1"/>
    <col min="8" max="8" width="15.28515625" style="5" customWidth="1"/>
    <col min="9" max="10" width="13.140625" style="5" customWidth="1"/>
    <col min="11" max="11" width="15.7109375" style="5" customWidth="1"/>
    <col min="12" max="16384" width="11.42578125" style="5"/>
  </cols>
  <sheetData>
    <row r="1" spans="2:7" s="4" customFormat="1" ht="17.45">
      <c r="B1" s="43" t="s">
        <v>0</v>
      </c>
      <c r="C1" s="43"/>
    </row>
    <row r="2" spans="2:7" s="1" customFormat="1" ht="15.75" customHeight="1">
      <c r="B2" s="71" t="s">
        <v>1</v>
      </c>
      <c r="C2" s="71"/>
      <c r="D2" s="71"/>
      <c r="E2" s="71"/>
      <c r="F2" s="71"/>
    </row>
    <row r="3" spans="2:7" s="2" customFormat="1">
      <c r="E3" s="3"/>
    </row>
    <row r="4" spans="2:7" s="6" customFormat="1" ht="19.149999999999999" customHeight="1">
      <c r="B4" s="7" t="s">
        <v>2</v>
      </c>
      <c r="C4" s="7"/>
    </row>
    <row r="5" spans="2:7" s="6" customFormat="1" ht="16.899999999999999">
      <c r="B5" s="7"/>
      <c r="C5" s="7"/>
      <c r="D5" s="73" t="s">
        <v>3</v>
      </c>
      <c r="E5" s="73"/>
      <c r="F5" s="62" t="s">
        <v>4</v>
      </c>
      <c r="G5" s="62"/>
    </row>
    <row r="6" spans="2:7" s="2" customFormat="1" ht="34.9" customHeight="1">
      <c r="B6" s="44" t="s">
        <v>5</v>
      </c>
      <c r="C6" s="44" t="s">
        <v>6</v>
      </c>
      <c r="D6" s="44" t="s">
        <v>7</v>
      </c>
      <c r="E6" s="44" t="s">
        <v>8</v>
      </c>
      <c r="F6" s="64" t="s">
        <v>9</v>
      </c>
      <c r="G6" s="74"/>
    </row>
    <row r="7" spans="2:7" s="2" customFormat="1" ht="15" customHeight="1">
      <c r="B7" s="45" t="s">
        <v>10</v>
      </c>
      <c r="C7" s="46" t="s">
        <v>11</v>
      </c>
      <c r="D7" s="46" t="s">
        <v>12</v>
      </c>
      <c r="E7" s="46" t="s">
        <v>12</v>
      </c>
      <c r="F7" s="60">
        <v>0</v>
      </c>
      <c r="G7" s="75"/>
    </row>
    <row r="8" spans="2:7" s="2" customFormat="1" ht="12">
      <c r="B8" s="47" t="s">
        <v>13</v>
      </c>
      <c r="C8" s="47"/>
      <c r="D8" s="48"/>
      <c r="E8" s="48"/>
      <c r="F8" s="76">
        <f>SUM(F7)</f>
        <v>0</v>
      </c>
      <c r="G8" s="77"/>
    </row>
    <row r="9" spans="2:7" s="2" customFormat="1" ht="14.45" customHeight="1">
      <c r="B9" s="70"/>
      <c r="C9" s="70"/>
      <c r="D9" s="70"/>
      <c r="E9" s="70"/>
    </row>
    <row r="10" spans="2:7" s="6" customFormat="1" ht="16.899999999999999">
      <c r="B10" s="7" t="s">
        <v>14</v>
      </c>
      <c r="C10" s="7"/>
    </row>
    <row r="11" spans="2:7" s="6" customFormat="1" ht="16.899999999999999">
      <c r="B11" s="7"/>
      <c r="C11" s="7"/>
      <c r="D11" s="73" t="s">
        <v>3</v>
      </c>
      <c r="E11" s="73"/>
      <c r="F11" s="62" t="s">
        <v>4</v>
      </c>
      <c r="G11" s="62"/>
    </row>
    <row r="12" spans="2:7" s="2" customFormat="1" ht="31.5" customHeight="1">
      <c r="B12" s="44" t="s">
        <v>5</v>
      </c>
      <c r="C12" s="44" t="s">
        <v>6</v>
      </c>
      <c r="D12" s="44" t="s">
        <v>7</v>
      </c>
      <c r="E12" s="44" t="s">
        <v>8</v>
      </c>
      <c r="F12" s="64" t="s">
        <v>15</v>
      </c>
      <c r="G12" s="74"/>
    </row>
    <row r="13" spans="2:7" s="2" customFormat="1" ht="15" customHeight="1">
      <c r="B13" s="45" t="s">
        <v>16</v>
      </c>
      <c r="C13" s="46" t="s">
        <v>11</v>
      </c>
      <c r="D13" s="46" t="s">
        <v>17</v>
      </c>
      <c r="E13" s="46" t="s">
        <v>18</v>
      </c>
      <c r="F13" s="60">
        <v>0</v>
      </c>
      <c r="G13" s="75"/>
    </row>
    <row r="14" spans="2:7" s="2" customFormat="1" ht="11.45">
      <c r="B14" s="45" t="s">
        <v>19</v>
      </c>
      <c r="C14" s="46" t="s">
        <v>11</v>
      </c>
      <c r="D14" s="67" t="s">
        <v>20</v>
      </c>
      <c r="E14" s="67"/>
      <c r="F14" s="60">
        <v>0</v>
      </c>
      <c r="G14" s="75"/>
    </row>
    <row r="15" spans="2:7" s="2" customFormat="1" ht="12">
      <c r="B15" s="47" t="s">
        <v>13</v>
      </c>
      <c r="C15" s="47"/>
      <c r="D15" s="48"/>
      <c r="E15" s="48"/>
      <c r="F15" s="76">
        <f>SUM(F13:G14)</f>
        <v>0</v>
      </c>
      <c r="G15" s="77"/>
    </row>
    <row r="16" spans="2:7" s="2" customFormat="1" ht="13.15" customHeight="1">
      <c r="B16" s="70"/>
      <c r="C16" s="70"/>
      <c r="D16" s="70"/>
      <c r="E16" s="70"/>
    </row>
    <row r="17" spans="1:11" s="6" customFormat="1" ht="16.899999999999999">
      <c r="B17" s="7" t="s">
        <v>21</v>
      </c>
      <c r="C17" s="7"/>
    </row>
    <row r="18" spans="1:11" s="6" customFormat="1" ht="16.899999999999999">
      <c r="B18" s="7"/>
      <c r="C18" s="7"/>
      <c r="D18" s="73" t="s">
        <v>3</v>
      </c>
      <c r="E18" s="73"/>
      <c r="F18" s="62" t="s">
        <v>4</v>
      </c>
      <c r="G18" s="62"/>
    </row>
    <row r="19" spans="1:11" ht="35.65" customHeight="1">
      <c r="B19" s="44" t="s">
        <v>22</v>
      </c>
      <c r="C19" s="44" t="s">
        <v>6</v>
      </c>
      <c r="D19" s="72" t="s">
        <v>23</v>
      </c>
      <c r="E19" s="72"/>
      <c r="F19" s="63" t="s">
        <v>9</v>
      </c>
      <c r="G19" s="64"/>
    </row>
    <row r="20" spans="1:11" ht="12" customHeight="1">
      <c r="B20" s="45" t="s">
        <v>24</v>
      </c>
      <c r="C20" s="46" t="s">
        <v>11</v>
      </c>
      <c r="D20" s="67" t="s">
        <v>25</v>
      </c>
      <c r="E20" s="67"/>
      <c r="F20" s="59">
        <v>0</v>
      </c>
      <c r="G20" s="60"/>
    </row>
    <row r="21" spans="1:11" ht="12" customHeight="1">
      <c r="B21" s="45" t="s">
        <v>24</v>
      </c>
      <c r="C21" s="46" t="s">
        <v>11</v>
      </c>
      <c r="D21" s="67" t="s">
        <v>25</v>
      </c>
      <c r="E21" s="67"/>
      <c r="F21" s="59">
        <v>0</v>
      </c>
      <c r="G21" s="60"/>
    </row>
    <row r="22" spans="1:11" ht="12" customHeight="1">
      <c r="B22" s="45" t="s">
        <v>26</v>
      </c>
      <c r="C22" s="46" t="s">
        <v>11</v>
      </c>
      <c r="D22" s="67" t="s">
        <v>25</v>
      </c>
      <c r="E22" s="67"/>
      <c r="F22" s="59">
        <v>0</v>
      </c>
      <c r="G22" s="60"/>
    </row>
    <row r="23" spans="1:11" ht="12" customHeight="1">
      <c r="B23" s="45" t="s">
        <v>27</v>
      </c>
      <c r="C23" s="46" t="s">
        <v>11</v>
      </c>
      <c r="D23" s="67" t="s">
        <v>25</v>
      </c>
      <c r="E23" s="67"/>
      <c r="F23" s="59">
        <v>0</v>
      </c>
      <c r="G23" s="60"/>
    </row>
    <row r="24" spans="1:11" ht="12" customHeight="1">
      <c r="B24" s="45" t="s">
        <v>28</v>
      </c>
      <c r="C24" s="46" t="s">
        <v>29</v>
      </c>
      <c r="D24" s="67" t="s">
        <v>25</v>
      </c>
      <c r="E24" s="67"/>
      <c r="F24" s="59">
        <v>0</v>
      </c>
      <c r="G24" s="60"/>
    </row>
    <row r="25" spans="1:11" ht="12" customHeight="1">
      <c r="B25" s="45" t="s">
        <v>30</v>
      </c>
      <c r="C25" s="46" t="s">
        <v>29</v>
      </c>
      <c r="D25" s="67" t="s">
        <v>25</v>
      </c>
      <c r="E25" s="67"/>
      <c r="F25" s="59">
        <v>0</v>
      </c>
      <c r="G25" s="60"/>
    </row>
    <row r="26" spans="1:11" ht="12" customHeight="1">
      <c r="B26" s="45" t="s">
        <v>31</v>
      </c>
      <c r="C26" s="46" t="s">
        <v>29</v>
      </c>
      <c r="D26" s="67" t="s">
        <v>25</v>
      </c>
      <c r="E26" s="67"/>
      <c r="F26" s="59">
        <v>0</v>
      </c>
      <c r="G26" s="60"/>
    </row>
    <row r="27" spans="1:11" ht="12">
      <c r="B27" s="47" t="s">
        <v>13</v>
      </c>
      <c r="C27" s="47"/>
      <c r="D27" s="48"/>
      <c r="E27" s="48"/>
      <c r="F27" s="48"/>
      <c r="G27" s="49">
        <f>SUM(F20:G26)</f>
        <v>0</v>
      </c>
    </row>
    <row r="28" spans="1:11">
      <c r="B28" s="42" t="s">
        <v>32</v>
      </c>
      <c r="C28" s="42"/>
    </row>
    <row r="29" spans="1:11" customFormat="1" ht="14.45">
      <c r="A29" s="39"/>
      <c r="B29" s="33"/>
      <c r="C29" s="33"/>
      <c r="D29" s="41"/>
      <c r="E29" s="5"/>
      <c r="F29" s="5"/>
      <c r="G29" s="5"/>
    </row>
    <row r="30" spans="1:11" ht="35.25" customHeight="1">
      <c r="B30" s="66" t="s">
        <v>33</v>
      </c>
      <c r="C30" s="66"/>
      <c r="D30" s="66"/>
      <c r="E30" s="66"/>
      <c r="F30" s="66"/>
      <c r="G30" s="38"/>
      <c r="H30" s="34"/>
    </row>
    <row r="31" spans="1:11" customFormat="1" ht="14.45">
      <c r="A31" s="39"/>
      <c r="B31" s="68" t="s">
        <v>34</v>
      </c>
      <c r="C31" s="61" t="s">
        <v>35</v>
      </c>
      <c r="D31" s="61"/>
      <c r="E31" s="61"/>
      <c r="F31" s="61" t="s">
        <v>36</v>
      </c>
      <c r="G31" s="61"/>
      <c r="H31" s="61"/>
      <c r="I31" s="65" t="s">
        <v>37</v>
      </c>
      <c r="J31" s="65"/>
      <c r="K31" s="65"/>
    </row>
    <row r="32" spans="1:11" customFormat="1" ht="23.45" customHeight="1">
      <c r="A32" s="39"/>
      <c r="B32" s="69"/>
      <c r="C32" s="51" t="s">
        <v>38</v>
      </c>
      <c r="D32" s="50" t="s">
        <v>39</v>
      </c>
      <c r="E32" s="50" t="s">
        <v>40</v>
      </c>
      <c r="F32" s="51" t="s">
        <v>38</v>
      </c>
      <c r="G32" s="50" t="s">
        <v>39</v>
      </c>
      <c r="H32" s="50" t="s">
        <v>40</v>
      </c>
      <c r="I32" s="51" t="s">
        <v>38</v>
      </c>
      <c r="J32" s="50" t="s">
        <v>39</v>
      </c>
      <c r="K32" s="50" t="s">
        <v>40</v>
      </c>
    </row>
    <row r="33" spans="1:11" customFormat="1" ht="14.45">
      <c r="A33" s="39"/>
      <c r="B33" s="52" t="s">
        <v>41</v>
      </c>
      <c r="C33" s="53">
        <f>F8+F15</f>
        <v>0</v>
      </c>
      <c r="D33" s="53">
        <f>C33*12</f>
        <v>0</v>
      </c>
      <c r="E33" s="53">
        <f>D33*2</f>
        <v>0</v>
      </c>
      <c r="F33" s="54">
        <f>SUMIF($C$20:$C$26,"Q5856102H",$F$20:$F$26)</f>
        <v>0</v>
      </c>
      <c r="G33" s="53">
        <f>F33*12</f>
        <v>0</v>
      </c>
      <c r="H33" s="53">
        <f>G33*2</f>
        <v>0</v>
      </c>
      <c r="I33" s="54">
        <f>C33+F33</f>
        <v>0</v>
      </c>
      <c r="J33" s="54">
        <f>I33*12</f>
        <v>0</v>
      </c>
      <c r="K33" s="54">
        <f>J33*2</f>
        <v>0</v>
      </c>
    </row>
    <row r="34" spans="1:11" customFormat="1" ht="15.6" customHeight="1">
      <c r="A34" s="39"/>
      <c r="B34" s="52" t="s">
        <v>42</v>
      </c>
      <c r="C34" s="55" t="s">
        <v>43</v>
      </c>
      <c r="D34" s="55" t="s">
        <v>43</v>
      </c>
      <c r="E34" s="55" t="s">
        <v>43</v>
      </c>
      <c r="F34" s="54">
        <f>SUMIF($C$20:$C$26,"G08397234",$F$20:$F$26)</f>
        <v>0</v>
      </c>
      <c r="G34" s="53">
        <f>F34*12</f>
        <v>0</v>
      </c>
      <c r="H34" s="53">
        <f>G34*2</f>
        <v>0</v>
      </c>
      <c r="I34" s="54">
        <f>F34</f>
        <v>0</v>
      </c>
      <c r="J34" s="54">
        <f>I34*12</f>
        <v>0</v>
      </c>
      <c r="K34" s="54">
        <f>J34*2</f>
        <v>0</v>
      </c>
    </row>
    <row r="35" spans="1:11" customFormat="1" ht="14.45">
      <c r="A35" s="39"/>
      <c r="B35" s="47" t="s">
        <v>44</v>
      </c>
      <c r="C35" s="56">
        <f>SUM(C33:C34)</f>
        <v>0</v>
      </c>
      <c r="D35" s="56">
        <f>SUM(D33:D34)</f>
        <v>0</v>
      </c>
      <c r="E35" s="56">
        <f>SUM(E33:E34)</f>
        <v>0</v>
      </c>
      <c r="F35" s="56">
        <f t="shared" ref="F35:K35" si="0">SUM(F33:F34)</f>
        <v>0</v>
      </c>
      <c r="G35" s="56">
        <f>SUM(G33:G34)</f>
        <v>0</v>
      </c>
      <c r="H35" s="56">
        <f>SUM(H33:H34)</f>
        <v>0</v>
      </c>
      <c r="I35" s="56">
        <f t="shared" si="0"/>
        <v>0</v>
      </c>
      <c r="J35" s="56">
        <f t="shared" si="0"/>
        <v>0</v>
      </c>
      <c r="K35" s="56">
        <f t="shared" si="0"/>
        <v>0</v>
      </c>
    </row>
    <row r="36" spans="1:11" customFormat="1" ht="14.45">
      <c r="A36" s="39"/>
      <c r="B36" s="47" t="s">
        <v>45</v>
      </c>
      <c r="C36" s="57">
        <f>C35*1.21</f>
        <v>0</v>
      </c>
      <c r="D36" s="57">
        <f>D35*1.21</f>
        <v>0</v>
      </c>
      <c r="E36" s="57">
        <f>E35*1.21</f>
        <v>0</v>
      </c>
      <c r="F36" s="57">
        <f t="shared" ref="F36:K36" si="1">F35*1.21</f>
        <v>0</v>
      </c>
      <c r="G36" s="57">
        <f>G35*1.21</f>
        <v>0</v>
      </c>
      <c r="H36" s="57">
        <f>H35*1.21</f>
        <v>0</v>
      </c>
      <c r="I36" s="57">
        <f t="shared" si="1"/>
        <v>0</v>
      </c>
      <c r="J36" s="57">
        <f t="shared" si="1"/>
        <v>0</v>
      </c>
      <c r="K36" s="57">
        <f t="shared" si="1"/>
        <v>0</v>
      </c>
    </row>
    <row r="37" spans="1:11" customFormat="1" ht="14.45">
      <c r="A37" s="39"/>
      <c r="B37" s="33"/>
      <c r="C37" s="33"/>
      <c r="D37" s="41"/>
      <c r="E37" s="5"/>
      <c r="F37" s="5"/>
      <c r="G37" s="5"/>
    </row>
    <row r="38" spans="1:11" ht="16.899999999999999">
      <c r="B38" s="7" t="s">
        <v>46</v>
      </c>
      <c r="C38" s="7"/>
      <c r="D38" s="35"/>
      <c r="E38" s="35"/>
      <c r="F38" s="36"/>
      <c r="G38" s="36"/>
    </row>
    <row r="39" spans="1:11" ht="42.4" customHeight="1">
      <c r="B39" s="50" t="s">
        <v>47</v>
      </c>
      <c r="C39" s="50" t="s">
        <v>48</v>
      </c>
      <c r="D39" s="61" t="s">
        <v>9</v>
      </c>
      <c r="E39" s="61"/>
      <c r="F39" s="37"/>
      <c r="G39"/>
    </row>
    <row r="40" spans="1:11" ht="14.45">
      <c r="B40" s="45" t="s">
        <v>49</v>
      </c>
      <c r="C40" s="46">
        <v>1</v>
      </c>
      <c r="D40" s="58"/>
      <c r="E40" s="58"/>
      <c r="F40" s="38"/>
      <c r="G40"/>
    </row>
    <row r="41" spans="1:11" ht="14.45">
      <c r="B41" s="45" t="s">
        <v>50</v>
      </c>
      <c r="C41" s="46">
        <v>1</v>
      </c>
      <c r="D41" s="58"/>
      <c r="E41" s="58"/>
      <c r="F41" s="38"/>
      <c r="G41"/>
    </row>
    <row r="42" spans="1:11" ht="14.45">
      <c r="B42" s="45" t="s">
        <v>51</v>
      </c>
      <c r="C42" s="46">
        <v>1</v>
      </c>
      <c r="D42" s="58"/>
      <c r="E42" s="58"/>
      <c r="F42" s="38"/>
      <c r="G42"/>
    </row>
    <row r="43" spans="1:11" ht="13.15">
      <c r="B43" s="45" t="s">
        <v>52</v>
      </c>
      <c r="C43" s="46">
        <v>1</v>
      </c>
      <c r="D43" s="58"/>
      <c r="E43" s="58"/>
      <c r="F43" s="40"/>
      <c r="H43" s="34"/>
    </row>
    <row r="44" spans="1:11" ht="13.15">
      <c r="B44" s="45" t="s">
        <v>53</v>
      </c>
      <c r="C44" s="46">
        <v>1</v>
      </c>
      <c r="D44" s="58"/>
      <c r="E44" s="58"/>
      <c r="F44" s="40"/>
      <c r="H44" s="34"/>
    </row>
    <row r="45" spans="1:11" customFormat="1" ht="14.45">
      <c r="A45" s="39"/>
      <c r="B45" s="45" t="s">
        <v>54</v>
      </c>
      <c r="C45" s="46">
        <v>1</v>
      </c>
      <c r="D45" s="58"/>
      <c r="E45" s="58"/>
      <c r="F45" s="5"/>
      <c r="G45" s="5"/>
      <c r="H45" s="5"/>
    </row>
    <row r="46" spans="1:11">
      <c r="B46" s="42" t="s">
        <v>32</v>
      </c>
      <c r="C46" s="42"/>
    </row>
  </sheetData>
  <mergeCells count="45">
    <mergeCell ref="B9:E9"/>
    <mergeCell ref="B2:F2"/>
    <mergeCell ref="D19:E19"/>
    <mergeCell ref="D18:E18"/>
    <mergeCell ref="D20:E20"/>
    <mergeCell ref="D5:E5"/>
    <mergeCell ref="D11:E11"/>
    <mergeCell ref="D14:E14"/>
    <mergeCell ref="B16:E16"/>
    <mergeCell ref="F6:G6"/>
    <mergeCell ref="F7:G7"/>
    <mergeCell ref="F8:G8"/>
    <mergeCell ref="F12:G12"/>
    <mergeCell ref="F13:G13"/>
    <mergeCell ref="F14:G14"/>
    <mergeCell ref="F15:G15"/>
    <mergeCell ref="I31:K31"/>
    <mergeCell ref="C31:E31"/>
    <mergeCell ref="F31:H31"/>
    <mergeCell ref="B30:F30"/>
    <mergeCell ref="D21:E21"/>
    <mergeCell ref="D22:E22"/>
    <mergeCell ref="D23:E23"/>
    <mergeCell ref="D24:E24"/>
    <mergeCell ref="D25:E25"/>
    <mergeCell ref="D26:E26"/>
    <mergeCell ref="B31:B32"/>
    <mergeCell ref="F21:G21"/>
    <mergeCell ref="F22:G22"/>
    <mergeCell ref="F23:G23"/>
    <mergeCell ref="F24:G24"/>
    <mergeCell ref="F25:G25"/>
    <mergeCell ref="F11:G11"/>
    <mergeCell ref="F5:G5"/>
    <mergeCell ref="F18:G18"/>
    <mergeCell ref="F19:G19"/>
    <mergeCell ref="F20:G20"/>
    <mergeCell ref="D43:E43"/>
    <mergeCell ref="D44:E44"/>
    <mergeCell ref="D45:E45"/>
    <mergeCell ref="F26:G26"/>
    <mergeCell ref="D39:E39"/>
    <mergeCell ref="D40:E40"/>
    <mergeCell ref="D41:E41"/>
    <mergeCell ref="D42:E4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&amp;LConsorci Hospitalari de Vic&amp;C&amp;A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workbookViewId="0">
      <selection activeCell="H1" sqref="H1:H1048576"/>
    </sheetView>
  </sheetViews>
  <sheetFormatPr defaultColWidth="11.42578125" defaultRowHeight="13.9"/>
  <cols>
    <col min="1" max="1" width="30" style="9" bestFit="1" customWidth="1"/>
    <col min="2" max="2" width="11.42578125" style="9"/>
    <col min="3" max="3" width="10.85546875" style="9" bestFit="1" customWidth="1"/>
    <col min="4" max="4" width="11.42578125" style="9"/>
    <col min="5" max="8" width="11.42578125" style="12"/>
    <col min="9" max="16384" width="11.42578125" style="9"/>
  </cols>
  <sheetData>
    <row r="1" spans="1:9">
      <c r="A1" s="18" t="s">
        <v>55</v>
      </c>
      <c r="B1" s="18" t="s">
        <v>56</v>
      </c>
      <c r="C1" s="18" t="s">
        <v>57</v>
      </c>
      <c r="D1" s="18" t="s">
        <v>6</v>
      </c>
      <c r="E1" s="19" t="s">
        <v>58</v>
      </c>
      <c r="F1" s="19" t="s">
        <v>59</v>
      </c>
      <c r="G1" s="19" t="s">
        <v>60</v>
      </c>
      <c r="H1" s="19" t="s">
        <v>61</v>
      </c>
    </row>
    <row r="2" spans="1:9">
      <c r="A2" s="15" t="s">
        <v>62</v>
      </c>
      <c r="B2" s="16">
        <v>2</v>
      </c>
      <c r="C2" s="16">
        <v>11</v>
      </c>
      <c r="D2" s="15" t="s">
        <v>63</v>
      </c>
      <c r="E2" s="17">
        <v>26</v>
      </c>
      <c r="F2" s="17">
        <v>13</v>
      </c>
      <c r="G2" s="17">
        <f t="shared" ref="G2:G8" si="0">+E2/B2</f>
        <v>13</v>
      </c>
      <c r="H2" s="17">
        <f>+F2/B2</f>
        <v>6.5</v>
      </c>
      <c r="I2" s="9" t="s">
        <v>64</v>
      </c>
    </row>
    <row r="3" spans="1:9">
      <c r="A3" s="10" t="s">
        <v>65</v>
      </c>
      <c r="B3" s="11">
        <v>1</v>
      </c>
      <c r="C3" s="11">
        <v>11</v>
      </c>
      <c r="D3" s="10" t="s">
        <v>63</v>
      </c>
      <c r="E3" s="14">
        <v>15</v>
      </c>
      <c r="F3" s="14">
        <v>15</v>
      </c>
      <c r="G3" s="14">
        <f t="shared" si="0"/>
        <v>15</v>
      </c>
      <c r="H3" s="14">
        <f t="shared" ref="H3:H19" si="1">+F3/B3</f>
        <v>15</v>
      </c>
      <c r="I3" s="9" t="s">
        <v>64</v>
      </c>
    </row>
    <row r="4" spans="1:9">
      <c r="A4" s="10" t="s">
        <v>66</v>
      </c>
      <c r="B4" s="11">
        <v>9</v>
      </c>
      <c r="C4" s="11">
        <v>11</v>
      </c>
      <c r="D4" s="10" t="s">
        <v>63</v>
      </c>
      <c r="E4" s="14">
        <v>0</v>
      </c>
      <c r="F4" s="14">
        <v>0</v>
      </c>
      <c r="G4" s="14">
        <f t="shared" si="0"/>
        <v>0</v>
      </c>
      <c r="H4" s="14">
        <f t="shared" si="1"/>
        <v>0</v>
      </c>
      <c r="I4" s="9" t="s">
        <v>64</v>
      </c>
    </row>
    <row r="5" spans="1:9">
      <c r="A5" s="10" t="s">
        <v>67</v>
      </c>
      <c r="B5" s="11">
        <v>2</v>
      </c>
      <c r="C5" s="11">
        <v>11</v>
      </c>
      <c r="D5" s="10" t="s">
        <v>63</v>
      </c>
      <c r="E5" s="14">
        <v>179.26</v>
      </c>
      <c r="F5" s="14">
        <v>0</v>
      </c>
      <c r="G5" s="14">
        <f t="shared" si="0"/>
        <v>89.63</v>
      </c>
      <c r="H5" s="14">
        <f t="shared" si="1"/>
        <v>0</v>
      </c>
    </row>
    <row r="6" spans="1:9">
      <c r="A6" s="10" t="s">
        <v>68</v>
      </c>
      <c r="B6" s="11">
        <v>1</v>
      </c>
      <c r="C6" s="11">
        <v>11</v>
      </c>
      <c r="D6" s="10" t="s">
        <v>63</v>
      </c>
      <c r="E6" s="14">
        <v>0</v>
      </c>
      <c r="F6" s="14">
        <v>0</v>
      </c>
      <c r="G6" s="14">
        <f t="shared" si="0"/>
        <v>0</v>
      </c>
      <c r="H6" s="14">
        <f t="shared" si="1"/>
        <v>0</v>
      </c>
    </row>
    <row r="7" spans="1:9">
      <c r="A7" s="10" t="s">
        <v>69</v>
      </c>
      <c r="B7" s="11">
        <v>1</v>
      </c>
      <c r="C7" s="11">
        <v>11</v>
      </c>
      <c r="D7" s="10" t="s">
        <v>63</v>
      </c>
      <c r="E7" s="14">
        <v>0</v>
      </c>
      <c r="F7" s="14">
        <v>0</v>
      </c>
      <c r="G7" s="14">
        <f t="shared" si="0"/>
        <v>0</v>
      </c>
      <c r="H7" s="14">
        <f t="shared" si="1"/>
        <v>0</v>
      </c>
    </row>
    <row r="8" spans="1:9">
      <c r="A8" s="10" t="s">
        <v>70</v>
      </c>
      <c r="B8" s="11">
        <v>1</v>
      </c>
      <c r="C8" s="11">
        <v>11</v>
      </c>
      <c r="D8" s="10" t="s">
        <v>63</v>
      </c>
      <c r="E8" s="14">
        <v>65</v>
      </c>
      <c r="F8" s="14">
        <v>65</v>
      </c>
      <c r="G8" s="14">
        <f t="shared" si="0"/>
        <v>65</v>
      </c>
      <c r="H8" s="14">
        <f t="shared" si="1"/>
        <v>65</v>
      </c>
    </row>
    <row r="9" spans="1:9">
      <c r="A9" s="10" t="s">
        <v>71</v>
      </c>
      <c r="B9" s="11">
        <v>21</v>
      </c>
      <c r="C9" s="11">
        <v>11</v>
      </c>
      <c r="D9" s="10" t="s">
        <v>63</v>
      </c>
      <c r="E9" s="14">
        <v>1050</v>
      </c>
      <c r="F9" s="14">
        <v>1050</v>
      </c>
      <c r="G9" s="14">
        <f>+E9/B9</f>
        <v>50</v>
      </c>
      <c r="H9" s="14">
        <f t="shared" si="1"/>
        <v>50</v>
      </c>
      <c r="I9" s="9" t="s">
        <v>64</v>
      </c>
    </row>
    <row r="10" spans="1:9">
      <c r="A10" s="10" t="s">
        <v>72</v>
      </c>
      <c r="B10" s="11">
        <v>2</v>
      </c>
      <c r="C10" s="11">
        <v>11</v>
      </c>
      <c r="D10" s="10" t="s">
        <v>63</v>
      </c>
      <c r="E10" s="14">
        <v>-3</v>
      </c>
      <c r="F10" s="14">
        <v>-3</v>
      </c>
      <c r="G10" s="14">
        <f t="shared" ref="G10:G19" si="2">+E10/B10</f>
        <v>-1.5</v>
      </c>
      <c r="H10" s="14">
        <f t="shared" si="1"/>
        <v>-1.5</v>
      </c>
    </row>
    <row r="11" spans="1:9">
      <c r="A11" s="10" t="s">
        <v>73</v>
      </c>
      <c r="B11" s="11">
        <v>1</v>
      </c>
      <c r="C11" s="11">
        <v>11</v>
      </c>
      <c r="D11" s="10" t="s">
        <v>63</v>
      </c>
      <c r="E11" s="14">
        <v>0</v>
      </c>
      <c r="F11" s="14">
        <v>0</v>
      </c>
      <c r="G11" s="14">
        <f t="shared" si="2"/>
        <v>0</v>
      </c>
      <c r="H11" s="14">
        <f t="shared" si="1"/>
        <v>0</v>
      </c>
    </row>
    <row r="12" spans="1:9">
      <c r="A12" s="10" t="s">
        <v>74</v>
      </c>
      <c r="B12" s="11">
        <v>2</v>
      </c>
      <c r="C12" s="11">
        <v>11</v>
      </c>
      <c r="D12" s="10" t="s">
        <v>63</v>
      </c>
      <c r="E12" s="14">
        <v>27</v>
      </c>
      <c r="F12" s="14">
        <v>0</v>
      </c>
      <c r="G12" s="14">
        <f t="shared" si="2"/>
        <v>13.5</v>
      </c>
      <c r="H12" s="14">
        <f t="shared" si="1"/>
        <v>0</v>
      </c>
    </row>
    <row r="13" spans="1:9">
      <c r="A13" s="10" t="s">
        <v>75</v>
      </c>
      <c r="B13" s="11">
        <v>15</v>
      </c>
      <c r="C13" s="11">
        <v>11</v>
      </c>
      <c r="D13" s="10" t="s">
        <v>63</v>
      </c>
      <c r="E13" s="14">
        <v>113.4</v>
      </c>
      <c r="F13" s="14">
        <v>113.4</v>
      </c>
      <c r="G13" s="14">
        <f t="shared" si="2"/>
        <v>7.5600000000000005</v>
      </c>
      <c r="H13" s="14">
        <f t="shared" si="1"/>
        <v>7.5600000000000005</v>
      </c>
      <c r="I13" s="9" t="s">
        <v>64</v>
      </c>
    </row>
    <row r="14" spans="1:9">
      <c r="A14" s="10" t="s">
        <v>76</v>
      </c>
      <c r="B14" s="11">
        <v>16</v>
      </c>
      <c r="C14" s="11">
        <v>11</v>
      </c>
      <c r="D14" s="10" t="s">
        <v>63</v>
      </c>
      <c r="E14" s="14">
        <v>151.19999999999999</v>
      </c>
      <c r="F14" s="14">
        <v>151.19999999999999</v>
      </c>
      <c r="G14" s="14">
        <f t="shared" si="2"/>
        <v>9.4499999999999993</v>
      </c>
      <c r="H14" s="14">
        <f t="shared" si="1"/>
        <v>9.4499999999999993</v>
      </c>
      <c r="I14" s="9" t="s">
        <v>64</v>
      </c>
    </row>
    <row r="15" spans="1:9">
      <c r="A15" s="10" t="s">
        <v>77</v>
      </c>
      <c r="B15" s="11">
        <v>4</v>
      </c>
      <c r="C15" s="11">
        <v>11</v>
      </c>
      <c r="D15" s="10" t="s">
        <v>63</v>
      </c>
      <c r="E15" s="14">
        <v>3920</v>
      </c>
      <c r="F15" s="14">
        <v>3920</v>
      </c>
      <c r="G15" s="14">
        <f t="shared" si="2"/>
        <v>980</v>
      </c>
      <c r="H15" s="14">
        <f t="shared" si="1"/>
        <v>980</v>
      </c>
      <c r="I15" s="9" t="s">
        <v>64</v>
      </c>
    </row>
    <row r="16" spans="1:9">
      <c r="A16" s="10" t="s">
        <v>43</v>
      </c>
      <c r="B16" s="11">
        <v>16</v>
      </c>
      <c r="C16" s="11">
        <v>11</v>
      </c>
      <c r="D16" s="10" t="s">
        <v>63</v>
      </c>
      <c r="E16" s="14">
        <v>2.48</v>
      </c>
      <c r="F16" s="14">
        <v>2.48</v>
      </c>
      <c r="G16" s="14">
        <f t="shared" si="2"/>
        <v>0.155</v>
      </c>
      <c r="H16" s="14">
        <f t="shared" si="1"/>
        <v>0.155</v>
      </c>
    </row>
    <row r="17" spans="1:9">
      <c r="A17" s="10" t="s">
        <v>78</v>
      </c>
      <c r="B17" s="11">
        <v>72</v>
      </c>
      <c r="C17" s="11">
        <v>11</v>
      </c>
      <c r="D17" s="10" t="s">
        <v>63</v>
      </c>
      <c r="E17" s="14">
        <v>8</v>
      </c>
      <c r="F17" s="14">
        <v>26.4</v>
      </c>
      <c r="G17" s="14">
        <f t="shared" si="2"/>
        <v>0.1111111111111111</v>
      </c>
      <c r="H17" s="14">
        <f t="shared" si="1"/>
        <v>0.36666666666666664</v>
      </c>
      <c r="I17" s="9" t="s">
        <v>64</v>
      </c>
    </row>
    <row r="18" spans="1:9">
      <c r="A18" s="10" t="s">
        <v>79</v>
      </c>
      <c r="B18" s="11">
        <v>19</v>
      </c>
      <c r="C18" s="11">
        <v>11</v>
      </c>
      <c r="D18" s="10" t="s">
        <v>63</v>
      </c>
      <c r="E18" s="14">
        <v>0</v>
      </c>
      <c r="F18" s="14">
        <v>0</v>
      </c>
      <c r="G18" s="14">
        <f t="shared" si="2"/>
        <v>0</v>
      </c>
      <c r="H18" s="14">
        <f t="shared" si="1"/>
        <v>0</v>
      </c>
      <c r="I18" s="9" t="s">
        <v>64</v>
      </c>
    </row>
    <row r="19" spans="1:9">
      <c r="A19" s="10" t="s">
        <v>80</v>
      </c>
      <c r="B19" s="11">
        <v>2</v>
      </c>
      <c r="C19" s="11">
        <v>11</v>
      </c>
      <c r="D19" s="10" t="s">
        <v>63</v>
      </c>
      <c r="E19" s="14">
        <v>0</v>
      </c>
      <c r="F19" s="14">
        <v>0</v>
      </c>
      <c r="G19" s="14">
        <f t="shared" si="2"/>
        <v>0</v>
      </c>
      <c r="H19" s="14">
        <f t="shared" si="1"/>
        <v>0</v>
      </c>
      <c r="I19" s="9" t="s">
        <v>64</v>
      </c>
    </row>
  </sheetData>
  <sortState xmlns:xlrd2="http://schemas.microsoft.com/office/spreadsheetml/2017/richdata2" ref="A2:G56">
    <sortCondition ref="C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showGridLines="0" workbookViewId="0">
      <selection activeCell="E40" sqref="E40"/>
    </sheetView>
  </sheetViews>
  <sheetFormatPr defaultColWidth="11.42578125" defaultRowHeight="13.9"/>
  <cols>
    <col min="1" max="1" width="25.85546875" style="9" customWidth="1"/>
    <col min="2" max="2" width="16.140625" style="9" customWidth="1"/>
    <col min="3" max="3" width="16.42578125" style="30" customWidth="1"/>
    <col min="4" max="4" width="15.28515625" style="30" customWidth="1"/>
    <col min="5" max="5" width="25.85546875" style="9" bestFit="1" customWidth="1"/>
    <col min="6" max="16384" width="11.42578125" style="9"/>
  </cols>
  <sheetData>
    <row r="1" spans="1:11" ht="14.45">
      <c r="A1"/>
      <c r="B1"/>
    </row>
    <row r="3" spans="1:11">
      <c r="B3" s="29" t="s">
        <v>81</v>
      </c>
      <c r="C3" s="9"/>
      <c r="D3" s="9"/>
    </row>
    <row r="4" spans="1:11">
      <c r="A4" s="29" t="s">
        <v>82</v>
      </c>
      <c r="B4" s="9" t="s">
        <v>83</v>
      </c>
      <c r="C4" s="9" t="s">
        <v>84</v>
      </c>
      <c r="D4" s="9" t="s">
        <v>85</v>
      </c>
    </row>
    <row r="5" spans="1:11">
      <c r="A5" s="31" t="s">
        <v>86</v>
      </c>
      <c r="B5" s="9">
        <v>152</v>
      </c>
      <c r="C5" s="9">
        <v>140.93360000000001</v>
      </c>
      <c r="D5" s="9">
        <v>11.626799999999999</v>
      </c>
      <c r="E5" s="9" t="s">
        <v>86</v>
      </c>
      <c r="F5" s="9">
        <v>152</v>
      </c>
      <c r="G5" s="9">
        <v>140.93360000000001</v>
      </c>
      <c r="H5" s="9">
        <v>11.626799999999999</v>
      </c>
      <c r="I5" s="32">
        <v>13</v>
      </c>
      <c r="J5" s="32">
        <f>G5/12</f>
        <v>11.744466666666668</v>
      </c>
      <c r="K5" s="32">
        <f>H5/12</f>
        <v>0.96889999999999998</v>
      </c>
    </row>
    <row r="6" spans="1:11">
      <c r="A6" s="31" t="s">
        <v>87</v>
      </c>
      <c r="B6" s="9">
        <v>14642</v>
      </c>
      <c r="C6" s="9">
        <v>79478.997699999993</v>
      </c>
      <c r="D6" s="9">
        <v>0</v>
      </c>
      <c r="E6" s="9" t="s">
        <v>87</v>
      </c>
      <c r="F6" s="9">
        <v>14642</v>
      </c>
      <c r="G6" s="9">
        <v>79478.997699999993</v>
      </c>
      <c r="H6" s="9">
        <v>0</v>
      </c>
      <c r="I6" s="32">
        <v>1220</v>
      </c>
      <c r="J6" s="32">
        <f t="shared" ref="J6:K16" si="0">G6/12</f>
        <v>6623.249808333333</v>
      </c>
      <c r="K6" s="32">
        <f t="shared" si="0"/>
        <v>0</v>
      </c>
    </row>
    <row r="7" spans="1:11">
      <c r="A7" s="31" t="s">
        <v>88</v>
      </c>
      <c r="B7" s="9">
        <v>3891</v>
      </c>
      <c r="C7" s="9">
        <v>11409.5144</v>
      </c>
      <c r="D7" s="9">
        <v>624.32500000000005</v>
      </c>
      <c r="E7" s="9" t="s">
        <v>88</v>
      </c>
      <c r="F7" s="9">
        <v>3891</v>
      </c>
      <c r="G7" s="9">
        <v>11409.5144</v>
      </c>
      <c r="H7" s="9">
        <v>624.32500000000005</v>
      </c>
      <c r="I7" s="32">
        <v>324</v>
      </c>
      <c r="J7" s="32">
        <f t="shared" si="0"/>
        <v>950.79286666666667</v>
      </c>
      <c r="K7" s="32">
        <f t="shared" si="0"/>
        <v>52.027083333333337</v>
      </c>
    </row>
    <row r="8" spans="1:11">
      <c r="A8" s="31" t="s">
        <v>89</v>
      </c>
      <c r="B8" s="9">
        <v>26774</v>
      </c>
      <c r="C8" s="9">
        <v>80608.349999999991</v>
      </c>
      <c r="D8" s="9">
        <v>8979.9730000000018</v>
      </c>
      <c r="E8" s="9" t="s">
        <v>89</v>
      </c>
      <c r="F8" s="9">
        <v>26774</v>
      </c>
      <c r="G8" s="9">
        <v>80608.349999999991</v>
      </c>
      <c r="H8" s="9">
        <v>8979.9730000000018</v>
      </c>
      <c r="I8" s="32">
        <v>2231</v>
      </c>
      <c r="J8" s="32">
        <f t="shared" si="0"/>
        <v>6717.3624999999993</v>
      </c>
      <c r="K8" s="32">
        <f t="shared" si="0"/>
        <v>748.33108333333348</v>
      </c>
    </row>
    <row r="9" spans="1:11">
      <c r="A9" s="31" t="s">
        <v>90</v>
      </c>
      <c r="B9" s="9">
        <v>149</v>
      </c>
      <c r="C9" s="9">
        <v>22.483899999999998</v>
      </c>
      <c r="D9" s="9">
        <v>0</v>
      </c>
      <c r="E9" s="9" t="s">
        <v>90</v>
      </c>
      <c r="F9" s="9">
        <v>149</v>
      </c>
      <c r="G9" s="9">
        <v>22.483899999999998</v>
      </c>
      <c r="H9" s="9">
        <v>0</v>
      </c>
      <c r="I9" s="32">
        <v>12</v>
      </c>
      <c r="J9" s="32">
        <f t="shared" si="0"/>
        <v>1.8736583333333332</v>
      </c>
      <c r="K9" s="32">
        <f t="shared" si="0"/>
        <v>0</v>
      </c>
    </row>
    <row r="10" spans="1:11">
      <c r="A10" s="31" t="s">
        <v>91</v>
      </c>
      <c r="B10" s="9">
        <v>6443</v>
      </c>
      <c r="C10" s="9">
        <v>36847.301900000028</v>
      </c>
      <c r="D10" s="9">
        <v>6033.5722000000023</v>
      </c>
      <c r="E10" s="9" t="s">
        <v>91</v>
      </c>
      <c r="F10" s="9">
        <v>6443</v>
      </c>
      <c r="G10" s="9">
        <v>36847.301900000028</v>
      </c>
      <c r="H10" s="9">
        <v>6033.5722000000023</v>
      </c>
      <c r="I10" s="32">
        <v>537</v>
      </c>
      <c r="J10" s="32">
        <f t="shared" si="0"/>
        <v>3070.6084916666691</v>
      </c>
      <c r="K10" s="32">
        <f t="shared" si="0"/>
        <v>502.79768333333351</v>
      </c>
    </row>
    <row r="11" spans="1:11">
      <c r="A11" s="31" t="s">
        <v>92</v>
      </c>
      <c r="B11" s="9">
        <v>46555</v>
      </c>
      <c r="C11" s="9">
        <v>174715.42550000004</v>
      </c>
      <c r="D11" s="9">
        <v>2498.4365000000003</v>
      </c>
      <c r="E11" s="9" t="s">
        <v>92</v>
      </c>
      <c r="F11" s="9">
        <v>46555</v>
      </c>
      <c r="G11" s="9">
        <v>174715.42550000004</v>
      </c>
      <c r="H11" s="9">
        <v>2498.4365000000003</v>
      </c>
      <c r="I11" s="32">
        <v>3880</v>
      </c>
      <c r="J11" s="32">
        <f t="shared" si="0"/>
        <v>14559.618791666669</v>
      </c>
      <c r="K11" s="32">
        <f t="shared" si="0"/>
        <v>208.20304166666668</v>
      </c>
    </row>
    <row r="12" spans="1:11">
      <c r="A12" s="31" t="s">
        <v>93</v>
      </c>
      <c r="B12" s="9">
        <v>447517</v>
      </c>
      <c r="C12" s="9">
        <v>990440.38800000004</v>
      </c>
      <c r="D12" s="9">
        <v>14163.3006</v>
      </c>
      <c r="E12" s="9" t="s">
        <v>93</v>
      </c>
      <c r="F12" s="9">
        <v>447517</v>
      </c>
      <c r="G12" s="9">
        <v>990440.38800000004</v>
      </c>
      <c r="H12" s="9">
        <v>14163.3006</v>
      </c>
      <c r="I12" s="32">
        <v>37293</v>
      </c>
      <c r="J12" s="32">
        <f t="shared" si="0"/>
        <v>82536.699000000008</v>
      </c>
      <c r="K12" s="32">
        <f t="shared" si="0"/>
        <v>1180.27505</v>
      </c>
    </row>
    <row r="13" spans="1:11">
      <c r="A13" s="31" t="s">
        <v>94</v>
      </c>
      <c r="B13" s="9">
        <v>1597</v>
      </c>
      <c r="C13" s="9">
        <v>8529.7349000000013</v>
      </c>
      <c r="D13" s="9">
        <v>0.61699999999999999</v>
      </c>
      <c r="E13" s="9" t="s">
        <v>94</v>
      </c>
      <c r="F13" s="9">
        <v>1597</v>
      </c>
      <c r="G13" s="9">
        <v>8529.7349000000013</v>
      </c>
      <c r="H13" s="9">
        <v>0.61699999999999999</v>
      </c>
      <c r="I13" s="32">
        <v>133</v>
      </c>
      <c r="J13" s="32">
        <f t="shared" si="0"/>
        <v>710.81124166666677</v>
      </c>
      <c r="K13" s="32">
        <f t="shared" si="0"/>
        <v>5.1416666666666666E-2</v>
      </c>
    </row>
    <row r="14" spans="1:11">
      <c r="A14" s="31" t="s">
        <v>95</v>
      </c>
      <c r="B14" s="9">
        <v>1141</v>
      </c>
      <c r="C14" s="9">
        <v>323.90960000000001</v>
      </c>
      <c r="D14" s="9">
        <v>244.50900000000001</v>
      </c>
      <c r="E14" s="9" t="s">
        <v>95</v>
      </c>
      <c r="F14" s="9">
        <v>1141</v>
      </c>
      <c r="G14" s="9">
        <v>323.90960000000001</v>
      </c>
      <c r="H14" s="9">
        <v>244.50900000000001</v>
      </c>
      <c r="I14" s="32">
        <v>95</v>
      </c>
      <c r="J14" s="32">
        <f t="shared" si="0"/>
        <v>26.992466666666669</v>
      </c>
      <c r="K14" s="32">
        <f t="shared" si="0"/>
        <v>20.37575</v>
      </c>
    </row>
    <row r="15" spans="1:11">
      <c r="A15" s="31" t="s">
        <v>96</v>
      </c>
      <c r="B15" s="9">
        <v>4537</v>
      </c>
      <c r="C15" s="9">
        <v>13381.238499999999</v>
      </c>
      <c r="D15" s="9">
        <v>1782.2149999999997</v>
      </c>
      <c r="E15" s="9" t="s">
        <v>96</v>
      </c>
      <c r="F15" s="9">
        <v>4537</v>
      </c>
      <c r="G15" s="9">
        <v>13381.238499999999</v>
      </c>
      <c r="H15" s="9">
        <v>1782.2149999999997</v>
      </c>
      <c r="I15" s="32">
        <v>378</v>
      </c>
      <c r="J15" s="32">
        <f t="shared" si="0"/>
        <v>1115.1032083333332</v>
      </c>
      <c r="K15" s="32">
        <f t="shared" si="0"/>
        <v>148.51791666666665</v>
      </c>
    </row>
    <row r="16" spans="1:11">
      <c r="A16" s="31" t="s">
        <v>97</v>
      </c>
      <c r="B16" s="9">
        <v>90</v>
      </c>
      <c r="C16" s="9">
        <v>0</v>
      </c>
      <c r="D16" s="9">
        <v>436.80400000000003</v>
      </c>
      <c r="E16" s="9" t="s">
        <v>97</v>
      </c>
      <c r="F16" s="9">
        <v>90</v>
      </c>
      <c r="G16" s="9">
        <v>0</v>
      </c>
      <c r="H16" s="9">
        <v>436.80400000000003</v>
      </c>
      <c r="I16" s="32">
        <v>8</v>
      </c>
      <c r="J16" s="32">
        <f t="shared" si="0"/>
        <v>0</v>
      </c>
      <c r="K16" s="32">
        <f t="shared" si="0"/>
        <v>36.400333333333336</v>
      </c>
    </row>
    <row r="17" spans="1:4">
      <c r="A17" s="31" t="s">
        <v>98</v>
      </c>
      <c r="B17" s="9">
        <v>553488</v>
      </c>
      <c r="C17" s="9">
        <v>1395898.2779999999</v>
      </c>
      <c r="D17" s="9">
        <v>34775.379099999998</v>
      </c>
    </row>
    <row r="18" spans="1:4" ht="14.45">
      <c r="A18"/>
      <c r="B18"/>
      <c r="C18"/>
      <c r="D18"/>
    </row>
    <row r="19" spans="1:4" ht="14.45">
      <c r="A19"/>
      <c r="B19"/>
      <c r="C19"/>
      <c r="D19"/>
    </row>
    <row r="20" spans="1:4" ht="14.45">
      <c r="A20"/>
      <c r="B20"/>
      <c r="C20"/>
      <c r="D20"/>
    </row>
    <row r="21" spans="1:4" ht="14.45">
      <c r="A21"/>
      <c r="B21"/>
      <c r="C21"/>
      <c r="D21"/>
    </row>
    <row r="22" spans="1:4" ht="14.45">
      <c r="A22"/>
      <c r="B22"/>
      <c r="C22"/>
      <c r="D22"/>
    </row>
    <row r="23" spans="1:4" ht="14.45">
      <c r="A23"/>
      <c r="B23"/>
      <c r="C23"/>
      <c r="D23"/>
    </row>
    <row r="24" spans="1:4" ht="14.45">
      <c r="A24"/>
      <c r="B24"/>
      <c r="C24"/>
      <c r="D24"/>
    </row>
    <row r="25" spans="1:4" ht="14.45">
      <c r="A25"/>
      <c r="B25"/>
      <c r="C25"/>
      <c r="D25"/>
    </row>
    <row r="26" spans="1:4" ht="14.45">
      <c r="A26"/>
      <c r="B26"/>
      <c r="C26"/>
      <c r="D26"/>
    </row>
    <row r="27" spans="1:4" ht="14.45">
      <c r="A27"/>
      <c r="B27"/>
      <c r="C27"/>
      <c r="D27"/>
    </row>
    <row r="28" spans="1:4" ht="14.45">
      <c r="A28"/>
      <c r="B28"/>
      <c r="C28"/>
      <c r="D28"/>
    </row>
    <row r="29" spans="1:4" ht="14.45">
      <c r="A29"/>
      <c r="B29"/>
      <c r="C29"/>
      <c r="D29"/>
    </row>
    <row r="30" spans="1:4" ht="14.45">
      <c r="A30"/>
      <c r="B30"/>
      <c r="C30"/>
      <c r="D30"/>
    </row>
    <row r="31" spans="1:4" ht="14.45">
      <c r="A31"/>
      <c r="B31"/>
      <c r="C31"/>
      <c r="D31"/>
    </row>
    <row r="32" spans="1:4" ht="14.45">
      <c r="A32"/>
      <c r="B32"/>
      <c r="C32"/>
      <c r="D32"/>
    </row>
    <row r="33" spans="1:4" ht="14.45">
      <c r="A33"/>
      <c r="B33"/>
      <c r="C33"/>
      <c r="D33"/>
    </row>
    <row r="34" spans="1:4" ht="14.45">
      <c r="A34"/>
      <c r="B34"/>
      <c r="C34"/>
      <c r="D34"/>
    </row>
    <row r="35" spans="1:4" ht="14.45">
      <c r="A35"/>
      <c r="B35"/>
      <c r="C35"/>
      <c r="D35"/>
    </row>
    <row r="36" spans="1:4" ht="14.45">
      <c r="A36"/>
      <c r="B36"/>
      <c r="C36"/>
      <c r="D3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8"/>
  <sheetViews>
    <sheetView showGridLines="0" workbookViewId="0">
      <selection activeCell="E20" sqref="E20"/>
    </sheetView>
  </sheetViews>
  <sheetFormatPr defaultColWidth="11.42578125" defaultRowHeight="14.45"/>
  <cols>
    <col min="1" max="1" width="25.85546875" bestFit="1" customWidth="1"/>
    <col min="2" max="2" width="9.5703125" bestFit="1" customWidth="1"/>
    <col min="3" max="3" width="34.42578125" bestFit="1" customWidth="1"/>
    <col min="4" max="4" width="22.28515625" bestFit="1" customWidth="1"/>
    <col min="5" max="5" width="28.28515625" bestFit="1" customWidth="1"/>
    <col min="6" max="6" width="34.140625" bestFit="1" customWidth="1"/>
    <col min="7" max="7" width="8.85546875" bestFit="1" customWidth="1"/>
    <col min="8" max="8" width="9" bestFit="1" customWidth="1"/>
    <col min="9" max="9" width="12.42578125" style="28" bestFit="1" customWidth="1"/>
    <col min="10" max="11" width="11.42578125" style="8" bestFit="1" customWidth="1"/>
  </cols>
  <sheetData>
    <row r="1" spans="1:11">
      <c r="A1" s="20" t="s">
        <v>55</v>
      </c>
      <c r="B1" s="20" t="s">
        <v>57</v>
      </c>
      <c r="C1" s="20" t="s">
        <v>99</v>
      </c>
      <c r="D1" s="20" t="s">
        <v>100</v>
      </c>
      <c r="E1" s="20" t="s">
        <v>101</v>
      </c>
      <c r="F1" s="20" t="s">
        <v>102</v>
      </c>
      <c r="G1" s="20" t="s">
        <v>103</v>
      </c>
      <c r="H1" s="20" t="s">
        <v>104</v>
      </c>
      <c r="I1" s="25" t="s">
        <v>105</v>
      </c>
      <c r="J1" s="13" t="s">
        <v>58</v>
      </c>
      <c r="K1" s="13" t="s">
        <v>59</v>
      </c>
    </row>
    <row r="2" spans="1:11">
      <c r="A2" s="23" t="s">
        <v>86</v>
      </c>
      <c r="B2" s="24">
        <v>11</v>
      </c>
      <c r="C2" s="23" t="s">
        <v>106</v>
      </c>
      <c r="D2" s="23" t="s">
        <v>107</v>
      </c>
      <c r="E2" s="23" t="s">
        <v>108</v>
      </c>
      <c r="F2" s="23" t="s">
        <v>109</v>
      </c>
      <c r="G2" s="23" t="s">
        <v>110</v>
      </c>
      <c r="H2" s="24">
        <v>8</v>
      </c>
      <c r="I2" s="27">
        <v>7.4499000000000004</v>
      </c>
      <c r="J2" s="17">
        <v>1.23</v>
      </c>
      <c r="K2" s="17">
        <v>0.61460000000000004</v>
      </c>
    </row>
    <row r="3" spans="1:11">
      <c r="A3" s="21" t="s">
        <v>86</v>
      </c>
      <c r="B3" s="22">
        <v>11</v>
      </c>
      <c r="C3" s="21" t="s">
        <v>106</v>
      </c>
      <c r="D3" s="21" t="s">
        <v>107</v>
      </c>
      <c r="E3" s="21" t="s">
        <v>108</v>
      </c>
      <c r="F3" s="21" t="s">
        <v>111</v>
      </c>
      <c r="G3" s="21" t="s">
        <v>110</v>
      </c>
      <c r="H3" s="22">
        <v>2</v>
      </c>
      <c r="I3" s="26">
        <v>1.9</v>
      </c>
      <c r="J3" s="14">
        <v>0.314</v>
      </c>
      <c r="K3" s="14">
        <v>0.15679999999999999</v>
      </c>
    </row>
    <row r="4" spans="1:11">
      <c r="A4" s="21" t="s">
        <v>86</v>
      </c>
      <c r="B4" s="22">
        <v>11</v>
      </c>
      <c r="C4" s="21" t="s">
        <v>106</v>
      </c>
      <c r="D4" s="21" t="s">
        <v>107</v>
      </c>
      <c r="E4" s="21" t="s">
        <v>108</v>
      </c>
      <c r="F4" s="21" t="s">
        <v>112</v>
      </c>
      <c r="G4" s="21" t="s">
        <v>110</v>
      </c>
      <c r="H4" s="22">
        <v>4</v>
      </c>
      <c r="I4" s="26">
        <v>10.7666</v>
      </c>
      <c r="J4" s="14">
        <v>1.776</v>
      </c>
      <c r="K4" s="14">
        <v>0.88819999999999999</v>
      </c>
    </row>
    <row r="5" spans="1:11">
      <c r="A5" s="21" t="s">
        <v>86</v>
      </c>
      <c r="B5" s="22">
        <v>11</v>
      </c>
      <c r="C5" s="21" t="s">
        <v>106</v>
      </c>
      <c r="D5" s="21" t="s">
        <v>107</v>
      </c>
      <c r="E5" s="21" t="s">
        <v>108</v>
      </c>
      <c r="F5" s="21" t="s">
        <v>113</v>
      </c>
      <c r="G5" s="21" t="s">
        <v>110</v>
      </c>
      <c r="H5" s="22">
        <v>24</v>
      </c>
      <c r="I5" s="26">
        <v>16.316500000000001</v>
      </c>
      <c r="J5" s="14">
        <v>2.5680000000000001</v>
      </c>
      <c r="K5" s="14">
        <v>1.3462000000000001</v>
      </c>
    </row>
    <row r="6" spans="1:11">
      <c r="A6" s="21" t="s">
        <v>86</v>
      </c>
      <c r="B6" s="22">
        <v>11</v>
      </c>
      <c r="C6" s="21" t="s">
        <v>106</v>
      </c>
      <c r="D6" s="21" t="s">
        <v>107</v>
      </c>
      <c r="E6" s="21" t="s">
        <v>108</v>
      </c>
      <c r="F6" s="21" t="s">
        <v>114</v>
      </c>
      <c r="G6" s="21" t="s">
        <v>110</v>
      </c>
      <c r="H6" s="22">
        <v>64</v>
      </c>
      <c r="I6" s="26">
        <v>54.350200000000001</v>
      </c>
      <c r="J6" s="14">
        <v>8.2289999999999992</v>
      </c>
      <c r="K6" s="14">
        <v>4.4836999999999998</v>
      </c>
    </row>
    <row r="7" spans="1:11">
      <c r="A7" s="21" t="s">
        <v>86</v>
      </c>
      <c r="B7" s="22">
        <v>11</v>
      </c>
      <c r="C7" s="21" t="s">
        <v>106</v>
      </c>
      <c r="D7" s="21" t="s">
        <v>107</v>
      </c>
      <c r="E7" s="21" t="s">
        <v>108</v>
      </c>
      <c r="F7" s="21" t="s">
        <v>115</v>
      </c>
      <c r="G7" s="21" t="s">
        <v>110</v>
      </c>
      <c r="H7" s="22">
        <v>45</v>
      </c>
      <c r="I7" s="26">
        <v>44.650399999999998</v>
      </c>
      <c r="J7" s="14">
        <v>6.7960000000000003</v>
      </c>
      <c r="K7" s="14">
        <v>3.6836000000000002</v>
      </c>
    </row>
    <row r="8" spans="1:11">
      <c r="A8" s="21" t="s">
        <v>86</v>
      </c>
      <c r="B8" s="22">
        <v>11</v>
      </c>
      <c r="C8" s="21" t="s">
        <v>106</v>
      </c>
      <c r="D8" s="21" t="s">
        <v>107</v>
      </c>
      <c r="E8" s="21" t="s">
        <v>108</v>
      </c>
      <c r="F8" s="21" t="s">
        <v>116</v>
      </c>
      <c r="G8" s="21" t="s">
        <v>110</v>
      </c>
      <c r="H8" s="22">
        <v>5</v>
      </c>
      <c r="I8" s="26">
        <v>5.5</v>
      </c>
      <c r="J8" s="14">
        <v>1.238</v>
      </c>
      <c r="K8" s="14">
        <v>0.45369999999999999</v>
      </c>
    </row>
    <row r="9" spans="1:11">
      <c r="A9" s="21" t="s">
        <v>87</v>
      </c>
      <c r="B9" s="22">
        <v>11</v>
      </c>
      <c r="C9" s="21" t="s">
        <v>117</v>
      </c>
      <c r="D9" s="21" t="s">
        <v>107</v>
      </c>
      <c r="E9" s="21" t="s">
        <v>118</v>
      </c>
      <c r="F9" s="21" t="s">
        <v>119</v>
      </c>
      <c r="G9" s="21" t="s">
        <v>110</v>
      </c>
      <c r="H9" s="22">
        <v>55</v>
      </c>
      <c r="I9" s="26">
        <v>403.9162</v>
      </c>
      <c r="J9" s="14">
        <v>0</v>
      </c>
      <c r="K9" s="14">
        <v>0</v>
      </c>
    </row>
    <row r="10" spans="1:11">
      <c r="A10" s="21" t="s">
        <v>87</v>
      </c>
      <c r="B10" s="22">
        <v>11</v>
      </c>
      <c r="C10" s="21" t="s">
        <v>120</v>
      </c>
      <c r="D10" s="21" t="s">
        <v>107</v>
      </c>
      <c r="E10" s="21" t="s">
        <v>118</v>
      </c>
      <c r="F10" s="21" t="s">
        <v>121</v>
      </c>
      <c r="G10" s="21" t="s">
        <v>110</v>
      </c>
      <c r="H10" s="22">
        <v>1318</v>
      </c>
      <c r="I10" s="26">
        <v>12644.918299999999</v>
      </c>
      <c r="J10" s="14">
        <v>0</v>
      </c>
      <c r="K10" s="14">
        <v>0</v>
      </c>
    </row>
    <row r="11" spans="1:11">
      <c r="A11" s="21" t="s">
        <v>87</v>
      </c>
      <c r="B11" s="22">
        <v>11</v>
      </c>
      <c r="C11" s="21" t="s">
        <v>120</v>
      </c>
      <c r="D11" s="21" t="s">
        <v>107</v>
      </c>
      <c r="E11" s="21" t="s">
        <v>118</v>
      </c>
      <c r="F11" s="21" t="s">
        <v>122</v>
      </c>
      <c r="G11" s="21" t="s">
        <v>110</v>
      </c>
      <c r="H11" s="22">
        <v>3</v>
      </c>
      <c r="I11" s="26">
        <v>6.6166</v>
      </c>
      <c r="J11" s="14">
        <v>0</v>
      </c>
      <c r="K11" s="14">
        <v>0</v>
      </c>
    </row>
    <row r="12" spans="1:11">
      <c r="A12" s="21" t="s">
        <v>87</v>
      </c>
      <c r="B12" s="22">
        <v>11</v>
      </c>
      <c r="C12" s="21" t="s">
        <v>120</v>
      </c>
      <c r="D12" s="21" t="s">
        <v>107</v>
      </c>
      <c r="E12" s="21" t="s">
        <v>118</v>
      </c>
      <c r="F12" s="21" t="s">
        <v>123</v>
      </c>
      <c r="G12" s="21" t="s">
        <v>110</v>
      </c>
      <c r="H12" s="22">
        <v>6</v>
      </c>
      <c r="I12" s="26">
        <v>33.033299999999997</v>
      </c>
      <c r="J12" s="14">
        <v>0</v>
      </c>
      <c r="K12" s="14">
        <v>0</v>
      </c>
    </row>
    <row r="13" spans="1:11">
      <c r="A13" s="21" t="s">
        <v>87</v>
      </c>
      <c r="B13" s="22">
        <v>11</v>
      </c>
      <c r="C13" s="21" t="s">
        <v>120</v>
      </c>
      <c r="D13" s="21" t="s">
        <v>107</v>
      </c>
      <c r="E13" s="21" t="s">
        <v>118</v>
      </c>
      <c r="F13" s="21" t="s">
        <v>124</v>
      </c>
      <c r="G13" s="21" t="s">
        <v>110</v>
      </c>
      <c r="H13" s="22">
        <v>13184</v>
      </c>
      <c r="I13" s="26">
        <v>66169.563299999994</v>
      </c>
      <c r="J13" s="14">
        <v>0</v>
      </c>
      <c r="K13" s="14">
        <v>0</v>
      </c>
    </row>
    <row r="14" spans="1:11">
      <c r="A14" s="21" t="s">
        <v>87</v>
      </c>
      <c r="B14" s="22">
        <v>11</v>
      </c>
      <c r="C14" s="21" t="s">
        <v>120</v>
      </c>
      <c r="D14" s="21" t="s">
        <v>107</v>
      </c>
      <c r="E14" s="21" t="s">
        <v>118</v>
      </c>
      <c r="F14" s="21" t="s">
        <v>125</v>
      </c>
      <c r="G14" s="21" t="s">
        <v>110</v>
      </c>
      <c r="H14" s="22">
        <v>10</v>
      </c>
      <c r="I14" s="26">
        <v>12.2834</v>
      </c>
      <c r="J14" s="14">
        <v>0</v>
      </c>
      <c r="K14" s="14">
        <v>0</v>
      </c>
    </row>
    <row r="15" spans="1:11">
      <c r="A15" s="21" t="s">
        <v>87</v>
      </c>
      <c r="B15" s="22">
        <v>11</v>
      </c>
      <c r="C15" s="21" t="s">
        <v>120</v>
      </c>
      <c r="D15" s="21" t="s">
        <v>107</v>
      </c>
      <c r="E15" s="21" t="s">
        <v>118</v>
      </c>
      <c r="F15" s="21" t="s">
        <v>126</v>
      </c>
      <c r="G15" s="21" t="s">
        <v>110</v>
      </c>
      <c r="H15" s="22">
        <v>66</v>
      </c>
      <c r="I15" s="26">
        <v>208.66659999999999</v>
      </c>
      <c r="J15" s="14">
        <v>0</v>
      </c>
      <c r="K15" s="14">
        <v>0</v>
      </c>
    </row>
    <row r="16" spans="1:11">
      <c r="A16" s="21" t="s">
        <v>88</v>
      </c>
      <c r="B16" s="22">
        <v>11</v>
      </c>
      <c r="C16" s="21" t="s">
        <v>127</v>
      </c>
      <c r="D16" s="21" t="s">
        <v>107</v>
      </c>
      <c r="E16" s="21" t="s">
        <v>128</v>
      </c>
      <c r="F16" s="21" t="s">
        <v>129</v>
      </c>
      <c r="G16" s="21" t="s">
        <v>110</v>
      </c>
      <c r="H16" s="22">
        <v>283</v>
      </c>
      <c r="I16" s="26">
        <v>799.41750000000002</v>
      </c>
      <c r="J16" s="14">
        <v>45.314999999999998</v>
      </c>
      <c r="K16" s="14">
        <v>45.314999999999998</v>
      </c>
    </row>
    <row r="17" spans="1:11">
      <c r="A17" s="21" t="s">
        <v>88</v>
      </c>
      <c r="B17" s="22">
        <v>11</v>
      </c>
      <c r="C17" s="21" t="s">
        <v>130</v>
      </c>
      <c r="D17" s="21" t="s">
        <v>107</v>
      </c>
      <c r="E17" s="21" t="s">
        <v>128</v>
      </c>
      <c r="F17" s="21" t="s">
        <v>129</v>
      </c>
      <c r="G17" s="21" t="s">
        <v>110</v>
      </c>
      <c r="H17" s="22">
        <v>3608</v>
      </c>
      <c r="I17" s="26">
        <v>10610.0969</v>
      </c>
      <c r="J17" s="14">
        <v>579.01</v>
      </c>
      <c r="K17" s="14">
        <v>579.01</v>
      </c>
    </row>
    <row r="18" spans="1:11">
      <c r="A18" s="21" t="s">
        <v>89</v>
      </c>
      <c r="B18" s="22">
        <v>11</v>
      </c>
      <c r="C18" s="21" t="s">
        <v>127</v>
      </c>
      <c r="D18" s="21" t="s">
        <v>107</v>
      </c>
      <c r="E18" s="21" t="s">
        <v>128</v>
      </c>
      <c r="F18" s="21" t="s">
        <v>131</v>
      </c>
      <c r="G18" s="21" t="s">
        <v>110</v>
      </c>
      <c r="H18" s="22">
        <v>2</v>
      </c>
      <c r="I18" s="26">
        <v>3.5167000000000002</v>
      </c>
      <c r="J18" s="14">
        <v>0.47699999999999998</v>
      </c>
      <c r="K18" s="14">
        <v>0.47699999999999998</v>
      </c>
    </row>
    <row r="19" spans="1:11">
      <c r="A19" s="21" t="s">
        <v>89</v>
      </c>
      <c r="B19" s="22">
        <v>11</v>
      </c>
      <c r="C19" s="21" t="s">
        <v>127</v>
      </c>
      <c r="D19" s="21" t="s">
        <v>107</v>
      </c>
      <c r="E19" s="21" t="s">
        <v>128</v>
      </c>
      <c r="F19" s="21" t="s">
        <v>132</v>
      </c>
      <c r="G19" s="21" t="s">
        <v>110</v>
      </c>
      <c r="H19" s="22">
        <v>5047</v>
      </c>
      <c r="I19" s="26">
        <v>3618.2118999999998</v>
      </c>
      <c r="J19" s="14">
        <v>798.64300000000003</v>
      </c>
      <c r="K19" s="14">
        <v>798.64300000000003</v>
      </c>
    </row>
    <row r="20" spans="1:11">
      <c r="A20" s="21" t="s">
        <v>89</v>
      </c>
      <c r="B20" s="22">
        <v>11</v>
      </c>
      <c r="C20" s="21" t="s">
        <v>127</v>
      </c>
      <c r="D20" s="21" t="s">
        <v>107</v>
      </c>
      <c r="E20" s="21" t="s">
        <v>128</v>
      </c>
      <c r="F20" s="21" t="s">
        <v>133</v>
      </c>
      <c r="G20" s="21" t="s">
        <v>110</v>
      </c>
      <c r="H20" s="22">
        <v>3</v>
      </c>
      <c r="I20" s="26">
        <v>21.9834</v>
      </c>
      <c r="J20" s="14">
        <v>2.0059999999999998</v>
      </c>
      <c r="K20" s="14">
        <v>2.0059999999999998</v>
      </c>
    </row>
    <row r="21" spans="1:11">
      <c r="A21" s="21" t="s">
        <v>89</v>
      </c>
      <c r="B21" s="22">
        <v>11</v>
      </c>
      <c r="C21" s="21" t="s">
        <v>127</v>
      </c>
      <c r="D21" s="21" t="s">
        <v>107</v>
      </c>
      <c r="E21" s="21" t="s">
        <v>128</v>
      </c>
      <c r="F21" s="21" t="s">
        <v>134</v>
      </c>
      <c r="G21" s="21" t="s">
        <v>110</v>
      </c>
      <c r="H21" s="22">
        <v>4</v>
      </c>
      <c r="I21" s="26">
        <v>4.5332999999999997</v>
      </c>
      <c r="J21" s="14">
        <v>0.76200000000000001</v>
      </c>
      <c r="K21" s="14">
        <v>0.76200000000000001</v>
      </c>
    </row>
    <row r="22" spans="1:11">
      <c r="A22" s="21" t="s">
        <v>89</v>
      </c>
      <c r="B22" s="22">
        <v>11</v>
      </c>
      <c r="C22" s="21" t="s">
        <v>130</v>
      </c>
      <c r="D22" s="21" t="s">
        <v>107</v>
      </c>
      <c r="E22" s="21" t="s">
        <v>128</v>
      </c>
      <c r="F22" s="21" t="s">
        <v>131</v>
      </c>
      <c r="G22" s="21" t="s">
        <v>110</v>
      </c>
      <c r="H22" s="22">
        <v>26</v>
      </c>
      <c r="I22" s="26">
        <v>58.433500000000002</v>
      </c>
      <c r="J22" s="14">
        <v>7.19</v>
      </c>
      <c r="K22" s="14">
        <v>7.19</v>
      </c>
    </row>
    <row r="23" spans="1:11">
      <c r="A23" s="21" t="s">
        <v>89</v>
      </c>
      <c r="B23" s="22">
        <v>11</v>
      </c>
      <c r="C23" s="21" t="s">
        <v>130</v>
      </c>
      <c r="D23" s="21" t="s">
        <v>107</v>
      </c>
      <c r="E23" s="21" t="s">
        <v>128</v>
      </c>
      <c r="F23" s="21" t="s">
        <v>132</v>
      </c>
      <c r="G23" s="21" t="s">
        <v>110</v>
      </c>
      <c r="H23" s="22">
        <v>21442</v>
      </c>
      <c r="I23" s="26">
        <v>76131.0046</v>
      </c>
      <c r="J23" s="14">
        <v>8085.6580000000004</v>
      </c>
      <c r="K23" s="14">
        <v>8085.6580000000004</v>
      </c>
    </row>
    <row r="24" spans="1:11">
      <c r="A24" s="21" t="s">
        <v>89</v>
      </c>
      <c r="B24" s="22">
        <v>11</v>
      </c>
      <c r="C24" s="21" t="s">
        <v>130</v>
      </c>
      <c r="D24" s="21" t="s">
        <v>107</v>
      </c>
      <c r="E24" s="21" t="s">
        <v>128</v>
      </c>
      <c r="F24" s="21" t="s">
        <v>133</v>
      </c>
      <c r="G24" s="21" t="s">
        <v>110</v>
      </c>
      <c r="H24" s="22">
        <v>47</v>
      </c>
      <c r="I24" s="26">
        <v>178.55</v>
      </c>
      <c r="J24" s="14">
        <v>18.626000000000001</v>
      </c>
      <c r="K24" s="14">
        <v>18.626000000000001</v>
      </c>
    </row>
    <row r="25" spans="1:11">
      <c r="A25" s="21" t="s">
        <v>89</v>
      </c>
      <c r="B25" s="22">
        <v>11</v>
      </c>
      <c r="C25" s="21" t="s">
        <v>130</v>
      </c>
      <c r="D25" s="21" t="s">
        <v>107</v>
      </c>
      <c r="E25" s="21" t="s">
        <v>128</v>
      </c>
      <c r="F25" s="21" t="s">
        <v>134</v>
      </c>
      <c r="G25" s="21" t="s">
        <v>110</v>
      </c>
      <c r="H25" s="22">
        <v>203</v>
      </c>
      <c r="I25" s="26">
        <v>592.11659999999995</v>
      </c>
      <c r="J25" s="14">
        <v>66.611000000000004</v>
      </c>
      <c r="K25" s="14">
        <v>66.611000000000004</v>
      </c>
    </row>
    <row r="26" spans="1:11">
      <c r="A26" s="21" t="s">
        <v>90</v>
      </c>
      <c r="B26" s="22">
        <v>11</v>
      </c>
      <c r="C26" s="21" t="s">
        <v>135</v>
      </c>
      <c r="D26" s="21" t="s">
        <v>107</v>
      </c>
      <c r="E26" s="21" t="s">
        <v>136</v>
      </c>
      <c r="F26" s="21" t="s">
        <v>136</v>
      </c>
      <c r="G26" s="21" t="s">
        <v>110</v>
      </c>
      <c r="H26" s="22">
        <v>149</v>
      </c>
      <c r="I26" s="26">
        <v>22.483899999999998</v>
      </c>
      <c r="J26" s="14">
        <v>0</v>
      </c>
      <c r="K26" s="14">
        <v>0</v>
      </c>
    </row>
    <row r="27" spans="1:11">
      <c r="A27" s="21" t="s">
        <v>91</v>
      </c>
      <c r="B27" s="22">
        <v>11</v>
      </c>
      <c r="C27" s="21" t="s">
        <v>137</v>
      </c>
      <c r="D27" s="21" t="s">
        <v>107</v>
      </c>
      <c r="E27" s="21" t="s">
        <v>138</v>
      </c>
      <c r="F27" s="21" t="s">
        <v>139</v>
      </c>
      <c r="G27" s="21" t="s">
        <v>110</v>
      </c>
      <c r="H27" s="22">
        <v>416</v>
      </c>
      <c r="I27" s="26">
        <v>1654.4675</v>
      </c>
      <c r="J27" s="14">
        <v>120.03</v>
      </c>
      <c r="K27" s="14">
        <v>104.2325</v>
      </c>
    </row>
    <row r="28" spans="1:11">
      <c r="A28" s="21" t="s">
        <v>91</v>
      </c>
      <c r="B28" s="22">
        <v>11</v>
      </c>
      <c r="C28" s="21" t="s">
        <v>137</v>
      </c>
      <c r="D28" s="21" t="s">
        <v>107</v>
      </c>
      <c r="E28" s="21" t="s">
        <v>140</v>
      </c>
      <c r="F28" s="21" t="s">
        <v>141</v>
      </c>
      <c r="G28" s="21" t="s">
        <v>110</v>
      </c>
      <c r="H28" s="22">
        <v>595</v>
      </c>
      <c r="I28" s="26">
        <v>1687.4829999999999</v>
      </c>
      <c r="J28" s="14">
        <v>421.25400000000002</v>
      </c>
      <c r="K28" s="14">
        <v>354.37139999999999</v>
      </c>
    </row>
    <row r="29" spans="1:11">
      <c r="A29" s="21" t="s">
        <v>91</v>
      </c>
      <c r="B29" s="22">
        <v>11</v>
      </c>
      <c r="C29" s="21" t="s">
        <v>137</v>
      </c>
      <c r="D29" s="21" t="s">
        <v>107</v>
      </c>
      <c r="E29" s="21" t="s">
        <v>142</v>
      </c>
      <c r="F29" s="21" t="s">
        <v>143</v>
      </c>
      <c r="G29" s="21" t="s">
        <v>110</v>
      </c>
      <c r="H29" s="22">
        <v>280</v>
      </c>
      <c r="I29" s="26">
        <v>1295.3832</v>
      </c>
      <c r="J29" s="14">
        <v>90.396000000000001</v>
      </c>
      <c r="K29" s="14">
        <v>81.609700000000004</v>
      </c>
    </row>
    <row r="30" spans="1:11">
      <c r="A30" s="21" t="s">
        <v>91</v>
      </c>
      <c r="B30" s="22">
        <v>11</v>
      </c>
      <c r="C30" s="21" t="s">
        <v>137</v>
      </c>
      <c r="D30" s="21" t="s">
        <v>107</v>
      </c>
      <c r="E30" s="21" t="s">
        <v>142</v>
      </c>
      <c r="F30" s="21" t="s">
        <v>144</v>
      </c>
      <c r="G30" s="21" t="s">
        <v>110</v>
      </c>
      <c r="H30" s="22">
        <v>341</v>
      </c>
      <c r="I30" s="26">
        <v>2668.433</v>
      </c>
      <c r="J30" s="14">
        <v>200.947</v>
      </c>
      <c r="K30" s="14">
        <v>168.11179999999999</v>
      </c>
    </row>
    <row r="31" spans="1:11">
      <c r="A31" s="21" t="s">
        <v>91</v>
      </c>
      <c r="B31" s="22">
        <v>11</v>
      </c>
      <c r="C31" s="21" t="s">
        <v>137</v>
      </c>
      <c r="D31" s="21" t="s">
        <v>107</v>
      </c>
      <c r="E31" s="21" t="s">
        <v>142</v>
      </c>
      <c r="F31" s="21" t="s">
        <v>145</v>
      </c>
      <c r="G31" s="21" t="s">
        <v>110</v>
      </c>
      <c r="H31" s="22">
        <v>21</v>
      </c>
      <c r="I31" s="26">
        <v>124.5668</v>
      </c>
      <c r="J31" s="14">
        <v>9.4410000000000007</v>
      </c>
      <c r="K31" s="14">
        <v>7.8478000000000003</v>
      </c>
    </row>
    <row r="32" spans="1:11">
      <c r="A32" s="21" t="s">
        <v>91</v>
      </c>
      <c r="B32" s="22">
        <v>11</v>
      </c>
      <c r="C32" s="21" t="s">
        <v>137</v>
      </c>
      <c r="D32" s="21" t="s">
        <v>107</v>
      </c>
      <c r="E32" s="21" t="s">
        <v>142</v>
      </c>
      <c r="F32" s="21" t="s">
        <v>146</v>
      </c>
      <c r="G32" s="21" t="s">
        <v>110</v>
      </c>
      <c r="H32" s="22">
        <v>469</v>
      </c>
      <c r="I32" s="26">
        <v>2146.2660999999998</v>
      </c>
      <c r="J32" s="14">
        <v>161.327</v>
      </c>
      <c r="K32" s="14">
        <v>135.21610000000001</v>
      </c>
    </row>
    <row r="33" spans="1:11">
      <c r="A33" s="21" t="s">
        <v>91</v>
      </c>
      <c r="B33" s="22">
        <v>11</v>
      </c>
      <c r="C33" s="21" t="s">
        <v>137</v>
      </c>
      <c r="D33" s="21" t="s">
        <v>107</v>
      </c>
      <c r="E33" s="21" t="s">
        <v>147</v>
      </c>
      <c r="F33" s="21" t="s">
        <v>148</v>
      </c>
      <c r="G33" s="21" t="s">
        <v>110</v>
      </c>
      <c r="H33" s="22">
        <v>126</v>
      </c>
      <c r="I33" s="26">
        <v>597.23360000000002</v>
      </c>
      <c r="J33" s="14">
        <v>152.19</v>
      </c>
      <c r="K33" s="14">
        <v>125.419</v>
      </c>
    </row>
    <row r="34" spans="1:11">
      <c r="A34" s="21" t="s">
        <v>91</v>
      </c>
      <c r="B34" s="22">
        <v>11</v>
      </c>
      <c r="C34" s="21" t="s">
        <v>137</v>
      </c>
      <c r="D34" s="21" t="s">
        <v>107</v>
      </c>
      <c r="E34" s="21" t="s">
        <v>147</v>
      </c>
      <c r="F34" s="21" t="s">
        <v>149</v>
      </c>
      <c r="G34" s="21" t="s">
        <v>110</v>
      </c>
      <c r="H34" s="22">
        <v>354</v>
      </c>
      <c r="I34" s="26">
        <v>1428.3661</v>
      </c>
      <c r="J34" s="14">
        <v>348.87</v>
      </c>
      <c r="K34" s="14">
        <v>299.95699999999999</v>
      </c>
    </row>
    <row r="35" spans="1:11">
      <c r="A35" s="21" t="s">
        <v>91</v>
      </c>
      <c r="B35" s="22">
        <v>11</v>
      </c>
      <c r="C35" s="21" t="s">
        <v>137</v>
      </c>
      <c r="D35" s="21" t="s">
        <v>107</v>
      </c>
      <c r="E35" s="21" t="s">
        <v>147</v>
      </c>
      <c r="F35" s="21" t="s">
        <v>150</v>
      </c>
      <c r="G35" s="21" t="s">
        <v>110</v>
      </c>
      <c r="H35" s="22">
        <v>42</v>
      </c>
      <c r="I35" s="26">
        <v>335.00020000000001</v>
      </c>
      <c r="J35" s="14">
        <v>86.894999999999996</v>
      </c>
      <c r="K35" s="14">
        <v>70.349999999999994</v>
      </c>
    </row>
    <row r="36" spans="1:11">
      <c r="A36" s="21" t="s">
        <v>91</v>
      </c>
      <c r="B36" s="22">
        <v>11</v>
      </c>
      <c r="C36" s="21" t="s">
        <v>137</v>
      </c>
      <c r="D36" s="21" t="s">
        <v>107</v>
      </c>
      <c r="E36" s="21" t="s">
        <v>147</v>
      </c>
      <c r="F36" s="21" t="s">
        <v>151</v>
      </c>
      <c r="G36" s="21" t="s">
        <v>110</v>
      </c>
      <c r="H36" s="22">
        <v>182</v>
      </c>
      <c r="I36" s="26">
        <v>599.33389999999997</v>
      </c>
      <c r="J36" s="14">
        <v>150.66</v>
      </c>
      <c r="K36" s="14">
        <v>125.86</v>
      </c>
    </row>
    <row r="37" spans="1:11">
      <c r="A37" s="21" t="s">
        <v>91</v>
      </c>
      <c r="B37" s="22">
        <v>11</v>
      </c>
      <c r="C37" s="21" t="s">
        <v>137</v>
      </c>
      <c r="D37" s="21" t="s">
        <v>107</v>
      </c>
      <c r="E37" s="21" t="s">
        <v>152</v>
      </c>
      <c r="F37" s="21" t="s">
        <v>153</v>
      </c>
      <c r="G37" s="21" t="s">
        <v>110</v>
      </c>
      <c r="H37" s="22">
        <v>5</v>
      </c>
      <c r="I37" s="26">
        <v>67.366600000000005</v>
      </c>
      <c r="J37" s="14">
        <v>5.7910000000000004</v>
      </c>
      <c r="K37" s="14">
        <v>4.2441000000000004</v>
      </c>
    </row>
    <row r="38" spans="1:11">
      <c r="A38" s="21" t="s">
        <v>91</v>
      </c>
      <c r="B38" s="22">
        <v>11</v>
      </c>
      <c r="C38" s="21" t="s">
        <v>137</v>
      </c>
      <c r="D38" s="21" t="s">
        <v>107</v>
      </c>
      <c r="E38" s="21" t="s">
        <v>152</v>
      </c>
      <c r="F38" s="21" t="s">
        <v>154</v>
      </c>
      <c r="G38" s="21" t="s">
        <v>110</v>
      </c>
      <c r="H38" s="22">
        <v>453</v>
      </c>
      <c r="I38" s="26">
        <v>955.01729999999998</v>
      </c>
      <c r="J38" s="14">
        <v>69.652000000000001</v>
      </c>
      <c r="K38" s="14">
        <v>60.166699999999999</v>
      </c>
    </row>
    <row r="39" spans="1:11">
      <c r="A39" s="21" t="s">
        <v>91</v>
      </c>
      <c r="B39" s="22">
        <v>11</v>
      </c>
      <c r="C39" s="21" t="s">
        <v>137</v>
      </c>
      <c r="D39" s="21" t="s">
        <v>107</v>
      </c>
      <c r="E39" s="21" t="s">
        <v>152</v>
      </c>
      <c r="F39" s="21" t="s">
        <v>155</v>
      </c>
      <c r="G39" s="21" t="s">
        <v>110</v>
      </c>
      <c r="H39" s="22">
        <v>14</v>
      </c>
      <c r="I39" s="26">
        <v>97.75</v>
      </c>
      <c r="J39" s="14">
        <v>7.2389999999999999</v>
      </c>
      <c r="K39" s="14">
        <v>6.1582999999999997</v>
      </c>
    </row>
    <row r="40" spans="1:11">
      <c r="A40" s="21" t="s">
        <v>91</v>
      </c>
      <c r="B40" s="22">
        <v>11</v>
      </c>
      <c r="C40" s="21" t="s">
        <v>137</v>
      </c>
      <c r="D40" s="21" t="s">
        <v>107</v>
      </c>
      <c r="E40" s="21" t="s">
        <v>152</v>
      </c>
      <c r="F40" s="21" t="s">
        <v>156</v>
      </c>
      <c r="G40" s="21" t="s">
        <v>110</v>
      </c>
      <c r="H40" s="22">
        <v>3</v>
      </c>
      <c r="I40" s="26">
        <v>45.083399999999997</v>
      </c>
      <c r="J40" s="14">
        <v>3.798</v>
      </c>
      <c r="K40" s="14">
        <v>2.8403</v>
      </c>
    </row>
    <row r="41" spans="1:11">
      <c r="A41" s="21" t="s">
        <v>91</v>
      </c>
      <c r="B41" s="22">
        <v>11</v>
      </c>
      <c r="C41" s="21" t="s">
        <v>137</v>
      </c>
      <c r="D41" s="21" t="s">
        <v>107</v>
      </c>
      <c r="E41" s="21" t="s">
        <v>152</v>
      </c>
      <c r="F41" s="21" t="s">
        <v>157</v>
      </c>
      <c r="G41" s="21" t="s">
        <v>110</v>
      </c>
      <c r="H41" s="22">
        <v>18</v>
      </c>
      <c r="I41" s="26">
        <v>68.633300000000006</v>
      </c>
      <c r="J41" s="14">
        <v>5.0190000000000001</v>
      </c>
      <c r="K41" s="14">
        <v>4.3239000000000001</v>
      </c>
    </row>
    <row r="42" spans="1:11">
      <c r="A42" s="21" t="s">
        <v>91</v>
      </c>
      <c r="B42" s="22">
        <v>11</v>
      </c>
      <c r="C42" s="21" t="s">
        <v>137</v>
      </c>
      <c r="D42" s="21" t="s">
        <v>107</v>
      </c>
      <c r="E42" s="21" t="s">
        <v>152</v>
      </c>
      <c r="F42" s="21" t="s">
        <v>158</v>
      </c>
      <c r="G42" s="21" t="s">
        <v>110</v>
      </c>
      <c r="H42" s="22">
        <v>141</v>
      </c>
      <c r="I42" s="26">
        <v>146.25040000000001</v>
      </c>
      <c r="J42" s="14">
        <v>9.7370000000000001</v>
      </c>
      <c r="K42" s="14">
        <v>9.2139000000000006</v>
      </c>
    </row>
    <row r="43" spans="1:11">
      <c r="A43" s="21" t="s">
        <v>91</v>
      </c>
      <c r="B43" s="22">
        <v>11</v>
      </c>
      <c r="C43" s="21" t="s">
        <v>137</v>
      </c>
      <c r="D43" s="21" t="s">
        <v>107</v>
      </c>
      <c r="E43" s="21" t="s">
        <v>152</v>
      </c>
      <c r="F43" s="21" t="s">
        <v>159</v>
      </c>
      <c r="G43" s="21" t="s">
        <v>110</v>
      </c>
      <c r="H43" s="22">
        <v>114</v>
      </c>
      <c r="I43" s="26">
        <v>1263.7999</v>
      </c>
      <c r="J43" s="14">
        <v>104.26900000000001</v>
      </c>
      <c r="K43" s="14">
        <v>79.619699999999995</v>
      </c>
    </row>
    <row r="44" spans="1:11">
      <c r="A44" s="21" t="s">
        <v>91</v>
      </c>
      <c r="B44" s="22">
        <v>11</v>
      </c>
      <c r="C44" s="21" t="s">
        <v>137</v>
      </c>
      <c r="D44" s="21" t="s">
        <v>107</v>
      </c>
      <c r="E44" s="21" t="s">
        <v>152</v>
      </c>
      <c r="F44" s="21" t="s">
        <v>160</v>
      </c>
      <c r="G44" s="21" t="s">
        <v>110</v>
      </c>
      <c r="H44" s="22">
        <v>90</v>
      </c>
      <c r="I44" s="26">
        <v>671.85040000000004</v>
      </c>
      <c r="J44" s="14">
        <v>52.323</v>
      </c>
      <c r="K44" s="14">
        <v>42.326999999999998</v>
      </c>
    </row>
    <row r="45" spans="1:11">
      <c r="A45" s="21" t="s">
        <v>91</v>
      </c>
      <c r="B45" s="22">
        <v>11</v>
      </c>
      <c r="C45" s="21" t="s">
        <v>137</v>
      </c>
      <c r="D45" s="21" t="s">
        <v>107</v>
      </c>
      <c r="E45" s="21" t="s">
        <v>152</v>
      </c>
      <c r="F45" s="21" t="s">
        <v>161</v>
      </c>
      <c r="G45" s="21" t="s">
        <v>110</v>
      </c>
      <c r="H45" s="22">
        <v>13</v>
      </c>
      <c r="I45" s="26">
        <v>139.04990000000001</v>
      </c>
      <c r="J45" s="14">
        <v>9.0589999999999993</v>
      </c>
      <c r="K45" s="14">
        <v>8.7600999999999996</v>
      </c>
    </row>
    <row r="46" spans="1:11">
      <c r="A46" s="21" t="s">
        <v>91</v>
      </c>
      <c r="B46" s="22">
        <v>11</v>
      </c>
      <c r="C46" s="21" t="s">
        <v>137</v>
      </c>
      <c r="D46" s="21" t="s">
        <v>107</v>
      </c>
      <c r="E46" s="21" t="s">
        <v>162</v>
      </c>
      <c r="F46" s="21" t="s">
        <v>163</v>
      </c>
      <c r="G46" s="21" t="s">
        <v>110</v>
      </c>
      <c r="H46" s="22">
        <v>30</v>
      </c>
      <c r="I46" s="26">
        <v>215.78319999999999</v>
      </c>
      <c r="J46" s="14">
        <v>51.982999999999997</v>
      </c>
      <c r="K46" s="14">
        <v>45.314500000000002</v>
      </c>
    </row>
    <row r="47" spans="1:11">
      <c r="A47" s="21" t="s">
        <v>91</v>
      </c>
      <c r="B47" s="22">
        <v>11</v>
      </c>
      <c r="C47" s="21" t="s">
        <v>137</v>
      </c>
      <c r="D47" s="21" t="s">
        <v>107</v>
      </c>
      <c r="E47" s="21" t="s">
        <v>162</v>
      </c>
      <c r="F47" s="21" t="s">
        <v>164</v>
      </c>
      <c r="G47" s="21" t="s">
        <v>110</v>
      </c>
      <c r="H47" s="22">
        <v>27</v>
      </c>
      <c r="I47" s="26">
        <v>151.35</v>
      </c>
      <c r="J47" s="14">
        <v>36.677999999999997</v>
      </c>
      <c r="K47" s="14">
        <v>31.7835</v>
      </c>
    </row>
    <row r="48" spans="1:11">
      <c r="A48" s="21" t="s">
        <v>91</v>
      </c>
      <c r="B48" s="22">
        <v>11</v>
      </c>
      <c r="C48" s="21" t="s">
        <v>137</v>
      </c>
      <c r="D48" s="21" t="s">
        <v>107</v>
      </c>
      <c r="E48" s="21" t="s">
        <v>162</v>
      </c>
      <c r="F48" s="21" t="s">
        <v>165</v>
      </c>
      <c r="G48" s="21" t="s">
        <v>110</v>
      </c>
      <c r="H48" s="22">
        <v>23</v>
      </c>
      <c r="I48" s="26">
        <v>247.73320000000001</v>
      </c>
      <c r="J48" s="14">
        <v>59.44</v>
      </c>
      <c r="K48" s="14">
        <v>52.024000000000001</v>
      </c>
    </row>
    <row r="49" spans="1:11">
      <c r="A49" s="21" t="s">
        <v>91</v>
      </c>
      <c r="B49" s="22">
        <v>11</v>
      </c>
      <c r="C49" s="21" t="s">
        <v>137</v>
      </c>
      <c r="D49" s="21" t="s">
        <v>107</v>
      </c>
      <c r="E49" s="21" t="s">
        <v>162</v>
      </c>
      <c r="F49" s="21" t="s">
        <v>166</v>
      </c>
      <c r="G49" s="21" t="s">
        <v>110</v>
      </c>
      <c r="H49" s="22">
        <v>3</v>
      </c>
      <c r="I49" s="26">
        <v>10.833399999999999</v>
      </c>
      <c r="J49" s="14">
        <v>3.105</v>
      </c>
      <c r="K49" s="14">
        <v>2.2749999999999999</v>
      </c>
    </row>
    <row r="50" spans="1:11">
      <c r="A50" s="21" t="s">
        <v>91</v>
      </c>
      <c r="B50" s="22">
        <v>11</v>
      </c>
      <c r="C50" s="21" t="s">
        <v>137</v>
      </c>
      <c r="D50" s="21" t="s">
        <v>107</v>
      </c>
      <c r="E50" s="21" t="s">
        <v>162</v>
      </c>
      <c r="F50" s="21" t="s">
        <v>167</v>
      </c>
      <c r="G50" s="21" t="s">
        <v>110</v>
      </c>
      <c r="H50" s="22">
        <v>4</v>
      </c>
      <c r="I50" s="26">
        <v>49.55</v>
      </c>
      <c r="J50" s="14">
        <v>10.557</v>
      </c>
      <c r="K50" s="14">
        <v>10.4055</v>
      </c>
    </row>
    <row r="51" spans="1:11">
      <c r="A51" s="21" t="s">
        <v>91</v>
      </c>
      <c r="B51" s="22">
        <v>11</v>
      </c>
      <c r="C51" s="21" t="s">
        <v>137</v>
      </c>
      <c r="D51" s="21" t="s">
        <v>107</v>
      </c>
      <c r="E51" s="21" t="s">
        <v>162</v>
      </c>
      <c r="F51" s="21" t="s">
        <v>168</v>
      </c>
      <c r="G51" s="21" t="s">
        <v>110</v>
      </c>
      <c r="H51" s="22">
        <v>35</v>
      </c>
      <c r="I51" s="26">
        <v>177.9666</v>
      </c>
      <c r="J51" s="14">
        <v>46.613999999999997</v>
      </c>
      <c r="K51" s="14">
        <v>37.372999999999998</v>
      </c>
    </row>
    <row r="52" spans="1:11">
      <c r="A52" s="21" t="s">
        <v>91</v>
      </c>
      <c r="B52" s="22">
        <v>11</v>
      </c>
      <c r="C52" s="21" t="s">
        <v>137</v>
      </c>
      <c r="D52" s="21" t="s">
        <v>107</v>
      </c>
      <c r="E52" s="21" t="s">
        <v>162</v>
      </c>
      <c r="F52" s="21" t="s">
        <v>169</v>
      </c>
      <c r="G52" s="21" t="s">
        <v>110</v>
      </c>
      <c r="H52" s="22">
        <v>95</v>
      </c>
      <c r="I52" s="26">
        <v>537.69979999999998</v>
      </c>
      <c r="J52" s="14">
        <v>144.80000000000001</v>
      </c>
      <c r="K52" s="14">
        <v>112.917</v>
      </c>
    </row>
    <row r="53" spans="1:11">
      <c r="A53" s="21" t="s">
        <v>91</v>
      </c>
      <c r="B53" s="22">
        <v>11</v>
      </c>
      <c r="C53" s="21" t="s">
        <v>137</v>
      </c>
      <c r="D53" s="21" t="s">
        <v>107</v>
      </c>
      <c r="E53" s="21" t="s">
        <v>162</v>
      </c>
      <c r="F53" s="21" t="s">
        <v>170</v>
      </c>
      <c r="G53" s="21" t="s">
        <v>110</v>
      </c>
      <c r="H53" s="22">
        <v>90</v>
      </c>
      <c r="I53" s="26">
        <v>657.65009999999995</v>
      </c>
      <c r="J53" s="14">
        <v>165.71700000000001</v>
      </c>
      <c r="K53" s="14">
        <v>138.10650000000001</v>
      </c>
    </row>
    <row r="54" spans="1:11">
      <c r="A54" s="21" t="s">
        <v>91</v>
      </c>
      <c r="B54" s="22">
        <v>11</v>
      </c>
      <c r="C54" s="21" t="s">
        <v>137</v>
      </c>
      <c r="D54" s="21" t="s">
        <v>107</v>
      </c>
      <c r="E54" s="21" t="s">
        <v>162</v>
      </c>
      <c r="F54" s="21" t="s">
        <v>171</v>
      </c>
      <c r="G54" s="21" t="s">
        <v>110</v>
      </c>
      <c r="H54" s="22">
        <v>20</v>
      </c>
      <c r="I54" s="26">
        <v>194.4502</v>
      </c>
      <c r="J54" s="14">
        <v>52.655999999999999</v>
      </c>
      <c r="K54" s="14">
        <v>40.834499999999998</v>
      </c>
    </row>
    <row r="55" spans="1:11">
      <c r="A55" s="21" t="s">
        <v>91</v>
      </c>
      <c r="B55" s="22">
        <v>11</v>
      </c>
      <c r="C55" s="21" t="s">
        <v>137</v>
      </c>
      <c r="D55" s="21" t="s">
        <v>107</v>
      </c>
      <c r="E55" s="21" t="s">
        <v>172</v>
      </c>
      <c r="F55" s="21" t="s">
        <v>173</v>
      </c>
      <c r="G55" s="21" t="s">
        <v>110</v>
      </c>
      <c r="H55" s="22">
        <v>161</v>
      </c>
      <c r="I55" s="26">
        <v>1054.1335999999999</v>
      </c>
      <c r="J55" s="14">
        <v>80.400999999999996</v>
      </c>
      <c r="K55" s="14">
        <v>66.411100000000005</v>
      </c>
    </row>
    <row r="56" spans="1:11">
      <c r="A56" s="21" t="s">
        <v>91</v>
      </c>
      <c r="B56" s="22">
        <v>11</v>
      </c>
      <c r="C56" s="21" t="s">
        <v>137</v>
      </c>
      <c r="D56" s="21" t="s">
        <v>107</v>
      </c>
      <c r="E56" s="21" t="s">
        <v>174</v>
      </c>
      <c r="F56" s="21" t="s">
        <v>175</v>
      </c>
      <c r="G56" s="21" t="s">
        <v>110</v>
      </c>
      <c r="H56" s="22">
        <v>152</v>
      </c>
      <c r="I56" s="26">
        <v>648.58349999999996</v>
      </c>
      <c r="J56" s="14">
        <v>158.273</v>
      </c>
      <c r="K56" s="14">
        <v>136.20249999999999</v>
      </c>
    </row>
    <row r="57" spans="1:11">
      <c r="A57" s="21" t="s">
        <v>91</v>
      </c>
      <c r="B57" s="22">
        <v>11</v>
      </c>
      <c r="C57" s="21" t="s">
        <v>137</v>
      </c>
      <c r="D57" s="21" t="s">
        <v>107</v>
      </c>
      <c r="E57" s="21" t="s">
        <v>176</v>
      </c>
      <c r="F57" s="21" t="s">
        <v>177</v>
      </c>
      <c r="G57" s="21" t="s">
        <v>110</v>
      </c>
      <c r="H57" s="22">
        <v>9</v>
      </c>
      <c r="I57" s="26">
        <v>27.3</v>
      </c>
      <c r="J57" s="14">
        <v>6.8540000000000001</v>
      </c>
      <c r="K57" s="14">
        <v>5.7329999999999997</v>
      </c>
    </row>
    <row r="58" spans="1:11">
      <c r="A58" s="21" t="s">
        <v>91</v>
      </c>
      <c r="B58" s="22">
        <v>11</v>
      </c>
      <c r="C58" s="21" t="s">
        <v>137</v>
      </c>
      <c r="D58" s="21" t="s">
        <v>107</v>
      </c>
      <c r="E58" s="21" t="s">
        <v>178</v>
      </c>
      <c r="F58" s="21" t="s">
        <v>179</v>
      </c>
      <c r="G58" s="21" t="s">
        <v>110</v>
      </c>
      <c r="H58" s="22">
        <v>5</v>
      </c>
      <c r="I58" s="26">
        <v>24.866800000000001</v>
      </c>
      <c r="J58" s="14">
        <v>6.649</v>
      </c>
      <c r="K58" s="14">
        <v>5.2220000000000004</v>
      </c>
    </row>
    <row r="59" spans="1:11">
      <c r="A59" s="21" t="s">
        <v>91</v>
      </c>
      <c r="B59" s="22">
        <v>11</v>
      </c>
      <c r="C59" s="21" t="s">
        <v>137</v>
      </c>
      <c r="D59" s="21" t="s">
        <v>107</v>
      </c>
      <c r="E59" s="21" t="s">
        <v>178</v>
      </c>
      <c r="F59" s="21" t="s">
        <v>180</v>
      </c>
      <c r="G59" s="21" t="s">
        <v>110</v>
      </c>
      <c r="H59" s="22">
        <v>4</v>
      </c>
      <c r="I59" s="26">
        <v>8.2833000000000006</v>
      </c>
      <c r="J59" s="14">
        <v>2.4849999999999999</v>
      </c>
      <c r="K59" s="14">
        <v>1.7395</v>
      </c>
    </row>
    <row r="60" spans="1:11">
      <c r="A60" s="21" t="s">
        <v>91</v>
      </c>
      <c r="B60" s="22">
        <v>11</v>
      </c>
      <c r="C60" s="21" t="s">
        <v>137</v>
      </c>
      <c r="D60" s="21" t="s">
        <v>107</v>
      </c>
      <c r="E60" s="21" t="s">
        <v>178</v>
      </c>
      <c r="F60" s="21" t="s">
        <v>181</v>
      </c>
      <c r="G60" s="21" t="s">
        <v>110</v>
      </c>
      <c r="H60" s="22">
        <v>5</v>
      </c>
      <c r="I60" s="26">
        <v>14.183299999999999</v>
      </c>
      <c r="J60" s="14">
        <v>3.7120000000000002</v>
      </c>
      <c r="K60" s="14">
        <v>2.9784999999999999</v>
      </c>
    </row>
    <row r="61" spans="1:11">
      <c r="A61" s="21" t="s">
        <v>91</v>
      </c>
      <c r="B61" s="22">
        <v>11</v>
      </c>
      <c r="C61" s="21" t="s">
        <v>137</v>
      </c>
      <c r="D61" s="21" t="s">
        <v>107</v>
      </c>
      <c r="E61" s="21" t="s">
        <v>178</v>
      </c>
      <c r="F61" s="21" t="s">
        <v>182</v>
      </c>
      <c r="G61" s="21" t="s">
        <v>110</v>
      </c>
      <c r="H61" s="22">
        <v>10</v>
      </c>
      <c r="I61" s="26">
        <v>126.2668</v>
      </c>
      <c r="J61" s="14">
        <v>32.134</v>
      </c>
      <c r="K61" s="14">
        <v>26.515999999999998</v>
      </c>
    </row>
    <row r="62" spans="1:11">
      <c r="A62" s="21" t="s">
        <v>91</v>
      </c>
      <c r="B62" s="22">
        <v>11</v>
      </c>
      <c r="C62" s="21" t="s">
        <v>137</v>
      </c>
      <c r="D62" s="21" t="s">
        <v>107</v>
      </c>
      <c r="E62" s="21" t="s">
        <v>183</v>
      </c>
      <c r="F62" s="21" t="s">
        <v>184</v>
      </c>
      <c r="G62" s="21" t="s">
        <v>110</v>
      </c>
      <c r="H62" s="22">
        <v>4</v>
      </c>
      <c r="I62" s="26">
        <v>39.183399999999999</v>
      </c>
      <c r="J62" s="14">
        <v>8.23</v>
      </c>
      <c r="K62" s="14">
        <v>8.2285000000000004</v>
      </c>
    </row>
    <row r="63" spans="1:11">
      <c r="A63" s="21" t="s">
        <v>91</v>
      </c>
      <c r="B63" s="22">
        <v>11</v>
      </c>
      <c r="C63" s="21" t="s">
        <v>137</v>
      </c>
      <c r="D63" s="21" t="s">
        <v>107</v>
      </c>
      <c r="E63" s="21" t="s">
        <v>183</v>
      </c>
      <c r="F63" s="21" t="s">
        <v>185</v>
      </c>
      <c r="G63" s="21" t="s">
        <v>110</v>
      </c>
      <c r="H63" s="22">
        <v>142</v>
      </c>
      <c r="I63" s="26">
        <v>1604.15</v>
      </c>
      <c r="J63" s="14">
        <v>372.70600000000002</v>
      </c>
      <c r="K63" s="14">
        <v>336.87150000000003</v>
      </c>
    </row>
    <row r="64" spans="1:11">
      <c r="A64" s="21" t="s">
        <v>91</v>
      </c>
      <c r="B64" s="22">
        <v>11</v>
      </c>
      <c r="C64" s="21" t="s">
        <v>137</v>
      </c>
      <c r="D64" s="21" t="s">
        <v>107</v>
      </c>
      <c r="E64" s="21" t="s">
        <v>183</v>
      </c>
      <c r="F64" s="21" t="s">
        <v>186</v>
      </c>
      <c r="G64" s="21" t="s">
        <v>110</v>
      </c>
      <c r="H64" s="22">
        <v>24</v>
      </c>
      <c r="I64" s="26">
        <v>16.2499</v>
      </c>
      <c r="J64" s="14">
        <v>4.298</v>
      </c>
      <c r="K64" s="14">
        <v>3.4125000000000001</v>
      </c>
    </row>
    <row r="65" spans="1:11">
      <c r="A65" s="21" t="s">
        <v>91</v>
      </c>
      <c r="B65" s="22">
        <v>11</v>
      </c>
      <c r="C65" s="21" t="s">
        <v>137</v>
      </c>
      <c r="D65" s="21" t="s">
        <v>107</v>
      </c>
      <c r="E65" s="21" t="s">
        <v>183</v>
      </c>
      <c r="F65" s="21" t="s">
        <v>187</v>
      </c>
      <c r="G65" s="21" t="s">
        <v>110</v>
      </c>
      <c r="H65" s="22">
        <v>9</v>
      </c>
      <c r="I65" s="26">
        <v>24.583300000000001</v>
      </c>
      <c r="J65" s="14">
        <v>5.2</v>
      </c>
      <c r="K65" s="14">
        <v>5.1624999999999996</v>
      </c>
    </row>
    <row r="66" spans="1:11">
      <c r="A66" s="21" t="s">
        <v>91</v>
      </c>
      <c r="B66" s="22">
        <v>11</v>
      </c>
      <c r="C66" s="21" t="s">
        <v>137</v>
      </c>
      <c r="D66" s="21" t="s">
        <v>107</v>
      </c>
      <c r="E66" s="21" t="s">
        <v>188</v>
      </c>
      <c r="F66" s="21" t="s">
        <v>189</v>
      </c>
      <c r="G66" s="21" t="s">
        <v>110</v>
      </c>
      <c r="H66" s="22">
        <v>3</v>
      </c>
      <c r="I66" s="26">
        <v>0.65010000000000001</v>
      </c>
      <c r="J66" s="14">
        <v>0.13700000000000001</v>
      </c>
      <c r="K66" s="14">
        <v>0.13650000000000001</v>
      </c>
    </row>
    <row r="67" spans="1:11">
      <c r="A67" s="21" t="s">
        <v>91</v>
      </c>
      <c r="B67" s="22">
        <v>11</v>
      </c>
      <c r="C67" s="21" t="s">
        <v>137</v>
      </c>
      <c r="D67" s="21" t="s">
        <v>107</v>
      </c>
      <c r="E67" s="21" t="s">
        <v>188</v>
      </c>
      <c r="F67" s="21" t="s">
        <v>190</v>
      </c>
      <c r="G67" s="21" t="s">
        <v>110</v>
      </c>
      <c r="H67" s="22">
        <v>1</v>
      </c>
      <c r="I67" s="26">
        <v>10.183299999999999</v>
      </c>
      <c r="J67" s="14">
        <v>2.1389999999999998</v>
      </c>
      <c r="K67" s="14">
        <v>2.1385000000000001</v>
      </c>
    </row>
    <row r="68" spans="1:11">
      <c r="A68" s="21" t="s">
        <v>91</v>
      </c>
      <c r="B68" s="22">
        <v>11</v>
      </c>
      <c r="C68" s="21" t="s">
        <v>137</v>
      </c>
      <c r="D68" s="21" t="s">
        <v>107</v>
      </c>
      <c r="E68" s="21" t="s">
        <v>188</v>
      </c>
      <c r="F68" s="21" t="s">
        <v>191</v>
      </c>
      <c r="G68" s="21" t="s">
        <v>110</v>
      </c>
      <c r="H68" s="22">
        <v>13</v>
      </c>
      <c r="I68" s="26">
        <v>3.0832999999999999</v>
      </c>
      <c r="J68" s="14">
        <v>0.88900000000000001</v>
      </c>
      <c r="K68" s="14">
        <v>0.64749999999999996</v>
      </c>
    </row>
    <row r="69" spans="1:11">
      <c r="A69" s="21" t="s">
        <v>91</v>
      </c>
      <c r="B69" s="22">
        <v>11</v>
      </c>
      <c r="C69" s="21" t="s">
        <v>137</v>
      </c>
      <c r="D69" s="21" t="s">
        <v>107</v>
      </c>
      <c r="E69" s="21" t="s">
        <v>188</v>
      </c>
      <c r="F69" s="21" t="s">
        <v>192</v>
      </c>
      <c r="G69" s="21" t="s">
        <v>110</v>
      </c>
      <c r="H69" s="22">
        <v>2</v>
      </c>
      <c r="I69" s="26">
        <v>2.1833999999999998</v>
      </c>
      <c r="J69" s="14">
        <v>0.65500000000000003</v>
      </c>
      <c r="K69" s="14">
        <v>0.45850000000000002</v>
      </c>
    </row>
    <row r="70" spans="1:11">
      <c r="A70" s="21" t="s">
        <v>91</v>
      </c>
      <c r="B70" s="22">
        <v>11</v>
      </c>
      <c r="C70" s="21" t="s">
        <v>137</v>
      </c>
      <c r="D70" s="21" t="s">
        <v>107</v>
      </c>
      <c r="E70" s="21" t="s">
        <v>188</v>
      </c>
      <c r="F70" s="21" t="s">
        <v>193</v>
      </c>
      <c r="G70" s="21" t="s">
        <v>110</v>
      </c>
      <c r="H70" s="22">
        <v>3</v>
      </c>
      <c r="I70" s="26">
        <v>10.283300000000001</v>
      </c>
      <c r="J70" s="14">
        <v>3.085</v>
      </c>
      <c r="K70" s="14">
        <v>2.1595</v>
      </c>
    </row>
    <row r="71" spans="1:11">
      <c r="A71" s="21" t="s">
        <v>91</v>
      </c>
      <c r="B71" s="22">
        <v>11</v>
      </c>
      <c r="C71" s="21" t="s">
        <v>137</v>
      </c>
      <c r="D71" s="21" t="s">
        <v>107</v>
      </c>
      <c r="E71" s="21" t="s">
        <v>188</v>
      </c>
      <c r="F71" s="21" t="s">
        <v>194</v>
      </c>
      <c r="G71" s="21" t="s">
        <v>110</v>
      </c>
      <c r="H71" s="22">
        <v>6</v>
      </c>
      <c r="I71" s="26">
        <v>21.583300000000001</v>
      </c>
      <c r="J71" s="14">
        <v>4.5890000000000004</v>
      </c>
      <c r="K71" s="14">
        <v>4.5324999999999998</v>
      </c>
    </row>
    <row r="72" spans="1:11">
      <c r="A72" s="21" t="s">
        <v>91</v>
      </c>
      <c r="B72" s="22">
        <v>11</v>
      </c>
      <c r="C72" s="21" t="s">
        <v>137</v>
      </c>
      <c r="D72" s="21" t="s">
        <v>107</v>
      </c>
      <c r="E72" s="21" t="s">
        <v>188</v>
      </c>
      <c r="F72" s="21" t="s">
        <v>195</v>
      </c>
      <c r="G72" s="21" t="s">
        <v>110</v>
      </c>
      <c r="H72" s="22">
        <v>1</v>
      </c>
      <c r="I72" s="26">
        <v>3.1166999999999998</v>
      </c>
      <c r="J72" s="14">
        <v>0.65500000000000003</v>
      </c>
      <c r="K72" s="14">
        <v>0.65449999999999997</v>
      </c>
    </row>
    <row r="73" spans="1:11">
      <c r="A73" s="21" t="s">
        <v>91</v>
      </c>
      <c r="B73" s="22">
        <v>11</v>
      </c>
      <c r="C73" s="21" t="s">
        <v>137</v>
      </c>
      <c r="D73" s="21" t="s">
        <v>107</v>
      </c>
      <c r="E73" s="21" t="s">
        <v>196</v>
      </c>
      <c r="F73" s="21" t="s">
        <v>197</v>
      </c>
      <c r="G73" s="21" t="s">
        <v>110</v>
      </c>
      <c r="H73" s="22">
        <v>9</v>
      </c>
      <c r="I73" s="26">
        <v>25.116700000000002</v>
      </c>
      <c r="J73" s="14">
        <v>5.2770000000000001</v>
      </c>
      <c r="K73" s="14">
        <v>5.2744999999999997</v>
      </c>
    </row>
    <row r="74" spans="1:11">
      <c r="A74" s="21" t="s">
        <v>91</v>
      </c>
      <c r="B74" s="22">
        <v>11</v>
      </c>
      <c r="C74" s="21" t="s">
        <v>137</v>
      </c>
      <c r="D74" s="21" t="s">
        <v>107</v>
      </c>
      <c r="E74" s="21" t="s">
        <v>196</v>
      </c>
      <c r="F74" s="21" t="s">
        <v>198</v>
      </c>
      <c r="G74" s="21" t="s">
        <v>110</v>
      </c>
      <c r="H74" s="22">
        <v>4</v>
      </c>
      <c r="I74" s="26">
        <v>26.833300000000001</v>
      </c>
      <c r="J74" s="14">
        <v>5.6360000000000001</v>
      </c>
      <c r="K74" s="14">
        <v>5.6349999999999998</v>
      </c>
    </row>
    <row r="75" spans="1:11">
      <c r="A75" s="21" t="s">
        <v>91</v>
      </c>
      <c r="B75" s="22">
        <v>11</v>
      </c>
      <c r="C75" s="21" t="s">
        <v>137</v>
      </c>
      <c r="D75" s="21" t="s">
        <v>107</v>
      </c>
      <c r="E75" s="21" t="s">
        <v>196</v>
      </c>
      <c r="F75" s="21" t="s">
        <v>199</v>
      </c>
      <c r="G75" s="21" t="s">
        <v>110</v>
      </c>
      <c r="H75" s="22">
        <v>15</v>
      </c>
      <c r="I75" s="26">
        <v>121.8169</v>
      </c>
      <c r="J75" s="14">
        <v>36.322000000000003</v>
      </c>
      <c r="K75" s="14">
        <v>25.581499999999998</v>
      </c>
    </row>
    <row r="76" spans="1:11">
      <c r="A76" s="21" t="s">
        <v>91</v>
      </c>
      <c r="B76" s="22">
        <v>11</v>
      </c>
      <c r="C76" s="21" t="s">
        <v>137</v>
      </c>
      <c r="D76" s="21" t="s">
        <v>107</v>
      </c>
      <c r="E76" s="21" t="s">
        <v>196</v>
      </c>
      <c r="F76" s="21" t="s">
        <v>200</v>
      </c>
      <c r="G76" s="21" t="s">
        <v>110</v>
      </c>
      <c r="H76" s="22">
        <v>1</v>
      </c>
      <c r="I76" s="26">
        <v>1.67E-2</v>
      </c>
      <c r="J76" s="14">
        <v>5.0000000000000001E-3</v>
      </c>
      <c r="K76" s="14">
        <v>3.5000000000000001E-3</v>
      </c>
    </row>
    <row r="77" spans="1:11">
      <c r="A77" s="21" t="s">
        <v>91</v>
      </c>
      <c r="B77" s="22">
        <v>11</v>
      </c>
      <c r="C77" s="21" t="s">
        <v>137</v>
      </c>
      <c r="D77" s="21" t="s">
        <v>107</v>
      </c>
      <c r="E77" s="21" t="s">
        <v>196</v>
      </c>
      <c r="F77" s="21" t="s">
        <v>201</v>
      </c>
      <c r="G77" s="21" t="s">
        <v>110</v>
      </c>
      <c r="H77" s="22">
        <v>1</v>
      </c>
      <c r="I77" s="26">
        <v>2.2667000000000002</v>
      </c>
      <c r="J77" s="14">
        <v>0.68</v>
      </c>
      <c r="K77" s="14">
        <v>0.47599999999999998</v>
      </c>
    </row>
    <row r="78" spans="1:11">
      <c r="A78" s="21" t="s">
        <v>91</v>
      </c>
      <c r="B78" s="22">
        <v>11</v>
      </c>
      <c r="C78" s="21" t="s">
        <v>137</v>
      </c>
      <c r="D78" s="21" t="s">
        <v>107</v>
      </c>
      <c r="E78" s="21" t="s">
        <v>196</v>
      </c>
      <c r="F78" s="21" t="s">
        <v>202</v>
      </c>
      <c r="G78" s="21" t="s">
        <v>110</v>
      </c>
      <c r="H78" s="22">
        <v>15</v>
      </c>
      <c r="I78" s="26">
        <v>84.316800000000001</v>
      </c>
      <c r="J78" s="14">
        <v>18.673999999999999</v>
      </c>
      <c r="K78" s="14">
        <v>17.706499999999998</v>
      </c>
    </row>
    <row r="79" spans="1:11">
      <c r="A79" s="21" t="s">
        <v>91</v>
      </c>
      <c r="B79" s="22">
        <v>11</v>
      </c>
      <c r="C79" s="21" t="s">
        <v>137</v>
      </c>
      <c r="D79" s="21" t="s">
        <v>107</v>
      </c>
      <c r="E79" s="21" t="s">
        <v>196</v>
      </c>
      <c r="F79" s="21" t="s">
        <v>203</v>
      </c>
      <c r="G79" s="21" t="s">
        <v>110</v>
      </c>
      <c r="H79" s="22">
        <v>4</v>
      </c>
      <c r="I79" s="26">
        <v>2.6166</v>
      </c>
      <c r="J79" s="14">
        <v>0.78500000000000003</v>
      </c>
      <c r="K79" s="14">
        <v>0.54949999999999999</v>
      </c>
    </row>
    <row r="80" spans="1:11">
      <c r="A80" s="21" t="s">
        <v>91</v>
      </c>
      <c r="B80" s="22">
        <v>11</v>
      </c>
      <c r="C80" s="21" t="s">
        <v>137</v>
      </c>
      <c r="D80" s="21" t="s">
        <v>107</v>
      </c>
      <c r="E80" s="21" t="s">
        <v>196</v>
      </c>
      <c r="F80" s="21" t="s">
        <v>204</v>
      </c>
      <c r="G80" s="21" t="s">
        <v>110</v>
      </c>
      <c r="H80" s="22">
        <v>1</v>
      </c>
      <c r="I80" s="26">
        <v>0.43330000000000002</v>
      </c>
      <c r="J80" s="14">
        <v>0.13</v>
      </c>
      <c r="K80" s="14">
        <v>9.0999999999999998E-2</v>
      </c>
    </row>
    <row r="81" spans="1:11">
      <c r="A81" s="21" t="s">
        <v>91</v>
      </c>
      <c r="B81" s="22">
        <v>11</v>
      </c>
      <c r="C81" s="21" t="s">
        <v>137</v>
      </c>
      <c r="D81" s="21" t="s">
        <v>107</v>
      </c>
      <c r="E81" s="21" t="s">
        <v>196</v>
      </c>
      <c r="F81" s="21" t="s">
        <v>205</v>
      </c>
      <c r="G81" s="21" t="s">
        <v>110</v>
      </c>
      <c r="H81" s="22">
        <v>3</v>
      </c>
      <c r="I81" s="26">
        <v>9.1333000000000002</v>
      </c>
      <c r="J81" s="14">
        <v>2.2599999999999998</v>
      </c>
      <c r="K81" s="14">
        <v>1.9179999999999999</v>
      </c>
    </row>
    <row r="82" spans="1:11">
      <c r="A82" s="21" t="s">
        <v>91</v>
      </c>
      <c r="B82" s="22">
        <v>11</v>
      </c>
      <c r="C82" s="21" t="s">
        <v>137</v>
      </c>
      <c r="D82" s="21" t="s">
        <v>107</v>
      </c>
      <c r="E82" s="21" t="s">
        <v>206</v>
      </c>
      <c r="F82" s="21" t="s">
        <v>207</v>
      </c>
      <c r="G82" s="21" t="s">
        <v>110</v>
      </c>
      <c r="H82" s="22">
        <v>1080</v>
      </c>
      <c r="I82" s="26">
        <v>8690.9171999999999</v>
      </c>
      <c r="J82" s="14">
        <v>633.76400000000001</v>
      </c>
      <c r="K82" s="14">
        <v>547.52919999999995</v>
      </c>
    </row>
    <row r="83" spans="1:11">
      <c r="A83" s="21" t="s">
        <v>91</v>
      </c>
      <c r="B83" s="22">
        <v>11</v>
      </c>
      <c r="C83" s="21" t="s">
        <v>137</v>
      </c>
      <c r="D83" s="21" t="s">
        <v>107</v>
      </c>
      <c r="E83" s="21" t="s">
        <v>208</v>
      </c>
      <c r="F83" s="21" t="s">
        <v>209</v>
      </c>
      <c r="G83" s="21" t="s">
        <v>110</v>
      </c>
      <c r="H83" s="22">
        <v>36</v>
      </c>
      <c r="I83" s="26">
        <v>163.3331</v>
      </c>
      <c r="J83" s="14">
        <v>41.497</v>
      </c>
      <c r="K83" s="14">
        <v>34.299999999999997</v>
      </c>
    </row>
    <row r="84" spans="1:11">
      <c r="A84" s="21" t="s">
        <v>91</v>
      </c>
      <c r="B84" s="22">
        <v>11</v>
      </c>
      <c r="C84" s="21" t="s">
        <v>137</v>
      </c>
      <c r="D84" s="21" t="s">
        <v>107</v>
      </c>
      <c r="E84" s="21" t="s">
        <v>208</v>
      </c>
      <c r="F84" s="21" t="s">
        <v>210</v>
      </c>
      <c r="G84" s="21" t="s">
        <v>110</v>
      </c>
      <c r="H84" s="22">
        <v>1</v>
      </c>
      <c r="I84" s="26">
        <v>1.1499999999999999</v>
      </c>
      <c r="J84" s="14">
        <v>0.34499999999999997</v>
      </c>
      <c r="K84" s="14">
        <v>0.24149999999999999</v>
      </c>
    </row>
    <row r="85" spans="1:11">
      <c r="A85" s="21" t="s">
        <v>91</v>
      </c>
      <c r="B85" s="22">
        <v>11</v>
      </c>
      <c r="C85" s="21" t="s">
        <v>137</v>
      </c>
      <c r="D85" s="21" t="s">
        <v>107</v>
      </c>
      <c r="E85" s="21" t="s">
        <v>211</v>
      </c>
      <c r="F85" s="21" t="s">
        <v>212</v>
      </c>
      <c r="G85" s="21" t="s">
        <v>110</v>
      </c>
      <c r="H85" s="22">
        <v>1</v>
      </c>
      <c r="I85" s="26">
        <v>1.85</v>
      </c>
      <c r="J85" s="14">
        <v>0.55500000000000005</v>
      </c>
      <c r="K85" s="14">
        <v>0.38850000000000001</v>
      </c>
    </row>
    <row r="86" spans="1:11">
      <c r="A86" s="21" t="s">
        <v>91</v>
      </c>
      <c r="B86" s="22">
        <v>11</v>
      </c>
      <c r="C86" s="21" t="s">
        <v>137</v>
      </c>
      <c r="D86" s="21" t="s">
        <v>107</v>
      </c>
      <c r="E86" s="21" t="s">
        <v>213</v>
      </c>
      <c r="F86" s="21" t="s">
        <v>214</v>
      </c>
      <c r="G86" s="21" t="s">
        <v>110</v>
      </c>
      <c r="H86" s="22">
        <v>28</v>
      </c>
      <c r="I86" s="26">
        <v>340.0335</v>
      </c>
      <c r="J86" s="14">
        <v>127.58</v>
      </c>
      <c r="K86" s="14">
        <v>104.7303</v>
      </c>
    </row>
    <row r="87" spans="1:11">
      <c r="A87" s="21" t="s">
        <v>91</v>
      </c>
      <c r="B87" s="22">
        <v>11</v>
      </c>
      <c r="C87" s="21" t="s">
        <v>137</v>
      </c>
      <c r="D87" s="21" t="s">
        <v>107</v>
      </c>
      <c r="E87" s="21" t="s">
        <v>213</v>
      </c>
      <c r="F87" s="21" t="s">
        <v>215</v>
      </c>
      <c r="G87" s="21" t="s">
        <v>110</v>
      </c>
      <c r="H87" s="22">
        <v>16</v>
      </c>
      <c r="I87" s="26">
        <v>175.33320000000001</v>
      </c>
      <c r="J87" s="14">
        <v>57.585000000000001</v>
      </c>
      <c r="K87" s="14">
        <v>54.002699999999997</v>
      </c>
    </row>
    <row r="88" spans="1:11">
      <c r="A88" s="21" t="s">
        <v>91</v>
      </c>
      <c r="B88" s="22">
        <v>11</v>
      </c>
      <c r="C88" s="21" t="s">
        <v>137</v>
      </c>
      <c r="D88" s="21" t="s">
        <v>107</v>
      </c>
      <c r="E88" s="21" t="s">
        <v>213</v>
      </c>
      <c r="F88" s="21" t="s">
        <v>216</v>
      </c>
      <c r="G88" s="21" t="s">
        <v>110</v>
      </c>
      <c r="H88" s="22">
        <v>5</v>
      </c>
      <c r="I88" s="26">
        <v>46.133299999999998</v>
      </c>
      <c r="J88" s="14">
        <v>15.071999999999999</v>
      </c>
      <c r="K88" s="14">
        <v>14.209099999999999</v>
      </c>
    </row>
    <row r="89" spans="1:11">
      <c r="A89" s="21" t="s">
        <v>91</v>
      </c>
      <c r="B89" s="22">
        <v>11</v>
      </c>
      <c r="C89" s="21" t="s">
        <v>137</v>
      </c>
      <c r="D89" s="21" t="s">
        <v>107</v>
      </c>
      <c r="E89" s="21" t="s">
        <v>213</v>
      </c>
      <c r="F89" s="21" t="s">
        <v>217</v>
      </c>
      <c r="G89" s="21" t="s">
        <v>110</v>
      </c>
      <c r="H89" s="22">
        <v>6</v>
      </c>
      <c r="I89" s="26">
        <v>47.683199999999999</v>
      </c>
      <c r="J89" s="14">
        <v>14.826000000000001</v>
      </c>
      <c r="K89" s="14">
        <v>14.6866</v>
      </c>
    </row>
    <row r="90" spans="1:11">
      <c r="A90" s="21" t="s">
        <v>91</v>
      </c>
      <c r="B90" s="22">
        <v>11</v>
      </c>
      <c r="C90" s="21" t="s">
        <v>137</v>
      </c>
      <c r="D90" s="21" t="s">
        <v>107</v>
      </c>
      <c r="E90" s="21" t="s">
        <v>213</v>
      </c>
      <c r="F90" s="21" t="s">
        <v>218</v>
      </c>
      <c r="G90" s="21" t="s">
        <v>110</v>
      </c>
      <c r="H90" s="22">
        <v>23</v>
      </c>
      <c r="I90" s="26">
        <v>55.333399999999997</v>
      </c>
      <c r="J90" s="14">
        <v>20.314</v>
      </c>
      <c r="K90" s="14">
        <v>17.0427</v>
      </c>
    </row>
    <row r="91" spans="1:11">
      <c r="A91" s="21" t="s">
        <v>91</v>
      </c>
      <c r="B91" s="22">
        <v>11</v>
      </c>
      <c r="C91" s="21" t="s">
        <v>137</v>
      </c>
      <c r="D91" s="21" t="s">
        <v>107</v>
      </c>
      <c r="E91" s="21" t="s">
        <v>213</v>
      </c>
      <c r="F91" s="21" t="s">
        <v>219</v>
      </c>
      <c r="G91" s="21" t="s">
        <v>110</v>
      </c>
      <c r="H91" s="22">
        <v>1</v>
      </c>
      <c r="I91" s="26">
        <v>4.9000000000000004</v>
      </c>
      <c r="J91" s="14">
        <v>1.5089999999999999</v>
      </c>
      <c r="K91" s="14">
        <v>1.5092000000000001</v>
      </c>
    </row>
    <row r="92" spans="1:11">
      <c r="A92" s="21" t="s">
        <v>91</v>
      </c>
      <c r="B92" s="22">
        <v>11</v>
      </c>
      <c r="C92" s="21" t="s">
        <v>137</v>
      </c>
      <c r="D92" s="21" t="s">
        <v>107</v>
      </c>
      <c r="E92" s="21" t="s">
        <v>213</v>
      </c>
      <c r="F92" s="21" t="s">
        <v>220</v>
      </c>
      <c r="G92" s="21" t="s">
        <v>110</v>
      </c>
      <c r="H92" s="22">
        <v>24</v>
      </c>
      <c r="I92" s="26">
        <v>86.633300000000006</v>
      </c>
      <c r="J92" s="14">
        <v>29.414999999999999</v>
      </c>
      <c r="K92" s="14">
        <v>26.683199999999999</v>
      </c>
    </row>
    <row r="93" spans="1:11">
      <c r="A93" s="21" t="s">
        <v>91</v>
      </c>
      <c r="B93" s="22">
        <v>11</v>
      </c>
      <c r="C93" s="21" t="s">
        <v>137</v>
      </c>
      <c r="D93" s="21" t="s">
        <v>107</v>
      </c>
      <c r="E93" s="21" t="s">
        <v>213</v>
      </c>
      <c r="F93" s="21" t="s">
        <v>221</v>
      </c>
      <c r="G93" s="21" t="s">
        <v>110</v>
      </c>
      <c r="H93" s="22">
        <v>22</v>
      </c>
      <c r="I93" s="26">
        <v>76.433400000000006</v>
      </c>
      <c r="J93" s="14">
        <v>29.507000000000001</v>
      </c>
      <c r="K93" s="14">
        <v>23.541699999999999</v>
      </c>
    </row>
    <row r="94" spans="1:11">
      <c r="A94" s="21" t="s">
        <v>91</v>
      </c>
      <c r="B94" s="22">
        <v>11</v>
      </c>
      <c r="C94" s="21" t="s">
        <v>137</v>
      </c>
      <c r="D94" s="21" t="s">
        <v>107</v>
      </c>
      <c r="E94" s="21" t="s">
        <v>213</v>
      </c>
      <c r="F94" s="21" t="s">
        <v>222</v>
      </c>
      <c r="G94" s="21" t="s">
        <v>110</v>
      </c>
      <c r="H94" s="22">
        <v>4</v>
      </c>
      <c r="I94" s="26">
        <v>27.783300000000001</v>
      </c>
      <c r="J94" s="14">
        <v>8.5570000000000004</v>
      </c>
      <c r="K94" s="14">
        <v>8.5572999999999997</v>
      </c>
    </row>
    <row r="95" spans="1:11">
      <c r="A95" s="21" t="s">
        <v>91</v>
      </c>
      <c r="B95" s="22">
        <v>11</v>
      </c>
      <c r="C95" s="21" t="s">
        <v>137</v>
      </c>
      <c r="D95" s="21" t="s">
        <v>107</v>
      </c>
      <c r="E95" s="21" t="s">
        <v>213</v>
      </c>
      <c r="F95" s="21" t="s">
        <v>223</v>
      </c>
      <c r="G95" s="21" t="s">
        <v>110</v>
      </c>
      <c r="H95" s="22">
        <v>10</v>
      </c>
      <c r="I95" s="26">
        <v>46.816800000000001</v>
      </c>
      <c r="J95" s="14">
        <v>19.786999999999999</v>
      </c>
      <c r="K95" s="14">
        <v>14.419499999999999</v>
      </c>
    </row>
    <row r="96" spans="1:11">
      <c r="A96" s="21" t="s">
        <v>91</v>
      </c>
      <c r="B96" s="22">
        <v>11</v>
      </c>
      <c r="C96" s="21" t="s">
        <v>137</v>
      </c>
      <c r="D96" s="21" t="s">
        <v>107</v>
      </c>
      <c r="E96" s="21" t="s">
        <v>224</v>
      </c>
      <c r="F96" s="21" t="s">
        <v>225</v>
      </c>
      <c r="G96" s="21" t="s">
        <v>110</v>
      </c>
      <c r="H96" s="22">
        <v>21</v>
      </c>
      <c r="I96" s="26">
        <v>117.61669999999999</v>
      </c>
      <c r="J96" s="14">
        <v>43.256</v>
      </c>
      <c r="K96" s="14">
        <v>36.2258</v>
      </c>
    </row>
    <row r="97" spans="1:11">
      <c r="A97" s="21" t="s">
        <v>91</v>
      </c>
      <c r="B97" s="22">
        <v>11</v>
      </c>
      <c r="C97" s="21" t="s">
        <v>137</v>
      </c>
      <c r="D97" s="21" t="s">
        <v>107</v>
      </c>
      <c r="E97" s="21" t="s">
        <v>224</v>
      </c>
      <c r="F97" s="21" t="s">
        <v>226</v>
      </c>
      <c r="G97" s="21" t="s">
        <v>110</v>
      </c>
      <c r="H97" s="22">
        <v>79</v>
      </c>
      <c r="I97" s="26">
        <v>1449.1999000000001</v>
      </c>
      <c r="J97" s="14">
        <v>571.55799999999999</v>
      </c>
      <c r="K97" s="14">
        <v>446.35359999999997</v>
      </c>
    </row>
    <row r="98" spans="1:11">
      <c r="A98" s="21" t="s">
        <v>91</v>
      </c>
      <c r="B98" s="22">
        <v>11</v>
      </c>
      <c r="C98" s="21" t="s">
        <v>137</v>
      </c>
      <c r="D98" s="21" t="s">
        <v>107</v>
      </c>
      <c r="E98" s="21" t="s">
        <v>224</v>
      </c>
      <c r="F98" s="21" t="s">
        <v>227</v>
      </c>
      <c r="G98" s="21" t="s">
        <v>110</v>
      </c>
      <c r="H98" s="22">
        <v>5</v>
      </c>
      <c r="I98" s="26">
        <v>48.9499</v>
      </c>
      <c r="J98" s="14">
        <v>18.286999999999999</v>
      </c>
      <c r="K98" s="14">
        <v>15.076700000000001</v>
      </c>
    </row>
    <row r="99" spans="1:11">
      <c r="A99" s="21" t="s">
        <v>91</v>
      </c>
      <c r="B99" s="22">
        <v>11</v>
      </c>
      <c r="C99" s="21" t="s">
        <v>137</v>
      </c>
      <c r="D99" s="21" t="s">
        <v>107</v>
      </c>
      <c r="E99" s="21" t="s">
        <v>224</v>
      </c>
      <c r="F99" s="21" t="s">
        <v>228</v>
      </c>
      <c r="G99" s="21" t="s">
        <v>110</v>
      </c>
      <c r="H99" s="22">
        <v>14</v>
      </c>
      <c r="I99" s="26">
        <v>27.600100000000001</v>
      </c>
      <c r="J99" s="14">
        <v>10.911</v>
      </c>
      <c r="K99" s="14">
        <v>8.5007999999999999</v>
      </c>
    </row>
    <row r="100" spans="1:11">
      <c r="A100" s="21" t="s">
        <v>91</v>
      </c>
      <c r="B100" s="22">
        <v>11</v>
      </c>
      <c r="C100" s="21" t="s">
        <v>137</v>
      </c>
      <c r="D100" s="21" t="s">
        <v>107</v>
      </c>
      <c r="E100" s="21" t="s">
        <v>224</v>
      </c>
      <c r="F100" s="21" t="s">
        <v>229</v>
      </c>
      <c r="G100" s="21" t="s">
        <v>110</v>
      </c>
      <c r="H100" s="22">
        <v>26</v>
      </c>
      <c r="I100" s="26">
        <v>78.333299999999994</v>
      </c>
      <c r="J100" s="14">
        <v>28.581</v>
      </c>
      <c r="K100" s="14">
        <v>24.1267</v>
      </c>
    </row>
    <row r="101" spans="1:11">
      <c r="A101" s="21" t="s">
        <v>91</v>
      </c>
      <c r="B101" s="22">
        <v>11</v>
      </c>
      <c r="C101" s="21" t="s">
        <v>137</v>
      </c>
      <c r="D101" s="21" t="s">
        <v>107</v>
      </c>
      <c r="E101" s="21" t="s">
        <v>224</v>
      </c>
      <c r="F101" s="21" t="s">
        <v>230</v>
      </c>
      <c r="G101" s="21" t="s">
        <v>110</v>
      </c>
      <c r="H101" s="22">
        <v>1</v>
      </c>
      <c r="I101" s="26">
        <v>0.63329999999999997</v>
      </c>
      <c r="J101" s="14">
        <v>0.27900000000000003</v>
      </c>
      <c r="K101" s="14">
        <v>0.1951</v>
      </c>
    </row>
    <row r="102" spans="1:11">
      <c r="A102" s="21" t="s">
        <v>91</v>
      </c>
      <c r="B102" s="22">
        <v>11</v>
      </c>
      <c r="C102" s="21" t="s">
        <v>137</v>
      </c>
      <c r="D102" s="21" t="s">
        <v>107</v>
      </c>
      <c r="E102" s="21" t="s">
        <v>224</v>
      </c>
      <c r="F102" s="21" t="s">
        <v>231</v>
      </c>
      <c r="G102" s="21" t="s">
        <v>110</v>
      </c>
      <c r="H102" s="22">
        <v>13</v>
      </c>
      <c r="I102" s="26">
        <v>6.6666999999999996</v>
      </c>
      <c r="J102" s="14">
        <v>2.093</v>
      </c>
      <c r="K102" s="14">
        <v>2.0533999999999999</v>
      </c>
    </row>
    <row r="103" spans="1:11">
      <c r="A103" s="21" t="s">
        <v>91</v>
      </c>
      <c r="B103" s="22">
        <v>11</v>
      </c>
      <c r="C103" s="21" t="s">
        <v>137</v>
      </c>
      <c r="D103" s="21" t="s">
        <v>107</v>
      </c>
      <c r="E103" s="21" t="s">
        <v>224</v>
      </c>
      <c r="F103" s="21" t="s">
        <v>232</v>
      </c>
      <c r="G103" s="21" t="s">
        <v>110</v>
      </c>
      <c r="H103" s="22">
        <v>11</v>
      </c>
      <c r="I103" s="26">
        <v>70.266599999999997</v>
      </c>
      <c r="J103" s="14">
        <v>30.047999999999998</v>
      </c>
      <c r="K103" s="14">
        <v>21.642099999999999</v>
      </c>
    </row>
    <row r="104" spans="1:11">
      <c r="A104" s="21" t="s">
        <v>91</v>
      </c>
      <c r="B104" s="22">
        <v>11</v>
      </c>
      <c r="C104" s="21" t="s">
        <v>137</v>
      </c>
      <c r="D104" s="21" t="s">
        <v>107</v>
      </c>
      <c r="E104" s="21" t="s">
        <v>224</v>
      </c>
      <c r="F104" s="21" t="s">
        <v>233</v>
      </c>
      <c r="G104" s="21" t="s">
        <v>110</v>
      </c>
      <c r="H104" s="22">
        <v>1</v>
      </c>
      <c r="I104" s="26">
        <v>0.1</v>
      </c>
      <c r="J104" s="14">
        <v>4.3999999999999997E-2</v>
      </c>
      <c r="K104" s="14">
        <v>3.0800000000000001E-2</v>
      </c>
    </row>
    <row r="105" spans="1:11">
      <c r="A105" s="21" t="s">
        <v>91</v>
      </c>
      <c r="B105" s="22">
        <v>11</v>
      </c>
      <c r="C105" s="21" t="s">
        <v>137</v>
      </c>
      <c r="D105" s="21" t="s">
        <v>107</v>
      </c>
      <c r="E105" s="21" t="s">
        <v>224</v>
      </c>
      <c r="F105" s="21" t="s">
        <v>234</v>
      </c>
      <c r="G105" s="21" t="s">
        <v>110</v>
      </c>
      <c r="H105" s="22">
        <v>2</v>
      </c>
      <c r="I105" s="26">
        <v>0.85</v>
      </c>
      <c r="J105" s="14">
        <v>0.374</v>
      </c>
      <c r="K105" s="14">
        <v>0.26179999999999998</v>
      </c>
    </row>
    <row r="106" spans="1:11">
      <c r="A106" s="21" t="s">
        <v>91</v>
      </c>
      <c r="B106" s="22">
        <v>11</v>
      </c>
      <c r="C106" s="21" t="s">
        <v>137</v>
      </c>
      <c r="D106" s="21" t="s">
        <v>107</v>
      </c>
      <c r="E106" s="21" t="s">
        <v>224</v>
      </c>
      <c r="F106" s="21" t="s">
        <v>235</v>
      </c>
      <c r="G106" s="21" t="s">
        <v>110</v>
      </c>
      <c r="H106" s="22">
        <v>5</v>
      </c>
      <c r="I106" s="26">
        <v>26.783300000000001</v>
      </c>
      <c r="J106" s="14">
        <v>8.25</v>
      </c>
      <c r="K106" s="14">
        <v>8.2492999999999999</v>
      </c>
    </row>
    <row r="107" spans="1:11">
      <c r="A107" s="21" t="s">
        <v>91</v>
      </c>
      <c r="B107" s="22">
        <v>11</v>
      </c>
      <c r="C107" s="21" t="s">
        <v>137</v>
      </c>
      <c r="D107" s="21" t="s">
        <v>107</v>
      </c>
      <c r="E107" s="21" t="s">
        <v>224</v>
      </c>
      <c r="F107" s="21" t="s">
        <v>236</v>
      </c>
      <c r="G107" s="21" t="s">
        <v>110</v>
      </c>
      <c r="H107" s="22">
        <v>3</v>
      </c>
      <c r="I107" s="26">
        <v>38.799900000000001</v>
      </c>
      <c r="J107" s="14">
        <v>17.073</v>
      </c>
      <c r="K107" s="14">
        <v>11.9505</v>
      </c>
    </row>
    <row r="108" spans="1:11">
      <c r="A108" s="21" t="s">
        <v>91</v>
      </c>
      <c r="B108" s="22">
        <v>11</v>
      </c>
      <c r="C108" s="21" t="s">
        <v>137</v>
      </c>
      <c r="D108" s="21" t="s">
        <v>107</v>
      </c>
      <c r="E108" s="21" t="s">
        <v>237</v>
      </c>
      <c r="F108" s="21" t="s">
        <v>238</v>
      </c>
      <c r="G108" s="21" t="s">
        <v>110</v>
      </c>
      <c r="H108" s="22">
        <v>5</v>
      </c>
      <c r="I108" s="26">
        <v>3.7498999999999998</v>
      </c>
      <c r="J108" s="14">
        <v>1.5740000000000001</v>
      </c>
      <c r="K108" s="14">
        <v>1.155</v>
      </c>
    </row>
    <row r="109" spans="1:11">
      <c r="A109" s="21" t="s">
        <v>91</v>
      </c>
      <c r="B109" s="22">
        <v>11</v>
      </c>
      <c r="C109" s="21" t="s">
        <v>137</v>
      </c>
      <c r="D109" s="21" t="s">
        <v>107</v>
      </c>
      <c r="E109" s="21" t="s">
        <v>237</v>
      </c>
      <c r="F109" s="21" t="s">
        <v>239</v>
      </c>
      <c r="G109" s="21" t="s">
        <v>110</v>
      </c>
      <c r="H109" s="22">
        <v>3</v>
      </c>
      <c r="I109" s="26">
        <v>57.866700000000002</v>
      </c>
      <c r="J109" s="14">
        <v>18.023</v>
      </c>
      <c r="K109" s="14">
        <v>17.822900000000001</v>
      </c>
    </row>
    <row r="110" spans="1:11">
      <c r="A110" s="21" t="s">
        <v>91</v>
      </c>
      <c r="B110" s="22">
        <v>11</v>
      </c>
      <c r="C110" s="21" t="s">
        <v>137</v>
      </c>
      <c r="D110" s="21" t="s">
        <v>107</v>
      </c>
      <c r="E110" s="21" t="s">
        <v>237</v>
      </c>
      <c r="F110" s="21" t="s">
        <v>240</v>
      </c>
      <c r="G110" s="21" t="s">
        <v>110</v>
      </c>
      <c r="H110" s="22">
        <v>1</v>
      </c>
      <c r="I110" s="26">
        <v>0.93330000000000002</v>
      </c>
      <c r="J110" s="14">
        <v>0.28799999999999998</v>
      </c>
      <c r="K110" s="14">
        <v>0.28749999999999998</v>
      </c>
    </row>
    <row r="111" spans="1:11">
      <c r="A111" s="21" t="s">
        <v>91</v>
      </c>
      <c r="B111" s="22">
        <v>11</v>
      </c>
      <c r="C111" s="21" t="s">
        <v>137</v>
      </c>
      <c r="D111" s="21" t="s">
        <v>107</v>
      </c>
      <c r="E111" s="21" t="s">
        <v>241</v>
      </c>
      <c r="F111" s="21" t="s">
        <v>242</v>
      </c>
      <c r="G111" s="21" t="s">
        <v>110</v>
      </c>
      <c r="H111" s="22">
        <v>10</v>
      </c>
      <c r="I111" s="26">
        <v>38.85</v>
      </c>
      <c r="J111" s="14">
        <v>13.574999999999999</v>
      </c>
      <c r="K111" s="14">
        <v>11.9657</v>
      </c>
    </row>
    <row r="112" spans="1:11">
      <c r="A112" s="21" t="s">
        <v>91</v>
      </c>
      <c r="B112" s="22">
        <v>11</v>
      </c>
      <c r="C112" s="21" t="s">
        <v>137</v>
      </c>
      <c r="D112" s="21" t="s">
        <v>107</v>
      </c>
      <c r="E112" s="21" t="s">
        <v>241</v>
      </c>
      <c r="F112" s="21" t="s">
        <v>243</v>
      </c>
      <c r="G112" s="21" t="s">
        <v>110</v>
      </c>
      <c r="H112" s="22">
        <v>4</v>
      </c>
      <c r="I112" s="26">
        <v>19.583400000000001</v>
      </c>
      <c r="J112" s="14">
        <v>8.5790000000000006</v>
      </c>
      <c r="K112" s="14">
        <v>6.0316999999999998</v>
      </c>
    </row>
    <row r="113" spans="1:11">
      <c r="A113" s="21" t="s">
        <v>91</v>
      </c>
      <c r="B113" s="22">
        <v>11</v>
      </c>
      <c r="C113" s="21" t="s">
        <v>137</v>
      </c>
      <c r="D113" s="21" t="s">
        <v>107</v>
      </c>
      <c r="E113" s="21" t="s">
        <v>241</v>
      </c>
      <c r="F113" s="21" t="s">
        <v>244</v>
      </c>
      <c r="G113" s="21" t="s">
        <v>110</v>
      </c>
      <c r="H113" s="22">
        <v>2</v>
      </c>
      <c r="I113" s="26">
        <v>41.383299999999998</v>
      </c>
      <c r="J113" s="14">
        <v>12.746</v>
      </c>
      <c r="K113" s="14">
        <v>12.7461</v>
      </c>
    </row>
    <row r="114" spans="1:11">
      <c r="A114" s="21" t="s">
        <v>91</v>
      </c>
      <c r="B114" s="22">
        <v>11</v>
      </c>
      <c r="C114" s="21" t="s">
        <v>137</v>
      </c>
      <c r="D114" s="21" t="s">
        <v>107</v>
      </c>
      <c r="E114" s="21" t="s">
        <v>241</v>
      </c>
      <c r="F114" s="21" t="s">
        <v>245</v>
      </c>
      <c r="G114" s="21" t="s">
        <v>110</v>
      </c>
      <c r="H114" s="22">
        <v>7</v>
      </c>
      <c r="I114" s="26">
        <v>98.216499999999996</v>
      </c>
      <c r="J114" s="14">
        <v>30.253</v>
      </c>
      <c r="K114" s="14">
        <v>30.250699999999998</v>
      </c>
    </row>
    <row r="115" spans="1:11">
      <c r="A115" s="21" t="s">
        <v>91</v>
      </c>
      <c r="B115" s="22">
        <v>11</v>
      </c>
      <c r="C115" s="21" t="s">
        <v>137</v>
      </c>
      <c r="D115" s="21" t="s">
        <v>107</v>
      </c>
      <c r="E115" s="21" t="s">
        <v>246</v>
      </c>
      <c r="F115" s="21" t="s">
        <v>247</v>
      </c>
      <c r="G115" s="21" t="s">
        <v>110</v>
      </c>
      <c r="H115" s="22">
        <v>12</v>
      </c>
      <c r="I115" s="26">
        <v>276.83319999999998</v>
      </c>
      <c r="J115" s="14">
        <v>149.63900000000001</v>
      </c>
      <c r="K115" s="14">
        <v>124.02119999999999</v>
      </c>
    </row>
    <row r="116" spans="1:11">
      <c r="A116" s="21" t="s">
        <v>91</v>
      </c>
      <c r="B116" s="22">
        <v>11</v>
      </c>
      <c r="C116" s="21" t="s">
        <v>137</v>
      </c>
      <c r="D116" s="21" t="s">
        <v>107</v>
      </c>
      <c r="E116" s="21" t="s">
        <v>246</v>
      </c>
      <c r="F116" s="21" t="s">
        <v>248</v>
      </c>
      <c r="G116" s="21" t="s">
        <v>110</v>
      </c>
      <c r="H116" s="22">
        <v>1</v>
      </c>
      <c r="I116" s="26">
        <v>0.38329999999999997</v>
      </c>
      <c r="J116" s="14">
        <v>0.17199999999999999</v>
      </c>
      <c r="K116" s="14">
        <v>0.17169999999999999</v>
      </c>
    </row>
    <row r="117" spans="1:11">
      <c r="A117" s="21" t="s">
        <v>91</v>
      </c>
      <c r="B117" s="22">
        <v>11</v>
      </c>
      <c r="C117" s="21" t="s">
        <v>137</v>
      </c>
      <c r="D117" s="21" t="s">
        <v>107</v>
      </c>
      <c r="E117" s="21" t="s">
        <v>246</v>
      </c>
      <c r="F117" s="21" t="s">
        <v>249</v>
      </c>
      <c r="G117" s="21" t="s">
        <v>110</v>
      </c>
      <c r="H117" s="22">
        <v>1</v>
      </c>
      <c r="I117" s="26">
        <v>2.6</v>
      </c>
      <c r="J117" s="14">
        <v>1.6639999999999999</v>
      </c>
      <c r="K117" s="14">
        <v>1.1648000000000001</v>
      </c>
    </row>
    <row r="118" spans="1:11">
      <c r="A118" s="21" t="s">
        <v>91</v>
      </c>
      <c r="B118" s="22">
        <v>11</v>
      </c>
      <c r="C118" s="21" t="s">
        <v>137</v>
      </c>
      <c r="D118" s="21" t="s">
        <v>107</v>
      </c>
      <c r="E118" s="21" t="s">
        <v>246</v>
      </c>
      <c r="F118" s="21" t="s">
        <v>250</v>
      </c>
      <c r="G118" s="21" t="s">
        <v>110</v>
      </c>
      <c r="H118" s="22">
        <v>9</v>
      </c>
      <c r="I118" s="26">
        <v>474.65</v>
      </c>
      <c r="J118" s="14">
        <v>213.45699999999999</v>
      </c>
      <c r="K118" s="14">
        <v>212.64330000000001</v>
      </c>
    </row>
    <row r="119" spans="1:11">
      <c r="A119" s="21" t="s">
        <v>91</v>
      </c>
      <c r="B119" s="22">
        <v>11</v>
      </c>
      <c r="C119" s="21" t="s">
        <v>137</v>
      </c>
      <c r="D119" s="21" t="s">
        <v>107</v>
      </c>
      <c r="E119" s="21" t="s">
        <v>246</v>
      </c>
      <c r="F119" s="21" t="s">
        <v>251</v>
      </c>
      <c r="G119" s="21" t="s">
        <v>110</v>
      </c>
      <c r="H119" s="22">
        <v>2</v>
      </c>
      <c r="I119" s="26">
        <v>3.95</v>
      </c>
      <c r="J119" s="14">
        <v>1.77</v>
      </c>
      <c r="K119" s="14">
        <v>1.7696000000000001</v>
      </c>
    </row>
    <row r="120" spans="1:11">
      <c r="A120" s="21" t="s">
        <v>91</v>
      </c>
      <c r="B120" s="22">
        <v>11</v>
      </c>
      <c r="C120" s="21" t="s">
        <v>137</v>
      </c>
      <c r="D120" s="21" t="s">
        <v>107</v>
      </c>
      <c r="E120" s="21" t="s">
        <v>246</v>
      </c>
      <c r="F120" s="21" t="s">
        <v>252</v>
      </c>
      <c r="G120" s="21" t="s">
        <v>110</v>
      </c>
      <c r="H120" s="22">
        <v>3</v>
      </c>
      <c r="I120" s="26">
        <v>8.1000999999999994</v>
      </c>
      <c r="J120" s="14">
        <v>3.786</v>
      </c>
      <c r="K120" s="14">
        <v>3.6288999999999998</v>
      </c>
    </row>
    <row r="121" spans="1:11">
      <c r="A121" s="21" t="s">
        <v>91</v>
      </c>
      <c r="B121" s="22">
        <v>11</v>
      </c>
      <c r="C121" s="21" t="s">
        <v>137</v>
      </c>
      <c r="D121" s="21" t="s">
        <v>107</v>
      </c>
      <c r="E121" s="21" t="s">
        <v>246</v>
      </c>
      <c r="F121" s="21" t="s">
        <v>253</v>
      </c>
      <c r="G121" s="21" t="s">
        <v>110</v>
      </c>
      <c r="H121" s="22">
        <v>2</v>
      </c>
      <c r="I121" s="26">
        <v>24.4833</v>
      </c>
      <c r="J121" s="14">
        <v>10.968</v>
      </c>
      <c r="K121" s="14">
        <v>10.968500000000001</v>
      </c>
    </row>
    <row r="122" spans="1:11">
      <c r="A122" s="21" t="s">
        <v>91</v>
      </c>
      <c r="B122" s="22">
        <v>11</v>
      </c>
      <c r="C122" s="21" t="s">
        <v>137</v>
      </c>
      <c r="D122" s="21" t="s">
        <v>107</v>
      </c>
      <c r="E122" s="21" t="s">
        <v>246</v>
      </c>
      <c r="F122" s="21" t="s">
        <v>254</v>
      </c>
      <c r="G122" s="21" t="s">
        <v>110</v>
      </c>
      <c r="H122" s="22">
        <v>3</v>
      </c>
      <c r="I122" s="26">
        <v>2.3833000000000002</v>
      </c>
      <c r="J122" s="14">
        <v>1.496</v>
      </c>
      <c r="K122" s="14">
        <v>1.0677000000000001</v>
      </c>
    </row>
    <row r="123" spans="1:11">
      <c r="A123" s="21" t="s">
        <v>91</v>
      </c>
      <c r="B123" s="22">
        <v>11</v>
      </c>
      <c r="C123" s="21" t="s">
        <v>137</v>
      </c>
      <c r="D123" s="21" t="s">
        <v>107</v>
      </c>
      <c r="E123" s="21" t="s">
        <v>255</v>
      </c>
      <c r="F123" s="21" t="s">
        <v>256</v>
      </c>
      <c r="G123" s="21" t="s">
        <v>110</v>
      </c>
      <c r="H123" s="22">
        <v>13</v>
      </c>
      <c r="I123" s="26">
        <v>53.383200000000002</v>
      </c>
      <c r="J123" s="14">
        <v>29.669</v>
      </c>
      <c r="K123" s="14">
        <v>23.915600000000001</v>
      </c>
    </row>
    <row r="124" spans="1:11">
      <c r="A124" s="21" t="s">
        <v>91</v>
      </c>
      <c r="B124" s="22">
        <v>11</v>
      </c>
      <c r="C124" s="21" t="s">
        <v>137</v>
      </c>
      <c r="D124" s="21" t="s">
        <v>107</v>
      </c>
      <c r="E124" s="21" t="s">
        <v>255</v>
      </c>
      <c r="F124" s="21" t="s">
        <v>257</v>
      </c>
      <c r="G124" s="21" t="s">
        <v>110</v>
      </c>
      <c r="H124" s="22">
        <v>4</v>
      </c>
      <c r="I124" s="26">
        <v>104.2499</v>
      </c>
      <c r="J124" s="14">
        <v>65.022999999999996</v>
      </c>
      <c r="K124" s="14">
        <v>46.703899999999997</v>
      </c>
    </row>
    <row r="125" spans="1:11">
      <c r="A125" s="21" t="s">
        <v>91</v>
      </c>
      <c r="B125" s="22">
        <v>11</v>
      </c>
      <c r="C125" s="21" t="s">
        <v>137</v>
      </c>
      <c r="D125" s="21" t="s">
        <v>107</v>
      </c>
      <c r="E125" s="21" t="s">
        <v>255</v>
      </c>
      <c r="F125" s="21" t="s">
        <v>258</v>
      </c>
      <c r="G125" s="21" t="s">
        <v>110</v>
      </c>
      <c r="H125" s="22">
        <v>7</v>
      </c>
      <c r="I125" s="26">
        <v>13.85</v>
      </c>
      <c r="J125" s="14">
        <v>6.8159999999999998</v>
      </c>
      <c r="K125" s="14">
        <v>6.2047999999999996</v>
      </c>
    </row>
    <row r="126" spans="1:11">
      <c r="A126" s="21" t="s">
        <v>91</v>
      </c>
      <c r="B126" s="22">
        <v>11</v>
      </c>
      <c r="C126" s="21" t="s">
        <v>137</v>
      </c>
      <c r="D126" s="21" t="s">
        <v>107</v>
      </c>
      <c r="E126" s="21" t="s">
        <v>259</v>
      </c>
      <c r="F126" s="21" t="s">
        <v>260</v>
      </c>
      <c r="G126" s="21" t="s">
        <v>110</v>
      </c>
      <c r="H126" s="22">
        <v>1</v>
      </c>
      <c r="I126" s="26">
        <v>1.6</v>
      </c>
      <c r="J126" s="14">
        <v>0.71699999999999997</v>
      </c>
      <c r="K126" s="14">
        <v>0.71679999999999999</v>
      </c>
    </row>
    <row r="127" spans="1:11">
      <c r="A127" s="21" t="s">
        <v>91</v>
      </c>
      <c r="B127" s="22">
        <v>11</v>
      </c>
      <c r="C127" s="21" t="s">
        <v>137</v>
      </c>
      <c r="D127" s="21" t="s">
        <v>107</v>
      </c>
      <c r="E127" s="21" t="s">
        <v>259</v>
      </c>
      <c r="F127" s="21" t="s">
        <v>261</v>
      </c>
      <c r="G127" s="21" t="s">
        <v>110</v>
      </c>
      <c r="H127" s="22">
        <v>6</v>
      </c>
      <c r="I127" s="26">
        <v>28.966699999999999</v>
      </c>
      <c r="J127" s="14">
        <v>12.978</v>
      </c>
      <c r="K127" s="14">
        <v>12.9771</v>
      </c>
    </row>
    <row r="128" spans="1:11">
      <c r="A128" s="21" t="s">
        <v>91</v>
      </c>
      <c r="B128" s="22">
        <v>11</v>
      </c>
      <c r="C128" s="21" t="s">
        <v>137</v>
      </c>
      <c r="D128" s="21" t="s">
        <v>107</v>
      </c>
      <c r="E128" s="21" t="s">
        <v>262</v>
      </c>
      <c r="F128" s="21" t="s">
        <v>263</v>
      </c>
      <c r="G128" s="21" t="s">
        <v>110</v>
      </c>
      <c r="H128" s="22">
        <v>3</v>
      </c>
      <c r="I128" s="26">
        <v>12.2667</v>
      </c>
      <c r="J128" s="14">
        <v>7.48</v>
      </c>
      <c r="K128" s="14">
        <v>5.4954999999999998</v>
      </c>
    </row>
    <row r="129" spans="1:11">
      <c r="A129" s="21" t="s">
        <v>91</v>
      </c>
      <c r="B129" s="22">
        <v>11</v>
      </c>
      <c r="C129" s="21" t="s">
        <v>137</v>
      </c>
      <c r="D129" s="21" t="s">
        <v>107</v>
      </c>
      <c r="E129" s="21" t="s">
        <v>262</v>
      </c>
      <c r="F129" s="21" t="s">
        <v>264</v>
      </c>
      <c r="G129" s="21" t="s">
        <v>110</v>
      </c>
      <c r="H129" s="22">
        <v>1</v>
      </c>
      <c r="I129" s="26">
        <v>4.3</v>
      </c>
      <c r="J129" s="14">
        <v>1.927</v>
      </c>
      <c r="K129" s="14">
        <v>1.9263999999999999</v>
      </c>
    </row>
    <row r="130" spans="1:11">
      <c r="A130" s="21" t="s">
        <v>91</v>
      </c>
      <c r="B130" s="22">
        <v>11</v>
      </c>
      <c r="C130" s="21" t="s">
        <v>137</v>
      </c>
      <c r="D130" s="21" t="s">
        <v>107</v>
      </c>
      <c r="E130" s="21" t="s">
        <v>262</v>
      </c>
      <c r="F130" s="21" t="s">
        <v>265</v>
      </c>
      <c r="G130" s="21" t="s">
        <v>110</v>
      </c>
      <c r="H130" s="22">
        <v>1</v>
      </c>
      <c r="I130" s="26">
        <v>4.6500000000000004</v>
      </c>
      <c r="J130" s="14">
        <v>2.0830000000000002</v>
      </c>
      <c r="K130" s="14">
        <v>2.0832000000000002</v>
      </c>
    </row>
    <row r="131" spans="1:11">
      <c r="A131" s="21" t="s">
        <v>91</v>
      </c>
      <c r="B131" s="22">
        <v>11</v>
      </c>
      <c r="C131" s="21" t="s">
        <v>137</v>
      </c>
      <c r="D131" s="21" t="s">
        <v>107</v>
      </c>
      <c r="E131" s="21" t="s">
        <v>262</v>
      </c>
      <c r="F131" s="21" t="s">
        <v>266</v>
      </c>
      <c r="G131" s="21" t="s">
        <v>110</v>
      </c>
      <c r="H131" s="22">
        <v>8</v>
      </c>
      <c r="I131" s="26">
        <v>14.066599999999999</v>
      </c>
      <c r="J131" s="14">
        <v>6.375</v>
      </c>
      <c r="K131" s="14">
        <v>6.3018000000000001</v>
      </c>
    </row>
    <row r="132" spans="1:11">
      <c r="A132" s="21" t="s">
        <v>91</v>
      </c>
      <c r="B132" s="22">
        <v>11</v>
      </c>
      <c r="C132" s="21" t="s">
        <v>137</v>
      </c>
      <c r="D132" s="21" t="s">
        <v>107</v>
      </c>
      <c r="E132" s="21" t="s">
        <v>267</v>
      </c>
      <c r="F132" s="21" t="s">
        <v>268</v>
      </c>
      <c r="G132" s="21" t="s">
        <v>110</v>
      </c>
      <c r="H132" s="22">
        <v>1</v>
      </c>
      <c r="I132" s="26">
        <v>1.1833</v>
      </c>
      <c r="J132" s="14">
        <v>1.1240000000000001</v>
      </c>
      <c r="K132" s="14">
        <v>0.78690000000000004</v>
      </c>
    </row>
    <row r="133" spans="1:11">
      <c r="A133" s="21" t="s">
        <v>91</v>
      </c>
      <c r="B133" s="22">
        <v>11</v>
      </c>
      <c r="C133" s="21" t="s">
        <v>137</v>
      </c>
      <c r="D133" s="21" t="s">
        <v>107</v>
      </c>
      <c r="E133" s="21" t="s">
        <v>267</v>
      </c>
      <c r="F133" s="21" t="s">
        <v>269</v>
      </c>
      <c r="G133" s="21" t="s">
        <v>110</v>
      </c>
      <c r="H133" s="22">
        <v>1</v>
      </c>
      <c r="I133" s="26">
        <v>1.0667</v>
      </c>
      <c r="J133" s="14">
        <v>1.0129999999999999</v>
      </c>
      <c r="K133" s="14">
        <v>0.70940000000000003</v>
      </c>
    </row>
    <row r="134" spans="1:11">
      <c r="A134" s="21" t="s">
        <v>91</v>
      </c>
      <c r="B134" s="22">
        <v>11</v>
      </c>
      <c r="C134" s="21" t="s">
        <v>137</v>
      </c>
      <c r="D134" s="21" t="s">
        <v>107</v>
      </c>
      <c r="E134" s="21" t="s">
        <v>267</v>
      </c>
      <c r="F134" s="21" t="s">
        <v>270</v>
      </c>
      <c r="G134" s="21" t="s">
        <v>110</v>
      </c>
      <c r="H134" s="22">
        <v>6</v>
      </c>
      <c r="I134" s="26">
        <v>12.2333</v>
      </c>
      <c r="J134" s="14">
        <v>11.622</v>
      </c>
      <c r="K134" s="14">
        <v>8.1350999999999996</v>
      </c>
    </row>
    <row r="135" spans="1:11">
      <c r="A135" s="21" t="s">
        <v>91</v>
      </c>
      <c r="B135" s="22">
        <v>11</v>
      </c>
      <c r="C135" s="21" t="s">
        <v>137</v>
      </c>
      <c r="D135" s="21" t="s">
        <v>107</v>
      </c>
      <c r="E135" s="21" t="s">
        <v>267</v>
      </c>
      <c r="F135" s="21" t="s">
        <v>271</v>
      </c>
      <c r="G135" s="21" t="s">
        <v>110</v>
      </c>
      <c r="H135" s="22">
        <v>3</v>
      </c>
      <c r="I135" s="26">
        <v>14.3</v>
      </c>
      <c r="J135" s="14">
        <v>9.5090000000000003</v>
      </c>
      <c r="K135" s="14">
        <v>9.5096000000000007</v>
      </c>
    </row>
    <row r="136" spans="1:11">
      <c r="A136" s="21" t="s">
        <v>91</v>
      </c>
      <c r="B136" s="22">
        <v>11</v>
      </c>
      <c r="C136" s="21" t="s">
        <v>137</v>
      </c>
      <c r="D136" s="21" t="s">
        <v>107</v>
      </c>
      <c r="E136" s="21" t="s">
        <v>267</v>
      </c>
      <c r="F136" s="21" t="s">
        <v>272</v>
      </c>
      <c r="G136" s="21" t="s">
        <v>110</v>
      </c>
      <c r="H136" s="22">
        <v>10</v>
      </c>
      <c r="I136" s="26">
        <v>32.000100000000003</v>
      </c>
      <c r="J136" s="14">
        <v>21.28</v>
      </c>
      <c r="K136" s="14">
        <v>21.280100000000001</v>
      </c>
    </row>
    <row r="137" spans="1:11">
      <c r="A137" s="21" t="s">
        <v>91</v>
      </c>
      <c r="B137" s="22">
        <v>11</v>
      </c>
      <c r="C137" s="21" t="s">
        <v>137</v>
      </c>
      <c r="D137" s="21" t="s">
        <v>107</v>
      </c>
      <c r="E137" s="21" t="s">
        <v>267</v>
      </c>
      <c r="F137" s="21" t="s">
        <v>273</v>
      </c>
      <c r="G137" s="21" t="s">
        <v>110</v>
      </c>
      <c r="H137" s="22">
        <v>7</v>
      </c>
      <c r="I137" s="26">
        <v>68.733199999999997</v>
      </c>
      <c r="J137" s="14">
        <v>45.709000000000003</v>
      </c>
      <c r="K137" s="14">
        <v>45.707500000000003</v>
      </c>
    </row>
    <row r="138" spans="1:11">
      <c r="A138" s="21" t="s">
        <v>91</v>
      </c>
      <c r="B138" s="22">
        <v>11</v>
      </c>
      <c r="C138" s="21" t="s">
        <v>137</v>
      </c>
      <c r="D138" s="21" t="s">
        <v>107</v>
      </c>
      <c r="E138" s="21" t="s">
        <v>267</v>
      </c>
      <c r="F138" s="21" t="s">
        <v>274</v>
      </c>
      <c r="G138" s="21" t="s">
        <v>110</v>
      </c>
      <c r="H138" s="22">
        <v>47</v>
      </c>
      <c r="I138" s="26">
        <v>338.40039999999999</v>
      </c>
      <c r="J138" s="14">
        <v>248.91</v>
      </c>
      <c r="K138" s="14">
        <v>225.03639999999999</v>
      </c>
    </row>
    <row r="139" spans="1:11">
      <c r="A139" s="21" t="s">
        <v>91</v>
      </c>
      <c r="B139" s="22">
        <v>11</v>
      </c>
      <c r="C139" s="21" t="s">
        <v>137</v>
      </c>
      <c r="D139" s="21" t="s">
        <v>107</v>
      </c>
      <c r="E139" s="21" t="s">
        <v>267</v>
      </c>
      <c r="F139" s="21" t="s">
        <v>275</v>
      </c>
      <c r="G139" s="21" t="s">
        <v>110</v>
      </c>
      <c r="H139" s="22">
        <v>8</v>
      </c>
      <c r="I139" s="26">
        <v>13.350099999999999</v>
      </c>
      <c r="J139" s="14">
        <v>8.8740000000000006</v>
      </c>
      <c r="K139" s="14">
        <v>8.8779000000000003</v>
      </c>
    </row>
    <row r="140" spans="1:11">
      <c r="A140" s="21" t="s">
        <v>91</v>
      </c>
      <c r="B140" s="22">
        <v>11</v>
      </c>
      <c r="C140" s="21" t="s">
        <v>137</v>
      </c>
      <c r="D140" s="21" t="s">
        <v>107</v>
      </c>
      <c r="E140" s="21" t="s">
        <v>267</v>
      </c>
      <c r="F140" s="21" t="s">
        <v>276</v>
      </c>
      <c r="G140" s="21" t="s">
        <v>110</v>
      </c>
      <c r="H140" s="22">
        <v>2</v>
      </c>
      <c r="I140" s="26">
        <v>2.95</v>
      </c>
      <c r="J140" s="14">
        <v>2.8029999999999999</v>
      </c>
      <c r="K140" s="14">
        <v>1.9618</v>
      </c>
    </row>
    <row r="141" spans="1:11">
      <c r="A141" s="21" t="s">
        <v>91</v>
      </c>
      <c r="B141" s="22">
        <v>11</v>
      </c>
      <c r="C141" s="21" t="s">
        <v>137</v>
      </c>
      <c r="D141" s="21" t="s">
        <v>107</v>
      </c>
      <c r="E141" s="21" t="s">
        <v>277</v>
      </c>
      <c r="F141" s="21" t="s">
        <v>278</v>
      </c>
      <c r="G141" s="21" t="s">
        <v>110</v>
      </c>
      <c r="H141" s="22">
        <v>2</v>
      </c>
      <c r="I141" s="26">
        <v>25.9</v>
      </c>
      <c r="J141" s="14">
        <v>17.224</v>
      </c>
      <c r="K141" s="14">
        <v>17.223500000000001</v>
      </c>
    </row>
    <row r="142" spans="1:11">
      <c r="A142" s="21" t="s">
        <v>91</v>
      </c>
      <c r="B142" s="22">
        <v>11</v>
      </c>
      <c r="C142" s="21" t="s">
        <v>137</v>
      </c>
      <c r="D142" s="21" t="s">
        <v>107</v>
      </c>
      <c r="E142" s="21" t="s">
        <v>277</v>
      </c>
      <c r="F142" s="21" t="s">
        <v>279</v>
      </c>
      <c r="G142" s="21" t="s">
        <v>110</v>
      </c>
      <c r="H142" s="22">
        <v>1</v>
      </c>
      <c r="I142" s="26">
        <v>0.4</v>
      </c>
      <c r="J142" s="14">
        <v>0.38</v>
      </c>
      <c r="K142" s="14">
        <v>0.26600000000000001</v>
      </c>
    </row>
    <row r="143" spans="1:11">
      <c r="A143" s="21" t="s">
        <v>91</v>
      </c>
      <c r="B143" s="22">
        <v>11</v>
      </c>
      <c r="C143" s="21" t="s">
        <v>137</v>
      </c>
      <c r="D143" s="21" t="s">
        <v>107</v>
      </c>
      <c r="E143" s="21" t="s">
        <v>277</v>
      </c>
      <c r="F143" s="21" t="s">
        <v>280</v>
      </c>
      <c r="G143" s="21" t="s">
        <v>110</v>
      </c>
      <c r="H143" s="22">
        <v>4</v>
      </c>
      <c r="I143" s="26">
        <v>32.1</v>
      </c>
      <c r="J143" s="14">
        <v>30.495000000000001</v>
      </c>
      <c r="K143" s="14">
        <v>21.346499999999999</v>
      </c>
    </row>
    <row r="144" spans="1:11">
      <c r="A144" s="21" t="s">
        <v>91</v>
      </c>
      <c r="B144" s="22">
        <v>11</v>
      </c>
      <c r="C144" s="21" t="s">
        <v>137</v>
      </c>
      <c r="D144" s="21" t="s">
        <v>107</v>
      </c>
      <c r="E144" s="21" t="s">
        <v>277</v>
      </c>
      <c r="F144" s="21" t="s">
        <v>281</v>
      </c>
      <c r="G144" s="21" t="s">
        <v>110</v>
      </c>
      <c r="H144" s="22">
        <v>5</v>
      </c>
      <c r="I144" s="26">
        <v>20.2667</v>
      </c>
      <c r="J144" s="14">
        <v>13.752000000000001</v>
      </c>
      <c r="K144" s="14">
        <v>13.477399999999999</v>
      </c>
    </row>
    <row r="145" spans="1:11">
      <c r="A145" s="21" t="s">
        <v>91</v>
      </c>
      <c r="B145" s="22">
        <v>11</v>
      </c>
      <c r="C145" s="21" t="s">
        <v>137</v>
      </c>
      <c r="D145" s="21" t="s">
        <v>107</v>
      </c>
      <c r="E145" s="21" t="s">
        <v>277</v>
      </c>
      <c r="F145" s="21" t="s">
        <v>282</v>
      </c>
      <c r="G145" s="21" t="s">
        <v>110</v>
      </c>
      <c r="H145" s="22">
        <v>1</v>
      </c>
      <c r="I145" s="26">
        <v>1.0166999999999999</v>
      </c>
      <c r="J145" s="14">
        <v>0.96599999999999997</v>
      </c>
      <c r="K145" s="14">
        <v>0.67610000000000003</v>
      </c>
    </row>
    <row r="146" spans="1:11">
      <c r="A146" s="21" t="s">
        <v>91</v>
      </c>
      <c r="B146" s="22">
        <v>11</v>
      </c>
      <c r="C146" s="21" t="s">
        <v>137</v>
      </c>
      <c r="D146" s="21" t="s">
        <v>107</v>
      </c>
      <c r="E146" s="21" t="s">
        <v>277</v>
      </c>
      <c r="F146" s="21" t="s">
        <v>283</v>
      </c>
      <c r="G146" s="21" t="s">
        <v>110</v>
      </c>
      <c r="H146" s="22">
        <v>1</v>
      </c>
      <c r="I146" s="26">
        <v>2.8</v>
      </c>
      <c r="J146" s="14">
        <v>2.66</v>
      </c>
      <c r="K146" s="14">
        <v>1.8620000000000001</v>
      </c>
    </row>
    <row r="147" spans="1:11">
      <c r="A147" s="21" t="s">
        <v>91</v>
      </c>
      <c r="B147" s="22">
        <v>11</v>
      </c>
      <c r="C147" s="21" t="s">
        <v>137</v>
      </c>
      <c r="D147" s="21" t="s">
        <v>107</v>
      </c>
      <c r="E147" s="21" t="s">
        <v>277</v>
      </c>
      <c r="F147" s="21" t="s">
        <v>284</v>
      </c>
      <c r="G147" s="21" t="s">
        <v>110</v>
      </c>
      <c r="H147" s="22">
        <v>1</v>
      </c>
      <c r="I147" s="26">
        <v>8.5333000000000006</v>
      </c>
      <c r="J147" s="14">
        <v>5.6749999999999998</v>
      </c>
      <c r="K147" s="14">
        <v>5.6745999999999999</v>
      </c>
    </row>
    <row r="148" spans="1:11">
      <c r="A148" s="21" t="s">
        <v>91</v>
      </c>
      <c r="B148" s="22">
        <v>11</v>
      </c>
      <c r="C148" s="21" t="s">
        <v>137</v>
      </c>
      <c r="D148" s="21" t="s">
        <v>107</v>
      </c>
      <c r="E148" s="21" t="s">
        <v>277</v>
      </c>
      <c r="F148" s="21" t="s">
        <v>285</v>
      </c>
      <c r="G148" s="21" t="s">
        <v>110</v>
      </c>
      <c r="H148" s="22">
        <v>1</v>
      </c>
      <c r="I148" s="26">
        <v>7.4832999999999998</v>
      </c>
      <c r="J148" s="14">
        <v>4.976</v>
      </c>
      <c r="K148" s="14">
        <v>4.9763999999999999</v>
      </c>
    </row>
    <row r="149" spans="1:11">
      <c r="A149" s="21" t="s">
        <v>91</v>
      </c>
      <c r="B149" s="22">
        <v>11</v>
      </c>
      <c r="C149" s="21" t="s">
        <v>137</v>
      </c>
      <c r="D149" s="21" t="s">
        <v>107</v>
      </c>
      <c r="E149" s="21" t="s">
        <v>277</v>
      </c>
      <c r="F149" s="21" t="s">
        <v>286</v>
      </c>
      <c r="G149" s="21" t="s">
        <v>110</v>
      </c>
      <c r="H149" s="22">
        <v>5</v>
      </c>
      <c r="I149" s="26">
        <v>16.7666</v>
      </c>
      <c r="J149" s="14">
        <v>12.622999999999999</v>
      </c>
      <c r="K149" s="14">
        <v>11.149699999999999</v>
      </c>
    </row>
    <row r="150" spans="1:11">
      <c r="A150" s="21" t="s">
        <v>91</v>
      </c>
      <c r="B150" s="22">
        <v>11</v>
      </c>
      <c r="C150" s="21" t="s">
        <v>137</v>
      </c>
      <c r="D150" s="21" t="s">
        <v>107</v>
      </c>
      <c r="E150" s="21" t="s">
        <v>277</v>
      </c>
      <c r="F150" s="21" t="s">
        <v>287</v>
      </c>
      <c r="G150" s="21" t="s">
        <v>110</v>
      </c>
      <c r="H150" s="22">
        <v>5</v>
      </c>
      <c r="I150" s="26">
        <v>27.366499999999998</v>
      </c>
      <c r="J150" s="14">
        <v>23.861000000000001</v>
      </c>
      <c r="K150" s="14">
        <v>18.198699999999999</v>
      </c>
    </row>
    <row r="151" spans="1:11">
      <c r="A151" s="21" t="s">
        <v>91</v>
      </c>
      <c r="B151" s="22">
        <v>11</v>
      </c>
      <c r="C151" s="21" t="s">
        <v>137</v>
      </c>
      <c r="D151" s="21" t="s">
        <v>107</v>
      </c>
      <c r="E151" s="21" t="s">
        <v>277</v>
      </c>
      <c r="F151" s="21" t="s">
        <v>288</v>
      </c>
      <c r="G151" s="21" t="s">
        <v>110</v>
      </c>
      <c r="H151" s="22">
        <v>1</v>
      </c>
      <c r="I151" s="26">
        <v>7.55</v>
      </c>
      <c r="J151" s="14">
        <v>7.173</v>
      </c>
      <c r="K151" s="14">
        <v>5.0208000000000004</v>
      </c>
    </row>
    <row r="152" spans="1:11">
      <c r="A152" s="21" t="s">
        <v>91</v>
      </c>
      <c r="B152" s="22">
        <v>11</v>
      </c>
      <c r="C152" s="21" t="s">
        <v>137</v>
      </c>
      <c r="D152" s="21" t="s">
        <v>107</v>
      </c>
      <c r="E152" s="21" t="s">
        <v>277</v>
      </c>
      <c r="F152" s="21" t="s">
        <v>289</v>
      </c>
      <c r="G152" s="21" t="s">
        <v>110</v>
      </c>
      <c r="H152" s="22">
        <v>3</v>
      </c>
      <c r="I152" s="26">
        <v>27.433299999999999</v>
      </c>
      <c r="J152" s="14">
        <v>26.061</v>
      </c>
      <c r="K152" s="14">
        <v>18.243099999999998</v>
      </c>
    </row>
    <row r="153" spans="1:11">
      <c r="A153" s="21" t="s">
        <v>91</v>
      </c>
      <c r="B153" s="22">
        <v>11</v>
      </c>
      <c r="C153" s="21" t="s">
        <v>137</v>
      </c>
      <c r="D153" s="21" t="s">
        <v>107</v>
      </c>
      <c r="E153" s="21" t="s">
        <v>277</v>
      </c>
      <c r="F153" s="21" t="s">
        <v>290</v>
      </c>
      <c r="G153" s="21" t="s">
        <v>110</v>
      </c>
      <c r="H153" s="22">
        <v>2</v>
      </c>
      <c r="I153" s="26">
        <v>66.150000000000006</v>
      </c>
      <c r="J153" s="14">
        <v>43.99</v>
      </c>
      <c r="K153" s="14">
        <v>43.989800000000002</v>
      </c>
    </row>
    <row r="154" spans="1:11">
      <c r="A154" s="21" t="s">
        <v>91</v>
      </c>
      <c r="B154" s="22">
        <v>11</v>
      </c>
      <c r="C154" s="21" t="s">
        <v>137</v>
      </c>
      <c r="D154" s="21" t="s">
        <v>107</v>
      </c>
      <c r="E154" s="21" t="s">
        <v>277</v>
      </c>
      <c r="F154" s="21" t="s">
        <v>291</v>
      </c>
      <c r="G154" s="21" t="s">
        <v>110</v>
      </c>
      <c r="H154" s="22">
        <v>156</v>
      </c>
      <c r="I154" s="26">
        <v>999.45010000000002</v>
      </c>
      <c r="J154" s="14">
        <v>737.31200000000001</v>
      </c>
      <c r="K154" s="14">
        <v>664.6345</v>
      </c>
    </row>
    <row r="155" spans="1:11">
      <c r="A155" s="21" t="s">
        <v>91</v>
      </c>
      <c r="B155" s="22">
        <v>11</v>
      </c>
      <c r="C155" s="21" t="s">
        <v>137</v>
      </c>
      <c r="D155" s="21" t="s">
        <v>107</v>
      </c>
      <c r="E155" s="21" t="s">
        <v>277</v>
      </c>
      <c r="F155" s="21" t="s">
        <v>292</v>
      </c>
      <c r="G155" s="21" t="s">
        <v>110</v>
      </c>
      <c r="H155" s="22">
        <v>3</v>
      </c>
      <c r="I155" s="26">
        <v>3.7332999999999998</v>
      </c>
      <c r="J155" s="14">
        <v>2.7770000000000001</v>
      </c>
      <c r="K155" s="14">
        <v>2.4826000000000001</v>
      </c>
    </row>
    <row r="156" spans="1:11">
      <c r="A156" s="21" t="s">
        <v>91</v>
      </c>
      <c r="B156" s="22">
        <v>11</v>
      </c>
      <c r="C156" s="21" t="s">
        <v>137</v>
      </c>
      <c r="D156" s="21" t="s">
        <v>107</v>
      </c>
      <c r="E156" s="21" t="s">
        <v>277</v>
      </c>
      <c r="F156" s="21" t="s">
        <v>293</v>
      </c>
      <c r="G156" s="21" t="s">
        <v>110</v>
      </c>
      <c r="H156" s="22">
        <v>3</v>
      </c>
      <c r="I156" s="26">
        <v>3.3167</v>
      </c>
      <c r="J156" s="14">
        <v>2.2050000000000001</v>
      </c>
      <c r="K156" s="14">
        <v>2.2057000000000002</v>
      </c>
    </row>
    <row r="157" spans="1:11">
      <c r="A157" s="21" t="s">
        <v>91</v>
      </c>
      <c r="B157" s="22">
        <v>11</v>
      </c>
      <c r="C157" s="21" t="s">
        <v>137</v>
      </c>
      <c r="D157" s="21" t="s">
        <v>107</v>
      </c>
      <c r="E157" s="21" t="s">
        <v>277</v>
      </c>
      <c r="F157" s="21" t="s">
        <v>294</v>
      </c>
      <c r="G157" s="21" t="s">
        <v>110</v>
      </c>
      <c r="H157" s="22">
        <v>4</v>
      </c>
      <c r="I157" s="26">
        <v>34.0334</v>
      </c>
      <c r="J157" s="14">
        <v>31.016999999999999</v>
      </c>
      <c r="K157" s="14">
        <v>22.632300000000001</v>
      </c>
    </row>
    <row r="158" spans="1:11">
      <c r="A158" s="21" t="s">
        <v>91</v>
      </c>
      <c r="B158" s="22">
        <v>11</v>
      </c>
      <c r="C158" s="21" t="s">
        <v>137</v>
      </c>
      <c r="D158" s="21" t="s">
        <v>107</v>
      </c>
      <c r="E158" s="21" t="s">
        <v>277</v>
      </c>
      <c r="F158" s="21" t="s">
        <v>295</v>
      </c>
      <c r="G158" s="21" t="s">
        <v>110</v>
      </c>
      <c r="H158" s="22">
        <v>1</v>
      </c>
      <c r="I158" s="26">
        <v>1.1667000000000001</v>
      </c>
      <c r="J158" s="14">
        <v>1.1080000000000001</v>
      </c>
      <c r="K158" s="14">
        <v>0.77590000000000003</v>
      </c>
    </row>
    <row r="159" spans="1:11">
      <c r="A159" s="21" t="s">
        <v>91</v>
      </c>
      <c r="B159" s="22">
        <v>11</v>
      </c>
      <c r="C159" s="21" t="s">
        <v>137</v>
      </c>
      <c r="D159" s="21" t="s">
        <v>107</v>
      </c>
      <c r="E159" s="21" t="s">
        <v>296</v>
      </c>
      <c r="F159" s="21" t="s">
        <v>297</v>
      </c>
      <c r="G159" s="21" t="s">
        <v>110</v>
      </c>
      <c r="H159" s="22">
        <v>1</v>
      </c>
      <c r="I159" s="26">
        <v>10.416700000000001</v>
      </c>
      <c r="J159" s="14">
        <v>50.1</v>
      </c>
      <c r="K159" s="14">
        <v>50.1</v>
      </c>
    </row>
    <row r="160" spans="1:11">
      <c r="A160" s="21" t="s">
        <v>92</v>
      </c>
      <c r="B160" s="22">
        <v>11</v>
      </c>
      <c r="C160" s="21" t="s">
        <v>298</v>
      </c>
      <c r="D160" s="21" t="s">
        <v>107</v>
      </c>
      <c r="E160" s="21" t="s">
        <v>299</v>
      </c>
      <c r="F160" s="21" t="s">
        <v>300</v>
      </c>
      <c r="G160" s="21" t="s">
        <v>110</v>
      </c>
      <c r="H160" s="22">
        <v>114</v>
      </c>
      <c r="I160" s="26">
        <v>316.16640000000001</v>
      </c>
      <c r="J160" s="14">
        <v>9.1069999999999993</v>
      </c>
      <c r="K160" s="14">
        <v>4.5213999999999999</v>
      </c>
    </row>
    <row r="161" spans="1:11">
      <c r="A161" s="21" t="s">
        <v>92</v>
      </c>
      <c r="B161" s="22">
        <v>11</v>
      </c>
      <c r="C161" s="21" t="s">
        <v>298</v>
      </c>
      <c r="D161" s="21" t="s">
        <v>107</v>
      </c>
      <c r="E161" s="21" t="s">
        <v>299</v>
      </c>
      <c r="F161" s="21" t="s">
        <v>301</v>
      </c>
      <c r="G161" s="21" t="s">
        <v>110</v>
      </c>
      <c r="H161" s="22">
        <v>103</v>
      </c>
      <c r="I161" s="26">
        <v>248.43379999999999</v>
      </c>
      <c r="J161" s="14">
        <v>5.4260000000000002</v>
      </c>
      <c r="K161" s="14">
        <v>3.5527000000000002</v>
      </c>
    </row>
    <row r="162" spans="1:11">
      <c r="A162" s="21" t="s">
        <v>92</v>
      </c>
      <c r="B162" s="22">
        <v>11</v>
      </c>
      <c r="C162" s="21" t="s">
        <v>298</v>
      </c>
      <c r="D162" s="21" t="s">
        <v>107</v>
      </c>
      <c r="E162" s="21" t="s">
        <v>299</v>
      </c>
      <c r="F162" s="21" t="s">
        <v>302</v>
      </c>
      <c r="G162" s="21" t="s">
        <v>110</v>
      </c>
      <c r="H162" s="22">
        <v>299</v>
      </c>
      <c r="I162" s="26">
        <v>1283.8331000000001</v>
      </c>
      <c r="J162" s="14">
        <v>29.222999999999999</v>
      </c>
      <c r="K162" s="14">
        <v>18.359400000000001</v>
      </c>
    </row>
    <row r="163" spans="1:11">
      <c r="A163" s="21" t="s">
        <v>92</v>
      </c>
      <c r="B163" s="22">
        <v>11</v>
      </c>
      <c r="C163" s="21" t="s">
        <v>298</v>
      </c>
      <c r="D163" s="21" t="s">
        <v>107</v>
      </c>
      <c r="E163" s="21" t="s">
        <v>299</v>
      </c>
      <c r="F163" s="21" t="s">
        <v>303</v>
      </c>
      <c r="G163" s="21" t="s">
        <v>110</v>
      </c>
      <c r="H163" s="22">
        <v>99</v>
      </c>
      <c r="I163" s="26">
        <v>465.96640000000002</v>
      </c>
      <c r="J163" s="14">
        <v>12.676</v>
      </c>
      <c r="K163" s="14">
        <v>6.6630000000000003</v>
      </c>
    </row>
    <row r="164" spans="1:11">
      <c r="A164" s="21" t="s">
        <v>92</v>
      </c>
      <c r="B164" s="22">
        <v>11</v>
      </c>
      <c r="C164" s="21" t="s">
        <v>298</v>
      </c>
      <c r="D164" s="21" t="s">
        <v>107</v>
      </c>
      <c r="E164" s="21" t="s">
        <v>299</v>
      </c>
      <c r="F164" s="21" t="s">
        <v>304</v>
      </c>
      <c r="G164" s="21" t="s">
        <v>110</v>
      </c>
      <c r="H164" s="22">
        <v>270</v>
      </c>
      <c r="I164" s="26">
        <v>920.81669999999997</v>
      </c>
      <c r="J164" s="14">
        <v>25.34</v>
      </c>
      <c r="K164" s="14">
        <v>13.1676</v>
      </c>
    </row>
    <row r="165" spans="1:11">
      <c r="A165" s="21" t="s">
        <v>92</v>
      </c>
      <c r="B165" s="22">
        <v>11</v>
      </c>
      <c r="C165" s="21" t="s">
        <v>298</v>
      </c>
      <c r="D165" s="21" t="s">
        <v>107</v>
      </c>
      <c r="E165" s="21" t="s">
        <v>299</v>
      </c>
      <c r="F165" s="21" t="s">
        <v>305</v>
      </c>
      <c r="G165" s="21" t="s">
        <v>110</v>
      </c>
      <c r="H165" s="22">
        <v>47</v>
      </c>
      <c r="I165" s="26">
        <v>94.333600000000004</v>
      </c>
      <c r="J165" s="14">
        <v>3.919</v>
      </c>
      <c r="K165" s="14">
        <v>1.3491</v>
      </c>
    </row>
    <row r="166" spans="1:11">
      <c r="A166" s="21" t="s">
        <v>92</v>
      </c>
      <c r="B166" s="22">
        <v>11</v>
      </c>
      <c r="C166" s="21" t="s">
        <v>298</v>
      </c>
      <c r="D166" s="21" t="s">
        <v>107</v>
      </c>
      <c r="E166" s="21" t="s">
        <v>299</v>
      </c>
      <c r="F166" s="21" t="s">
        <v>306</v>
      </c>
      <c r="G166" s="21" t="s">
        <v>110</v>
      </c>
      <c r="H166" s="22">
        <v>156</v>
      </c>
      <c r="I166" s="26">
        <v>371.66629999999998</v>
      </c>
      <c r="J166" s="14">
        <v>9.77</v>
      </c>
      <c r="K166" s="14">
        <v>5.3150000000000004</v>
      </c>
    </row>
    <row r="167" spans="1:11">
      <c r="A167" s="21" t="s">
        <v>92</v>
      </c>
      <c r="B167" s="22">
        <v>11</v>
      </c>
      <c r="C167" s="21" t="s">
        <v>298</v>
      </c>
      <c r="D167" s="21" t="s">
        <v>107</v>
      </c>
      <c r="E167" s="21" t="s">
        <v>299</v>
      </c>
      <c r="F167" s="21" t="s">
        <v>307</v>
      </c>
      <c r="G167" s="21" t="s">
        <v>110</v>
      </c>
      <c r="H167" s="22">
        <v>1088</v>
      </c>
      <c r="I167" s="26">
        <v>3712.7339000000002</v>
      </c>
      <c r="J167" s="14">
        <v>94.375</v>
      </c>
      <c r="K167" s="14">
        <v>53.092300000000002</v>
      </c>
    </row>
    <row r="168" spans="1:11">
      <c r="A168" s="21" t="s">
        <v>92</v>
      </c>
      <c r="B168" s="22">
        <v>11</v>
      </c>
      <c r="C168" s="21" t="s">
        <v>298</v>
      </c>
      <c r="D168" s="21" t="s">
        <v>107</v>
      </c>
      <c r="E168" s="21" t="s">
        <v>299</v>
      </c>
      <c r="F168" s="21" t="s">
        <v>308</v>
      </c>
      <c r="G168" s="21" t="s">
        <v>110</v>
      </c>
      <c r="H168" s="22">
        <v>269</v>
      </c>
      <c r="I168" s="26">
        <v>991.101</v>
      </c>
      <c r="J168" s="14">
        <v>27.096</v>
      </c>
      <c r="K168" s="14">
        <v>14.172800000000001</v>
      </c>
    </row>
    <row r="169" spans="1:11">
      <c r="A169" s="21" t="s">
        <v>92</v>
      </c>
      <c r="B169" s="22">
        <v>11</v>
      </c>
      <c r="C169" s="21" t="s">
        <v>298</v>
      </c>
      <c r="D169" s="21" t="s">
        <v>107</v>
      </c>
      <c r="E169" s="21" t="s">
        <v>299</v>
      </c>
      <c r="F169" s="21" t="s">
        <v>309</v>
      </c>
      <c r="G169" s="21" t="s">
        <v>110</v>
      </c>
      <c r="H169" s="22">
        <v>66</v>
      </c>
      <c r="I169" s="26">
        <v>170.25</v>
      </c>
      <c r="J169" s="14">
        <v>5.4080000000000004</v>
      </c>
      <c r="K169" s="14">
        <v>2.4344000000000001</v>
      </c>
    </row>
    <row r="170" spans="1:11">
      <c r="A170" s="21" t="s">
        <v>92</v>
      </c>
      <c r="B170" s="22">
        <v>11</v>
      </c>
      <c r="C170" s="21" t="s">
        <v>298</v>
      </c>
      <c r="D170" s="21" t="s">
        <v>107</v>
      </c>
      <c r="E170" s="21" t="s">
        <v>299</v>
      </c>
      <c r="F170" s="21" t="s">
        <v>310</v>
      </c>
      <c r="G170" s="21" t="s">
        <v>110</v>
      </c>
      <c r="H170" s="22">
        <v>134</v>
      </c>
      <c r="I170" s="26">
        <v>375.1669</v>
      </c>
      <c r="J170" s="14">
        <v>8.4649999999999999</v>
      </c>
      <c r="K170" s="14">
        <v>5.3651</v>
      </c>
    </row>
    <row r="171" spans="1:11">
      <c r="A171" s="21" t="s">
        <v>92</v>
      </c>
      <c r="B171" s="22">
        <v>11</v>
      </c>
      <c r="C171" s="21" t="s">
        <v>298</v>
      </c>
      <c r="D171" s="21" t="s">
        <v>107</v>
      </c>
      <c r="E171" s="21" t="s">
        <v>299</v>
      </c>
      <c r="F171" s="21" t="s">
        <v>311</v>
      </c>
      <c r="G171" s="21" t="s">
        <v>110</v>
      </c>
      <c r="H171" s="22">
        <v>261</v>
      </c>
      <c r="I171" s="26">
        <v>1160.7496000000001</v>
      </c>
      <c r="J171" s="14">
        <v>34.292999999999999</v>
      </c>
      <c r="K171" s="14">
        <v>16.598600000000001</v>
      </c>
    </row>
    <row r="172" spans="1:11">
      <c r="A172" s="21" t="s">
        <v>92</v>
      </c>
      <c r="B172" s="22">
        <v>11</v>
      </c>
      <c r="C172" s="21" t="s">
        <v>298</v>
      </c>
      <c r="D172" s="21" t="s">
        <v>107</v>
      </c>
      <c r="E172" s="21" t="s">
        <v>299</v>
      </c>
      <c r="F172" s="21" t="s">
        <v>312</v>
      </c>
      <c r="G172" s="21" t="s">
        <v>110</v>
      </c>
      <c r="H172" s="22">
        <v>257</v>
      </c>
      <c r="I172" s="26">
        <v>793.50030000000004</v>
      </c>
      <c r="J172" s="14">
        <v>21.446999999999999</v>
      </c>
      <c r="K172" s="14">
        <v>11.3466</v>
      </c>
    </row>
    <row r="173" spans="1:11">
      <c r="A173" s="21" t="s">
        <v>92</v>
      </c>
      <c r="B173" s="22">
        <v>11</v>
      </c>
      <c r="C173" s="21" t="s">
        <v>298</v>
      </c>
      <c r="D173" s="21" t="s">
        <v>107</v>
      </c>
      <c r="E173" s="21" t="s">
        <v>299</v>
      </c>
      <c r="F173" s="21" t="s">
        <v>313</v>
      </c>
      <c r="G173" s="21" t="s">
        <v>110</v>
      </c>
      <c r="H173" s="22">
        <v>3</v>
      </c>
      <c r="I173" s="26">
        <v>2.2667000000000002</v>
      </c>
      <c r="J173" s="14">
        <v>5.7000000000000002E-2</v>
      </c>
      <c r="K173" s="14">
        <v>3.2399999999999998E-2</v>
      </c>
    </row>
    <row r="174" spans="1:11">
      <c r="A174" s="21" t="s">
        <v>92</v>
      </c>
      <c r="B174" s="22">
        <v>11</v>
      </c>
      <c r="C174" s="21" t="s">
        <v>298</v>
      </c>
      <c r="D174" s="21" t="s">
        <v>107</v>
      </c>
      <c r="E174" s="21" t="s">
        <v>299</v>
      </c>
      <c r="F174" s="21" t="s">
        <v>314</v>
      </c>
      <c r="G174" s="21" t="s">
        <v>110</v>
      </c>
      <c r="H174" s="22">
        <v>63</v>
      </c>
      <c r="I174" s="26">
        <v>246.48320000000001</v>
      </c>
      <c r="J174" s="14">
        <v>5.9509999999999996</v>
      </c>
      <c r="K174" s="14">
        <v>3.5247999999999999</v>
      </c>
    </row>
    <row r="175" spans="1:11">
      <c r="A175" s="21" t="s">
        <v>92</v>
      </c>
      <c r="B175" s="22">
        <v>11</v>
      </c>
      <c r="C175" s="21" t="s">
        <v>298</v>
      </c>
      <c r="D175" s="21" t="s">
        <v>107</v>
      </c>
      <c r="E175" s="21" t="s">
        <v>299</v>
      </c>
      <c r="F175" s="21" t="s">
        <v>315</v>
      </c>
      <c r="G175" s="21" t="s">
        <v>110</v>
      </c>
      <c r="H175" s="22">
        <v>244</v>
      </c>
      <c r="I175" s="26">
        <v>1724.7666999999999</v>
      </c>
      <c r="J175" s="14">
        <v>43.1</v>
      </c>
      <c r="K175" s="14">
        <v>24.664400000000001</v>
      </c>
    </row>
    <row r="176" spans="1:11">
      <c r="A176" s="21" t="s">
        <v>92</v>
      </c>
      <c r="B176" s="22">
        <v>11</v>
      </c>
      <c r="C176" s="21" t="s">
        <v>298</v>
      </c>
      <c r="D176" s="21" t="s">
        <v>107</v>
      </c>
      <c r="E176" s="21" t="s">
        <v>299</v>
      </c>
      <c r="F176" s="21" t="s">
        <v>316</v>
      </c>
      <c r="G176" s="21" t="s">
        <v>110</v>
      </c>
      <c r="H176" s="22">
        <v>23</v>
      </c>
      <c r="I176" s="26">
        <v>42.616700000000002</v>
      </c>
      <c r="J176" s="14">
        <v>0.94499999999999995</v>
      </c>
      <c r="K176" s="14">
        <v>0.60940000000000005</v>
      </c>
    </row>
    <row r="177" spans="1:11">
      <c r="A177" s="21" t="s">
        <v>92</v>
      </c>
      <c r="B177" s="22">
        <v>11</v>
      </c>
      <c r="C177" s="21" t="s">
        <v>298</v>
      </c>
      <c r="D177" s="21" t="s">
        <v>107</v>
      </c>
      <c r="E177" s="21" t="s">
        <v>299</v>
      </c>
      <c r="F177" s="21" t="s">
        <v>317</v>
      </c>
      <c r="G177" s="21" t="s">
        <v>110</v>
      </c>
      <c r="H177" s="22">
        <v>4515</v>
      </c>
      <c r="I177" s="26">
        <v>12009.2351</v>
      </c>
      <c r="J177" s="14">
        <v>317.142</v>
      </c>
      <c r="K177" s="14">
        <v>171.7321</v>
      </c>
    </row>
    <row r="178" spans="1:11">
      <c r="A178" s="21" t="s">
        <v>92</v>
      </c>
      <c r="B178" s="22">
        <v>11</v>
      </c>
      <c r="C178" s="21" t="s">
        <v>298</v>
      </c>
      <c r="D178" s="21" t="s">
        <v>107</v>
      </c>
      <c r="E178" s="21" t="s">
        <v>299</v>
      </c>
      <c r="F178" s="21" t="s">
        <v>318</v>
      </c>
      <c r="G178" s="21" t="s">
        <v>110</v>
      </c>
      <c r="H178" s="22">
        <v>282</v>
      </c>
      <c r="I178" s="26">
        <v>1767.7501</v>
      </c>
      <c r="J178" s="14">
        <v>51.948</v>
      </c>
      <c r="K178" s="14">
        <v>25.2788</v>
      </c>
    </row>
    <row r="179" spans="1:11">
      <c r="A179" s="21" t="s">
        <v>92</v>
      </c>
      <c r="B179" s="22">
        <v>11</v>
      </c>
      <c r="C179" s="21" t="s">
        <v>298</v>
      </c>
      <c r="D179" s="21" t="s">
        <v>107</v>
      </c>
      <c r="E179" s="21" t="s">
        <v>299</v>
      </c>
      <c r="F179" s="21" t="s">
        <v>319</v>
      </c>
      <c r="G179" s="21" t="s">
        <v>110</v>
      </c>
      <c r="H179" s="22">
        <v>56</v>
      </c>
      <c r="I179" s="26">
        <v>228.21680000000001</v>
      </c>
      <c r="J179" s="14">
        <v>6.3940000000000001</v>
      </c>
      <c r="K179" s="14">
        <v>3.2633999999999999</v>
      </c>
    </row>
    <row r="180" spans="1:11">
      <c r="A180" s="21" t="s">
        <v>92</v>
      </c>
      <c r="B180" s="22">
        <v>11</v>
      </c>
      <c r="C180" s="21" t="s">
        <v>298</v>
      </c>
      <c r="D180" s="21" t="s">
        <v>107</v>
      </c>
      <c r="E180" s="21" t="s">
        <v>299</v>
      </c>
      <c r="F180" s="21" t="s">
        <v>320</v>
      </c>
      <c r="G180" s="21" t="s">
        <v>110</v>
      </c>
      <c r="H180" s="22">
        <v>349</v>
      </c>
      <c r="I180" s="26">
        <v>1145.8831</v>
      </c>
      <c r="J180" s="14">
        <v>32.448</v>
      </c>
      <c r="K180" s="14">
        <v>16.385899999999999</v>
      </c>
    </row>
    <row r="181" spans="1:11">
      <c r="A181" s="21" t="s">
        <v>92</v>
      </c>
      <c r="B181" s="22">
        <v>11</v>
      </c>
      <c r="C181" s="21" t="s">
        <v>298</v>
      </c>
      <c r="D181" s="21" t="s">
        <v>107</v>
      </c>
      <c r="E181" s="21" t="s">
        <v>299</v>
      </c>
      <c r="F181" s="21" t="s">
        <v>321</v>
      </c>
      <c r="G181" s="21" t="s">
        <v>110</v>
      </c>
      <c r="H181" s="22">
        <v>41</v>
      </c>
      <c r="I181" s="26">
        <v>95.399900000000002</v>
      </c>
      <c r="J181" s="14">
        <v>2.4249999999999998</v>
      </c>
      <c r="K181" s="14">
        <v>1.3643000000000001</v>
      </c>
    </row>
    <row r="182" spans="1:11">
      <c r="A182" s="21" t="s">
        <v>92</v>
      </c>
      <c r="B182" s="22">
        <v>11</v>
      </c>
      <c r="C182" s="21" t="s">
        <v>298</v>
      </c>
      <c r="D182" s="21" t="s">
        <v>107</v>
      </c>
      <c r="E182" s="21" t="s">
        <v>299</v>
      </c>
      <c r="F182" s="21" t="s">
        <v>322</v>
      </c>
      <c r="G182" s="21" t="s">
        <v>110</v>
      </c>
      <c r="H182" s="22">
        <v>325</v>
      </c>
      <c r="I182" s="26">
        <v>1201.0161000000001</v>
      </c>
      <c r="J182" s="14">
        <v>32.863</v>
      </c>
      <c r="K182" s="14">
        <v>17.174600000000002</v>
      </c>
    </row>
    <row r="183" spans="1:11">
      <c r="A183" s="21" t="s">
        <v>92</v>
      </c>
      <c r="B183" s="22">
        <v>11</v>
      </c>
      <c r="C183" s="21" t="s">
        <v>298</v>
      </c>
      <c r="D183" s="21" t="s">
        <v>107</v>
      </c>
      <c r="E183" s="21" t="s">
        <v>299</v>
      </c>
      <c r="F183" s="21" t="s">
        <v>323</v>
      </c>
      <c r="G183" s="21" t="s">
        <v>110</v>
      </c>
      <c r="H183" s="22">
        <v>98</v>
      </c>
      <c r="I183" s="26">
        <v>339.00009999999997</v>
      </c>
      <c r="J183" s="14">
        <v>9.8550000000000004</v>
      </c>
      <c r="K183" s="14">
        <v>4.8478000000000003</v>
      </c>
    </row>
    <row r="184" spans="1:11">
      <c r="A184" s="21" t="s">
        <v>92</v>
      </c>
      <c r="B184" s="22">
        <v>11</v>
      </c>
      <c r="C184" s="21" t="s">
        <v>298</v>
      </c>
      <c r="D184" s="21" t="s">
        <v>107</v>
      </c>
      <c r="E184" s="21" t="s">
        <v>299</v>
      </c>
      <c r="F184" s="21" t="s">
        <v>324</v>
      </c>
      <c r="G184" s="21" t="s">
        <v>110</v>
      </c>
      <c r="H184" s="22">
        <v>1517</v>
      </c>
      <c r="I184" s="26">
        <v>1206.4748999999999</v>
      </c>
      <c r="J184" s="14">
        <v>31.263999999999999</v>
      </c>
      <c r="K184" s="14">
        <v>17.252400000000002</v>
      </c>
    </row>
    <row r="185" spans="1:11">
      <c r="A185" s="21" t="s">
        <v>92</v>
      </c>
      <c r="B185" s="22">
        <v>11</v>
      </c>
      <c r="C185" s="21" t="s">
        <v>298</v>
      </c>
      <c r="D185" s="21" t="s">
        <v>107</v>
      </c>
      <c r="E185" s="21" t="s">
        <v>299</v>
      </c>
      <c r="F185" s="21" t="s">
        <v>325</v>
      </c>
      <c r="G185" s="21" t="s">
        <v>110</v>
      </c>
      <c r="H185" s="22">
        <v>108</v>
      </c>
      <c r="I185" s="26">
        <v>467.76690000000002</v>
      </c>
      <c r="J185" s="14">
        <v>12.808999999999999</v>
      </c>
      <c r="K185" s="14">
        <v>6.6891999999999996</v>
      </c>
    </row>
    <row r="186" spans="1:11">
      <c r="A186" s="21" t="s">
        <v>92</v>
      </c>
      <c r="B186" s="22">
        <v>11</v>
      </c>
      <c r="C186" s="21" t="s">
        <v>298</v>
      </c>
      <c r="D186" s="21" t="s">
        <v>107</v>
      </c>
      <c r="E186" s="21" t="s">
        <v>299</v>
      </c>
      <c r="F186" s="21" t="s">
        <v>326</v>
      </c>
      <c r="G186" s="21" t="s">
        <v>110</v>
      </c>
      <c r="H186" s="22">
        <v>194</v>
      </c>
      <c r="I186" s="26">
        <v>504.8329</v>
      </c>
      <c r="J186" s="14">
        <v>12.667</v>
      </c>
      <c r="K186" s="14">
        <v>7.2191999999999998</v>
      </c>
    </row>
    <row r="187" spans="1:11">
      <c r="A187" s="21" t="s">
        <v>92</v>
      </c>
      <c r="B187" s="22">
        <v>11</v>
      </c>
      <c r="C187" s="21" t="s">
        <v>298</v>
      </c>
      <c r="D187" s="21" t="s">
        <v>107</v>
      </c>
      <c r="E187" s="21" t="s">
        <v>299</v>
      </c>
      <c r="F187" s="21" t="s">
        <v>327</v>
      </c>
      <c r="G187" s="21" t="s">
        <v>110</v>
      </c>
      <c r="H187" s="22">
        <v>137</v>
      </c>
      <c r="I187" s="26">
        <v>638.94979999999998</v>
      </c>
      <c r="J187" s="14">
        <v>16.995000000000001</v>
      </c>
      <c r="K187" s="14">
        <v>9.1372</v>
      </c>
    </row>
    <row r="188" spans="1:11">
      <c r="A188" s="21" t="s">
        <v>92</v>
      </c>
      <c r="B188" s="22">
        <v>11</v>
      </c>
      <c r="C188" s="21" t="s">
        <v>298</v>
      </c>
      <c r="D188" s="21" t="s">
        <v>107</v>
      </c>
      <c r="E188" s="21" t="s">
        <v>299</v>
      </c>
      <c r="F188" s="21" t="s">
        <v>328</v>
      </c>
      <c r="G188" s="21" t="s">
        <v>110</v>
      </c>
      <c r="H188" s="22">
        <v>2401</v>
      </c>
      <c r="I188" s="26">
        <v>6955.8513000000003</v>
      </c>
      <c r="J188" s="14">
        <v>188.172</v>
      </c>
      <c r="K188" s="14">
        <v>99.469899999999996</v>
      </c>
    </row>
    <row r="189" spans="1:11">
      <c r="A189" s="21" t="s">
        <v>92</v>
      </c>
      <c r="B189" s="22">
        <v>11</v>
      </c>
      <c r="C189" s="21" t="s">
        <v>298</v>
      </c>
      <c r="D189" s="21" t="s">
        <v>107</v>
      </c>
      <c r="E189" s="21" t="s">
        <v>299</v>
      </c>
      <c r="F189" s="21" t="s">
        <v>329</v>
      </c>
      <c r="G189" s="21" t="s">
        <v>110</v>
      </c>
      <c r="H189" s="22">
        <v>73</v>
      </c>
      <c r="I189" s="26">
        <v>211.75</v>
      </c>
      <c r="J189" s="14">
        <v>7.298</v>
      </c>
      <c r="K189" s="14">
        <v>3.0278999999999998</v>
      </c>
    </row>
    <row r="190" spans="1:11">
      <c r="A190" s="21" t="s">
        <v>92</v>
      </c>
      <c r="B190" s="22">
        <v>11</v>
      </c>
      <c r="C190" s="21" t="s">
        <v>298</v>
      </c>
      <c r="D190" s="21" t="s">
        <v>107</v>
      </c>
      <c r="E190" s="21" t="s">
        <v>299</v>
      </c>
      <c r="F190" s="21" t="s">
        <v>330</v>
      </c>
      <c r="G190" s="21" t="s">
        <v>110</v>
      </c>
      <c r="H190" s="22">
        <v>22864</v>
      </c>
      <c r="I190" s="26">
        <v>104996.6618</v>
      </c>
      <c r="J190" s="14">
        <v>2761.0859999999998</v>
      </c>
      <c r="K190" s="14">
        <v>1501.4528</v>
      </c>
    </row>
    <row r="191" spans="1:11">
      <c r="A191" s="21" t="s">
        <v>92</v>
      </c>
      <c r="B191" s="22">
        <v>11</v>
      </c>
      <c r="C191" s="21" t="s">
        <v>298</v>
      </c>
      <c r="D191" s="21" t="s">
        <v>107</v>
      </c>
      <c r="E191" s="21" t="s">
        <v>299</v>
      </c>
      <c r="F191" s="21" t="s">
        <v>331</v>
      </c>
      <c r="G191" s="21" t="s">
        <v>110</v>
      </c>
      <c r="H191" s="22">
        <v>276</v>
      </c>
      <c r="I191" s="26">
        <v>1148.7837999999999</v>
      </c>
      <c r="J191" s="14">
        <v>33.542000000000002</v>
      </c>
      <c r="K191" s="14">
        <v>16.427499999999998</v>
      </c>
    </row>
    <row r="192" spans="1:11">
      <c r="A192" s="21" t="s">
        <v>92</v>
      </c>
      <c r="B192" s="22">
        <v>11</v>
      </c>
      <c r="C192" s="21" t="s">
        <v>298</v>
      </c>
      <c r="D192" s="21" t="s">
        <v>107</v>
      </c>
      <c r="E192" s="21" t="s">
        <v>299</v>
      </c>
      <c r="F192" s="21" t="s">
        <v>332</v>
      </c>
      <c r="G192" s="21" t="s">
        <v>110</v>
      </c>
      <c r="H192" s="22">
        <v>3</v>
      </c>
      <c r="I192" s="26">
        <v>2.1</v>
      </c>
      <c r="J192" s="14">
        <v>4.1000000000000002E-2</v>
      </c>
      <c r="K192" s="14">
        <v>0.03</v>
      </c>
    </row>
    <row r="193" spans="1:11">
      <c r="A193" s="21" t="s">
        <v>92</v>
      </c>
      <c r="B193" s="22">
        <v>11</v>
      </c>
      <c r="C193" s="21" t="s">
        <v>298</v>
      </c>
      <c r="D193" s="21" t="s">
        <v>107</v>
      </c>
      <c r="E193" s="21" t="s">
        <v>299</v>
      </c>
      <c r="F193" s="21" t="s">
        <v>333</v>
      </c>
      <c r="G193" s="21" t="s">
        <v>110</v>
      </c>
      <c r="H193" s="22">
        <v>357</v>
      </c>
      <c r="I193" s="26">
        <v>1133.2002</v>
      </c>
      <c r="J193" s="14">
        <v>30.088000000000001</v>
      </c>
      <c r="K193" s="14">
        <v>16.204899999999999</v>
      </c>
    </row>
    <row r="194" spans="1:11">
      <c r="A194" s="21" t="s">
        <v>92</v>
      </c>
      <c r="B194" s="22">
        <v>11</v>
      </c>
      <c r="C194" s="21" t="s">
        <v>298</v>
      </c>
      <c r="D194" s="21" t="s">
        <v>107</v>
      </c>
      <c r="E194" s="21" t="s">
        <v>299</v>
      </c>
      <c r="F194" s="21" t="s">
        <v>334</v>
      </c>
      <c r="G194" s="21" t="s">
        <v>110</v>
      </c>
      <c r="H194" s="22">
        <v>392</v>
      </c>
      <c r="I194" s="26">
        <v>1568.3839</v>
      </c>
      <c r="J194" s="14">
        <v>38.183999999999997</v>
      </c>
      <c r="K194" s="14">
        <v>22.427800000000001</v>
      </c>
    </row>
    <row r="195" spans="1:11">
      <c r="A195" s="21" t="s">
        <v>92</v>
      </c>
      <c r="B195" s="22">
        <v>11</v>
      </c>
      <c r="C195" s="21" t="s">
        <v>298</v>
      </c>
      <c r="D195" s="21" t="s">
        <v>107</v>
      </c>
      <c r="E195" s="21" t="s">
        <v>299</v>
      </c>
      <c r="F195" s="21" t="s">
        <v>335</v>
      </c>
      <c r="G195" s="21" t="s">
        <v>110</v>
      </c>
      <c r="H195" s="22">
        <v>68</v>
      </c>
      <c r="I195" s="26">
        <v>216.8501</v>
      </c>
      <c r="J195" s="14">
        <v>5.6779999999999999</v>
      </c>
      <c r="K195" s="14">
        <v>3.101</v>
      </c>
    </row>
    <row r="196" spans="1:11">
      <c r="A196" s="21" t="s">
        <v>92</v>
      </c>
      <c r="B196" s="22">
        <v>11</v>
      </c>
      <c r="C196" s="21" t="s">
        <v>298</v>
      </c>
      <c r="D196" s="21" t="s">
        <v>107</v>
      </c>
      <c r="E196" s="21" t="s">
        <v>299</v>
      </c>
      <c r="F196" s="21" t="s">
        <v>336</v>
      </c>
      <c r="G196" s="21" t="s">
        <v>110</v>
      </c>
      <c r="H196" s="22">
        <v>24</v>
      </c>
      <c r="I196" s="26">
        <v>72.016800000000003</v>
      </c>
      <c r="J196" s="14">
        <v>1.9339999999999999</v>
      </c>
      <c r="K196" s="14">
        <v>1.0298</v>
      </c>
    </row>
    <row r="197" spans="1:11">
      <c r="A197" s="21" t="s">
        <v>92</v>
      </c>
      <c r="B197" s="22">
        <v>11</v>
      </c>
      <c r="C197" s="21" t="s">
        <v>298</v>
      </c>
      <c r="D197" s="21" t="s">
        <v>107</v>
      </c>
      <c r="E197" s="21" t="s">
        <v>299</v>
      </c>
      <c r="F197" s="21" t="s">
        <v>337</v>
      </c>
      <c r="G197" s="21" t="s">
        <v>110</v>
      </c>
      <c r="H197" s="22">
        <v>117</v>
      </c>
      <c r="I197" s="26">
        <v>458.45010000000002</v>
      </c>
      <c r="J197" s="14">
        <v>14.868</v>
      </c>
      <c r="K197" s="14">
        <v>6.5557999999999996</v>
      </c>
    </row>
    <row r="198" spans="1:11">
      <c r="A198" s="21" t="s">
        <v>92</v>
      </c>
      <c r="B198" s="22">
        <v>11</v>
      </c>
      <c r="C198" s="21" t="s">
        <v>298</v>
      </c>
      <c r="D198" s="21" t="s">
        <v>107</v>
      </c>
      <c r="E198" s="21" t="s">
        <v>299</v>
      </c>
      <c r="F198" s="21" t="s">
        <v>338</v>
      </c>
      <c r="G198" s="21" t="s">
        <v>110</v>
      </c>
      <c r="H198" s="22">
        <v>225</v>
      </c>
      <c r="I198" s="26">
        <v>648.93340000000001</v>
      </c>
      <c r="J198" s="14">
        <v>15.696999999999999</v>
      </c>
      <c r="K198" s="14">
        <v>9.2796000000000003</v>
      </c>
    </row>
    <row r="199" spans="1:11">
      <c r="A199" s="21" t="s">
        <v>92</v>
      </c>
      <c r="B199" s="22">
        <v>11</v>
      </c>
      <c r="C199" s="21" t="s">
        <v>298</v>
      </c>
      <c r="D199" s="21" t="s">
        <v>107</v>
      </c>
      <c r="E199" s="21" t="s">
        <v>299</v>
      </c>
      <c r="F199" s="21" t="s">
        <v>339</v>
      </c>
      <c r="G199" s="21" t="s">
        <v>110</v>
      </c>
      <c r="H199" s="22">
        <v>163</v>
      </c>
      <c r="I199" s="26">
        <v>505.11599999999999</v>
      </c>
      <c r="J199" s="14">
        <v>13.202</v>
      </c>
      <c r="K199" s="14">
        <v>7.2233000000000001</v>
      </c>
    </row>
    <row r="200" spans="1:11">
      <c r="A200" s="21" t="s">
        <v>92</v>
      </c>
      <c r="B200" s="22">
        <v>11</v>
      </c>
      <c r="C200" s="21" t="s">
        <v>298</v>
      </c>
      <c r="D200" s="21" t="s">
        <v>107</v>
      </c>
      <c r="E200" s="21" t="s">
        <v>299</v>
      </c>
      <c r="F200" s="21" t="s">
        <v>340</v>
      </c>
      <c r="G200" s="21" t="s">
        <v>110</v>
      </c>
      <c r="H200" s="22">
        <v>66</v>
      </c>
      <c r="I200" s="26">
        <v>217.1499</v>
      </c>
      <c r="J200" s="14">
        <v>5.0940000000000003</v>
      </c>
      <c r="K200" s="14">
        <v>3.1053999999999999</v>
      </c>
    </row>
    <row r="201" spans="1:11">
      <c r="A201" s="21" t="s">
        <v>92</v>
      </c>
      <c r="B201" s="22">
        <v>11</v>
      </c>
      <c r="C201" s="21" t="s">
        <v>298</v>
      </c>
      <c r="D201" s="21" t="s">
        <v>107</v>
      </c>
      <c r="E201" s="21" t="s">
        <v>299</v>
      </c>
      <c r="F201" s="21" t="s">
        <v>341</v>
      </c>
      <c r="G201" s="21" t="s">
        <v>110</v>
      </c>
      <c r="H201" s="22">
        <v>464</v>
      </c>
      <c r="I201" s="26">
        <v>1790.3995</v>
      </c>
      <c r="J201" s="14">
        <v>43.375999999999998</v>
      </c>
      <c r="K201" s="14">
        <v>25.603000000000002</v>
      </c>
    </row>
    <row r="202" spans="1:11">
      <c r="A202" s="21" t="s">
        <v>92</v>
      </c>
      <c r="B202" s="22">
        <v>11</v>
      </c>
      <c r="C202" s="21" t="s">
        <v>298</v>
      </c>
      <c r="D202" s="21" t="s">
        <v>107</v>
      </c>
      <c r="E202" s="21" t="s">
        <v>299</v>
      </c>
      <c r="F202" s="21" t="s">
        <v>342</v>
      </c>
      <c r="G202" s="21" t="s">
        <v>110</v>
      </c>
      <c r="H202" s="22">
        <v>35</v>
      </c>
      <c r="I202" s="26">
        <v>96.833600000000004</v>
      </c>
      <c r="J202" s="14">
        <v>3.1</v>
      </c>
      <c r="K202" s="14">
        <v>1.3845000000000001</v>
      </c>
    </row>
    <row r="203" spans="1:11">
      <c r="A203" s="21" t="s">
        <v>92</v>
      </c>
      <c r="B203" s="22">
        <v>11</v>
      </c>
      <c r="C203" s="21" t="s">
        <v>298</v>
      </c>
      <c r="D203" s="21" t="s">
        <v>107</v>
      </c>
      <c r="E203" s="21" t="s">
        <v>299</v>
      </c>
      <c r="F203" s="21" t="s">
        <v>343</v>
      </c>
      <c r="G203" s="21" t="s">
        <v>110</v>
      </c>
      <c r="H203" s="22">
        <v>4994</v>
      </c>
      <c r="I203" s="26">
        <v>12244.965899999999</v>
      </c>
      <c r="J203" s="14">
        <v>328.25900000000001</v>
      </c>
      <c r="K203" s="14">
        <v>175.10589999999999</v>
      </c>
    </row>
    <row r="204" spans="1:11">
      <c r="A204" s="21" t="s">
        <v>92</v>
      </c>
      <c r="B204" s="22">
        <v>11</v>
      </c>
      <c r="C204" s="21" t="s">
        <v>298</v>
      </c>
      <c r="D204" s="21" t="s">
        <v>107</v>
      </c>
      <c r="E204" s="21" t="s">
        <v>299</v>
      </c>
      <c r="F204" s="21" t="s">
        <v>344</v>
      </c>
      <c r="G204" s="21" t="s">
        <v>110</v>
      </c>
      <c r="H204" s="22">
        <v>112</v>
      </c>
      <c r="I204" s="26">
        <v>331.65050000000002</v>
      </c>
      <c r="J204" s="14">
        <v>8.1219999999999999</v>
      </c>
      <c r="K204" s="14">
        <v>4.7427000000000001</v>
      </c>
    </row>
    <row r="205" spans="1:11">
      <c r="A205" s="21" t="s">
        <v>92</v>
      </c>
      <c r="B205" s="22">
        <v>11</v>
      </c>
      <c r="C205" s="21" t="s">
        <v>298</v>
      </c>
      <c r="D205" s="21" t="s">
        <v>107</v>
      </c>
      <c r="E205" s="21" t="s">
        <v>299</v>
      </c>
      <c r="F205" s="21" t="s">
        <v>345</v>
      </c>
      <c r="G205" s="21" t="s">
        <v>110</v>
      </c>
      <c r="H205" s="22">
        <v>117</v>
      </c>
      <c r="I205" s="26">
        <v>223.13290000000001</v>
      </c>
      <c r="J205" s="14">
        <v>6.0140000000000002</v>
      </c>
      <c r="K205" s="14">
        <v>3.1909000000000001</v>
      </c>
    </row>
    <row r="206" spans="1:11">
      <c r="A206" s="21" t="s">
        <v>92</v>
      </c>
      <c r="B206" s="22">
        <v>11</v>
      </c>
      <c r="C206" s="21" t="s">
        <v>298</v>
      </c>
      <c r="D206" s="21" t="s">
        <v>107</v>
      </c>
      <c r="E206" s="21" t="s">
        <v>299</v>
      </c>
      <c r="F206" s="21" t="s">
        <v>346</v>
      </c>
      <c r="G206" s="21" t="s">
        <v>110</v>
      </c>
      <c r="H206" s="22">
        <v>1254</v>
      </c>
      <c r="I206" s="26">
        <v>3775.0830999999998</v>
      </c>
      <c r="J206" s="14">
        <v>96.572999999999993</v>
      </c>
      <c r="K206" s="14">
        <v>53.984000000000002</v>
      </c>
    </row>
    <row r="207" spans="1:11">
      <c r="A207" s="21" t="s">
        <v>92</v>
      </c>
      <c r="B207" s="22">
        <v>11</v>
      </c>
      <c r="C207" s="21" t="s">
        <v>298</v>
      </c>
      <c r="D207" s="21" t="s">
        <v>107</v>
      </c>
      <c r="E207" s="21" t="s">
        <v>299</v>
      </c>
      <c r="F207" s="21" t="s">
        <v>347</v>
      </c>
      <c r="G207" s="21" t="s">
        <v>110</v>
      </c>
      <c r="H207" s="22">
        <v>202</v>
      </c>
      <c r="I207" s="26">
        <v>709.83370000000002</v>
      </c>
      <c r="J207" s="14">
        <v>16.797000000000001</v>
      </c>
      <c r="K207" s="14">
        <v>10.150700000000001</v>
      </c>
    </row>
    <row r="208" spans="1:11">
      <c r="A208" s="21" t="s">
        <v>92</v>
      </c>
      <c r="B208" s="22">
        <v>11</v>
      </c>
      <c r="C208" s="21" t="s">
        <v>298</v>
      </c>
      <c r="D208" s="21" t="s">
        <v>107</v>
      </c>
      <c r="E208" s="21" t="s">
        <v>299</v>
      </c>
      <c r="F208" s="21" t="s">
        <v>348</v>
      </c>
      <c r="G208" s="21" t="s">
        <v>110</v>
      </c>
      <c r="H208" s="22">
        <v>468</v>
      </c>
      <c r="I208" s="26">
        <v>2133.6509999999998</v>
      </c>
      <c r="J208" s="14">
        <v>59.377000000000002</v>
      </c>
      <c r="K208" s="14">
        <v>30.511299999999999</v>
      </c>
    </row>
    <row r="209" spans="1:11">
      <c r="A209" s="21" t="s">
        <v>92</v>
      </c>
      <c r="B209" s="22">
        <v>11</v>
      </c>
      <c r="C209" s="21" t="s">
        <v>298</v>
      </c>
      <c r="D209" s="21" t="s">
        <v>107</v>
      </c>
      <c r="E209" s="21" t="s">
        <v>299</v>
      </c>
      <c r="F209" s="21" t="s">
        <v>349</v>
      </c>
      <c r="G209" s="21" t="s">
        <v>110</v>
      </c>
      <c r="H209" s="22">
        <v>39</v>
      </c>
      <c r="I209" s="26">
        <v>128.54990000000001</v>
      </c>
      <c r="J209" s="14">
        <v>4.4459999999999997</v>
      </c>
      <c r="K209" s="14">
        <v>1.8384</v>
      </c>
    </row>
    <row r="210" spans="1:11">
      <c r="A210" s="21" t="s">
        <v>92</v>
      </c>
      <c r="B210" s="22">
        <v>11</v>
      </c>
      <c r="C210" s="21" t="s">
        <v>298</v>
      </c>
      <c r="D210" s="21" t="s">
        <v>107</v>
      </c>
      <c r="E210" s="21" t="s">
        <v>299</v>
      </c>
      <c r="F210" s="21" t="s">
        <v>350</v>
      </c>
      <c r="G210" s="21" t="s">
        <v>110</v>
      </c>
      <c r="H210" s="22">
        <v>723</v>
      </c>
      <c r="I210" s="26">
        <v>2620.7011000000002</v>
      </c>
      <c r="J210" s="14">
        <v>73.212999999999994</v>
      </c>
      <c r="K210" s="14">
        <v>37.475499999999997</v>
      </c>
    </row>
    <row r="211" spans="1:11">
      <c r="A211" s="21" t="s">
        <v>93</v>
      </c>
      <c r="B211" s="22">
        <v>11</v>
      </c>
      <c r="C211" s="21" t="s">
        <v>351</v>
      </c>
      <c r="D211" s="21" t="s">
        <v>107</v>
      </c>
      <c r="E211" s="21" t="s">
        <v>352</v>
      </c>
      <c r="F211" s="21" t="s">
        <v>353</v>
      </c>
      <c r="G211" s="21" t="s">
        <v>110</v>
      </c>
      <c r="H211" s="22">
        <v>97992</v>
      </c>
      <c r="I211" s="26">
        <v>170976.0668</v>
      </c>
      <c r="J211" s="14">
        <v>4480.9110000000001</v>
      </c>
      <c r="K211" s="14">
        <v>2444.9621000000002</v>
      </c>
    </row>
    <row r="212" spans="1:11">
      <c r="A212" s="21" t="s">
        <v>94</v>
      </c>
      <c r="B212" s="22">
        <v>11</v>
      </c>
      <c r="C212" s="21" t="s">
        <v>354</v>
      </c>
      <c r="D212" s="21" t="s">
        <v>107</v>
      </c>
      <c r="E212" s="21" t="s">
        <v>355</v>
      </c>
      <c r="F212" s="21" t="s">
        <v>356</v>
      </c>
      <c r="G212" s="21" t="s">
        <v>110</v>
      </c>
      <c r="H212" s="22">
        <v>4</v>
      </c>
      <c r="I212" s="26">
        <v>6.75</v>
      </c>
      <c r="J212" s="14">
        <v>0.61699999999999999</v>
      </c>
      <c r="K212" s="14">
        <v>0.61699999999999999</v>
      </c>
    </row>
    <row r="213" spans="1:11">
      <c r="A213" s="21" t="s">
        <v>93</v>
      </c>
      <c r="B213" s="22">
        <v>11</v>
      </c>
      <c r="C213" s="21" t="s">
        <v>357</v>
      </c>
      <c r="D213" s="21" t="s">
        <v>107</v>
      </c>
      <c r="E213" s="21" t="s">
        <v>93</v>
      </c>
      <c r="F213" s="21" t="s">
        <v>353</v>
      </c>
      <c r="G213" s="21" t="s">
        <v>110</v>
      </c>
      <c r="H213" s="22">
        <v>349525</v>
      </c>
      <c r="I213" s="26">
        <v>819464.32120000001</v>
      </c>
      <c r="J213" s="14">
        <v>21207.302</v>
      </c>
      <c r="K213" s="14">
        <v>11718.3385</v>
      </c>
    </row>
    <row r="214" spans="1:11">
      <c r="A214" s="21" t="s">
        <v>94</v>
      </c>
      <c r="B214" s="22">
        <v>11</v>
      </c>
      <c r="C214" s="21" t="s">
        <v>117</v>
      </c>
      <c r="D214" s="21" t="s">
        <v>107</v>
      </c>
      <c r="E214" s="21" t="s">
        <v>118</v>
      </c>
      <c r="F214" s="21" t="s">
        <v>358</v>
      </c>
      <c r="G214" s="21" t="s">
        <v>110</v>
      </c>
      <c r="H214" s="22">
        <v>2</v>
      </c>
      <c r="I214" s="26">
        <v>0.31669999999999998</v>
      </c>
      <c r="J214" s="14">
        <v>0</v>
      </c>
      <c r="K214" s="14">
        <v>0</v>
      </c>
    </row>
    <row r="215" spans="1:11">
      <c r="A215" s="21" t="s">
        <v>94</v>
      </c>
      <c r="B215" s="22">
        <v>11</v>
      </c>
      <c r="C215" s="21" t="s">
        <v>117</v>
      </c>
      <c r="D215" s="21" t="s">
        <v>107</v>
      </c>
      <c r="E215" s="21" t="s">
        <v>118</v>
      </c>
      <c r="F215" s="21" t="s">
        <v>359</v>
      </c>
      <c r="G215" s="21" t="s">
        <v>110</v>
      </c>
      <c r="H215" s="22">
        <v>31</v>
      </c>
      <c r="I215" s="26">
        <v>144.94990000000001</v>
      </c>
      <c r="J215" s="14">
        <v>0</v>
      </c>
      <c r="K215" s="14">
        <v>0</v>
      </c>
    </row>
    <row r="216" spans="1:11">
      <c r="A216" s="21" t="s">
        <v>94</v>
      </c>
      <c r="B216" s="22">
        <v>11</v>
      </c>
      <c r="C216" s="21" t="s">
        <v>117</v>
      </c>
      <c r="D216" s="21" t="s">
        <v>107</v>
      </c>
      <c r="E216" s="21" t="s">
        <v>118</v>
      </c>
      <c r="F216" s="21" t="s">
        <v>360</v>
      </c>
      <c r="G216" s="21" t="s">
        <v>110</v>
      </c>
      <c r="H216" s="22">
        <v>1</v>
      </c>
      <c r="I216" s="26">
        <v>3.3300000000000003E-2</v>
      </c>
      <c r="J216" s="14">
        <v>0</v>
      </c>
      <c r="K216" s="14">
        <v>0</v>
      </c>
    </row>
    <row r="217" spans="1:11">
      <c r="A217" s="21" t="s">
        <v>94</v>
      </c>
      <c r="B217" s="22">
        <v>11</v>
      </c>
      <c r="C217" s="21" t="s">
        <v>117</v>
      </c>
      <c r="D217" s="21" t="s">
        <v>107</v>
      </c>
      <c r="E217" s="21" t="s">
        <v>118</v>
      </c>
      <c r="F217" s="21" t="s">
        <v>361</v>
      </c>
      <c r="G217" s="21" t="s">
        <v>110</v>
      </c>
      <c r="H217" s="22">
        <v>128</v>
      </c>
      <c r="I217" s="26">
        <v>1041.9838</v>
      </c>
      <c r="J217" s="14">
        <v>0</v>
      </c>
      <c r="K217" s="14">
        <v>0</v>
      </c>
    </row>
    <row r="218" spans="1:11">
      <c r="A218" s="21" t="s">
        <v>94</v>
      </c>
      <c r="B218" s="22">
        <v>11</v>
      </c>
      <c r="C218" s="21" t="s">
        <v>117</v>
      </c>
      <c r="D218" s="21" t="s">
        <v>107</v>
      </c>
      <c r="E218" s="21" t="s">
        <v>118</v>
      </c>
      <c r="F218" s="21" t="s">
        <v>362</v>
      </c>
      <c r="G218" s="21" t="s">
        <v>110</v>
      </c>
      <c r="H218" s="22">
        <v>1</v>
      </c>
      <c r="I218" s="26">
        <v>22.9833</v>
      </c>
      <c r="J218" s="14">
        <v>0</v>
      </c>
      <c r="K218" s="14">
        <v>0</v>
      </c>
    </row>
    <row r="219" spans="1:11">
      <c r="A219" s="21" t="s">
        <v>94</v>
      </c>
      <c r="B219" s="22">
        <v>11</v>
      </c>
      <c r="C219" s="21" t="s">
        <v>117</v>
      </c>
      <c r="D219" s="21" t="s">
        <v>107</v>
      </c>
      <c r="E219" s="21" t="s">
        <v>118</v>
      </c>
      <c r="F219" s="21" t="s">
        <v>363</v>
      </c>
      <c r="G219" s="21" t="s">
        <v>110</v>
      </c>
      <c r="H219" s="22">
        <v>48</v>
      </c>
      <c r="I219" s="26">
        <v>246.05009999999999</v>
      </c>
      <c r="J219" s="14">
        <v>0</v>
      </c>
      <c r="K219" s="14">
        <v>0</v>
      </c>
    </row>
    <row r="220" spans="1:11">
      <c r="A220" s="21" t="s">
        <v>94</v>
      </c>
      <c r="B220" s="22">
        <v>11</v>
      </c>
      <c r="C220" s="21" t="s">
        <v>120</v>
      </c>
      <c r="D220" s="21" t="s">
        <v>107</v>
      </c>
      <c r="E220" s="21" t="s">
        <v>118</v>
      </c>
      <c r="F220" s="21" t="s">
        <v>364</v>
      </c>
      <c r="G220" s="21" t="s">
        <v>110</v>
      </c>
      <c r="H220" s="22">
        <v>71</v>
      </c>
      <c r="I220" s="26">
        <v>633.24990000000003</v>
      </c>
      <c r="J220" s="14">
        <v>0</v>
      </c>
      <c r="K220" s="14">
        <v>0</v>
      </c>
    </row>
    <row r="221" spans="1:11">
      <c r="A221" s="21" t="s">
        <v>94</v>
      </c>
      <c r="B221" s="22">
        <v>11</v>
      </c>
      <c r="C221" s="21" t="s">
        <v>120</v>
      </c>
      <c r="D221" s="21" t="s">
        <v>107</v>
      </c>
      <c r="E221" s="21" t="s">
        <v>118</v>
      </c>
      <c r="F221" s="21" t="s">
        <v>365</v>
      </c>
      <c r="G221" s="21" t="s">
        <v>110</v>
      </c>
      <c r="H221" s="22">
        <v>24</v>
      </c>
      <c r="I221" s="26">
        <v>74.750200000000007</v>
      </c>
      <c r="J221" s="14">
        <v>0</v>
      </c>
      <c r="K221" s="14">
        <v>0</v>
      </c>
    </row>
    <row r="222" spans="1:11">
      <c r="A222" s="21" t="s">
        <v>94</v>
      </c>
      <c r="B222" s="22">
        <v>11</v>
      </c>
      <c r="C222" s="21" t="s">
        <v>120</v>
      </c>
      <c r="D222" s="21" t="s">
        <v>107</v>
      </c>
      <c r="E222" s="21" t="s">
        <v>118</v>
      </c>
      <c r="F222" s="21" t="s">
        <v>366</v>
      </c>
      <c r="G222" s="21" t="s">
        <v>110</v>
      </c>
      <c r="H222" s="22">
        <v>1</v>
      </c>
      <c r="I222" s="26">
        <v>0.2167</v>
      </c>
      <c r="J222" s="14">
        <v>0</v>
      </c>
      <c r="K222" s="14">
        <v>0</v>
      </c>
    </row>
    <row r="223" spans="1:11">
      <c r="A223" s="21" t="s">
        <v>94</v>
      </c>
      <c r="B223" s="22">
        <v>11</v>
      </c>
      <c r="C223" s="21" t="s">
        <v>120</v>
      </c>
      <c r="D223" s="21" t="s">
        <v>107</v>
      </c>
      <c r="E223" s="21" t="s">
        <v>118</v>
      </c>
      <c r="F223" s="21" t="s">
        <v>367</v>
      </c>
      <c r="G223" s="21" t="s">
        <v>110</v>
      </c>
      <c r="H223" s="22">
        <v>8</v>
      </c>
      <c r="I223" s="26">
        <v>1.3166</v>
      </c>
      <c r="J223" s="14">
        <v>0</v>
      </c>
      <c r="K223" s="14">
        <v>0</v>
      </c>
    </row>
    <row r="224" spans="1:11">
      <c r="A224" s="21" t="s">
        <v>94</v>
      </c>
      <c r="B224" s="22">
        <v>11</v>
      </c>
      <c r="C224" s="21" t="s">
        <v>120</v>
      </c>
      <c r="D224" s="21" t="s">
        <v>107</v>
      </c>
      <c r="E224" s="21" t="s">
        <v>118</v>
      </c>
      <c r="F224" s="21" t="s">
        <v>368</v>
      </c>
      <c r="G224" s="21" t="s">
        <v>110</v>
      </c>
      <c r="H224" s="22">
        <v>3</v>
      </c>
      <c r="I224" s="26">
        <v>0.21659999999999999</v>
      </c>
      <c r="J224" s="14">
        <v>0</v>
      </c>
      <c r="K224" s="14">
        <v>0</v>
      </c>
    </row>
    <row r="225" spans="1:11">
      <c r="A225" s="21" t="s">
        <v>94</v>
      </c>
      <c r="B225" s="22">
        <v>11</v>
      </c>
      <c r="C225" s="21" t="s">
        <v>120</v>
      </c>
      <c r="D225" s="21" t="s">
        <v>107</v>
      </c>
      <c r="E225" s="21" t="s">
        <v>118</v>
      </c>
      <c r="F225" s="21" t="s">
        <v>369</v>
      </c>
      <c r="G225" s="21" t="s">
        <v>110</v>
      </c>
      <c r="H225" s="22">
        <v>350</v>
      </c>
      <c r="I225" s="26">
        <v>1376.1505</v>
      </c>
      <c r="J225" s="14">
        <v>0</v>
      </c>
      <c r="K225" s="14">
        <v>0</v>
      </c>
    </row>
    <row r="226" spans="1:11">
      <c r="A226" s="21" t="s">
        <v>94</v>
      </c>
      <c r="B226" s="22">
        <v>11</v>
      </c>
      <c r="C226" s="21" t="s">
        <v>120</v>
      </c>
      <c r="D226" s="21" t="s">
        <v>107</v>
      </c>
      <c r="E226" s="21" t="s">
        <v>118</v>
      </c>
      <c r="F226" s="21" t="s">
        <v>370</v>
      </c>
      <c r="G226" s="21" t="s">
        <v>110</v>
      </c>
      <c r="H226" s="22">
        <v>4</v>
      </c>
      <c r="I226" s="26">
        <v>0.46660000000000001</v>
      </c>
      <c r="J226" s="14">
        <v>0</v>
      </c>
      <c r="K226" s="14">
        <v>0</v>
      </c>
    </row>
    <row r="227" spans="1:11">
      <c r="A227" s="21" t="s">
        <v>94</v>
      </c>
      <c r="B227" s="22">
        <v>11</v>
      </c>
      <c r="C227" s="21" t="s">
        <v>120</v>
      </c>
      <c r="D227" s="21" t="s">
        <v>107</v>
      </c>
      <c r="E227" s="21" t="s">
        <v>118</v>
      </c>
      <c r="F227" s="21" t="s">
        <v>371</v>
      </c>
      <c r="G227" s="21" t="s">
        <v>110</v>
      </c>
      <c r="H227" s="22">
        <v>130</v>
      </c>
      <c r="I227" s="26">
        <v>792.25</v>
      </c>
      <c r="J227" s="14">
        <v>0</v>
      </c>
      <c r="K227" s="14">
        <v>0</v>
      </c>
    </row>
    <row r="228" spans="1:11">
      <c r="A228" s="21" t="s">
        <v>94</v>
      </c>
      <c r="B228" s="22">
        <v>11</v>
      </c>
      <c r="C228" s="21" t="s">
        <v>120</v>
      </c>
      <c r="D228" s="21" t="s">
        <v>107</v>
      </c>
      <c r="E228" s="21" t="s">
        <v>118</v>
      </c>
      <c r="F228" s="21" t="s">
        <v>372</v>
      </c>
      <c r="G228" s="21" t="s">
        <v>110</v>
      </c>
      <c r="H228" s="22">
        <v>200</v>
      </c>
      <c r="I228" s="26">
        <v>473.60019999999997</v>
      </c>
      <c r="J228" s="14">
        <v>0</v>
      </c>
      <c r="K228" s="14">
        <v>0</v>
      </c>
    </row>
    <row r="229" spans="1:11">
      <c r="A229" s="21" t="s">
        <v>94</v>
      </c>
      <c r="B229" s="22">
        <v>11</v>
      </c>
      <c r="C229" s="21" t="s">
        <v>120</v>
      </c>
      <c r="D229" s="21" t="s">
        <v>107</v>
      </c>
      <c r="E229" s="21" t="s">
        <v>118</v>
      </c>
      <c r="F229" s="21" t="s">
        <v>373</v>
      </c>
      <c r="G229" s="21" t="s">
        <v>110</v>
      </c>
      <c r="H229" s="22">
        <v>1</v>
      </c>
      <c r="I229" s="26">
        <v>0.1333</v>
      </c>
      <c r="J229" s="14">
        <v>0</v>
      </c>
      <c r="K229" s="14">
        <v>0</v>
      </c>
    </row>
    <row r="230" spans="1:11">
      <c r="A230" s="21" t="s">
        <v>94</v>
      </c>
      <c r="B230" s="22">
        <v>11</v>
      </c>
      <c r="C230" s="21" t="s">
        <v>120</v>
      </c>
      <c r="D230" s="21" t="s">
        <v>107</v>
      </c>
      <c r="E230" s="21" t="s">
        <v>118</v>
      </c>
      <c r="F230" s="21" t="s">
        <v>374</v>
      </c>
      <c r="G230" s="21" t="s">
        <v>110</v>
      </c>
      <c r="H230" s="22">
        <v>1</v>
      </c>
      <c r="I230" s="26">
        <v>0.2</v>
      </c>
      <c r="J230" s="14">
        <v>0</v>
      </c>
      <c r="K230" s="14">
        <v>0</v>
      </c>
    </row>
    <row r="231" spans="1:11">
      <c r="A231" s="21" t="s">
        <v>94</v>
      </c>
      <c r="B231" s="22">
        <v>11</v>
      </c>
      <c r="C231" s="21" t="s">
        <v>120</v>
      </c>
      <c r="D231" s="21" t="s">
        <v>107</v>
      </c>
      <c r="E231" s="21" t="s">
        <v>118</v>
      </c>
      <c r="F231" s="21" t="s">
        <v>375</v>
      </c>
      <c r="G231" s="21" t="s">
        <v>110</v>
      </c>
      <c r="H231" s="22">
        <v>1</v>
      </c>
      <c r="I231" s="26">
        <v>0.45</v>
      </c>
      <c r="J231" s="14">
        <v>0</v>
      </c>
      <c r="K231" s="14">
        <v>0</v>
      </c>
    </row>
    <row r="232" spans="1:11">
      <c r="A232" s="21" t="s">
        <v>94</v>
      </c>
      <c r="B232" s="22">
        <v>11</v>
      </c>
      <c r="C232" s="21" t="s">
        <v>120</v>
      </c>
      <c r="D232" s="21" t="s">
        <v>107</v>
      </c>
      <c r="E232" s="21" t="s">
        <v>118</v>
      </c>
      <c r="F232" s="21" t="s">
        <v>376</v>
      </c>
      <c r="G232" s="21" t="s">
        <v>110</v>
      </c>
      <c r="H232" s="22">
        <v>2</v>
      </c>
      <c r="I232" s="26">
        <v>22.033300000000001</v>
      </c>
      <c r="J232" s="14">
        <v>0</v>
      </c>
      <c r="K232" s="14">
        <v>0</v>
      </c>
    </row>
    <row r="233" spans="1:11">
      <c r="A233" s="21" t="s">
        <v>94</v>
      </c>
      <c r="B233" s="22">
        <v>11</v>
      </c>
      <c r="C233" s="21" t="s">
        <v>120</v>
      </c>
      <c r="D233" s="21" t="s">
        <v>107</v>
      </c>
      <c r="E233" s="21" t="s">
        <v>118</v>
      </c>
      <c r="F233" s="21" t="s">
        <v>377</v>
      </c>
      <c r="G233" s="21" t="s">
        <v>110</v>
      </c>
      <c r="H233" s="22">
        <v>11</v>
      </c>
      <c r="I233" s="26">
        <v>68.899900000000002</v>
      </c>
      <c r="J233" s="14">
        <v>0</v>
      </c>
      <c r="K233" s="14">
        <v>0</v>
      </c>
    </row>
    <row r="234" spans="1:11">
      <c r="A234" s="21" t="s">
        <v>94</v>
      </c>
      <c r="B234" s="22">
        <v>11</v>
      </c>
      <c r="C234" s="21" t="s">
        <v>120</v>
      </c>
      <c r="D234" s="21" t="s">
        <v>107</v>
      </c>
      <c r="E234" s="21" t="s">
        <v>118</v>
      </c>
      <c r="F234" s="21" t="s">
        <v>378</v>
      </c>
      <c r="G234" s="21" t="s">
        <v>110</v>
      </c>
      <c r="H234" s="22">
        <v>379</v>
      </c>
      <c r="I234" s="26">
        <v>2658.9005000000002</v>
      </c>
      <c r="J234" s="14">
        <v>0</v>
      </c>
      <c r="K234" s="14">
        <v>0</v>
      </c>
    </row>
    <row r="235" spans="1:11">
      <c r="A235" s="21" t="s">
        <v>94</v>
      </c>
      <c r="B235" s="22">
        <v>11</v>
      </c>
      <c r="C235" s="21" t="s">
        <v>120</v>
      </c>
      <c r="D235" s="21" t="s">
        <v>107</v>
      </c>
      <c r="E235" s="21" t="s">
        <v>118</v>
      </c>
      <c r="F235" s="21" t="s">
        <v>379</v>
      </c>
      <c r="G235" s="21" t="s">
        <v>110</v>
      </c>
      <c r="H235" s="22">
        <v>97</v>
      </c>
      <c r="I235" s="26">
        <v>659.81690000000003</v>
      </c>
      <c r="J235" s="14">
        <v>0</v>
      </c>
      <c r="K235" s="14">
        <v>0</v>
      </c>
    </row>
    <row r="236" spans="1:11">
      <c r="A236" s="21" t="s">
        <v>94</v>
      </c>
      <c r="B236" s="22">
        <v>11</v>
      </c>
      <c r="C236" s="21" t="s">
        <v>120</v>
      </c>
      <c r="D236" s="21" t="s">
        <v>107</v>
      </c>
      <c r="E236" s="21" t="s">
        <v>118</v>
      </c>
      <c r="F236" s="21" t="s">
        <v>380</v>
      </c>
      <c r="G236" s="21" t="s">
        <v>110</v>
      </c>
      <c r="H236" s="22">
        <v>1</v>
      </c>
      <c r="I236" s="26">
        <v>5.85</v>
      </c>
      <c r="J236" s="14">
        <v>0</v>
      </c>
      <c r="K236" s="14">
        <v>0</v>
      </c>
    </row>
    <row r="237" spans="1:11">
      <c r="A237" s="21" t="s">
        <v>94</v>
      </c>
      <c r="B237" s="22">
        <v>11</v>
      </c>
      <c r="C237" s="21" t="s">
        <v>120</v>
      </c>
      <c r="D237" s="21" t="s">
        <v>107</v>
      </c>
      <c r="E237" s="21" t="s">
        <v>118</v>
      </c>
      <c r="F237" s="21" t="s">
        <v>381</v>
      </c>
      <c r="G237" s="21" t="s">
        <v>110</v>
      </c>
      <c r="H237" s="22">
        <v>7</v>
      </c>
      <c r="I237" s="26">
        <v>1.3167</v>
      </c>
      <c r="J237" s="14">
        <v>0</v>
      </c>
      <c r="K237" s="14">
        <v>0</v>
      </c>
    </row>
    <row r="238" spans="1:11">
      <c r="A238" s="21" t="s">
        <v>94</v>
      </c>
      <c r="B238" s="22">
        <v>11</v>
      </c>
      <c r="C238" s="21" t="s">
        <v>120</v>
      </c>
      <c r="D238" s="21" t="s">
        <v>107</v>
      </c>
      <c r="E238" s="21" t="s">
        <v>118</v>
      </c>
      <c r="F238" s="21" t="s">
        <v>382</v>
      </c>
      <c r="G238" s="21" t="s">
        <v>110</v>
      </c>
      <c r="H238" s="22">
        <v>1</v>
      </c>
      <c r="I238" s="26">
        <v>0.18329999999999999</v>
      </c>
      <c r="J238" s="14">
        <v>0</v>
      </c>
      <c r="K238" s="14">
        <v>0</v>
      </c>
    </row>
    <row r="239" spans="1:11">
      <c r="A239" s="21" t="s">
        <v>94</v>
      </c>
      <c r="B239" s="22">
        <v>11</v>
      </c>
      <c r="C239" s="21" t="s">
        <v>120</v>
      </c>
      <c r="D239" s="21" t="s">
        <v>107</v>
      </c>
      <c r="E239" s="21" t="s">
        <v>118</v>
      </c>
      <c r="F239" s="21" t="s">
        <v>383</v>
      </c>
      <c r="G239" s="21" t="s">
        <v>110</v>
      </c>
      <c r="H239" s="22">
        <v>21</v>
      </c>
      <c r="I239" s="26">
        <v>6.4333</v>
      </c>
      <c r="J239" s="14">
        <v>0</v>
      </c>
      <c r="K239" s="14">
        <v>0</v>
      </c>
    </row>
    <row r="240" spans="1:11">
      <c r="A240" s="21" t="s">
        <v>94</v>
      </c>
      <c r="B240" s="22">
        <v>11</v>
      </c>
      <c r="C240" s="21" t="s">
        <v>120</v>
      </c>
      <c r="D240" s="21" t="s">
        <v>107</v>
      </c>
      <c r="E240" s="21" t="s">
        <v>118</v>
      </c>
      <c r="F240" s="21" t="s">
        <v>384</v>
      </c>
      <c r="G240" s="21" t="s">
        <v>110</v>
      </c>
      <c r="H240" s="22">
        <v>17</v>
      </c>
      <c r="I240" s="26">
        <v>108.3002</v>
      </c>
      <c r="J240" s="14">
        <v>0</v>
      </c>
      <c r="K240" s="14">
        <v>0</v>
      </c>
    </row>
    <row r="241" spans="1:11">
      <c r="A241" s="21" t="s">
        <v>94</v>
      </c>
      <c r="B241" s="22">
        <v>11</v>
      </c>
      <c r="C241" s="21" t="s">
        <v>120</v>
      </c>
      <c r="D241" s="21" t="s">
        <v>107</v>
      </c>
      <c r="E241" s="21" t="s">
        <v>118</v>
      </c>
      <c r="F241" s="21" t="s">
        <v>385</v>
      </c>
      <c r="G241" s="21" t="s">
        <v>110</v>
      </c>
      <c r="H241" s="22">
        <v>51</v>
      </c>
      <c r="I241" s="26">
        <v>173.44980000000001</v>
      </c>
      <c r="J241" s="14">
        <v>0</v>
      </c>
      <c r="K241" s="14">
        <v>0</v>
      </c>
    </row>
    <row r="242" spans="1:11">
      <c r="A242" s="21" t="s">
        <v>94</v>
      </c>
      <c r="B242" s="22">
        <v>11</v>
      </c>
      <c r="C242" s="21" t="s">
        <v>120</v>
      </c>
      <c r="D242" s="21" t="s">
        <v>107</v>
      </c>
      <c r="E242" s="21" t="s">
        <v>118</v>
      </c>
      <c r="F242" s="21" t="s">
        <v>386</v>
      </c>
      <c r="G242" s="21" t="s">
        <v>110</v>
      </c>
      <c r="H242" s="22">
        <v>1</v>
      </c>
      <c r="I242" s="26">
        <v>8.4832999999999998</v>
      </c>
      <c r="J242" s="14">
        <v>0</v>
      </c>
      <c r="K242" s="14">
        <v>0</v>
      </c>
    </row>
    <row r="243" spans="1:11">
      <c r="A243" s="21" t="s">
        <v>97</v>
      </c>
      <c r="B243" s="22">
        <v>11</v>
      </c>
      <c r="C243" s="21" t="s">
        <v>387</v>
      </c>
      <c r="D243" s="21" t="s">
        <v>107</v>
      </c>
      <c r="E243" s="21" t="s">
        <v>388</v>
      </c>
      <c r="F243" s="21" t="s">
        <v>389</v>
      </c>
      <c r="G243" s="21" t="s">
        <v>110</v>
      </c>
      <c r="H243" s="22">
        <v>6</v>
      </c>
      <c r="I243" s="26">
        <v>0</v>
      </c>
      <c r="J243" s="14">
        <v>22.341999999999999</v>
      </c>
      <c r="K243" s="14">
        <v>22.341999999999999</v>
      </c>
    </row>
    <row r="244" spans="1:11">
      <c r="A244" s="21" t="s">
        <v>97</v>
      </c>
      <c r="B244" s="22">
        <v>11</v>
      </c>
      <c r="C244" s="21" t="s">
        <v>387</v>
      </c>
      <c r="D244" s="21" t="s">
        <v>107</v>
      </c>
      <c r="E244" s="21" t="s">
        <v>388</v>
      </c>
      <c r="F244" s="21" t="s">
        <v>390</v>
      </c>
      <c r="G244" s="21" t="s">
        <v>110</v>
      </c>
      <c r="H244" s="22">
        <v>1</v>
      </c>
      <c r="I244" s="26">
        <v>0</v>
      </c>
      <c r="J244" s="14">
        <v>9.5909999999999993</v>
      </c>
      <c r="K244" s="14">
        <v>9.5909999999999993</v>
      </c>
    </row>
    <row r="245" spans="1:11">
      <c r="A245" s="21" t="s">
        <v>97</v>
      </c>
      <c r="B245" s="22">
        <v>11</v>
      </c>
      <c r="C245" s="21" t="s">
        <v>387</v>
      </c>
      <c r="D245" s="21" t="s">
        <v>107</v>
      </c>
      <c r="E245" s="21" t="s">
        <v>388</v>
      </c>
      <c r="F245" s="21" t="s">
        <v>391</v>
      </c>
      <c r="G245" s="21" t="s">
        <v>110</v>
      </c>
      <c r="H245" s="22">
        <v>4</v>
      </c>
      <c r="I245" s="26">
        <v>0</v>
      </c>
      <c r="J245" s="14">
        <v>27.456</v>
      </c>
      <c r="K245" s="14">
        <v>27.456</v>
      </c>
    </row>
    <row r="246" spans="1:11">
      <c r="A246" s="21" t="s">
        <v>97</v>
      </c>
      <c r="B246" s="22">
        <v>11</v>
      </c>
      <c r="C246" s="21" t="s">
        <v>387</v>
      </c>
      <c r="D246" s="21" t="s">
        <v>107</v>
      </c>
      <c r="E246" s="21" t="s">
        <v>388</v>
      </c>
      <c r="F246" s="21" t="s">
        <v>392</v>
      </c>
      <c r="G246" s="21" t="s">
        <v>110</v>
      </c>
      <c r="H246" s="22">
        <v>2</v>
      </c>
      <c r="I246" s="26">
        <v>0</v>
      </c>
      <c r="J246" s="14">
        <v>0</v>
      </c>
      <c r="K246" s="14">
        <v>0</v>
      </c>
    </row>
    <row r="247" spans="1:11">
      <c r="A247" s="21" t="s">
        <v>97</v>
      </c>
      <c r="B247" s="22">
        <v>11</v>
      </c>
      <c r="C247" s="21" t="s">
        <v>387</v>
      </c>
      <c r="D247" s="21" t="s">
        <v>107</v>
      </c>
      <c r="E247" s="21" t="s">
        <v>388</v>
      </c>
      <c r="F247" s="21" t="s">
        <v>393</v>
      </c>
      <c r="G247" s="21" t="s">
        <v>110</v>
      </c>
      <c r="H247" s="22">
        <v>12</v>
      </c>
      <c r="I247" s="26">
        <v>0</v>
      </c>
      <c r="J247" s="14">
        <v>22.210999999999999</v>
      </c>
      <c r="K247" s="14">
        <v>22.210999999999999</v>
      </c>
    </row>
    <row r="248" spans="1:11">
      <c r="A248" s="21" t="s">
        <v>97</v>
      </c>
      <c r="B248" s="22">
        <v>11</v>
      </c>
      <c r="C248" s="21" t="s">
        <v>387</v>
      </c>
      <c r="D248" s="21" t="s">
        <v>107</v>
      </c>
      <c r="E248" s="21" t="s">
        <v>388</v>
      </c>
      <c r="F248" s="21" t="s">
        <v>394</v>
      </c>
      <c r="G248" s="21" t="s">
        <v>110</v>
      </c>
      <c r="H248" s="22">
        <v>3</v>
      </c>
      <c r="I248" s="26">
        <v>0</v>
      </c>
      <c r="J248" s="14">
        <v>0.45</v>
      </c>
      <c r="K248" s="14">
        <v>0.45</v>
      </c>
    </row>
    <row r="249" spans="1:11">
      <c r="A249" s="21" t="s">
        <v>97</v>
      </c>
      <c r="B249" s="22">
        <v>11</v>
      </c>
      <c r="C249" s="21" t="s">
        <v>387</v>
      </c>
      <c r="D249" s="21" t="s">
        <v>107</v>
      </c>
      <c r="E249" s="21" t="s">
        <v>388</v>
      </c>
      <c r="F249" s="21" t="s">
        <v>395</v>
      </c>
      <c r="G249" s="21" t="s">
        <v>110</v>
      </c>
      <c r="H249" s="22">
        <v>8</v>
      </c>
      <c r="I249" s="26">
        <v>0</v>
      </c>
      <c r="J249" s="14">
        <v>11.2</v>
      </c>
      <c r="K249" s="14">
        <v>11.2</v>
      </c>
    </row>
    <row r="250" spans="1:11">
      <c r="A250" s="21" t="s">
        <v>97</v>
      </c>
      <c r="B250" s="22">
        <v>11</v>
      </c>
      <c r="C250" s="21" t="s">
        <v>387</v>
      </c>
      <c r="D250" s="21" t="s">
        <v>107</v>
      </c>
      <c r="E250" s="21" t="s">
        <v>388</v>
      </c>
      <c r="F250" s="21" t="s">
        <v>396</v>
      </c>
      <c r="G250" s="21" t="s">
        <v>110</v>
      </c>
      <c r="H250" s="22">
        <v>1</v>
      </c>
      <c r="I250" s="26">
        <v>0</v>
      </c>
      <c r="J250" s="14">
        <v>1.8420000000000001</v>
      </c>
      <c r="K250" s="14">
        <v>1.8420000000000001</v>
      </c>
    </row>
    <row r="251" spans="1:11">
      <c r="A251" s="21" t="s">
        <v>97</v>
      </c>
      <c r="B251" s="22">
        <v>11</v>
      </c>
      <c r="C251" s="21" t="s">
        <v>387</v>
      </c>
      <c r="D251" s="21" t="s">
        <v>107</v>
      </c>
      <c r="E251" s="21" t="s">
        <v>388</v>
      </c>
      <c r="F251" s="21" t="s">
        <v>397</v>
      </c>
      <c r="G251" s="21" t="s">
        <v>110</v>
      </c>
      <c r="H251" s="22">
        <v>2</v>
      </c>
      <c r="I251" s="26">
        <v>0</v>
      </c>
      <c r="J251" s="14">
        <v>0</v>
      </c>
      <c r="K251" s="14">
        <v>0</v>
      </c>
    </row>
    <row r="252" spans="1:11">
      <c r="A252" s="21" t="s">
        <v>97</v>
      </c>
      <c r="B252" s="22">
        <v>11</v>
      </c>
      <c r="C252" s="21" t="s">
        <v>387</v>
      </c>
      <c r="D252" s="21" t="s">
        <v>107</v>
      </c>
      <c r="E252" s="21" t="s">
        <v>388</v>
      </c>
      <c r="F252" s="21" t="s">
        <v>398</v>
      </c>
      <c r="G252" s="21" t="s">
        <v>110</v>
      </c>
      <c r="H252" s="22">
        <v>1</v>
      </c>
      <c r="I252" s="26">
        <v>0</v>
      </c>
      <c r="J252" s="14">
        <v>0.24099999999999999</v>
      </c>
      <c r="K252" s="14">
        <v>0.24099999999999999</v>
      </c>
    </row>
    <row r="253" spans="1:11">
      <c r="A253" s="21" t="s">
        <v>97</v>
      </c>
      <c r="B253" s="22">
        <v>11</v>
      </c>
      <c r="C253" s="21" t="s">
        <v>387</v>
      </c>
      <c r="D253" s="21" t="s">
        <v>107</v>
      </c>
      <c r="E253" s="21" t="s">
        <v>388</v>
      </c>
      <c r="F253" s="21" t="s">
        <v>399</v>
      </c>
      <c r="G253" s="21" t="s">
        <v>110</v>
      </c>
      <c r="H253" s="22">
        <v>11</v>
      </c>
      <c r="I253" s="26">
        <v>0</v>
      </c>
      <c r="J253" s="14">
        <v>181.26300000000001</v>
      </c>
      <c r="K253" s="14">
        <v>181.26300000000001</v>
      </c>
    </row>
    <row r="254" spans="1:11">
      <c r="A254" s="21" t="s">
        <v>97</v>
      </c>
      <c r="B254" s="22">
        <v>11</v>
      </c>
      <c r="C254" s="21" t="s">
        <v>387</v>
      </c>
      <c r="D254" s="21" t="s">
        <v>107</v>
      </c>
      <c r="E254" s="21" t="s">
        <v>388</v>
      </c>
      <c r="F254" s="21" t="s">
        <v>400</v>
      </c>
      <c r="G254" s="21" t="s">
        <v>110</v>
      </c>
      <c r="H254" s="22">
        <v>4</v>
      </c>
      <c r="I254" s="26">
        <v>0</v>
      </c>
      <c r="J254" s="14">
        <v>71.046999999999997</v>
      </c>
      <c r="K254" s="14">
        <v>71.046999999999997</v>
      </c>
    </row>
    <row r="255" spans="1:11">
      <c r="A255" s="21" t="s">
        <v>97</v>
      </c>
      <c r="B255" s="22">
        <v>11</v>
      </c>
      <c r="C255" s="21" t="s">
        <v>387</v>
      </c>
      <c r="D255" s="21" t="s">
        <v>107</v>
      </c>
      <c r="E255" s="21" t="s">
        <v>388</v>
      </c>
      <c r="F255" s="21" t="s">
        <v>401</v>
      </c>
      <c r="G255" s="21" t="s">
        <v>110</v>
      </c>
      <c r="H255" s="22">
        <v>7</v>
      </c>
      <c r="I255" s="26">
        <v>0</v>
      </c>
      <c r="J255" s="14">
        <v>63.411000000000001</v>
      </c>
      <c r="K255" s="14">
        <v>63.411000000000001</v>
      </c>
    </row>
    <row r="256" spans="1:11">
      <c r="A256" s="21" t="s">
        <v>97</v>
      </c>
      <c r="B256" s="22">
        <v>11</v>
      </c>
      <c r="C256" s="21" t="s">
        <v>387</v>
      </c>
      <c r="D256" s="21" t="s">
        <v>107</v>
      </c>
      <c r="E256" s="21" t="s">
        <v>388</v>
      </c>
      <c r="F256" s="21" t="s">
        <v>402</v>
      </c>
      <c r="G256" s="21" t="s">
        <v>110</v>
      </c>
      <c r="H256" s="22">
        <v>2</v>
      </c>
      <c r="I256" s="26">
        <v>0</v>
      </c>
      <c r="J256" s="14">
        <v>1.37</v>
      </c>
      <c r="K256" s="14">
        <v>1.37</v>
      </c>
    </row>
    <row r="257" spans="1:11">
      <c r="A257" s="21" t="s">
        <v>97</v>
      </c>
      <c r="B257" s="22">
        <v>11</v>
      </c>
      <c r="C257" s="21" t="s">
        <v>387</v>
      </c>
      <c r="D257" s="21" t="s">
        <v>107</v>
      </c>
      <c r="E257" s="21" t="s">
        <v>388</v>
      </c>
      <c r="F257" s="21" t="s">
        <v>403</v>
      </c>
      <c r="G257" s="21" t="s">
        <v>110</v>
      </c>
      <c r="H257" s="22">
        <v>5</v>
      </c>
      <c r="I257" s="26">
        <v>0</v>
      </c>
      <c r="J257" s="14">
        <v>5.0199999999999996</v>
      </c>
      <c r="K257" s="14">
        <v>5.0199999999999996</v>
      </c>
    </row>
    <row r="258" spans="1:11">
      <c r="A258" s="21" t="s">
        <v>97</v>
      </c>
      <c r="B258" s="22">
        <v>11</v>
      </c>
      <c r="C258" s="21" t="s">
        <v>387</v>
      </c>
      <c r="D258" s="21" t="s">
        <v>107</v>
      </c>
      <c r="E258" s="21" t="s">
        <v>388</v>
      </c>
      <c r="F258" s="21" t="s">
        <v>404</v>
      </c>
      <c r="G258" s="21" t="s">
        <v>110</v>
      </c>
      <c r="H258" s="22">
        <v>21</v>
      </c>
      <c r="I258" s="26">
        <v>0</v>
      </c>
      <c r="J258" s="14">
        <v>19.36</v>
      </c>
      <c r="K258" s="14">
        <v>19.36</v>
      </c>
    </row>
    <row r="259" spans="1:11">
      <c r="A259" s="21" t="s">
        <v>95</v>
      </c>
      <c r="B259" s="22">
        <v>11</v>
      </c>
      <c r="C259" s="21" t="s">
        <v>130</v>
      </c>
      <c r="D259" s="21" t="s">
        <v>107</v>
      </c>
      <c r="E259" s="21" t="s">
        <v>128</v>
      </c>
      <c r="F259" s="21" t="s">
        <v>405</v>
      </c>
      <c r="G259" s="21" t="s">
        <v>110</v>
      </c>
      <c r="H259" s="22">
        <v>2</v>
      </c>
      <c r="I259" s="26">
        <v>0.33339999999999997</v>
      </c>
      <c r="J259" s="14">
        <v>0.3</v>
      </c>
      <c r="K259" s="14">
        <v>0.3</v>
      </c>
    </row>
    <row r="260" spans="1:11">
      <c r="A260" s="21" t="s">
        <v>95</v>
      </c>
      <c r="B260" s="22">
        <v>11</v>
      </c>
      <c r="C260" s="21" t="s">
        <v>406</v>
      </c>
      <c r="D260" s="21" t="s">
        <v>107</v>
      </c>
      <c r="E260" s="21" t="s">
        <v>128</v>
      </c>
      <c r="F260" s="21" t="s">
        <v>407</v>
      </c>
      <c r="G260" s="21" t="s">
        <v>110</v>
      </c>
      <c r="H260" s="22">
        <v>223</v>
      </c>
      <c r="I260" s="26">
        <v>82.980400000000003</v>
      </c>
      <c r="J260" s="14">
        <v>48.802999999999997</v>
      </c>
      <c r="K260" s="14">
        <v>48.802999999999997</v>
      </c>
    </row>
    <row r="261" spans="1:11">
      <c r="A261" s="21" t="s">
        <v>95</v>
      </c>
      <c r="B261" s="22">
        <v>11</v>
      </c>
      <c r="C261" s="21" t="s">
        <v>406</v>
      </c>
      <c r="D261" s="21" t="s">
        <v>107</v>
      </c>
      <c r="E261" s="21" t="s">
        <v>128</v>
      </c>
      <c r="F261" s="21" t="s">
        <v>408</v>
      </c>
      <c r="G261" s="21" t="s">
        <v>110</v>
      </c>
      <c r="H261" s="22">
        <v>9</v>
      </c>
      <c r="I261" s="26">
        <v>1.4668000000000001</v>
      </c>
      <c r="J261" s="14">
        <v>1.8740000000000001</v>
      </c>
      <c r="K261" s="14">
        <v>1.8740000000000001</v>
      </c>
    </row>
    <row r="262" spans="1:11">
      <c r="A262" s="21" t="s">
        <v>95</v>
      </c>
      <c r="B262" s="22">
        <v>11</v>
      </c>
      <c r="C262" s="21" t="s">
        <v>406</v>
      </c>
      <c r="D262" s="21" t="s">
        <v>107</v>
      </c>
      <c r="E262" s="21" t="s">
        <v>128</v>
      </c>
      <c r="F262" s="21" t="s">
        <v>409</v>
      </c>
      <c r="G262" s="21" t="s">
        <v>110</v>
      </c>
      <c r="H262" s="22">
        <v>1</v>
      </c>
      <c r="I262" s="26">
        <v>6.6699999999999995E-2</v>
      </c>
      <c r="J262" s="14">
        <v>0.20300000000000001</v>
      </c>
      <c r="K262" s="14">
        <v>0.20300000000000001</v>
      </c>
    </row>
    <row r="263" spans="1:11">
      <c r="A263" s="21" t="s">
        <v>95</v>
      </c>
      <c r="B263" s="22">
        <v>11</v>
      </c>
      <c r="C263" s="21" t="s">
        <v>406</v>
      </c>
      <c r="D263" s="21" t="s">
        <v>107</v>
      </c>
      <c r="E263" s="21" t="s">
        <v>128</v>
      </c>
      <c r="F263" s="21" t="s">
        <v>410</v>
      </c>
      <c r="G263" s="21" t="s">
        <v>110</v>
      </c>
      <c r="H263" s="22">
        <v>906</v>
      </c>
      <c r="I263" s="26">
        <v>239.06229999999999</v>
      </c>
      <c r="J263" s="14">
        <v>193.32900000000001</v>
      </c>
      <c r="K263" s="14">
        <v>193.32900000000001</v>
      </c>
    </row>
    <row r="264" spans="1:11">
      <c r="A264" s="21" t="s">
        <v>96</v>
      </c>
      <c r="B264" s="22">
        <v>11</v>
      </c>
      <c r="C264" s="21" t="s">
        <v>406</v>
      </c>
      <c r="D264" s="21" t="s">
        <v>107</v>
      </c>
      <c r="E264" s="21" t="s">
        <v>128</v>
      </c>
      <c r="F264" s="21" t="s">
        <v>411</v>
      </c>
      <c r="G264" s="21" t="s">
        <v>110</v>
      </c>
      <c r="H264" s="22">
        <v>326</v>
      </c>
      <c r="I264" s="26">
        <v>884.38369999999998</v>
      </c>
      <c r="J264" s="14">
        <v>171.32599999999999</v>
      </c>
      <c r="K264" s="14">
        <v>171.32599999999999</v>
      </c>
    </row>
    <row r="265" spans="1:11">
      <c r="A265" s="21" t="s">
        <v>96</v>
      </c>
      <c r="B265" s="22">
        <v>11</v>
      </c>
      <c r="C265" s="21" t="s">
        <v>406</v>
      </c>
      <c r="D265" s="21" t="s">
        <v>107</v>
      </c>
      <c r="E265" s="21" t="s">
        <v>128</v>
      </c>
      <c r="F265" s="21" t="s">
        <v>412</v>
      </c>
      <c r="G265" s="21" t="s">
        <v>110</v>
      </c>
      <c r="H265" s="22">
        <v>1075</v>
      </c>
      <c r="I265" s="26">
        <v>3841.8687</v>
      </c>
      <c r="J265" s="14">
        <v>0</v>
      </c>
      <c r="K265" s="14">
        <v>0</v>
      </c>
    </row>
    <row r="266" spans="1:11">
      <c r="A266" s="21" t="s">
        <v>96</v>
      </c>
      <c r="B266" s="22">
        <v>11</v>
      </c>
      <c r="C266" s="21" t="s">
        <v>406</v>
      </c>
      <c r="D266" s="21" t="s">
        <v>107</v>
      </c>
      <c r="E266" s="21" t="s">
        <v>128</v>
      </c>
      <c r="F266" s="21" t="s">
        <v>413</v>
      </c>
      <c r="G266" s="21" t="s">
        <v>110</v>
      </c>
      <c r="H266" s="22">
        <v>59</v>
      </c>
      <c r="I266" s="26">
        <v>21.599699999999999</v>
      </c>
      <c r="J266" s="14">
        <v>14.391999999999999</v>
      </c>
      <c r="K266" s="14">
        <v>14.391999999999999</v>
      </c>
    </row>
    <row r="267" spans="1:11">
      <c r="A267" s="21" t="s">
        <v>96</v>
      </c>
      <c r="B267" s="22">
        <v>11</v>
      </c>
      <c r="C267" s="21" t="s">
        <v>406</v>
      </c>
      <c r="D267" s="21" t="s">
        <v>107</v>
      </c>
      <c r="E267" s="21" t="s">
        <v>128</v>
      </c>
      <c r="F267" s="21" t="s">
        <v>414</v>
      </c>
      <c r="G267" s="21" t="s">
        <v>110</v>
      </c>
      <c r="H267" s="22">
        <v>15</v>
      </c>
      <c r="I267" s="26">
        <v>139.5333</v>
      </c>
      <c r="J267" s="14">
        <v>37.884</v>
      </c>
      <c r="K267" s="14">
        <v>37.884</v>
      </c>
    </row>
    <row r="268" spans="1:11">
      <c r="A268" s="21" t="s">
        <v>96</v>
      </c>
      <c r="B268" s="22">
        <v>11</v>
      </c>
      <c r="C268" s="21" t="s">
        <v>406</v>
      </c>
      <c r="D268" s="21" t="s">
        <v>107</v>
      </c>
      <c r="E268" s="21" t="s">
        <v>128</v>
      </c>
      <c r="F268" s="21" t="s">
        <v>415</v>
      </c>
      <c r="G268" s="21" t="s">
        <v>110</v>
      </c>
      <c r="H268" s="22">
        <v>31</v>
      </c>
      <c r="I268" s="26">
        <v>5.3002000000000002</v>
      </c>
      <c r="J268" s="14">
        <v>6.8360000000000003</v>
      </c>
      <c r="K268" s="14">
        <v>6.8360000000000003</v>
      </c>
    </row>
    <row r="269" spans="1:11">
      <c r="A269" s="21" t="s">
        <v>96</v>
      </c>
      <c r="B269" s="22">
        <v>11</v>
      </c>
      <c r="C269" s="21" t="s">
        <v>406</v>
      </c>
      <c r="D269" s="21" t="s">
        <v>107</v>
      </c>
      <c r="E269" s="21" t="s">
        <v>128</v>
      </c>
      <c r="F269" s="21" t="s">
        <v>416</v>
      </c>
      <c r="G269" s="21" t="s">
        <v>110</v>
      </c>
      <c r="H269" s="22">
        <v>363</v>
      </c>
      <c r="I269" s="26">
        <v>1746.1831999999999</v>
      </c>
      <c r="J269" s="14">
        <v>192.39</v>
      </c>
      <c r="K269" s="14">
        <v>192.39</v>
      </c>
    </row>
    <row r="270" spans="1:11">
      <c r="A270" s="21" t="s">
        <v>96</v>
      </c>
      <c r="B270" s="22">
        <v>11</v>
      </c>
      <c r="C270" s="21" t="s">
        <v>406</v>
      </c>
      <c r="D270" s="21" t="s">
        <v>107</v>
      </c>
      <c r="E270" s="21" t="s">
        <v>128</v>
      </c>
      <c r="F270" s="21" t="s">
        <v>417</v>
      </c>
      <c r="G270" s="21" t="s">
        <v>110</v>
      </c>
      <c r="H270" s="22">
        <v>2</v>
      </c>
      <c r="I270" s="26">
        <v>7.2</v>
      </c>
      <c r="J270" s="14">
        <v>3.11</v>
      </c>
      <c r="K270" s="14">
        <v>3.11</v>
      </c>
    </row>
    <row r="271" spans="1:11">
      <c r="A271" s="21" t="s">
        <v>96</v>
      </c>
      <c r="B271" s="22">
        <v>11</v>
      </c>
      <c r="C271" s="21" t="s">
        <v>406</v>
      </c>
      <c r="D271" s="21" t="s">
        <v>107</v>
      </c>
      <c r="E271" s="21" t="s">
        <v>128</v>
      </c>
      <c r="F271" s="21" t="s">
        <v>418</v>
      </c>
      <c r="G271" s="21" t="s">
        <v>110</v>
      </c>
      <c r="H271" s="22">
        <v>1</v>
      </c>
      <c r="I271" s="26">
        <v>11.6167</v>
      </c>
      <c r="J271" s="14">
        <v>1.893</v>
      </c>
      <c r="K271" s="14">
        <v>1.893</v>
      </c>
    </row>
    <row r="272" spans="1:11">
      <c r="A272" s="21" t="s">
        <v>96</v>
      </c>
      <c r="B272" s="22">
        <v>11</v>
      </c>
      <c r="C272" s="21" t="s">
        <v>406</v>
      </c>
      <c r="D272" s="21" t="s">
        <v>107</v>
      </c>
      <c r="E272" s="21" t="s">
        <v>128</v>
      </c>
      <c r="F272" s="21" t="s">
        <v>419</v>
      </c>
      <c r="G272" s="21" t="s">
        <v>110</v>
      </c>
      <c r="H272" s="22">
        <v>23</v>
      </c>
      <c r="I272" s="26">
        <v>114.1</v>
      </c>
      <c r="J272" s="14">
        <v>20.686</v>
      </c>
      <c r="K272" s="14">
        <v>20.686</v>
      </c>
    </row>
    <row r="273" spans="1:11">
      <c r="A273" s="21" t="s">
        <v>96</v>
      </c>
      <c r="B273" s="22">
        <v>11</v>
      </c>
      <c r="C273" s="21" t="s">
        <v>406</v>
      </c>
      <c r="D273" s="21" t="s">
        <v>107</v>
      </c>
      <c r="E273" s="21" t="s">
        <v>128</v>
      </c>
      <c r="F273" s="21" t="s">
        <v>420</v>
      </c>
      <c r="G273" s="21" t="s">
        <v>110</v>
      </c>
      <c r="H273" s="22">
        <v>4</v>
      </c>
      <c r="I273" s="26">
        <v>4.0332999999999997</v>
      </c>
      <c r="J273" s="14">
        <v>1.2210000000000001</v>
      </c>
      <c r="K273" s="14">
        <v>1.2210000000000001</v>
      </c>
    </row>
    <row r="274" spans="1:11">
      <c r="A274" s="21" t="s">
        <v>96</v>
      </c>
      <c r="B274" s="22">
        <v>11</v>
      </c>
      <c r="C274" s="21" t="s">
        <v>406</v>
      </c>
      <c r="D274" s="21" t="s">
        <v>107</v>
      </c>
      <c r="E274" s="21" t="s">
        <v>128</v>
      </c>
      <c r="F274" s="21" t="s">
        <v>421</v>
      </c>
      <c r="G274" s="21" t="s">
        <v>110</v>
      </c>
      <c r="H274" s="22">
        <v>50</v>
      </c>
      <c r="I274" s="26">
        <v>475.8503</v>
      </c>
      <c r="J274" s="14">
        <v>79.021000000000001</v>
      </c>
      <c r="K274" s="14">
        <v>79.021000000000001</v>
      </c>
    </row>
    <row r="275" spans="1:11">
      <c r="A275" s="21" t="s">
        <v>96</v>
      </c>
      <c r="B275" s="22">
        <v>11</v>
      </c>
      <c r="C275" s="21" t="s">
        <v>406</v>
      </c>
      <c r="D275" s="21" t="s">
        <v>107</v>
      </c>
      <c r="E275" s="21" t="s">
        <v>128</v>
      </c>
      <c r="F275" s="21" t="s">
        <v>422</v>
      </c>
      <c r="G275" s="21" t="s">
        <v>110</v>
      </c>
      <c r="H275" s="22">
        <v>8</v>
      </c>
      <c r="I275" s="26">
        <v>23.4833</v>
      </c>
      <c r="J275" s="14">
        <v>4.726</v>
      </c>
      <c r="K275" s="14">
        <v>4.726</v>
      </c>
    </row>
    <row r="276" spans="1:11">
      <c r="A276" s="21" t="s">
        <v>96</v>
      </c>
      <c r="B276" s="22">
        <v>11</v>
      </c>
      <c r="C276" s="21" t="s">
        <v>406</v>
      </c>
      <c r="D276" s="21" t="s">
        <v>107</v>
      </c>
      <c r="E276" s="21" t="s">
        <v>128</v>
      </c>
      <c r="F276" s="21" t="s">
        <v>423</v>
      </c>
      <c r="G276" s="21" t="s">
        <v>110</v>
      </c>
      <c r="H276" s="22">
        <v>104</v>
      </c>
      <c r="I276" s="26">
        <v>217.15010000000001</v>
      </c>
      <c r="J276" s="14">
        <v>46.857999999999997</v>
      </c>
      <c r="K276" s="14">
        <v>46.857999999999997</v>
      </c>
    </row>
    <row r="277" spans="1:11">
      <c r="A277" s="21" t="s">
        <v>96</v>
      </c>
      <c r="B277" s="22">
        <v>11</v>
      </c>
      <c r="C277" s="21" t="s">
        <v>406</v>
      </c>
      <c r="D277" s="21" t="s">
        <v>107</v>
      </c>
      <c r="E277" s="21" t="s">
        <v>128</v>
      </c>
      <c r="F277" s="21" t="s">
        <v>424</v>
      </c>
      <c r="G277" s="21" t="s">
        <v>110</v>
      </c>
      <c r="H277" s="22">
        <v>44</v>
      </c>
      <c r="I277" s="26">
        <v>27.366700000000002</v>
      </c>
      <c r="J277" s="14">
        <v>12.084</v>
      </c>
      <c r="K277" s="14">
        <v>12.084</v>
      </c>
    </row>
    <row r="278" spans="1:11">
      <c r="A278" s="21" t="s">
        <v>96</v>
      </c>
      <c r="B278" s="22">
        <v>11</v>
      </c>
      <c r="C278" s="21" t="s">
        <v>406</v>
      </c>
      <c r="D278" s="21" t="s">
        <v>107</v>
      </c>
      <c r="E278" s="21" t="s">
        <v>128</v>
      </c>
      <c r="F278" s="21" t="s">
        <v>425</v>
      </c>
      <c r="G278" s="21" t="s">
        <v>110</v>
      </c>
      <c r="H278" s="22">
        <v>2432</v>
      </c>
      <c r="I278" s="26">
        <v>5861.5693000000001</v>
      </c>
      <c r="J278" s="14">
        <v>1189.788</v>
      </c>
      <c r="K278" s="14">
        <v>1189.788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D1ED437A2B5E4887FCB3C1B7240690" ma:contentTypeVersion="6" ma:contentTypeDescription="Crea un document nou" ma:contentTypeScope="" ma:versionID="93b5963765eb4a082c4f621de0a08937">
  <xsd:schema xmlns:xsd="http://www.w3.org/2001/XMLSchema" xmlns:xs="http://www.w3.org/2001/XMLSchema" xmlns:p="http://schemas.microsoft.com/office/2006/metadata/properties" xmlns:ns2="08e70eeb-7081-48c3-82a4-2bd908c9f407" xmlns:ns3="35f433a2-70c5-48c1-b5ed-56dadc33d132" targetNamespace="http://schemas.microsoft.com/office/2006/metadata/properties" ma:root="true" ma:fieldsID="9006e97132c54b65cc541ed792daac7d" ns2:_="" ns3:_="">
    <xsd:import namespace="08e70eeb-7081-48c3-82a4-2bd908c9f407"/>
    <xsd:import namespace="35f433a2-70c5-48c1-b5ed-56dadc33d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70eeb-7081-48c3-82a4-2bd908c9f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433a2-70c5-48c1-b5ed-56dadc33d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7F79D5-4F00-4E1A-9316-1FEAE744A1AD}"/>
</file>

<file path=customXml/itemProps2.xml><?xml version="1.0" encoding="utf-8"?>
<ds:datastoreItem xmlns:ds="http://schemas.openxmlformats.org/officeDocument/2006/customXml" ds:itemID="{A12AA88F-44C4-4B7A-9B5B-1202C6E7E7A4}"/>
</file>

<file path=customXml/itemProps3.xml><?xml version="1.0" encoding="utf-8"?>
<ds:datastoreItem xmlns:ds="http://schemas.openxmlformats.org/officeDocument/2006/customXml" ds:itemID="{F3D2FDCF-215F-4CC3-89F8-E4B7FBE73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2016-06-20T14:49:17Z</dcterms:created>
  <dcterms:modified xsi:type="dcterms:W3CDTF">2025-02-20T10:42:17Z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0x010100ADD1ED437A2B5E4887FCB3C1B7240690</vt:lpwstr>
  </property>
</Properties>
</file>