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lduranp.AJV\Desktop\BORRAR\"/>
    </mc:Choice>
  </mc:AlternateContent>
  <xr:revisionPtr revIDLastSave="0" documentId="8_{1EC83A29-B820-4EA6-809F-619CA43FD316}" xr6:coauthVersionLast="47" xr6:coauthVersionMax="47" xr10:uidLastSave="{00000000-0000-0000-0000-000000000000}"/>
  <bookViews>
    <workbookView xWindow="28680" yWindow="-120" windowWidth="29040" windowHeight="15720" xr2:uid="{07125844-BFA0-4DBD-B42E-2B9D6393A70E}"/>
  </bookViews>
  <sheets>
    <sheet name="T-P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8" i="1" l="1"/>
  <c r="H127" i="1"/>
  <c r="H129" i="1" s="1"/>
  <c r="H126" i="1"/>
  <c r="H120" i="1"/>
  <c r="H121" i="1" s="1"/>
  <c r="H114" i="1"/>
  <c r="H113" i="1"/>
  <c r="H112" i="1"/>
  <c r="H111" i="1"/>
  <c r="H110" i="1"/>
  <c r="H109" i="1"/>
  <c r="H108" i="1"/>
  <c r="H107" i="1"/>
  <c r="H106" i="1"/>
  <c r="H105" i="1"/>
  <c r="H115" i="1" s="1"/>
  <c r="H100" i="1"/>
  <c r="H99" i="1"/>
  <c r="H98" i="1"/>
  <c r="H97" i="1"/>
  <c r="H96" i="1"/>
  <c r="H95" i="1"/>
  <c r="H94" i="1"/>
  <c r="H93" i="1"/>
  <c r="H92" i="1"/>
  <c r="H91" i="1"/>
  <c r="H90" i="1"/>
  <c r="H83" i="1"/>
  <c r="H84" i="1" s="1"/>
  <c r="H82" i="1"/>
  <c r="H81" i="1"/>
  <c r="H74" i="1"/>
  <c r="H73" i="1"/>
  <c r="H72" i="1"/>
  <c r="H71" i="1"/>
  <c r="H70" i="1"/>
  <c r="H69" i="1"/>
  <c r="H68" i="1"/>
  <c r="H67" i="1"/>
  <c r="H75" i="1" s="1"/>
  <c r="H61" i="1"/>
  <c r="H60" i="1"/>
  <c r="H59" i="1"/>
  <c r="H58" i="1"/>
  <c r="H57" i="1"/>
  <c r="H56" i="1"/>
  <c r="H55" i="1"/>
  <c r="H54" i="1"/>
  <c r="H53" i="1"/>
  <c r="H52" i="1"/>
  <c r="H51" i="1"/>
  <c r="H44" i="1"/>
  <c r="H45" i="1" s="1"/>
  <c r="H43" i="1"/>
  <c r="H42" i="1"/>
  <c r="H41" i="1"/>
  <c r="H40" i="1"/>
  <c r="H39" i="1"/>
  <c r="H32" i="1"/>
  <c r="H31" i="1"/>
  <c r="H30" i="1"/>
  <c r="H29" i="1"/>
  <c r="H28" i="1"/>
  <c r="H27" i="1"/>
  <c r="H33" i="1" s="1"/>
  <c r="H26" i="1"/>
  <c r="H25" i="1"/>
  <c r="H131" i="1" l="1"/>
  <c r="H133" i="1" l="1"/>
  <c r="H132" i="1"/>
  <c r="H134" i="1" s="1"/>
  <c r="H135" i="1" l="1"/>
  <c r="H136" i="1" s="1"/>
</calcChain>
</file>

<file path=xl/sharedStrings.xml><?xml version="1.0" encoding="utf-8"?>
<sst xmlns="http://schemas.openxmlformats.org/spreadsheetml/2006/main" count="369" uniqueCount="192">
  <si>
    <t>PROJECTE EXECUTIU DELS TREBALLS DE RENOVACIÓ I MILLORA DE PART DE LA XARXA D'AIGÜES RESIDUALS</t>
  </si>
  <si>
    <t xml:space="preserve">A L'ESCOLA DOCTOR JOSEP TRUETA A VILADECANS </t>
  </si>
  <si>
    <t>LOT 1_RENOVACIÓ I MILLORA DE LA XARXA D'AIGÜES RESIDUALS</t>
  </si>
  <si>
    <t>PRESSUPOST</t>
  </si>
  <si>
    <t>Preu</t>
  </si>
  <si>
    <t>Amidament</t>
  </si>
  <si>
    <t>Import</t>
  </si>
  <si>
    <t>Obra</t>
  </si>
  <si>
    <t>01</t>
  </si>
  <si>
    <t>PressupostLOT 1: RENOVACIÓ XARXA RESIDUALS</t>
  </si>
  <si>
    <t>Capítol</t>
  </si>
  <si>
    <t>00</t>
  </si>
  <si>
    <t>NOTES</t>
  </si>
  <si>
    <t>01.00</t>
  </si>
  <si>
    <t>NOTA0003</t>
  </si>
  <si>
    <t>3</t>
  </si>
  <si>
    <t>El contractista ha de cuidar en tot moment de la funcionalitat i de l'aspecte de les instal·lacions existents a l'obra, molèsties a veïns, accessos i passos de vehicles i de vianants, tancament d'obra, llums d'obra, etc. Diàriament, abans de finalitzar la jornada, s'han de repassar tots els elements de seguretat, circulació de vianants i vehicles dins de l'obra, amb especial atenció durant el cap de setmana i festius.</t>
  </si>
  <si>
    <t>NOTA0002</t>
  </si>
  <si>
    <t>2</t>
  </si>
  <si>
    <t>Fins el lliurament i recepció per part de l'ajuntament, el manteniment general de l'obra anirà a càrrec del contractista, i particularment de la
jardineria i arbrat, inclosos el reg i la poda dels arbres abans de començar l'obra. També s'haurà de protegir tots els arbres existents a
l'obra per evitar cops, sempre segons indicacions de la D.F.</t>
  </si>
  <si>
    <t>NOTA0001</t>
  </si>
  <si>
    <t>1</t>
  </si>
  <si>
    <t>Totes les marques, llicències o tipus que apareixen a les partides del present pressupost, s'entendran acompanyades de l'esment O EQUIVALENT, en el sentit indicat a l'article 66 del Reglamento General de Contratación del Estado. En tot cas serviran com definició quant a característiques, materials, qualitats i disseny de les partides d'obra emprades, i sempre amb l'aprovació de la Direcció Facultativa.</t>
  </si>
  <si>
    <t>NOTA0000</t>
  </si>
  <si>
    <t>0</t>
  </si>
  <si>
    <t>En el moment de realitzar l'obra i l'oferta, es tindrà en compte tant la documentació escrita (pressupost i amidaments), com la documentació gràfica i detalls inclosos en aquestes. Davant de qualsevol dubte, tindrà validesa tots dos documents com un únic conjunt.
Així mateix, cal recordar que segons diu el TRLCP RD 1098/2001, i concretament l'article 153: Tots els treballs, mitjans auxiliars i materials  que siguin necessaris per a la correcta execució i acabat de qualsevol unitat d'obra, es consideraran inclosos en el preu de la mateixa, encara que no figurin tots ells especificats a les descomposició i descripció dels preus´´</t>
  </si>
  <si>
    <t>NOTA0005</t>
  </si>
  <si>
    <t>5</t>
  </si>
  <si>
    <t>Segons el plec de clàusules adminsitratives particulars, i sempre a càrrec de l'adjudicatari de les obres, anirà inclosa la redacció del
corresponent projecte final de l'obra realment executada (as built). Dita documentació es lliurarà en paper i suport informàtic, i en un termini
màxim d'un mes a comptar des de la recepció de l'obra. Així mateix, anirà a càrrec del contractista, qualsevol projecte de legalització de les
instal·lacions contractades, inclosa la tramitació de la contractació amb la companyia de serveis.</t>
  </si>
  <si>
    <t>NOTA0006</t>
  </si>
  <si>
    <t>6</t>
  </si>
  <si>
    <t>Segons la memòria de les obres a realitzar, el contractista es farà càrrec del cost dels assajos de control de qualitat, en una quantitat no
superior al 1% del pressupost de l'obra (sense baixa), i sempre a criteri de la D.F., segons el programa de control de qualitat per l'empresa homologada de control contractada per l'adjudicatari.</t>
  </si>
  <si>
    <t>NOTA0007</t>
  </si>
  <si>
    <t>7</t>
  </si>
  <si>
    <t>La contractista coordinarà els seus treballs amb Agbar per l'execució dels treballs de connexions a la xarxa municipal per tal que la xarxa de l'escola es mantingui sempre operativa.</t>
  </si>
  <si>
    <t>TREBALLS PREVIS I DEMOLICIONS</t>
  </si>
  <si>
    <t>01.01</t>
  </si>
  <si>
    <t>P2147-DJ5V</t>
  </si>
  <si>
    <t>m</t>
  </si>
  <si>
    <t>Demolició de rigola de formigó, inclòs la base, amb compressor i càrrega mecànica sobre camió</t>
  </si>
  <si>
    <t>P2148-49LB</t>
  </si>
  <si>
    <t>Demolició de vorada, inclòs la base, col·locada sobre formigó, amb compressor i càrrega manual i mecànica de runa sobre camió o contenidor</t>
  </si>
  <si>
    <t>P2146-DJ4M</t>
  </si>
  <si>
    <t>m2</t>
  </si>
  <si>
    <t>Demolició de paviment de formigó de fins a 20 cm de gruix, d'amplària fins a 2 m, amb compressor i càrrega sobre camió amb mitjans mecànics</t>
  </si>
  <si>
    <t>P2146-DJ4A</t>
  </si>
  <si>
    <t>Demolició de paviment de panots col·locats sobre base de formigó de fins a 15 cm de gruix, inclòs la demolició de la base, d'amplària més de 2 m amb retroexcavadora amb martell trencador i càrrega sobre camió amb mitjans mecànics</t>
  </si>
  <si>
    <t>P214W-HXLT</t>
  </si>
  <si>
    <t>Tall en paviment de peces amb màquina tallajunts amb disc de diamant per a paviment, per a delimitar la zona a demolir</t>
  </si>
  <si>
    <t>P21G3-DJ1J</t>
  </si>
  <si>
    <t>Demolició de claveguera de fins a 30 cm d'o fins a 27x36 cm, de formigó vibropremsat, amb mitjans mecànics i càrrega sobre camió</t>
  </si>
  <si>
    <t>P21G7-49KN</t>
  </si>
  <si>
    <t>Demolició de pou de 85x85 cm, de parets de 15 cm de maó, amb mitjans mecànics i càrrega sobre camió</t>
  </si>
  <si>
    <t>P2143-4RR7</t>
  </si>
  <si>
    <t>Arrencada de paviment de llambordins sobre terra, amb mitjans mecànics i càrrega de material sobre camió o contenidor</t>
  </si>
  <si>
    <t>TOTAL</t>
  </si>
  <si>
    <t>03</t>
  </si>
  <si>
    <t>PAVIMENTACIÓ</t>
  </si>
  <si>
    <t>Titol 3</t>
  </si>
  <si>
    <t>BASES I SUBBASES</t>
  </si>
  <si>
    <t>01.03.01</t>
  </si>
  <si>
    <t>P221C-DYZN</t>
  </si>
  <si>
    <t>m3</t>
  </si>
  <si>
    <t>Excavació de rasa de fins a 1 m d'amplària i fins a 2 m de fondària, en terreny compacte, amb retroexcavadora i càrrega mecànica del material excavat</t>
  </si>
  <si>
    <t>P2241-52SN</t>
  </si>
  <si>
    <t>Repàs i piconatge de caixa de paviment, amb compactació del 95% PM</t>
  </si>
  <si>
    <t>F227N00F</t>
  </si>
  <si>
    <t>Repàs i piconatge de sòl de voreres amb compactació del 95% PM</t>
  </si>
  <si>
    <t>P937-4I3O</t>
  </si>
  <si>
    <t>Base de terra-ciment elaborada a l'obra en planta, amb terra adequada i ciment putzolànic CEM IV / B 32,5 N, col·locada amb estenedora i piconatge del material al 100% del PM</t>
  </si>
  <si>
    <t>P21Z1-52V1</t>
  </si>
  <si>
    <t>Repicat de 4 cm de gruix mitjà per a la regularització de superfícies de formigó en paraments horitzontals amb compressor i càrrega mecànica de runa sobre camió o contenidor</t>
  </si>
  <si>
    <t>P93M-I75P</t>
  </si>
  <si>
    <t>Solera de formigó per armar HA - 30 / F / 20 / XC3 amb una quantitat de ciment de 300 kg/m3 i relació aigua ciment =&lt; 0.55, de gruix 15 cm, abocat amb bomba</t>
  </si>
  <si>
    <t>02</t>
  </si>
  <si>
    <t>PAVIMENTS</t>
  </si>
  <si>
    <t>01.03.02</t>
  </si>
  <si>
    <t>P9F3-N003</t>
  </si>
  <si>
    <t>Paviment de llosa de formigó tipus Llosa Vulcano de Breinco o similar, de 40x20x7 cm i/o 60x40x7 cm, acabat granallat i de color a escollir per la D.F., col·locades a truc de maceta amb morter i rejuntades amb sorra. S'inclou l'anivellament i la col·locació de tapes i el tall de peces amb disc.</t>
  </si>
  <si>
    <t>P9E1-DMT1</t>
  </si>
  <si>
    <t>Paviment de panot per a vorera gris de 20x20x4 cm, classe 1a, preu alt, col·locat a l'estesa amb sorra-ciment de 200 kg/m3 de ciment pòrtland i beurada de ciment pòrtland</t>
  </si>
  <si>
    <t>P9G6-4XON</t>
  </si>
  <si>
    <t>Paviment de formigó amb formigó HA-30/P / 10 / I + E de consistència plàstica, grandària màxima del granulat 10 mm, amb &gt;= 300 kg/m3 de ciment, apte per a classe d'exposició I + E, de 15 cm de gruix, amb acabat remolinat mecànic, amb malla electrosoldada</t>
  </si>
  <si>
    <t>P9Z3-DP8J</t>
  </si>
  <si>
    <t>Armadura de lloses de formigó AP500 T amb malla electrosoldada de barres corrugades d'acer ME 15x15 cm D:8-8 mm 6x2,2 m B500T UNE-EN 10080</t>
  </si>
  <si>
    <t>P9A2-DN4X</t>
  </si>
  <si>
    <t>Paviment de sauló, amb estesa i piconatge del material al 95 % del PM</t>
  </si>
  <si>
    <t>P9G3-DVV9</t>
  </si>
  <si>
    <t>Tall amb serra de disc en paviment de formigó per a formació de junt de retracció de 6 a 8 mm d'amplària i fondària &gt;= 6 cm</t>
  </si>
  <si>
    <t>P967-E9ZO</t>
  </si>
  <si>
    <t>Peça recta de formigó per a vorades, monocapa, amb secció normalitzada de calçada C6 25x12 cm, segons UNE 127340, de classe climàtica B, classe resistent a l'abrasió H i classe resistent a flexió U (R-6 MPa) segons UNE-EN 1340, col·locada sobre base de formigó no estructural HNE-15/P/40 de 20 a 25 cm d'alçària, i rejuntat amb morter per a ram de paleta</t>
  </si>
  <si>
    <t>P976-U54P</t>
  </si>
  <si>
    <t>Rigola de 20 cm d'amplària de peça monocapa de formigó color gris, de 20x20x4 cm, per a rigoles, col·locades amb morter sobre base de formigó d'ús no estructural amb granulat reciclat i rejuntades amb beurada de ciment</t>
  </si>
  <si>
    <t>P967-E900</t>
  </si>
  <si>
    <t>Peça recta de formigó per a vorades, monocapa, amb secció normalitzada de calçada TR20 50x20x20 cm, segons UNE 127340, de classe climàtica B, classe resistent a l'abrasió H i classe resistent a flexió T (R-5 MPa) segons UNE-EN 1340, col·locada sobre base de formigó no estructural HNE-15/P/40 de 20 a 25 cm d'alçària, i rejuntat amb morter per a ram de paleta</t>
  </si>
  <si>
    <t>G4BPN002</t>
  </si>
  <si>
    <t>u</t>
  </si>
  <si>
    <t>Ancoratge de barra d'acer corrugat de 20 mm de diàmetre amb resina epoxi-acrilat d'altes resistencies, incloent perforació de diàmetre 29mm i 60 cm de profunditat, bufat i neteja.</t>
  </si>
  <si>
    <t>04</t>
  </si>
  <si>
    <t xml:space="preserve">XARXA DE SANEJAMENT </t>
  </si>
  <si>
    <t>MOVIMENT DE TERRES</t>
  </si>
  <si>
    <t>01.04.01</t>
  </si>
  <si>
    <t>P221B-JCYL</t>
  </si>
  <si>
    <t>Excavació de rasa i pou de fins a 4 m de fondària, en terreny compacte (SPT 20-50), realitzada amb retroexcavadora de combustible i amb les terres deixades a la vora, en entorn urbà sense dificultat de mobilitat, en voreres &gt; 3 i &lt;= 5 m d'amplària o calçada/plataforma única &gt; 7 i &lt;= 12 m d'amplària, sense afectació per serveis o elements de mobiliari urbà, en actuacions de més de 2 m3</t>
  </si>
  <si>
    <t>P221B-HZBC</t>
  </si>
  <si>
    <t>Excavació de rasa i pou de fins a 2 m de fondària, en terreny compacte (SPT 20-50), realitzada amb retroexcavadora de combustible i càrrega mecànica sobre camió, en entorn urbà sense dificultat de mobilitat, en voreres &gt; 3 i &lt;= 5 m d'amplària o calçada/plataforma única &gt; 7 i &lt;= 12 m d'amplària, sense afectació per serveis o elements de mobiliari urbà, en actuacions de més de 2 m3</t>
  </si>
  <si>
    <t>P2241-I150</t>
  </si>
  <si>
    <t>Repàs i piconatge de sòl de rasa de més de 0,6 i menys d'1,5 m d'amplària, amb compactació del 95% PM, en entorn urbà sense dificultat de mobilitat, en voreres &gt; 3 i &lt;= 5 m d'amplària o calçada/plataforma única &gt; 7 i &lt;= 12 m d'amplària, sense afectació per serveis o elements de mobiliari urbà, en actuacions de més de 10 m2</t>
  </si>
  <si>
    <t>P2255-DPHQ</t>
  </si>
  <si>
    <t>Rebliment i piconatge de rasa d'amplària més de 0,6 i fins a 1,5 m, amb material tolerable de la pròpia excavació, en tongades de gruix de fins a 25 cm, utilitzant picó vibrant de combustible, amb compactació del 95% PM</t>
  </si>
  <si>
    <t>P2258-10CX2</t>
  </si>
  <si>
    <t>Terraplenat i piconatge mecànics amb terres adequades, en tongades de fins a 25 cm, amb una compactació del 95% del PM, amb minicarregadora elèctrica</t>
  </si>
  <si>
    <t>P312-MD9Q</t>
  </si>
  <si>
    <t>Formigonament de rases i pous, amb formigó en massa HM - 20 / F / 20 / X0 amb una quantitat de ciment de 200 kg/m3 i relació aigua ciment =&lt; 0.6, abocat des de camió</t>
  </si>
  <si>
    <t>P233-55V9</t>
  </si>
  <si>
    <t>Estrebada de rasa fins a 3 m de fondària, amb mòduls metàl·lics d'acer</t>
  </si>
  <si>
    <t>P233-55VA</t>
  </si>
  <si>
    <t>Estrebada de rasa entre 3 i 4,5 m de fondària, amb mòduls metàl·lics d'acer</t>
  </si>
  <si>
    <t>COL.LECTORS</t>
  </si>
  <si>
    <t>01.04.02</t>
  </si>
  <si>
    <t>PD731-WDED</t>
  </si>
  <si>
    <t>Claveguera amb tub de paret estructurada per a sanejament soterrat sense pressió, de polietilè, diàmetre nominal DN 315, classe de rigidesa anular SN 4 (rigidesa anular 4 kN/m2), de superfícies interna llisa i externa perfilada de tipus B, codi d'àrea d'aplicació U, fabricació segons norma UNE-EN 13476-3, unió mitjançant maniguet extruït i junt elastomèric d'estanquitat, col·locat al fons de la rasa sobre llit de sorra de 15 cm de gruix i reblert de sorra fins a 30 cm per sobre del tub, amb picó vibrant elèctric</t>
  </si>
  <si>
    <t>PD731-WDAL</t>
  </si>
  <si>
    <t>Claveguera amb tub de paret estructurada per a sanejament soterrat sense pressió, de polietilè, diàmetre nominal DN 250, classe de rigidesa anular SN 8 (rigidesa anular 8 kN/m2), de superfícies interna llisa i externa perfilada de tipus B, codi d'àrea d'aplicació U, fabricació segons norma UNE-EN 13476-3, unió mitjançant maniguet extruït i junt elastomèric d'estanquitat, col·locat al fons de la rasa sobre llit de sorra de 10 cm de gruix, inclòs el reblert del recolzament del tub, amb picó vibrant elèctric</t>
  </si>
  <si>
    <t>PDBE-0001</t>
  </si>
  <si>
    <t>Segellat de broncal existent per anul.lació de ramal amb formigó en massa HM-20</t>
  </si>
  <si>
    <t>POUS I ARQUETES</t>
  </si>
  <si>
    <t>01.04.03</t>
  </si>
  <si>
    <t>PD35-8GL2</t>
  </si>
  <si>
    <t>Pericó de pas de formigó prefabricat, de 40x40x45 cm cm de mides interiors i 4 cm de gruix, per a evacuació d'aigües residuals, inclosa tapa de formigó prefabricat, col·locat</t>
  </si>
  <si>
    <t>PD35-8GKO</t>
  </si>
  <si>
    <t>Pericó de pas de formigó prefabricat, de 60x60x65 cm cm de mides interiors i 5 cm de gruix, per a evacuació d'aigües residuals, inclosa tapa de formigó prefabricat, col·locat</t>
  </si>
  <si>
    <t>PDK0-EUWL</t>
  </si>
  <si>
    <t>Bastiment quadrat i tapa per a reomplir d'acer inoxidable de 400x400 mm recolzada i fixada amb cargols, per a pericó de serveis, col·locat amb morter</t>
  </si>
  <si>
    <t>PDK1-W8EA</t>
  </si>
  <si>
    <t>Bastiment quadrat i tapa quadrat de fosa dúctil per a pericó de serveis, recolzada, pas lliure de 600x600 mm i classe C250 segons norma UNE-EN 124, col·locada amb morter per a ram de paleta</t>
  </si>
  <si>
    <t>PDB3-IKZJ</t>
  </si>
  <si>
    <t>Solera amb mitja canya de formigó en massa HM - 20 / B / 20 / X0 amb una quantitat de ciment de 200 kg/m3 i relació aigua ciment =&lt; 0.6, de 15 cm de gruix mínim i de planta 1x1 m per a tub de diàmetre 50 cm</t>
  </si>
  <si>
    <t>PDB7-8F56</t>
  </si>
  <si>
    <t>Paret per a pou circular de D= 100 cm, de peces prefabricades de formigó, col·locades amb morter de ciment 1:4</t>
  </si>
  <si>
    <t>PDBE-H98L</t>
  </si>
  <si>
    <t>Brocal per a pou format per un con asimètric de formigó prefabricat de dimensions 100X60X60 cm, amb junt encadellat, col·locat sobre anell de pou de registre, inclús segellat de junts i rebut de graons amb morter mixt 1:2:10, elaborat a l'obra amb formigó de 165 l</t>
  </si>
  <si>
    <t>PDBD-H86M</t>
  </si>
  <si>
    <t>Graó per a pou de registre de polipropilè armat, de 250x350x250 mm i 3 kg de pes, col·locat amb morter de ciment 1:6, elaborat a l'obra</t>
  </si>
  <si>
    <t>PDBF-DFWX</t>
  </si>
  <si>
    <t>Bastiment circular de fosa dúctil per a pou de registre i tapa abatible, pas lliure de 700 mm de diàmetre, cantell de 150 mm i classe D400 segons norma UNE-EN 124, col·locat amb morter, tipus COLUMBIA de Cofunco o equivalent (model 2130)</t>
  </si>
  <si>
    <t>PD58-5YQR</t>
  </si>
  <si>
    <t>Canal de formigó polímer, d'amplària interior 200 mm, amb un pendent del &lt; 1 %, amb perfil lateral, amb reixa de fosa nervada, classe D400 segons norma UNE-EN 1433, fixada amb cargols a la canal, col·locada sobre base de formigó amb solera de 150 mm de gruix i parets de 150 mm de gruix</t>
  </si>
  <si>
    <t>06</t>
  </si>
  <si>
    <t>GESTIÓ DE RESIDUOS</t>
  </si>
  <si>
    <t>01.06</t>
  </si>
  <si>
    <t>P2R2-EU9R</t>
  </si>
  <si>
    <t>Classificació a peu d'obra de residus de construcció o demolició en fraccions segons REAL DECRETO 105/2008, amb mitjans manuals</t>
  </si>
  <si>
    <t>P2R5-DT2V</t>
  </si>
  <si>
    <t>Transport de residus inerts o no especials a instal·lació autoritzada de gestió de residus, amb contenidor de 5 m3 de capacitat</t>
  </si>
  <si>
    <t>P2R5-DT1F</t>
  </si>
  <si>
    <t>Transport de residus a instal·lació autoritzada de gestió de residus, amb camió de 12 t i temps d'espera per a la càrrega a màquina, amb un recorregut de més de 10 i fins a 15 km</t>
  </si>
  <si>
    <t>P2R4-VSRX</t>
  </si>
  <si>
    <t>Càrrega amb mitjans mecànics i transport de terres no contaminades a obra exterior o centre de valorització, amb camió de 7 t, amb un recorregut de més de 5 i fins a 10 km</t>
  </si>
  <si>
    <t>P2RB-HIFS</t>
  </si>
  <si>
    <t>Disposició de terres no contaminades de densitat aparent 1,6 t/m3, a valoritzador de materials naturals excavats amb codi VNME</t>
  </si>
  <si>
    <t>P2RA-EU7H</t>
  </si>
  <si>
    <t>Disposició controlada en centre de reciclatge de residus de formigó inerts amb una densitat 1,45 t/m3, procedents de construcció o demolició, amb codi 17 01 01 segons la Llista Europea de Residus</t>
  </si>
  <si>
    <t>P2RA-EU7E</t>
  </si>
  <si>
    <t>Disposició controlada en centre de reciclatge de residus barrejats inerts amb una densitat 1 t/m3, procedents de construcció o demolició, amb codi 17 01 07 segons la Llista Europea de Residus</t>
  </si>
  <si>
    <t>P2RA-IQGH</t>
  </si>
  <si>
    <t>Disposició controlada en centre de reciclatge de residus de plàstic no perillosos amb una densitat 0,035 t/m3, procedents de construcció o demolició, amb codi 17 02 03 segons la Llista Europea de Residus</t>
  </si>
  <si>
    <t>P2RA-IQGF</t>
  </si>
  <si>
    <t>Disposició controlada en centre de reciclatge de residus de paper i cartró no perillosos amb una densitat 0,04 t/m3, procedents de construcció o demolició, amb codi 15 01 01 segons la Llista Europea de Residus</t>
  </si>
  <si>
    <t>P2RA-IQG9</t>
  </si>
  <si>
    <t>Disposició controlada en centre de reciclatge de residus de fusta no perillosos amb una densitat 0,19 t/m3, procedents de construcció o demolició, amb codi 17 02 01 segons la Llista Europea de Residus</t>
  </si>
  <si>
    <t>07</t>
  </si>
  <si>
    <t>SEGURETAT I SALUT</t>
  </si>
  <si>
    <t>01.07</t>
  </si>
  <si>
    <t>XPA000SS</t>
  </si>
  <si>
    <t>pa</t>
  </si>
  <si>
    <t>Partida alçada de cobrament íntegre per a la seguretat i salut a l'obra. Inclou la senyalització, els tancaments d'obra i tot allò que disposi la implantació del Pla de Seguretat i Salut desenvolupat.</t>
  </si>
  <si>
    <t>08</t>
  </si>
  <si>
    <t>ALTRES</t>
  </si>
  <si>
    <t>01.08</t>
  </si>
  <si>
    <t>P221K-TG43</t>
  </si>
  <si>
    <t>Excavació de cala, per a localització de serveis, amb mitjans manuals i reblert i compactació de terres seleccionades de la pròpia excavació, sense pedres</t>
  </si>
  <si>
    <t>P21Q2-8G00</t>
  </si>
  <si>
    <t>Retirada d'equipament de taula i banc de pic-nic de fusta convencional de fins a 2,5 m de llargària, enderroc de daus de formigó, i posterior recol.locació, que es pot veure afectat per les obres de contruccio del noou col.lector</t>
  </si>
  <si>
    <t>PA001</t>
  </si>
  <si>
    <t>PA</t>
  </si>
  <si>
    <t>Partida alçada a justificar corresponent a actuacions necessàries per adaptar les instal.lacions i altres elements afectats durant l'execució dels treballs i/o la reparació de patologies estructurals que puguin detectar-se. L'Ajuntament no s'obliga a executar la partida, nomès es disposarà en cas que es consideri necessària durant l'execució dels treballs prèvia justificació i aprovació per part de la DF.
NOTA: l'import d'aesta unitat d'obra no es podrà modificar i serà la que s'indica al pressupsot del Projecte.</t>
  </si>
  <si>
    <t xml:space="preserve">IMPORT TOTAL DEL PRESSUPOST : </t>
  </si>
  <si>
    <t>13% D.G.</t>
  </si>
  <si>
    <t>6% B.I.</t>
  </si>
  <si>
    <t>Subtotal</t>
  </si>
  <si>
    <t>21%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</si>
</sst>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##,###,##0.00"/>
    <numFmt numFmtId="165" formatCode="###,###,##0.000"/>
    <numFmt numFmtId="166" formatCode="#,##0.00\ [$€-403];\-#,##0.00\ [$€-403]"/>
    <numFmt numFmtId="167" formatCode="#,##0.00\ &quot;€&quot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Border="0" applyAlignment="0"/>
  </cellStyleXfs>
  <cellXfs count="21">
    <xf numFmtId="0" fontId="0" fillId="0" borderId="0" xfId="0"/>
    <xf numFmtId="0" fontId="2" fillId="0" borderId="0" xfId="2"/>
    <xf numFmtId="0" fontId="3" fillId="0" borderId="0" xfId="2" applyFont="1"/>
    <xf numFmtId="0" fontId="2" fillId="2" borderId="0" xfId="2" applyFill="1"/>
    <xf numFmtId="0" fontId="4" fillId="2" borderId="0" xfId="2" applyFont="1" applyFill="1" applyAlignment="1">
      <alignment horizontal="center"/>
    </xf>
    <xf numFmtId="0" fontId="5" fillId="3" borderId="0" xfId="2" applyFont="1" applyFill="1" applyAlignment="1">
      <alignment horizontal="right"/>
    </xf>
    <xf numFmtId="0" fontId="5" fillId="0" borderId="0" xfId="2" applyFont="1"/>
    <xf numFmtId="49" fontId="5" fillId="0" borderId="0" xfId="2" applyNumberFormat="1" applyFont="1"/>
    <xf numFmtId="0" fontId="3" fillId="0" borderId="0" xfId="2" applyFont="1" applyAlignment="1">
      <alignment vertical="top"/>
    </xf>
    <xf numFmtId="49" fontId="3" fillId="0" borderId="0" xfId="2" applyNumberFormat="1" applyFont="1" applyAlignment="1">
      <alignment vertical="top"/>
    </xf>
    <xf numFmtId="0" fontId="3" fillId="0" borderId="0" xfId="2" applyFont="1" applyAlignment="1">
      <alignment vertical="top" wrapText="1"/>
    </xf>
    <xf numFmtId="164" fontId="3" fillId="0" borderId="0" xfId="2" applyNumberFormat="1" applyFont="1" applyAlignment="1" applyProtection="1">
      <alignment vertical="top"/>
      <protection locked="0"/>
    </xf>
    <xf numFmtId="165" fontId="3" fillId="0" borderId="0" xfId="2" applyNumberFormat="1" applyFont="1" applyAlignment="1">
      <alignment vertical="top"/>
    </xf>
    <xf numFmtId="164" fontId="3" fillId="0" borderId="0" xfId="2" applyNumberFormat="1" applyFont="1" applyAlignment="1">
      <alignment vertical="top"/>
    </xf>
    <xf numFmtId="164" fontId="5" fillId="0" borderId="0" xfId="2" applyNumberFormat="1" applyFont="1"/>
    <xf numFmtId="164" fontId="3" fillId="4" borderId="0" xfId="2" applyNumberFormat="1" applyFont="1" applyFill="1" applyAlignment="1" applyProtection="1">
      <alignment vertical="top"/>
      <protection locked="0"/>
    </xf>
    <xf numFmtId="0" fontId="6" fillId="0" borderId="0" xfId="2" applyFont="1"/>
    <xf numFmtId="166" fontId="6" fillId="0" borderId="0" xfId="1" applyNumberFormat="1" applyFont="1" applyAlignment="1">
      <alignment horizontal="right"/>
    </xf>
    <xf numFmtId="167" fontId="7" fillId="0" borderId="0" xfId="0" applyNumberFormat="1" applyFont="1"/>
    <xf numFmtId="167" fontId="7" fillId="0" borderId="1" xfId="0" applyNumberFormat="1" applyFont="1" applyBorder="1"/>
    <xf numFmtId="167" fontId="8" fillId="0" borderId="0" xfId="0" applyNumberFormat="1" applyFont="1"/>
  </cellXfs>
  <cellStyles count="3">
    <cellStyle name="Moneda" xfId="1" builtinId="4"/>
    <cellStyle name="Normal" xfId="0" builtinId="0"/>
    <cellStyle name="Normal 2" xfId="2" xr:uid="{10C95A2A-BDE2-4FE4-A023-D9FB21ADED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81C5F-7C0E-49FC-86DB-FC42F6F11BD7}">
  <dimension ref="A1:H136"/>
  <sheetViews>
    <sheetView tabSelected="1" workbookViewId="0">
      <pane ySplit="8" topLeftCell="A23" activePane="bottomLeft" state="frozenSplit"/>
      <selection pane="bottomLeft" activeCell="F127" sqref="F127"/>
    </sheetView>
  </sheetViews>
  <sheetFormatPr baseColWidth="10" defaultColWidth="9.140625" defaultRowHeight="15" x14ac:dyDescent="0.25"/>
  <cols>
    <col min="1" max="1" width="7" style="1" bestFit="1" customWidth="1"/>
    <col min="2" max="2" width="3.42578125" style="1" customWidth="1"/>
    <col min="3" max="3" width="10" style="1" bestFit="1" customWidth="1"/>
    <col min="4" max="4" width="4.42578125" style="1" customWidth="1"/>
    <col min="5" max="5" width="48.7109375" style="1" customWidth="1"/>
    <col min="6" max="8" width="12.7109375" style="1" customWidth="1"/>
    <col min="9" max="16384" width="9.140625" style="1"/>
  </cols>
  <sheetData>
    <row r="1" spans="1:8" x14ac:dyDescent="0.25">
      <c r="E1" s="2" t="s">
        <v>0</v>
      </c>
      <c r="F1" s="2" t="s">
        <v>0</v>
      </c>
      <c r="G1" s="2" t="s">
        <v>0</v>
      </c>
      <c r="H1" s="2" t="s">
        <v>0</v>
      </c>
    </row>
    <row r="2" spans="1:8" x14ac:dyDescent="0.25">
      <c r="E2" s="2" t="s">
        <v>1</v>
      </c>
      <c r="F2" s="2" t="s">
        <v>1</v>
      </c>
      <c r="G2" s="2" t="s">
        <v>1</v>
      </c>
      <c r="H2" s="2" t="s">
        <v>1</v>
      </c>
    </row>
    <row r="3" spans="1:8" x14ac:dyDescent="0.25">
      <c r="E3" s="2" t="s">
        <v>2</v>
      </c>
      <c r="F3" s="2" t="s">
        <v>2</v>
      </c>
      <c r="G3" s="2" t="s">
        <v>2</v>
      </c>
      <c r="H3" s="2" t="s">
        <v>2</v>
      </c>
    </row>
    <row r="4" spans="1:8" x14ac:dyDescent="0.25">
      <c r="E4" s="2"/>
      <c r="F4" s="2"/>
      <c r="G4" s="2"/>
      <c r="H4" s="2"/>
    </row>
    <row r="6" spans="1:8" ht="18.75" x14ac:dyDescent="0.3">
      <c r="C6" s="3"/>
      <c r="D6" s="3"/>
      <c r="E6" s="4" t="s">
        <v>3</v>
      </c>
      <c r="F6" s="3"/>
      <c r="G6" s="3"/>
      <c r="H6" s="3"/>
    </row>
    <row r="8" spans="1:8" x14ac:dyDescent="0.25">
      <c r="F8" s="5" t="s">
        <v>4</v>
      </c>
      <c r="G8" s="5" t="s">
        <v>5</v>
      </c>
      <c r="H8" s="5" t="s">
        <v>6</v>
      </c>
    </row>
    <row r="10" spans="1:8" x14ac:dyDescent="0.25">
      <c r="C10" s="6" t="s">
        <v>7</v>
      </c>
      <c r="D10" s="7" t="s">
        <v>8</v>
      </c>
      <c r="E10" s="6" t="s">
        <v>9</v>
      </c>
    </row>
    <row r="11" spans="1:8" x14ac:dyDescent="0.25">
      <c r="C11" s="6" t="s">
        <v>10</v>
      </c>
      <c r="D11" s="7" t="s">
        <v>11</v>
      </c>
      <c r="E11" s="6" t="s">
        <v>12</v>
      </c>
    </row>
    <row r="13" spans="1:8" ht="78.75" x14ac:dyDescent="0.25">
      <c r="A13" s="8" t="s">
        <v>13</v>
      </c>
      <c r="B13" s="8">
        <v>1</v>
      </c>
      <c r="C13" s="8" t="s">
        <v>14</v>
      </c>
      <c r="D13" s="9" t="s">
        <v>15</v>
      </c>
      <c r="E13" s="10" t="s">
        <v>16</v>
      </c>
      <c r="F13" s="11"/>
      <c r="G13" s="12"/>
      <c r="H13" s="13"/>
    </row>
    <row r="14" spans="1:8" ht="78.75" x14ac:dyDescent="0.25">
      <c r="A14" s="8" t="s">
        <v>13</v>
      </c>
      <c r="B14" s="8">
        <v>2</v>
      </c>
      <c r="C14" s="8" t="s">
        <v>17</v>
      </c>
      <c r="D14" s="9" t="s">
        <v>18</v>
      </c>
      <c r="E14" s="10" t="s">
        <v>19</v>
      </c>
      <c r="F14" s="11"/>
      <c r="G14" s="12"/>
      <c r="H14" s="13"/>
    </row>
    <row r="15" spans="1:8" ht="67.5" x14ac:dyDescent="0.25">
      <c r="A15" s="8" t="s">
        <v>13</v>
      </c>
      <c r="B15" s="8">
        <v>3</v>
      </c>
      <c r="C15" s="8" t="s">
        <v>20</v>
      </c>
      <c r="D15" s="9" t="s">
        <v>21</v>
      </c>
      <c r="E15" s="10" t="s">
        <v>22</v>
      </c>
      <c r="F15" s="11"/>
      <c r="G15" s="12"/>
      <c r="H15" s="13"/>
    </row>
    <row r="16" spans="1:8" ht="123.75" x14ac:dyDescent="0.25">
      <c r="A16" s="8" t="s">
        <v>13</v>
      </c>
      <c r="B16" s="8">
        <v>4</v>
      </c>
      <c r="C16" s="8" t="s">
        <v>23</v>
      </c>
      <c r="D16" s="9" t="s">
        <v>24</v>
      </c>
      <c r="E16" s="10" t="s">
        <v>25</v>
      </c>
      <c r="F16" s="11"/>
      <c r="G16" s="12"/>
      <c r="H16" s="13"/>
    </row>
    <row r="17" spans="1:8" ht="112.5" x14ac:dyDescent="0.25">
      <c r="A17" s="8" t="s">
        <v>13</v>
      </c>
      <c r="B17" s="8">
        <v>5</v>
      </c>
      <c r="C17" s="8" t="s">
        <v>26</v>
      </c>
      <c r="D17" s="9" t="s">
        <v>27</v>
      </c>
      <c r="E17" s="10" t="s">
        <v>28</v>
      </c>
      <c r="F17" s="11"/>
      <c r="G17" s="12"/>
      <c r="H17" s="13"/>
    </row>
    <row r="18" spans="1:8" ht="67.5" x14ac:dyDescent="0.25">
      <c r="A18" s="8" t="s">
        <v>13</v>
      </c>
      <c r="B18" s="8">
        <v>6</v>
      </c>
      <c r="C18" s="8" t="s">
        <v>29</v>
      </c>
      <c r="D18" s="9" t="s">
        <v>30</v>
      </c>
      <c r="E18" s="10" t="s">
        <v>31</v>
      </c>
      <c r="F18" s="11"/>
      <c r="G18" s="12"/>
      <c r="H18" s="13"/>
    </row>
    <row r="19" spans="1:8" ht="33.75" x14ac:dyDescent="0.25">
      <c r="A19" s="8" t="s">
        <v>13</v>
      </c>
      <c r="B19" s="8">
        <v>7</v>
      </c>
      <c r="C19" s="8" t="s">
        <v>32</v>
      </c>
      <c r="D19" s="9" t="s">
        <v>33</v>
      </c>
      <c r="E19" s="10" t="s">
        <v>34</v>
      </c>
      <c r="F19" s="11"/>
      <c r="G19" s="12"/>
      <c r="H19" s="13"/>
    </row>
    <row r="20" spans="1:8" x14ac:dyDescent="0.25">
      <c r="E20" s="6"/>
      <c r="F20" s="6"/>
      <c r="G20" s="6"/>
      <c r="H20" s="14"/>
    </row>
    <row r="22" spans="1:8" x14ac:dyDescent="0.25">
      <c r="C22" s="6" t="s">
        <v>7</v>
      </c>
      <c r="D22" s="7" t="s">
        <v>8</v>
      </c>
      <c r="E22" s="6" t="s">
        <v>9</v>
      </c>
    </row>
    <row r="23" spans="1:8" x14ac:dyDescent="0.25">
      <c r="C23" s="6" t="s">
        <v>10</v>
      </c>
      <c r="D23" s="7" t="s">
        <v>8</v>
      </c>
      <c r="E23" s="6" t="s">
        <v>35</v>
      </c>
    </row>
    <row r="25" spans="1:8" ht="22.5" x14ac:dyDescent="0.25">
      <c r="A25" s="8" t="s">
        <v>36</v>
      </c>
      <c r="B25" s="8">
        <v>1</v>
      </c>
      <c r="C25" s="8" t="s">
        <v>37</v>
      </c>
      <c r="D25" s="9" t="s">
        <v>38</v>
      </c>
      <c r="E25" s="10" t="s">
        <v>39</v>
      </c>
      <c r="F25" s="15"/>
      <c r="G25" s="12">
        <v>41</v>
      </c>
      <c r="H25" s="13">
        <f t="shared" ref="H25:H32" si="0">ROUND(ROUND(F25,2)*ROUND(G25,3),2)</f>
        <v>0</v>
      </c>
    </row>
    <row r="26" spans="1:8" ht="33.75" x14ac:dyDescent="0.25">
      <c r="A26" s="8" t="s">
        <v>36</v>
      </c>
      <c r="B26" s="8">
        <v>2</v>
      </c>
      <c r="C26" s="8" t="s">
        <v>40</v>
      </c>
      <c r="D26" s="9" t="s">
        <v>38</v>
      </c>
      <c r="E26" s="10" t="s">
        <v>41</v>
      </c>
      <c r="F26" s="15"/>
      <c r="G26" s="12">
        <v>17</v>
      </c>
      <c r="H26" s="13">
        <f t="shared" si="0"/>
        <v>0</v>
      </c>
    </row>
    <row r="27" spans="1:8" ht="33.75" x14ac:dyDescent="0.25">
      <c r="A27" s="8" t="s">
        <v>36</v>
      </c>
      <c r="B27" s="8">
        <v>3</v>
      </c>
      <c r="C27" s="8" t="s">
        <v>42</v>
      </c>
      <c r="D27" s="9" t="s">
        <v>43</v>
      </c>
      <c r="E27" s="10" t="s">
        <v>44</v>
      </c>
      <c r="F27" s="15"/>
      <c r="G27" s="12">
        <v>108.8</v>
      </c>
      <c r="H27" s="13">
        <f t="shared" si="0"/>
        <v>0</v>
      </c>
    </row>
    <row r="28" spans="1:8" ht="45" x14ac:dyDescent="0.25">
      <c r="A28" s="8" t="s">
        <v>36</v>
      </c>
      <c r="B28" s="8">
        <v>4</v>
      </c>
      <c r="C28" s="8" t="s">
        <v>45</v>
      </c>
      <c r="D28" s="9" t="s">
        <v>43</v>
      </c>
      <c r="E28" s="10" t="s">
        <v>46</v>
      </c>
      <c r="F28" s="15"/>
      <c r="G28" s="12">
        <v>41</v>
      </c>
      <c r="H28" s="13">
        <f t="shared" si="0"/>
        <v>0</v>
      </c>
    </row>
    <row r="29" spans="1:8" ht="22.5" x14ac:dyDescent="0.25">
      <c r="A29" s="8" t="s">
        <v>36</v>
      </c>
      <c r="B29" s="8">
        <v>5</v>
      </c>
      <c r="C29" s="8" t="s">
        <v>47</v>
      </c>
      <c r="D29" s="9" t="s">
        <v>38</v>
      </c>
      <c r="E29" s="10" t="s">
        <v>48</v>
      </c>
      <c r="F29" s="15"/>
      <c r="G29" s="12">
        <v>32.799999999999997</v>
      </c>
      <c r="H29" s="13">
        <f t="shared" si="0"/>
        <v>0</v>
      </c>
    </row>
    <row r="30" spans="1:8" ht="22.5" x14ac:dyDescent="0.25">
      <c r="A30" s="8" t="s">
        <v>36</v>
      </c>
      <c r="B30" s="8">
        <v>6</v>
      </c>
      <c r="C30" s="8" t="s">
        <v>49</v>
      </c>
      <c r="D30" s="9" t="s">
        <v>38</v>
      </c>
      <c r="E30" s="10" t="s">
        <v>50</v>
      </c>
      <c r="F30" s="15"/>
      <c r="G30" s="12">
        <v>56</v>
      </c>
      <c r="H30" s="13">
        <f t="shared" si="0"/>
        <v>0</v>
      </c>
    </row>
    <row r="31" spans="1:8" ht="22.5" x14ac:dyDescent="0.25">
      <c r="A31" s="8" t="s">
        <v>36</v>
      </c>
      <c r="B31" s="8">
        <v>7</v>
      </c>
      <c r="C31" s="8" t="s">
        <v>51</v>
      </c>
      <c r="D31" s="9" t="s">
        <v>38</v>
      </c>
      <c r="E31" s="10" t="s">
        <v>52</v>
      </c>
      <c r="F31" s="15"/>
      <c r="G31" s="12">
        <v>2</v>
      </c>
      <c r="H31" s="13">
        <f t="shared" si="0"/>
        <v>0</v>
      </c>
    </row>
    <row r="32" spans="1:8" ht="22.5" x14ac:dyDescent="0.25">
      <c r="A32" s="8" t="s">
        <v>36</v>
      </c>
      <c r="B32" s="8">
        <v>8</v>
      </c>
      <c r="C32" s="8" t="s">
        <v>53</v>
      </c>
      <c r="D32" s="9" t="s">
        <v>43</v>
      </c>
      <c r="E32" s="10" t="s">
        <v>54</v>
      </c>
      <c r="F32" s="15"/>
      <c r="G32" s="12">
        <v>4</v>
      </c>
      <c r="H32" s="13">
        <f t="shared" si="0"/>
        <v>0</v>
      </c>
    </row>
    <row r="33" spans="1:8" x14ac:dyDescent="0.25">
      <c r="E33" s="6" t="s">
        <v>55</v>
      </c>
      <c r="F33" s="6"/>
      <c r="G33" s="6"/>
      <c r="H33" s="14">
        <f>SUM(H25:H32)</f>
        <v>0</v>
      </c>
    </row>
    <row r="35" spans="1:8" x14ac:dyDescent="0.25">
      <c r="C35" s="6" t="s">
        <v>7</v>
      </c>
      <c r="D35" s="7" t="s">
        <v>8</v>
      </c>
      <c r="E35" s="6" t="s">
        <v>9</v>
      </c>
    </row>
    <row r="36" spans="1:8" x14ac:dyDescent="0.25">
      <c r="C36" s="6" t="s">
        <v>10</v>
      </c>
      <c r="D36" s="7" t="s">
        <v>56</v>
      </c>
      <c r="E36" s="6" t="s">
        <v>57</v>
      </c>
    </row>
    <row r="37" spans="1:8" x14ac:dyDescent="0.25">
      <c r="C37" s="6" t="s">
        <v>58</v>
      </c>
      <c r="D37" s="7" t="s">
        <v>8</v>
      </c>
      <c r="E37" s="6" t="s">
        <v>59</v>
      </c>
    </row>
    <row r="39" spans="1:8" ht="33.75" x14ac:dyDescent="0.25">
      <c r="A39" s="8" t="s">
        <v>60</v>
      </c>
      <c r="B39" s="8">
        <v>1</v>
      </c>
      <c r="C39" s="8" t="s">
        <v>61</v>
      </c>
      <c r="D39" s="9" t="s">
        <v>62</v>
      </c>
      <c r="E39" s="10" t="s">
        <v>63</v>
      </c>
      <c r="F39" s="15"/>
      <c r="G39" s="12">
        <v>3.9119999999999999</v>
      </c>
      <c r="H39" s="13">
        <f t="shared" ref="H39:H44" si="1">ROUND(ROUND(F39,2)*ROUND(G39,3),2)</f>
        <v>0</v>
      </c>
    </row>
    <row r="40" spans="1:8" ht="22.5" x14ac:dyDescent="0.25">
      <c r="A40" s="8" t="s">
        <v>60</v>
      </c>
      <c r="B40" s="8">
        <v>2</v>
      </c>
      <c r="C40" s="8" t="s">
        <v>64</v>
      </c>
      <c r="D40" s="9" t="s">
        <v>43</v>
      </c>
      <c r="E40" s="10" t="s">
        <v>65</v>
      </c>
      <c r="F40" s="15"/>
      <c r="G40" s="12">
        <v>106</v>
      </c>
      <c r="H40" s="13">
        <f t="shared" si="1"/>
        <v>0</v>
      </c>
    </row>
    <row r="41" spans="1:8" x14ac:dyDescent="0.25">
      <c r="A41" s="8" t="s">
        <v>60</v>
      </c>
      <c r="B41" s="8">
        <v>3</v>
      </c>
      <c r="C41" s="8" t="s">
        <v>66</v>
      </c>
      <c r="D41" s="9" t="s">
        <v>43</v>
      </c>
      <c r="E41" s="10" t="s">
        <v>67</v>
      </c>
      <c r="F41" s="15"/>
      <c r="G41" s="12">
        <v>4</v>
      </c>
      <c r="H41" s="13">
        <f t="shared" si="1"/>
        <v>0</v>
      </c>
    </row>
    <row r="42" spans="1:8" ht="33.75" x14ac:dyDescent="0.25">
      <c r="A42" s="8" t="s">
        <v>60</v>
      </c>
      <c r="B42" s="8">
        <v>4</v>
      </c>
      <c r="C42" s="8" t="s">
        <v>68</v>
      </c>
      <c r="D42" s="9" t="s">
        <v>62</v>
      </c>
      <c r="E42" s="10" t="s">
        <v>69</v>
      </c>
      <c r="F42" s="15"/>
      <c r="G42" s="12">
        <v>5</v>
      </c>
      <c r="H42" s="13">
        <f t="shared" si="1"/>
        <v>0</v>
      </c>
    </row>
    <row r="43" spans="1:8" ht="33.75" x14ac:dyDescent="0.25">
      <c r="A43" s="8" t="s">
        <v>60</v>
      </c>
      <c r="B43" s="8">
        <v>5</v>
      </c>
      <c r="C43" s="8" t="s">
        <v>70</v>
      </c>
      <c r="D43" s="9" t="s">
        <v>43</v>
      </c>
      <c r="E43" s="10" t="s">
        <v>71</v>
      </c>
      <c r="F43" s="15"/>
      <c r="G43" s="12">
        <v>10</v>
      </c>
      <c r="H43" s="13">
        <f t="shared" si="1"/>
        <v>0</v>
      </c>
    </row>
    <row r="44" spans="1:8" ht="33.75" x14ac:dyDescent="0.25">
      <c r="A44" s="8" t="s">
        <v>60</v>
      </c>
      <c r="B44" s="8">
        <v>6</v>
      </c>
      <c r="C44" s="8" t="s">
        <v>72</v>
      </c>
      <c r="D44" s="9" t="s">
        <v>43</v>
      </c>
      <c r="E44" s="10" t="s">
        <v>73</v>
      </c>
      <c r="F44" s="15"/>
      <c r="G44" s="12">
        <v>38</v>
      </c>
      <c r="H44" s="13">
        <f t="shared" si="1"/>
        <v>0</v>
      </c>
    </row>
    <row r="45" spans="1:8" x14ac:dyDescent="0.25">
      <c r="E45" s="6" t="s">
        <v>55</v>
      </c>
      <c r="F45" s="6"/>
      <c r="G45" s="6"/>
      <c r="H45" s="14">
        <f>SUM(H39:H44)</f>
        <v>0</v>
      </c>
    </row>
    <row r="47" spans="1:8" x14ac:dyDescent="0.25">
      <c r="C47" s="6" t="s">
        <v>7</v>
      </c>
      <c r="D47" s="7" t="s">
        <v>8</v>
      </c>
      <c r="E47" s="6" t="s">
        <v>9</v>
      </c>
    </row>
    <row r="48" spans="1:8" x14ac:dyDescent="0.25">
      <c r="C48" s="6" t="s">
        <v>10</v>
      </c>
      <c r="D48" s="7" t="s">
        <v>56</v>
      </c>
      <c r="E48" s="6" t="s">
        <v>57</v>
      </c>
    </row>
    <row r="49" spans="1:8" x14ac:dyDescent="0.25">
      <c r="C49" s="6" t="s">
        <v>58</v>
      </c>
      <c r="D49" s="7" t="s">
        <v>74</v>
      </c>
      <c r="E49" s="6" t="s">
        <v>75</v>
      </c>
    </row>
    <row r="51" spans="1:8" ht="56.25" x14ac:dyDescent="0.25">
      <c r="A51" s="8" t="s">
        <v>76</v>
      </c>
      <c r="B51" s="8">
        <v>1</v>
      </c>
      <c r="C51" s="8" t="s">
        <v>77</v>
      </c>
      <c r="D51" s="9" t="s">
        <v>43</v>
      </c>
      <c r="E51" s="10" t="s">
        <v>78</v>
      </c>
      <c r="F51" s="15"/>
      <c r="G51" s="12">
        <v>10</v>
      </c>
      <c r="H51" s="13">
        <f t="shared" ref="H51:H60" si="2">ROUND(ROUND(F51,2)*ROUND(G51,3),2)</f>
        <v>0</v>
      </c>
    </row>
    <row r="52" spans="1:8" ht="33.75" x14ac:dyDescent="0.25">
      <c r="A52" s="8" t="s">
        <v>76</v>
      </c>
      <c r="B52" s="8">
        <v>2</v>
      </c>
      <c r="C52" s="8" t="s">
        <v>79</v>
      </c>
      <c r="D52" s="9" t="s">
        <v>43</v>
      </c>
      <c r="E52" s="10" t="s">
        <v>80</v>
      </c>
      <c r="F52" s="15"/>
      <c r="G52" s="12">
        <v>42</v>
      </c>
      <c r="H52" s="13">
        <f t="shared" si="2"/>
        <v>0</v>
      </c>
    </row>
    <row r="53" spans="1:8" ht="45" x14ac:dyDescent="0.25">
      <c r="A53" s="8" t="s">
        <v>76</v>
      </c>
      <c r="B53" s="8">
        <v>3</v>
      </c>
      <c r="C53" s="8" t="s">
        <v>81</v>
      </c>
      <c r="D53" s="9" t="s">
        <v>43</v>
      </c>
      <c r="E53" s="10" t="s">
        <v>82</v>
      </c>
      <c r="F53" s="15"/>
      <c r="G53" s="12">
        <v>136</v>
      </c>
      <c r="H53" s="13">
        <f t="shared" si="2"/>
        <v>0</v>
      </c>
    </row>
    <row r="54" spans="1:8" ht="33.75" x14ac:dyDescent="0.25">
      <c r="A54" s="8" t="s">
        <v>76</v>
      </c>
      <c r="B54" s="8">
        <v>4</v>
      </c>
      <c r="C54" s="8" t="s">
        <v>83</v>
      </c>
      <c r="D54" s="9" t="s">
        <v>43</v>
      </c>
      <c r="E54" s="10" t="s">
        <v>84</v>
      </c>
      <c r="F54" s="15"/>
      <c r="G54" s="12">
        <v>106</v>
      </c>
      <c r="H54" s="13">
        <f t="shared" si="2"/>
        <v>0</v>
      </c>
    </row>
    <row r="55" spans="1:8" ht="22.5" x14ac:dyDescent="0.25">
      <c r="A55" s="8" t="s">
        <v>76</v>
      </c>
      <c r="B55" s="8">
        <v>5</v>
      </c>
      <c r="C55" s="8" t="s">
        <v>85</v>
      </c>
      <c r="D55" s="9" t="s">
        <v>62</v>
      </c>
      <c r="E55" s="10" t="s">
        <v>86</v>
      </c>
      <c r="F55" s="15"/>
      <c r="G55" s="12">
        <v>9.9</v>
      </c>
      <c r="H55" s="13">
        <f t="shared" si="2"/>
        <v>0</v>
      </c>
    </row>
    <row r="56" spans="1:8" ht="22.5" x14ac:dyDescent="0.25">
      <c r="A56" s="8" t="s">
        <v>76</v>
      </c>
      <c r="B56" s="8">
        <v>6</v>
      </c>
      <c r="C56" s="8" t="s">
        <v>87</v>
      </c>
      <c r="D56" s="9" t="s">
        <v>38</v>
      </c>
      <c r="E56" s="10" t="s">
        <v>88</v>
      </c>
      <c r="F56" s="15"/>
      <c r="G56" s="12">
        <v>30.5</v>
      </c>
      <c r="H56" s="13">
        <f t="shared" si="2"/>
        <v>0</v>
      </c>
    </row>
    <row r="57" spans="1:8" ht="67.5" x14ac:dyDescent="0.25">
      <c r="A57" s="8" t="s">
        <v>76</v>
      </c>
      <c r="B57" s="8">
        <v>7</v>
      </c>
      <c r="C57" s="8" t="s">
        <v>89</v>
      </c>
      <c r="D57" s="9" t="s">
        <v>38</v>
      </c>
      <c r="E57" s="10" t="s">
        <v>90</v>
      </c>
      <c r="F57" s="15"/>
      <c r="G57" s="12">
        <v>17</v>
      </c>
      <c r="H57" s="13">
        <f t="shared" si="2"/>
        <v>0</v>
      </c>
    </row>
    <row r="58" spans="1:8" ht="45" x14ac:dyDescent="0.25">
      <c r="A58" s="8" t="s">
        <v>76</v>
      </c>
      <c r="B58" s="8">
        <v>8</v>
      </c>
      <c r="C58" s="8" t="s">
        <v>91</v>
      </c>
      <c r="D58" s="9" t="s">
        <v>38</v>
      </c>
      <c r="E58" s="10" t="s">
        <v>92</v>
      </c>
      <c r="F58" s="15"/>
      <c r="G58" s="12">
        <v>44.8</v>
      </c>
      <c r="H58" s="13">
        <f t="shared" si="2"/>
        <v>0</v>
      </c>
    </row>
    <row r="59" spans="1:8" ht="67.5" x14ac:dyDescent="0.25">
      <c r="A59" s="8" t="s">
        <v>76</v>
      </c>
      <c r="B59" s="8">
        <v>9</v>
      </c>
      <c r="C59" s="8" t="s">
        <v>93</v>
      </c>
      <c r="D59" s="9" t="s">
        <v>38</v>
      </c>
      <c r="E59" s="10" t="s">
        <v>94</v>
      </c>
      <c r="F59" s="15"/>
      <c r="G59" s="12">
        <v>5</v>
      </c>
      <c r="H59" s="13">
        <f t="shared" si="2"/>
        <v>0</v>
      </c>
    </row>
    <row r="60" spans="1:8" ht="33.75" x14ac:dyDescent="0.25">
      <c r="A60" s="8" t="s">
        <v>76</v>
      </c>
      <c r="B60" s="8">
        <v>10</v>
      </c>
      <c r="C60" s="8" t="s">
        <v>95</v>
      </c>
      <c r="D60" s="9" t="s">
        <v>96</v>
      </c>
      <c r="E60" s="10" t="s">
        <v>97</v>
      </c>
      <c r="F60" s="15"/>
      <c r="G60" s="12">
        <v>82.625</v>
      </c>
      <c r="H60" s="13">
        <f t="shared" si="2"/>
        <v>0</v>
      </c>
    </row>
    <row r="61" spans="1:8" x14ac:dyDescent="0.25">
      <c r="E61" s="6" t="s">
        <v>55</v>
      </c>
      <c r="F61" s="6"/>
      <c r="G61" s="6"/>
      <c r="H61" s="14">
        <f>SUM(H51:H60)</f>
        <v>0</v>
      </c>
    </row>
    <row r="63" spans="1:8" x14ac:dyDescent="0.25">
      <c r="C63" s="6" t="s">
        <v>7</v>
      </c>
      <c r="D63" s="7" t="s">
        <v>8</v>
      </c>
      <c r="E63" s="6" t="s">
        <v>9</v>
      </c>
    </row>
    <row r="64" spans="1:8" x14ac:dyDescent="0.25">
      <c r="C64" s="6" t="s">
        <v>10</v>
      </c>
      <c r="D64" s="7" t="s">
        <v>98</v>
      </c>
      <c r="E64" s="6" t="s">
        <v>99</v>
      </c>
    </row>
    <row r="65" spans="1:8" x14ac:dyDescent="0.25">
      <c r="C65" s="6" t="s">
        <v>58</v>
      </c>
      <c r="D65" s="7" t="s">
        <v>8</v>
      </c>
      <c r="E65" s="6" t="s">
        <v>100</v>
      </c>
    </row>
    <row r="67" spans="1:8" ht="67.5" x14ac:dyDescent="0.25">
      <c r="A67" s="8" t="s">
        <v>101</v>
      </c>
      <c r="B67" s="8">
        <v>1</v>
      </c>
      <c r="C67" s="8" t="s">
        <v>102</v>
      </c>
      <c r="D67" s="9" t="s">
        <v>62</v>
      </c>
      <c r="E67" s="10" t="s">
        <v>103</v>
      </c>
      <c r="F67" s="15"/>
      <c r="G67" s="12">
        <v>152.55000000000001</v>
      </c>
      <c r="H67" s="13">
        <f t="shared" ref="H67:H74" si="3">ROUND(ROUND(F67,2)*ROUND(G67,3),2)</f>
        <v>0</v>
      </c>
    </row>
    <row r="68" spans="1:8" ht="67.5" x14ac:dyDescent="0.25">
      <c r="A68" s="8" t="s">
        <v>101</v>
      </c>
      <c r="B68" s="8">
        <v>2</v>
      </c>
      <c r="C68" s="8" t="s">
        <v>104</v>
      </c>
      <c r="D68" s="9" t="s">
        <v>62</v>
      </c>
      <c r="E68" s="10" t="s">
        <v>105</v>
      </c>
      <c r="F68" s="15"/>
      <c r="G68" s="12">
        <v>35.479999999999997</v>
      </c>
      <c r="H68" s="13">
        <f t="shared" si="3"/>
        <v>0</v>
      </c>
    </row>
    <row r="69" spans="1:8" ht="67.5" x14ac:dyDescent="0.25">
      <c r="A69" s="8" t="s">
        <v>101</v>
      </c>
      <c r="B69" s="8">
        <v>3</v>
      </c>
      <c r="C69" s="8" t="s">
        <v>106</v>
      </c>
      <c r="D69" s="9" t="s">
        <v>43</v>
      </c>
      <c r="E69" s="10" t="s">
        <v>107</v>
      </c>
      <c r="F69" s="15"/>
      <c r="G69" s="12">
        <v>71.150000000000006</v>
      </c>
      <c r="H69" s="13">
        <f t="shared" si="3"/>
        <v>0</v>
      </c>
    </row>
    <row r="70" spans="1:8" ht="45" x14ac:dyDescent="0.25">
      <c r="A70" s="8" t="s">
        <v>101</v>
      </c>
      <c r="B70" s="8">
        <v>4</v>
      </c>
      <c r="C70" s="8" t="s">
        <v>108</v>
      </c>
      <c r="D70" s="9" t="s">
        <v>62</v>
      </c>
      <c r="E70" s="10" t="s">
        <v>109</v>
      </c>
      <c r="F70" s="15"/>
      <c r="G70" s="12">
        <v>139.05000000000001</v>
      </c>
      <c r="H70" s="13">
        <f t="shared" si="3"/>
        <v>0</v>
      </c>
    </row>
    <row r="71" spans="1:8" ht="33.75" x14ac:dyDescent="0.25">
      <c r="A71" s="8" t="s">
        <v>101</v>
      </c>
      <c r="B71" s="8">
        <v>5</v>
      </c>
      <c r="C71" s="8" t="s">
        <v>110</v>
      </c>
      <c r="D71" s="9" t="s">
        <v>62</v>
      </c>
      <c r="E71" s="10" t="s">
        <v>111</v>
      </c>
      <c r="F71" s="15"/>
      <c r="G71" s="12">
        <v>55.5</v>
      </c>
      <c r="H71" s="13">
        <f t="shared" si="3"/>
        <v>0</v>
      </c>
    </row>
    <row r="72" spans="1:8" ht="33.75" x14ac:dyDescent="0.25">
      <c r="A72" s="8" t="s">
        <v>101</v>
      </c>
      <c r="B72" s="8">
        <v>6</v>
      </c>
      <c r="C72" s="8" t="s">
        <v>112</v>
      </c>
      <c r="D72" s="9" t="s">
        <v>62</v>
      </c>
      <c r="E72" s="10" t="s">
        <v>113</v>
      </c>
      <c r="F72" s="15"/>
      <c r="G72" s="12">
        <v>24.15</v>
      </c>
      <c r="H72" s="13">
        <f t="shared" si="3"/>
        <v>0</v>
      </c>
    </row>
    <row r="73" spans="1:8" ht="22.5" x14ac:dyDescent="0.25">
      <c r="A73" s="8" t="s">
        <v>101</v>
      </c>
      <c r="B73" s="8">
        <v>7</v>
      </c>
      <c r="C73" s="8" t="s">
        <v>114</v>
      </c>
      <c r="D73" s="9" t="s">
        <v>43</v>
      </c>
      <c r="E73" s="10" t="s">
        <v>115</v>
      </c>
      <c r="F73" s="15"/>
      <c r="G73" s="12">
        <v>114</v>
      </c>
      <c r="H73" s="13">
        <f t="shared" si="3"/>
        <v>0</v>
      </c>
    </row>
    <row r="74" spans="1:8" ht="22.5" x14ac:dyDescent="0.25">
      <c r="A74" s="8" t="s">
        <v>101</v>
      </c>
      <c r="B74" s="8">
        <v>8</v>
      </c>
      <c r="C74" s="8" t="s">
        <v>116</v>
      </c>
      <c r="D74" s="9" t="s">
        <v>43</v>
      </c>
      <c r="E74" s="10" t="s">
        <v>117</v>
      </c>
      <c r="F74" s="15"/>
      <c r="G74" s="12">
        <v>336</v>
      </c>
      <c r="H74" s="13">
        <f t="shared" si="3"/>
        <v>0</v>
      </c>
    </row>
    <row r="75" spans="1:8" x14ac:dyDescent="0.25">
      <c r="E75" s="6" t="s">
        <v>55</v>
      </c>
      <c r="F75" s="6"/>
      <c r="G75" s="6"/>
      <c r="H75" s="14">
        <f>SUM(H67:H74)</f>
        <v>0</v>
      </c>
    </row>
    <row r="77" spans="1:8" x14ac:dyDescent="0.25">
      <c r="C77" s="6" t="s">
        <v>7</v>
      </c>
      <c r="D77" s="7" t="s">
        <v>8</v>
      </c>
      <c r="E77" s="6" t="s">
        <v>9</v>
      </c>
    </row>
    <row r="78" spans="1:8" x14ac:dyDescent="0.25">
      <c r="C78" s="6" t="s">
        <v>10</v>
      </c>
      <c r="D78" s="7" t="s">
        <v>98</v>
      </c>
      <c r="E78" s="6" t="s">
        <v>99</v>
      </c>
    </row>
    <row r="79" spans="1:8" x14ac:dyDescent="0.25">
      <c r="C79" s="6" t="s">
        <v>58</v>
      </c>
      <c r="D79" s="7" t="s">
        <v>74</v>
      </c>
      <c r="E79" s="6" t="s">
        <v>118</v>
      </c>
    </row>
    <row r="81" spans="1:8" ht="90" x14ac:dyDescent="0.25">
      <c r="A81" s="8" t="s">
        <v>119</v>
      </c>
      <c r="B81" s="8">
        <v>1</v>
      </c>
      <c r="C81" s="8" t="s">
        <v>120</v>
      </c>
      <c r="D81" s="9" t="s">
        <v>38</v>
      </c>
      <c r="E81" s="10" t="s">
        <v>121</v>
      </c>
      <c r="F81" s="15"/>
      <c r="G81" s="12">
        <v>97.9</v>
      </c>
      <c r="H81" s="13">
        <f>ROUND(ROUND(F81,2)*ROUND(G81,3),2)</f>
        <v>0</v>
      </c>
    </row>
    <row r="82" spans="1:8" ht="90" x14ac:dyDescent="0.25">
      <c r="A82" s="8" t="s">
        <v>119</v>
      </c>
      <c r="B82" s="8">
        <v>2</v>
      </c>
      <c r="C82" s="8" t="s">
        <v>122</v>
      </c>
      <c r="D82" s="9" t="s">
        <v>38</v>
      </c>
      <c r="E82" s="10" t="s">
        <v>123</v>
      </c>
      <c r="F82" s="15"/>
      <c r="G82" s="12">
        <v>11</v>
      </c>
      <c r="H82" s="13">
        <f>ROUND(ROUND(F82,2)*ROUND(G82,3),2)</f>
        <v>0</v>
      </c>
    </row>
    <row r="83" spans="1:8" ht="22.5" x14ac:dyDescent="0.25">
      <c r="A83" s="8" t="s">
        <v>119</v>
      </c>
      <c r="B83" s="8">
        <v>3</v>
      </c>
      <c r="C83" s="8" t="s">
        <v>124</v>
      </c>
      <c r="D83" s="9" t="s">
        <v>96</v>
      </c>
      <c r="E83" s="10" t="s">
        <v>125</v>
      </c>
      <c r="F83" s="15"/>
      <c r="G83" s="12">
        <v>2</v>
      </c>
      <c r="H83" s="13">
        <f>ROUND(ROUND(F83,2)*ROUND(G83,3),2)</f>
        <v>0</v>
      </c>
    </row>
    <row r="84" spans="1:8" x14ac:dyDescent="0.25">
      <c r="E84" s="6" t="s">
        <v>55</v>
      </c>
      <c r="F84" s="6"/>
      <c r="G84" s="6"/>
      <c r="H84" s="14">
        <f>SUM(H81:H83)</f>
        <v>0</v>
      </c>
    </row>
    <row r="86" spans="1:8" x14ac:dyDescent="0.25">
      <c r="C86" s="6" t="s">
        <v>7</v>
      </c>
      <c r="D86" s="7" t="s">
        <v>8</v>
      </c>
      <c r="E86" s="6" t="s">
        <v>9</v>
      </c>
    </row>
    <row r="87" spans="1:8" x14ac:dyDescent="0.25">
      <c r="C87" s="6" t="s">
        <v>10</v>
      </c>
      <c r="D87" s="7" t="s">
        <v>98</v>
      </c>
      <c r="E87" s="6" t="s">
        <v>99</v>
      </c>
    </row>
    <row r="88" spans="1:8" x14ac:dyDescent="0.25">
      <c r="C88" s="6" t="s">
        <v>58</v>
      </c>
      <c r="D88" s="7" t="s">
        <v>56</v>
      </c>
      <c r="E88" s="6" t="s">
        <v>126</v>
      </c>
    </row>
    <row r="90" spans="1:8" ht="33.75" x14ac:dyDescent="0.25">
      <c r="A90" s="8" t="s">
        <v>127</v>
      </c>
      <c r="B90" s="8">
        <v>1</v>
      </c>
      <c r="C90" s="8" t="s">
        <v>128</v>
      </c>
      <c r="D90" s="9" t="s">
        <v>96</v>
      </c>
      <c r="E90" s="10" t="s">
        <v>129</v>
      </c>
      <c r="F90" s="15"/>
      <c r="G90" s="12">
        <v>1</v>
      </c>
      <c r="H90" s="13">
        <f t="shared" ref="H90:H99" si="4">ROUND(ROUND(F90,2)*ROUND(G90,3),2)</f>
        <v>0</v>
      </c>
    </row>
    <row r="91" spans="1:8" ht="33.75" x14ac:dyDescent="0.25">
      <c r="A91" s="8" t="s">
        <v>127</v>
      </c>
      <c r="B91" s="8">
        <v>2</v>
      </c>
      <c r="C91" s="8" t="s">
        <v>130</v>
      </c>
      <c r="D91" s="9" t="s">
        <v>96</v>
      </c>
      <c r="E91" s="10" t="s">
        <v>131</v>
      </c>
      <c r="F91" s="15"/>
      <c r="G91" s="12">
        <v>1</v>
      </c>
      <c r="H91" s="13">
        <f t="shared" si="4"/>
        <v>0</v>
      </c>
    </row>
    <row r="92" spans="1:8" ht="33.75" x14ac:dyDescent="0.25">
      <c r="A92" s="8" t="s">
        <v>127</v>
      </c>
      <c r="B92" s="8">
        <v>3</v>
      </c>
      <c r="C92" s="8" t="s">
        <v>132</v>
      </c>
      <c r="D92" s="9" t="s">
        <v>96</v>
      </c>
      <c r="E92" s="10" t="s">
        <v>133</v>
      </c>
      <c r="F92" s="15"/>
      <c r="G92" s="12">
        <v>1</v>
      </c>
      <c r="H92" s="13">
        <f t="shared" si="4"/>
        <v>0</v>
      </c>
    </row>
    <row r="93" spans="1:8" ht="33.75" x14ac:dyDescent="0.25">
      <c r="A93" s="8" t="s">
        <v>127</v>
      </c>
      <c r="B93" s="8">
        <v>4</v>
      </c>
      <c r="C93" s="8" t="s">
        <v>134</v>
      </c>
      <c r="D93" s="9" t="s">
        <v>96</v>
      </c>
      <c r="E93" s="10" t="s">
        <v>135</v>
      </c>
      <c r="F93" s="15"/>
      <c r="G93" s="12">
        <v>1</v>
      </c>
      <c r="H93" s="13">
        <f t="shared" si="4"/>
        <v>0</v>
      </c>
    </row>
    <row r="94" spans="1:8" ht="45" x14ac:dyDescent="0.25">
      <c r="A94" s="8" t="s">
        <v>127</v>
      </c>
      <c r="B94" s="8">
        <v>5</v>
      </c>
      <c r="C94" s="8" t="s">
        <v>136</v>
      </c>
      <c r="D94" s="9" t="s">
        <v>96</v>
      </c>
      <c r="E94" s="10" t="s">
        <v>137</v>
      </c>
      <c r="F94" s="15"/>
      <c r="G94" s="12">
        <v>7</v>
      </c>
      <c r="H94" s="13">
        <f t="shared" si="4"/>
        <v>0</v>
      </c>
    </row>
    <row r="95" spans="1:8" ht="22.5" x14ac:dyDescent="0.25">
      <c r="A95" s="8" t="s">
        <v>127</v>
      </c>
      <c r="B95" s="8">
        <v>6</v>
      </c>
      <c r="C95" s="8" t="s">
        <v>138</v>
      </c>
      <c r="D95" s="9" t="s">
        <v>38</v>
      </c>
      <c r="E95" s="10" t="s">
        <v>139</v>
      </c>
      <c r="F95" s="15"/>
      <c r="G95" s="12">
        <v>15</v>
      </c>
      <c r="H95" s="13">
        <f t="shared" si="4"/>
        <v>0</v>
      </c>
    </row>
    <row r="96" spans="1:8" ht="45" x14ac:dyDescent="0.25">
      <c r="A96" s="8" t="s">
        <v>127</v>
      </c>
      <c r="B96" s="8">
        <v>7</v>
      </c>
      <c r="C96" s="8" t="s">
        <v>140</v>
      </c>
      <c r="D96" s="9" t="s">
        <v>96</v>
      </c>
      <c r="E96" s="10" t="s">
        <v>141</v>
      </c>
      <c r="F96" s="15"/>
      <c r="G96" s="12">
        <v>5</v>
      </c>
      <c r="H96" s="13">
        <f t="shared" si="4"/>
        <v>0</v>
      </c>
    </row>
    <row r="97" spans="1:8" ht="22.5" x14ac:dyDescent="0.25">
      <c r="A97" s="8" t="s">
        <v>127</v>
      </c>
      <c r="B97" s="8">
        <v>8</v>
      </c>
      <c r="C97" s="8" t="s">
        <v>142</v>
      </c>
      <c r="D97" s="9" t="s">
        <v>96</v>
      </c>
      <c r="E97" s="10" t="s">
        <v>143</v>
      </c>
      <c r="F97" s="15"/>
      <c r="G97" s="12">
        <v>60</v>
      </c>
      <c r="H97" s="13">
        <f t="shared" si="4"/>
        <v>0</v>
      </c>
    </row>
    <row r="98" spans="1:8" ht="45" x14ac:dyDescent="0.25">
      <c r="A98" s="8" t="s">
        <v>127</v>
      </c>
      <c r="B98" s="8">
        <v>9</v>
      </c>
      <c r="C98" s="8" t="s">
        <v>144</v>
      </c>
      <c r="D98" s="9" t="s">
        <v>96</v>
      </c>
      <c r="E98" s="10" t="s">
        <v>145</v>
      </c>
      <c r="F98" s="15"/>
      <c r="G98" s="12">
        <v>5</v>
      </c>
      <c r="H98" s="13">
        <f t="shared" si="4"/>
        <v>0</v>
      </c>
    </row>
    <row r="99" spans="1:8" ht="56.25" x14ac:dyDescent="0.25">
      <c r="A99" s="8" t="s">
        <v>127</v>
      </c>
      <c r="B99" s="8">
        <v>10</v>
      </c>
      <c r="C99" s="8" t="s">
        <v>146</v>
      </c>
      <c r="D99" s="9" t="s">
        <v>38</v>
      </c>
      <c r="E99" s="10" t="s">
        <v>147</v>
      </c>
      <c r="F99" s="15"/>
      <c r="G99" s="12">
        <v>10</v>
      </c>
      <c r="H99" s="13">
        <f t="shared" si="4"/>
        <v>0</v>
      </c>
    </row>
    <row r="100" spans="1:8" x14ac:dyDescent="0.25">
      <c r="E100" s="6" t="s">
        <v>55</v>
      </c>
      <c r="F100" s="6"/>
      <c r="G100" s="6"/>
      <c r="H100" s="14">
        <f>SUM(H90:H99)</f>
        <v>0</v>
      </c>
    </row>
    <row r="102" spans="1:8" x14ac:dyDescent="0.25">
      <c r="C102" s="6" t="s">
        <v>7</v>
      </c>
      <c r="D102" s="7" t="s">
        <v>8</v>
      </c>
      <c r="E102" s="6" t="s">
        <v>9</v>
      </c>
    </row>
    <row r="103" spans="1:8" x14ac:dyDescent="0.25">
      <c r="C103" s="6" t="s">
        <v>10</v>
      </c>
      <c r="D103" s="7" t="s">
        <v>148</v>
      </c>
      <c r="E103" s="6" t="s">
        <v>149</v>
      </c>
    </row>
    <row r="105" spans="1:8" ht="22.5" x14ac:dyDescent="0.25">
      <c r="A105" s="8" t="s">
        <v>150</v>
      </c>
      <c r="B105" s="8">
        <v>1</v>
      </c>
      <c r="C105" s="8" t="s">
        <v>151</v>
      </c>
      <c r="D105" s="9" t="s">
        <v>62</v>
      </c>
      <c r="E105" s="10" t="s">
        <v>152</v>
      </c>
      <c r="F105" s="15"/>
      <c r="G105" s="12">
        <v>16</v>
      </c>
      <c r="H105" s="13">
        <f t="shared" ref="H105:H114" si="5">ROUND(ROUND(F105,2)*ROUND(G105,3),2)</f>
        <v>0</v>
      </c>
    </row>
    <row r="106" spans="1:8" ht="22.5" x14ac:dyDescent="0.25">
      <c r="A106" s="8" t="s">
        <v>150</v>
      </c>
      <c r="B106" s="8">
        <v>2</v>
      </c>
      <c r="C106" s="8" t="s">
        <v>153</v>
      </c>
      <c r="D106" s="9" t="s">
        <v>62</v>
      </c>
      <c r="E106" s="10" t="s">
        <v>154</v>
      </c>
      <c r="F106" s="15"/>
      <c r="G106" s="12">
        <v>6</v>
      </c>
      <c r="H106" s="13">
        <f t="shared" si="5"/>
        <v>0</v>
      </c>
    </row>
    <row r="107" spans="1:8" ht="33.75" x14ac:dyDescent="0.25">
      <c r="A107" s="8" t="s">
        <v>150</v>
      </c>
      <c r="B107" s="8">
        <v>3</v>
      </c>
      <c r="C107" s="8" t="s">
        <v>155</v>
      </c>
      <c r="D107" s="9" t="s">
        <v>62</v>
      </c>
      <c r="E107" s="10" t="s">
        <v>156</v>
      </c>
      <c r="F107" s="15"/>
      <c r="G107" s="12">
        <v>45.372999999999998</v>
      </c>
      <c r="H107" s="13">
        <f t="shared" si="5"/>
        <v>0</v>
      </c>
    </row>
    <row r="108" spans="1:8" ht="33.75" x14ac:dyDescent="0.25">
      <c r="A108" s="8" t="s">
        <v>150</v>
      </c>
      <c r="B108" s="8">
        <v>4</v>
      </c>
      <c r="C108" s="8" t="s">
        <v>157</v>
      </c>
      <c r="D108" s="9" t="s">
        <v>62</v>
      </c>
      <c r="E108" s="10" t="s">
        <v>158</v>
      </c>
      <c r="F108" s="15"/>
      <c r="G108" s="12">
        <v>85.697000000000003</v>
      </c>
      <c r="H108" s="13">
        <f t="shared" si="5"/>
        <v>0</v>
      </c>
    </row>
    <row r="109" spans="1:8" ht="22.5" x14ac:dyDescent="0.25">
      <c r="A109" s="8" t="s">
        <v>150</v>
      </c>
      <c r="B109" s="8">
        <v>5</v>
      </c>
      <c r="C109" s="8" t="s">
        <v>159</v>
      </c>
      <c r="D109" s="9" t="s">
        <v>62</v>
      </c>
      <c r="E109" s="10" t="s">
        <v>160</v>
      </c>
      <c r="F109" s="15"/>
      <c r="G109" s="12">
        <v>185.10400000000001</v>
      </c>
      <c r="H109" s="13">
        <f t="shared" si="5"/>
        <v>0</v>
      </c>
    </row>
    <row r="110" spans="1:8" ht="33.75" x14ac:dyDescent="0.25">
      <c r="A110" s="8" t="s">
        <v>150</v>
      </c>
      <c r="B110" s="8">
        <v>6</v>
      </c>
      <c r="C110" s="8" t="s">
        <v>161</v>
      </c>
      <c r="D110" s="9" t="s">
        <v>62</v>
      </c>
      <c r="E110" s="10" t="s">
        <v>162</v>
      </c>
      <c r="F110" s="15"/>
      <c r="G110" s="12">
        <v>52.393000000000001</v>
      </c>
      <c r="H110" s="13">
        <f t="shared" si="5"/>
        <v>0</v>
      </c>
    </row>
    <row r="111" spans="1:8" ht="33.75" x14ac:dyDescent="0.25">
      <c r="A111" s="8" t="s">
        <v>150</v>
      </c>
      <c r="B111" s="8">
        <v>7</v>
      </c>
      <c r="C111" s="8" t="s">
        <v>163</v>
      </c>
      <c r="D111" s="9" t="s">
        <v>62</v>
      </c>
      <c r="E111" s="10" t="s">
        <v>164</v>
      </c>
      <c r="F111" s="15"/>
      <c r="G111" s="12">
        <v>10.52</v>
      </c>
      <c r="H111" s="13">
        <f t="shared" si="5"/>
        <v>0</v>
      </c>
    </row>
    <row r="112" spans="1:8" ht="33.75" x14ac:dyDescent="0.25">
      <c r="A112" s="8" t="s">
        <v>150</v>
      </c>
      <c r="B112" s="8">
        <v>8</v>
      </c>
      <c r="C112" s="8" t="s">
        <v>165</v>
      </c>
      <c r="D112" s="9" t="s">
        <v>62</v>
      </c>
      <c r="E112" s="10" t="s">
        <v>166</v>
      </c>
      <c r="F112" s="15"/>
      <c r="G112" s="12">
        <v>4</v>
      </c>
      <c r="H112" s="13">
        <f t="shared" si="5"/>
        <v>0</v>
      </c>
    </row>
    <row r="113" spans="1:8" ht="45" x14ac:dyDescent="0.25">
      <c r="A113" s="8" t="s">
        <v>150</v>
      </c>
      <c r="B113" s="8">
        <v>9</v>
      </c>
      <c r="C113" s="8" t="s">
        <v>167</v>
      </c>
      <c r="D113" s="9" t="s">
        <v>62</v>
      </c>
      <c r="E113" s="10" t="s">
        <v>168</v>
      </c>
      <c r="F113" s="15"/>
      <c r="G113" s="12">
        <v>1</v>
      </c>
      <c r="H113" s="13">
        <f t="shared" si="5"/>
        <v>0</v>
      </c>
    </row>
    <row r="114" spans="1:8" ht="33.75" x14ac:dyDescent="0.25">
      <c r="A114" s="8" t="s">
        <v>150</v>
      </c>
      <c r="B114" s="8">
        <v>10</v>
      </c>
      <c r="C114" s="8" t="s">
        <v>169</v>
      </c>
      <c r="D114" s="9" t="s">
        <v>62</v>
      </c>
      <c r="E114" s="10" t="s">
        <v>170</v>
      </c>
      <c r="F114" s="15"/>
      <c r="G114" s="12">
        <v>15</v>
      </c>
      <c r="H114" s="13">
        <f t="shared" si="5"/>
        <v>0</v>
      </c>
    </row>
    <row r="115" spans="1:8" x14ac:dyDescent="0.25">
      <c r="E115" s="6" t="s">
        <v>55</v>
      </c>
      <c r="F115" s="6"/>
      <c r="G115" s="6"/>
      <c r="H115" s="14">
        <f>SUM(H105:H114)</f>
        <v>0</v>
      </c>
    </row>
    <row r="117" spans="1:8" x14ac:dyDescent="0.25">
      <c r="C117" s="6" t="s">
        <v>7</v>
      </c>
      <c r="D117" s="7" t="s">
        <v>8</v>
      </c>
      <c r="E117" s="6" t="s">
        <v>9</v>
      </c>
    </row>
    <row r="118" spans="1:8" x14ac:dyDescent="0.25">
      <c r="C118" s="6" t="s">
        <v>10</v>
      </c>
      <c r="D118" s="7" t="s">
        <v>171</v>
      </c>
      <c r="E118" s="6" t="s">
        <v>172</v>
      </c>
    </row>
    <row r="120" spans="1:8" ht="33.75" x14ac:dyDescent="0.25">
      <c r="A120" s="8" t="s">
        <v>173</v>
      </c>
      <c r="B120" s="8">
        <v>1</v>
      </c>
      <c r="C120" s="8" t="s">
        <v>174</v>
      </c>
      <c r="D120" s="9" t="s">
        <v>175</v>
      </c>
      <c r="E120" s="10" t="s">
        <v>176</v>
      </c>
      <c r="F120" s="12">
        <v>1181.76</v>
      </c>
      <c r="G120" s="12">
        <v>1</v>
      </c>
      <c r="H120" s="13">
        <f>ROUND(ROUND(F120,2)*ROUND(G120,3),2)</f>
        <v>1181.76</v>
      </c>
    </row>
    <row r="121" spans="1:8" x14ac:dyDescent="0.25">
      <c r="E121" s="6" t="s">
        <v>55</v>
      </c>
      <c r="F121" s="6"/>
      <c r="G121" s="6"/>
      <c r="H121" s="14">
        <f>SUM(H120:H120)</f>
        <v>1181.76</v>
      </c>
    </row>
    <row r="123" spans="1:8" x14ac:dyDescent="0.25">
      <c r="C123" s="6" t="s">
        <v>7</v>
      </c>
      <c r="D123" s="7" t="s">
        <v>8</v>
      </c>
      <c r="E123" s="6" t="s">
        <v>9</v>
      </c>
    </row>
    <row r="124" spans="1:8" x14ac:dyDescent="0.25">
      <c r="C124" s="6" t="s">
        <v>10</v>
      </c>
      <c r="D124" s="7" t="s">
        <v>177</v>
      </c>
      <c r="E124" s="6" t="s">
        <v>178</v>
      </c>
    </row>
    <row r="126" spans="1:8" ht="33.75" x14ac:dyDescent="0.25">
      <c r="A126" s="8" t="s">
        <v>179</v>
      </c>
      <c r="B126" s="8">
        <v>1</v>
      </c>
      <c r="C126" s="8" t="s">
        <v>180</v>
      </c>
      <c r="D126" s="9" t="s">
        <v>62</v>
      </c>
      <c r="E126" s="10" t="s">
        <v>181</v>
      </c>
      <c r="F126" s="15"/>
      <c r="G126" s="12">
        <v>10</v>
      </c>
      <c r="H126" s="13">
        <f>ROUND(ROUND(F126,2)*ROUND(G126,3),2)</f>
        <v>0</v>
      </c>
    </row>
    <row r="127" spans="1:8" ht="45" x14ac:dyDescent="0.25">
      <c r="A127" s="8" t="s">
        <v>179</v>
      </c>
      <c r="B127" s="8">
        <v>2</v>
      </c>
      <c r="C127" s="8" t="s">
        <v>182</v>
      </c>
      <c r="D127" s="9" t="s">
        <v>96</v>
      </c>
      <c r="E127" s="10" t="s">
        <v>183</v>
      </c>
      <c r="F127" s="15"/>
      <c r="G127" s="12">
        <v>4</v>
      </c>
      <c r="H127" s="13">
        <f>ROUND(ROUND(F127,2)*ROUND(G127,3),2)</f>
        <v>0</v>
      </c>
    </row>
    <row r="128" spans="1:8" ht="90" x14ac:dyDescent="0.25">
      <c r="A128" s="8" t="s">
        <v>179</v>
      </c>
      <c r="B128" s="8">
        <v>3</v>
      </c>
      <c r="C128" s="8" t="s">
        <v>184</v>
      </c>
      <c r="D128" s="9" t="s">
        <v>185</v>
      </c>
      <c r="E128" s="10" t="s">
        <v>186</v>
      </c>
      <c r="F128" s="12">
        <v>2000</v>
      </c>
      <c r="G128" s="12">
        <v>1</v>
      </c>
      <c r="H128" s="13">
        <f>ROUND(ROUND(F128,2)*ROUND(G128,3),2)</f>
        <v>2000</v>
      </c>
    </row>
    <row r="129" spans="5:8" x14ac:dyDescent="0.25">
      <c r="E129" s="6" t="s">
        <v>55</v>
      </c>
      <c r="F129" s="6"/>
      <c r="G129" s="6"/>
      <c r="H129" s="14">
        <f>SUM(H126:H128)</f>
        <v>2000</v>
      </c>
    </row>
    <row r="131" spans="5:8" x14ac:dyDescent="0.25">
      <c r="E131" s="16" t="s">
        <v>187</v>
      </c>
      <c r="H131" s="17">
        <f>SUM(H9:H130)/2</f>
        <v>3181.76</v>
      </c>
    </row>
    <row r="132" spans="5:8" x14ac:dyDescent="0.25">
      <c r="E132" s="1" t="s">
        <v>188</v>
      </c>
      <c r="H132" s="18">
        <f>ROUND(H131*0.13,2)</f>
        <v>413.63</v>
      </c>
    </row>
    <row r="133" spans="5:8" x14ac:dyDescent="0.25">
      <c r="E133" s="1" t="s">
        <v>189</v>
      </c>
      <c r="H133" s="19">
        <f>ROUND(H131*0.06,2)</f>
        <v>190.91</v>
      </c>
    </row>
    <row r="134" spans="5:8" x14ac:dyDescent="0.25">
      <c r="E134" s="1" t="s">
        <v>190</v>
      </c>
      <c r="H134" s="18">
        <f>ROUND(SUM(H131:H133),2)</f>
        <v>3786.3</v>
      </c>
    </row>
    <row r="135" spans="5:8" x14ac:dyDescent="0.25">
      <c r="E135" s="1" t="s">
        <v>191</v>
      </c>
      <c r="H135" s="19">
        <f>ROUND(H134*0.21,2)</f>
        <v>795.12</v>
      </c>
    </row>
    <row r="136" spans="5:8" x14ac:dyDescent="0.25">
      <c r="H136" s="20">
        <f>SUM(H134:H135)</f>
        <v>4581.42</v>
      </c>
    </row>
  </sheetData>
  <sheetProtection algorithmName="SHA-512" hashValue="HQCOl0IjYSDlKnFEkx0nrS3PaG1TY22B7pe0WPETPMKoiu6baHPaoJH7s+8EUXJBB+AdffpnA+cZtB1CN8G9Jg==" saltValue="olpFxjPb1hljsIWYfc4SNw==" spinCount="100000" sheet="1"/>
  <mergeCells count="4">
    <mergeCell ref="E1:H1"/>
    <mergeCell ref="E2:H2"/>
    <mergeCell ref="E3:H3"/>
    <mergeCell ref="E4:H4"/>
  </mergeCells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8D1C714EF5274485E6E9819296064A" ma:contentTypeVersion="16" ma:contentTypeDescription="Crear nuevo documento." ma:contentTypeScope="" ma:versionID="b1d5466d7bb0581d57f5730b1755d8bd">
  <xsd:schema xmlns:xsd="http://www.w3.org/2001/XMLSchema" xmlns:xs="http://www.w3.org/2001/XMLSchema" xmlns:p="http://schemas.microsoft.com/office/2006/metadata/properties" xmlns:ns2="49cd5492-d0ae-45aa-8dd1-baedc285a9e3" xmlns:ns3="4fc8459e-692b-470d-a014-31b9e2216e42" targetNamespace="http://schemas.microsoft.com/office/2006/metadata/properties" ma:root="true" ma:fieldsID="99ae9f9e909c7215ce2ec46dc87d788b" ns2:_="" ns3:_="">
    <xsd:import namespace="49cd5492-d0ae-45aa-8dd1-baedc285a9e3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x00f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d5492-d0ae-45aa-8dd1-baedc285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f1_" ma:index="23" nillable="true" ma:displayName="ñ" ma:default="1" ma:format="Dropdown" ma:internalName="_x00f1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f1_ xmlns="49cd5492-d0ae-45aa-8dd1-baedc285a9e3">1</_x00f1_>
    <lcf76f155ced4ddcb4097134ff3c332f xmlns="49cd5492-d0ae-45aa-8dd1-baedc285a9e3">
      <Terms xmlns="http://schemas.microsoft.com/office/infopath/2007/PartnerControls"/>
    </lcf76f155ced4ddcb4097134ff3c332f>
    <TaxCatchAll xmlns="4fc8459e-692b-470d-a014-31b9e2216e42" xsi:nil="true"/>
  </documentManagement>
</p:properties>
</file>

<file path=customXml/itemProps1.xml><?xml version="1.0" encoding="utf-8"?>
<ds:datastoreItem xmlns:ds="http://schemas.openxmlformats.org/officeDocument/2006/customXml" ds:itemID="{363346D9-4239-4D16-93F1-3FF7511D7380}"/>
</file>

<file path=customXml/itemProps2.xml><?xml version="1.0" encoding="utf-8"?>
<ds:datastoreItem xmlns:ds="http://schemas.openxmlformats.org/officeDocument/2006/customXml" ds:itemID="{5FFDC753-C7F6-4875-BFBB-EA944E6B10C3}"/>
</file>

<file path=customXml/itemProps3.xml><?xml version="1.0" encoding="utf-8"?>
<ds:datastoreItem xmlns:ds="http://schemas.openxmlformats.org/officeDocument/2006/customXml" ds:itemID="{3594F7D4-2951-4601-B35C-CD11FC6F95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T-PRES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Duran Parra</dc:creator>
  <cp:lastModifiedBy>Jose Luis Duran Parra</cp:lastModifiedBy>
  <dcterms:created xsi:type="dcterms:W3CDTF">2025-03-20T12:55:26Z</dcterms:created>
  <dcterms:modified xsi:type="dcterms:W3CDTF">2025-03-20T12:56:44Z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0x010100438D1C714EF5274485E6E9819296064A</vt:lpwstr>
  </property>
</Properties>
</file>