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t-Jurídic\CONTRACTES\2025\LICITACIONS\2025_114_CONTRACTE DERIVAT SDA_IMPRESSIÓ MAPA DESPL. CICLISME GRAVEL\CÀLCUL BAIXES\"/>
    </mc:Choice>
  </mc:AlternateContent>
  <xr:revisionPtr revIDLastSave="0" documentId="13_ncr:1_{91F2B84B-7E6D-49D5-B286-1DBA187C7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es" sheetId="1" r:id="rId1"/>
    <sheet name="Detall càlcu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27" i="2"/>
  <c r="B30" i="2" s="1"/>
  <c r="C25" i="2"/>
  <c r="C23" i="2"/>
  <c r="C21" i="2"/>
  <c r="C19" i="2"/>
  <c r="C17" i="2"/>
  <c r="C15" i="2"/>
  <c r="C13" i="2"/>
  <c r="B27" i="1"/>
  <c r="B30" i="1" s="1"/>
  <c r="C25" i="1"/>
  <c r="C23" i="1"/>
  <c r="C21" i="1"/>
  <c r="C19" i="1"/>
  <c r="C17" i="1"/>
  <c r="C15" i="1"/>
  <c r="C13" i="1"/>
  <c r="B32" i="2" l="1"/>
  <c r="B31" i="2"/>
  <c r="B31" i="1"/>
  <c r="B32" i="1"/>
  <c r="B29" i="1"/>
  <c r="L25" i="1" l="1"/>
  <c r="L21" i="1"/>
  <c r="L17" i="1"/>
  <c r="L13" i="1"/>
  <c r="L19" i="1"/>
  <c r="L23" i="1"/>
  <c r="L15" i="1"/>
  <c r="L21" i="2"/>
  <c r="L13" i="2"/>
  <c r="L15" i="2"/>
  <c r="L23" i="2"/>
  <c r="L19" i="2"/>
  <c r="L17" i="2"/>
  <c r="L25" i="2"/>
  <c r="M25" i="2" l="1"/>
  <c r="O15" i="2"/>
  <c r="M15" i="2"/>
  <c r="O21" i="2"/>
  <c r="M21" i="2"/>
  <c r="O13" i="2"/>
  <c r="M13" i="2"/>
  <c r="M15" i="1"/>
  <c r="O15" i="1"/>
  <c r="O19" i="2"/>
  <c r="M19" i="2"/>
  <c r="N19" i="2" s="1"/>
  <c r="M23" i="1"/>
  <c r="M19" i="1"/>
  <c r="O19" i="1"/>
  <c r="O13" i="1"/>
  <c r="M13" i="1"/>
  <c r="M23" i="2"/>
  <c r="O17" i="1"/>
  <c r="M17" i="1"/>
  <c r="M21" i="1"/>
  <c r="N21" i="1" s="1"/>
  <c r="O21" i="1"/>
  <c r="M17" i="2"/>
  <c r="O17" i="2"/>
  <c r="M25" i="1"/>
  <c r="N15" i="1" l="1"/>
  <c r="N17" i="1"/>
  <c r="N23" i="2"/>
  <c r="N13" i="2"/>
  <c r="O23" i="2" s="1"/>
  <c r="B33" i="2" s="1"/>
  <c r="B34" i="2" s="1"/>
  <c r="D35" i="2" s="1"/>
  <c r="N13" i="1"/>
  <c r="O25" i="1" s="1"/>
  <c r="N21" i="2"/>
  <c r="N25" i="1"/>
  <c r="N15" i="2"/>
  <c r="N19" i="1"/>
  <c r="O23" i="1" s="1"/>
  <c r="B33" i="1" s="1"/>
  <c r="B34" i="1" s="1"/>
  <c r="D35" i="1" s="1"/>
  <c r="N23" i="1"/>
  <c r="N25" i="2"/>
  <c r="N17" i="2"/>
  <c r="O25" i="2"/>
  <c r="D25" i="1" l="1"/>
  <c r="D21" i="1"/>
  <c r="D17" i="1"/>
  <c r="D13" i="1"/>
  <c r="D15" i="1"/>
  <c r="D23" i="1"/>
  <c r="D19" i="1"/>
  <c r="D25" i="2"/>
  <c r="D17" i="2"/>
  <c r="D13" i="2"/>
  <c r="D19" i="2"/>
  <c r="D21" i="2"/>
  <c r="D23" i="2"/>
  <c r="D15" i="2"/>
</calcChain>
</file>

<file path=xl/sharedStrings.xml><?xml version="1.0" encoding="utf-8"?>
<sst xmlns="http://schemas.openxmlformats.org/spreadsheetml/2006/main" count="42" uniqueCount="21">
  <si>
    <t>Càlcul d'ofertes anormalment baixes</t>
  </si>
  <si>
    <t>Pressupost licitació</t>
  </si>
  <si>
    <t>Nom de l'empresa</t>
  </si>
  <si>
    <t>Preu</t>
  </si>
  <si>
    <t>Desviació puntuació preu</t>
  </si>
  <si>
    <t>Oferta anormal</t>
  </si>
  <si>
    <t>GRÀFIQUES ALZAMORA, SA</t>
  </si>
  <si>
    <t>PALAHÍ ARTS GRÀFIQUES, SL</t>
  </si>
  <si>
    <t>GRAFO, SA</t>
  </si>
  <si>
    <t>Aubert Imprimeix, SL</t>
  </si>
  <si>
    <t>ALFA PRINTING, SL</t>
  </si>
  <si>
    <t>Edicions A Petició</t>
  </si>
  <si>
    <t>Impremta Pagès, SL</t>
  </si>
  <si>
    <t>p(llindar)</t>
  </si>
  <si>
    <t>Llindar</t>
  </si>
  <si>
    <t>Mitjana aritmètica de les ofertes</t>
  </si>
  <si>
    <t>Mitjana més 10%</t>
  </si>
  <si>
    <t>Mitjana menys 10%</t>
  </si>
  <si>
    <t>Mitjana ofertes considerades</t>
  </si>
  <si>
    <t>Mitjana ofertes considerades menys 10%</t>
  </si>
  <si>
    <t>Límit de temeritat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</si>
</sst>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8"/>
      <color rgb="FF070707"/>
      <name val="Arial"/>
    </font>
    <font>
      <sz val="10"/>
      <color rgb="FF707070"/>
      <name val="Arial"/>
    </font>
    <font>
      <sz val="10"/>
      <color rgb="FF2C2C2C"/>
      <name val="Arial"/>
    </font>
    <font>
      <sz val="10"/>
      <color rgb="FF707070"/>
      <name val="Arial"/>
    </font>
    <font>
      <sz val="10"/>
      <color rgb="FF707070"/>
      <name val="Arial"/>
    </font>
    <font>
      <sz val="10"/>
      <color rgb="FF707070"/>
      <name val="Arial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5">
    <border>
      <left/>
      <right/>
      <top/>
      <bottom/>
      <diagonal/>
    </border>
    <border>
      <left/>
      <right/>
      <top/>
      <bottom style="thin">
        <color rgb="FF020202"/>
      </bottom>
      <diagonal/>
    </border>
    <border>
      <left style="thin">
        <color rgb="FF979797"/>
      </left>
      <right style="thin">
        <color rgb="FF979797"/>
      </right>
      <top style="thin">
        <color rgb="FF979797"/>
      </top>
      <bottom style="thin">
        <color rgb="FF979797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4" fontId="2" fillId="0" borderId="0" xfId="0" applyNumberFormat="1" applyFont="1"/>
    <xf numFmtId="4" fontId="3" fillId="2" borderId="2" xfId="0" applyNumberFormat="1" applyFont="1" applyFill="1" applyBorder="1" applyAlignment="1">
      <alignment horizontal="center" vertical="center" wrapText="1" indent="1"/>
    </xf>
    <xf numFmtId="0" fontId="0" fillId="0" borderId="3" xfId="0" applyBorder="1"/>
    <xf numFmtId="4" fontId="4" fillId="3" borderId="4" xfId="0" applyNumberFormat="1" applyFont="1" applyFill="1" applyBorder="1" applyAlignment="1">
      <alignment vertical="center" wrapText="1" indent="1"/>
    </xf>
    <xf numFmtId="4" fontId="5" fillId="4" borderId="4" xfId="0" applyNumberFormat="1" applyFont="1" applyFill="1" applyBorder="1" applyAlignment="1">
      <alignment vertical="center" wrapText="1" indent="1"/>
    </xf>
    <xf numFmtId="4" fontId="6" fillId="0" borderId="4" xfId="0" applyNumberFormat="1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56"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6325" cy="45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400" cy="4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R35"/>
  <sheetViews>
    <sheetView showGridLines="0" tabSelected="1" workbookViewId="0">
      <selection sqref="A1:D35"/>
    </sheetView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35">
      <c r="A4" s="8" t="s">
        <v>0</v>
      </c>
      <c r="B4" s="8"/>
      <c r="C4" s="8"/>
      <c r="D4" s="8"/>
    </row>
    <row r="6" spans="1:15" ht="30" customHeight="1" x14ac:dyDescent="0.25">
      <c r="A6" s="5" t="s">
        <v>1</v>
      </c>
      <c r="B6" s="5">
        <v>2300</v>
      </c>
      <c r="C6" s="5"/>
    </row>
    <row r="7" spans="1:15" s="4" customFormat="1" ht="3.95" customHeight="1" x14ac:dyDescent="0.25"/>
    <row r="11" spans="1:15" ht="30" customHeight="1" x14ac:dyDescent="0.25">
      <c r="A11" s="3" t="s">
        <v>2</v>
      </c>
      <c r="B11" s="3" t="s">
        <v>3</v>
      </c>
      <c r="C11" s="3" t="s">
        <v>4</v>
      </c>
      <c r="D11" s="3" t="s">
        <v>5</v>
      </c>
    </row>
    <row r="12" spans="1:15" s="4" customFormat="1" ht="3.95" customHeight="1" x14ac:dyDescent="0.25"/>
    <row r="13" spans="1:15" ht="30" customHeight="1" x14ac:dyDescent="0.25">
      <c r="A13" s="5" t="s">
        <v>6</v>
      </c>
      <c r="B13" s="5">
        <v>1318.15</v>
      </c>
      <c r="C13" s="5">
        <f>ABS(B13-B26)</f>
        <v>1318.15</v>
      </c>
      <c r="D13" s="7" t="str">
        <f>IF(B13&lt;D35,"⊗","No")</f>
        <v>⊗</v>
      </c>
      <c r="L13" t="str">
        <f>IF(B13&gt;B31,"EXCLOSA","INCLOSA")</f>
        <v>INCLOSA</v>
      </c>
      <c r="M13" t="str">
        <f>IF(L13="EXCLOSA",B13,"")</f>
        <v/>
      </c>
      <c r="N13" t="str">
        <f>IF(AND(M13&lt;&gt;"",M13&lt;&gt;MIN(M13:M27)),M13,"")</f>
        <v/>
      </c>
      <c r="O13" t="str">
        <f>IF(L13="INCLOSA",L13,(IF(AND(COUNTIF(L13:L27,"=INCLOSA")&lt;3,B13=MIN(M13:M27)),"INCLOSA",(IF(AND(COUNTIF(L13:L27,"=INCLOSA")&lt;2,B13=MIN(N13:N27)),"INCLOSA","EXCLOSA")))))</f>
        <v>INCLOSA</v>
      </c>
    </row>
    <row r="14" spans="1:15" s="4" customFormat="1" ht="3.95" customHeight="1" x14ac:dyDescent="0.25"/>
    <row r="15" spans="1:15" ht="30" customHeight="1" x14ac:dyDescent="0.25">
      <c r="A15" s="5" t="s">
        <v>7</v>
      </c>
      <c r="B15" s="5">
        <v>1487.83</v>
      </c>
      <c r="C15" s="5">
        <f>ABS(B15-B26)</f>
        <v>1487.83</v>
      </c>
      <c r="D15" s="7" t="str">
        <f>IF(B15&lt;D35,"⊗","No")</f>
        <v>No</v>
      </c>
      <c r="L15" t="str">
        <f>IF(B15&gt;B31,"EXCLOSA","INCLOSA")</f>
        <v>INCLOSA</v>
      </c>
      <c r="M15" t="str">
        <f>IF(L15="EXCLOSA",B15,"")</f>
        <v/>
      </c>
      <c r="N15" t="str">
        <f>IF(AND(M15&lt;&gt;"",M15&lt;&gt;MIN(M13:M27)),M15,"")</f>
        <v/>
      </c>
      <c r="O15" t="str">
        <f>IF(L15="INCLOSA",L15,(IF(AND(COUNTIF(L13:L27,"=INCLOSA")&lt;3,B15=MIN(M13:M27)),"INCLOSA",(IF(AND(COUNTIF(L13:L27,"=INCLOSA")&lt;2,B15=MIN(N13:N27)),"INCLOSA","EXCLOSA")))))</f>
        <v>INCLOSA</v>
      </c>
    </row>
    <row r="16" spans="1:15" s="4" customFormat="1" ht="3.95" customHeight="1" x14ac:dyDescent="0.25"/>
    <row r="17" spans="1:15" ht="30" customHeight="1" x14ac:dyDescent="0.25">
      <c r="A17" s="5" t="s">
        <v>8</v>
      </c>
      <c r="B17" s="5">
        <v>1530</v>
      </c>
      <c r="C17" s="5">
        <f>ABS(B17-B26)</f>
        <v>1530</v>
      </c>
      <c r="D17" s="7" t="str">
        <f>IF(B17&lt;D35,"⊗","No")</f>
        <v>No</v>
      </c>
      <c r="L17" t="str">
        <f>IF(B17&gt;B31,"EXCLOSA","INCLOSA")</f>
        <v>INCLOSA</v>
      </c>
      <c r="M17" t="str">
        <f>IF(L17="EXCLOSA",B17,"")</f>
        <v/>
      </c>
      <c r="N17" t="str">
        <f>IF(AND(M17&lt;&gt;"",M17&lt;&gt;MIN(M13:M27)),M17,"")</f>
        <v/>
      </c>
      <c r="O17" t="str">
        <f>IF(L17="INCLOSA",L17,(IF(AND(COUNTIF(L13:L27,"=INCLOSA")&lt;3,B17=MIN(M13:M27)),"INCLOSA",(IF(AND(COUNTIF(L13:L27,"=INCLOSA")&lt;2,B17=MIN(N13:N27)),"INCLOSA","EXCLOSA")))))</f>
        <v>INCLOSA</v>
      </c>
    </row>
    <row r="18" spans="1:15" s="4" customFormat="1" ht="3.95" customHeight="1" x14ac:dyDescent="0.25"/>
    <row r="19" spans="1:15" ht="30" customHeight="1" x14ac:dyDescent="0.25">
      <c r="A19" s="5" t="s">
        <v>9</v>
      </c>
      <c r="B19" s="5">
        <v>1539</v>
      </c>
      <c r="C19" s="5">
        <f>ABS(B19-B26)</f>
        <v>1539</v>
      </c>
      <c r="D19" s="7" t="str">
        <f>IF(B19&lt;D35,"⊗","No")</f>
        <v>No</v>
      </c>
      <c r="L19" t="str">
        <f>IF(B19&gt;B31,"EXCLOSA","INCLOSA")</f>
        <v>INCLOSA</v>
      </c>
      <c r="M19" t="str">
        <f>IF(L19="EXCLOSA",B19,"")</f>
        <v/>
      </c>
      <c r="N19" t="str">
        <f>IF(AND(M19&lt;&gt;"",M19&lt;&gt;MIN(M13:M27)),M19,"")</f>
        <v/>
      </c>
      <c r="O19" t="str">
        <f>IF(L19="INCLOSA",L19,(IF(AND(COUNTIF(L13:L27,"=INCLOSA")&lt;3,B19=MIN(M13:M27)),"INCLOSA",(IF(AND(COUNTIF(L13:L27,"=INCLOSA")&lt;2,B19=MIN(N13:N27)),"INCLOSA","EXCLOSA")))))</f>
        <v>INCLOSA</v>
      </c>
    </row>
    <row r="20" spans="1:15" s="4" customFormat="1" ht="3.95" customHeight="1" x14ac:dyDescent="0.25"/>
    <row r="21" spans="1:15" ht="30" customHeight="1" x14ac:dyDescent="0.25">
      <c r="A21" s="5" t="s">
        <v>10</v>
      </c>
      <c r="B21" s="5">
        <v>1613.5</v>
      </c>
      <c r="C21" s="5">
        <f>ABS(B21-B26)</f>
        <v>1613.5</v>
      </c>
      <c r="D21" s="7" t="str">
        <f>IF(B21&lt;D35,"⊗","No")</f>
        <v>No</v>
      </c>
      <c r="L21" t="str">
        <f>IF(B21&gt;B31,"EXCLOSA","INCLOSA")</f>
        <v>INCLOSA</v>
      </c>
      <c r="M21" t="str">
        <f>IF(L21="EXCLOSA",B21,"")</f>
        <v/>
      </c>
      <c r="N21" t="str">
        <f>IF(AND(M21&lt;&gt;"",M21&lt;&gt;MIN(M13:M27)),M21,"")</f>
        <v/>
      </c>
      <c r="O21" t="str">
        <f>IF(L21="INCLOSA",L21,(IF(AND(COUNTIF(L13:L27,"=INCLOSA")&lt;3,B21=MIN(M13:M27)),"INCLOSA",(IF(AND(COUNTIF(L13:L27,"=INCLOSA")&lt;2,B21=MIN(N13:N27)),"INCLOSA","EXCLOSA")))))</f>
        <v>INCLOSA</v>
      </c>
    </row>
    <row r="22" spans="1:15" s="4" customFormat="1" ht="3.95" customHeight="1" x14ac:dyDescent="0.25"/>
    <row r="23" spans="1:15" ht="30" customHeight="1" x14ac:dyDescent="0.25">
      <c r="A23" s="5" t="s">
        <v>11</v>
      </c>
      <c r="B23" s="5">
        <v>1840</v>
      </c>
      <c r="C23" s="5">
        <f>ABS(B23-B26)</f>
        <v>1840</v>
      </c>
      <c r="D23" s="7" t="str">
        <f>IF(B23&lt;D35,"⊗","No")</f>
        <v>No</v>
      </c>
      <c r="L23" t="str">
        <f>IF(B23&gt;B31,"EXCLOSA","INCLOSA")</f>
        <v>EXCLOSA</v>
      </c>
      <c r="M23">
        <f>IF(L23="EXCLOSA",B23,"")</f>
        <v>1840</v>
      </c>
      <c r="N23" t="str">
        <f>IF(AND(M23&lt;&gt;"",M23&lt;&gt;MIN(M13:M27)),M23,"")</f>
        <v/>
      </c>
      <c r="O23" t="str">
        <f>IF(L23="INCLOSA",L23,(IF(AND(COUNTIF(L13:L27,"=INCLOSA")&lt;3,B23=MIN(M13:M27)),"INCLOSA",(IF(AND(COUNTIF(L13:L27,"=INCLOSA")&lt;2,B23=MIN(N13:N27)),"INCLOSA","EXCLOSA")))))</f>
        <v>EXCLOSA</v>
      </c>
    </row>
    <row r="24" spans="1:15" s="4" customFormat="1" ht="3.95" customHeight="1" x14ac:dyDescent="0.25"/>
    <row r="25" spans="1:15" ht="30" customHeight="1" x14ac:dyDescent="0.25">
      <c r="A25" s="5" t="s">
        <v>12</v>
      </c>
      <c r="B25" s="5">
        <v>1986</v>
      </c>
      <c r="C25" s="5">
        <f>ABS(B25-B26)</f>
        <v>1986</v>
      </c>
      <c r="D25" s="7" t="str">
        <f>IF(B25&lt;D35,"⊗","No")</f>
        <v>No</v>
      </c>
      <c r="L25" t="str">
        <f>IF(B25&gt;B31,"EXCLOSA","INCLOSA")</f>
        <v>EXCLOSA</v>
      </c>
      <c r="M25">
        <f>IF(L25="EXCLOSA",B25,"")</f>
        <v>1986</v>
      </c>
      <c r="N25">
        <f>IF(AND(M25&lt;&gt;"",M25&lt;&gt;MIN(M13:M27)),M25,"")</f>
        <v>1986</v>
      </c>
      <c r="O25" t="str">
        <f>IF(L25="INCLOSA",L25,(IF(AND(COUNTIF(L13:L27,"=INCLOSA")&lt;3,B25=MIN(M13:M27)),"INCLOSA",(IF(AND(COUNTIF(L13:L27,"=INCLOSA")&lt;2,B25=MIN(N13:N27)),"INCLOSA","EXCLOSA")))))</f>
        <v>EXCLOSA</v>
      </c>
    </row>
    <row r="26" spans="1:15" s="4" customFormat="1" ht="3.95" customHeight="1" x14ac:dyDescent="0.25"/>
    <row r="27" spans="1:15" ht="30" hidden="1" customHeight="1" x14ac:dyDescent="0.25">
      <c r="A27" s="2"/>
      <c r="B27" s="2">
        <f>AVERAGE(B12:B26)</f>
        <v>1616.3542857142857</v>
      </c>
      <c r="C27" s="2"/>
      <c r="D27" s="2"/>
      <c r="E27" s="2"/>
      <c r="F27" s="2"/>
      <c r="G27" s="2"/>
      <c r="H27" s="2"/>
      <c r="I27" s="2"/>
    </row>
    <row r="28" spans="1:15" hidden="1" x14ac:dyDescent="0.25">
      <c r="A28" s="2" t="s">
        <v>13</v>
      </c>
      <c r="B28" s="1">
        <v>0.1</v>
      </c>
      <c r="C28" s="2"/>
      <c r="D28" s="2"/>
      <c r="E28" s="2"/>
      <c r="F28" s="2"/>
      <c r="G28" s="2"/>
      <c r="H28" s="2"/>
      <c r="I28" s="2"/>
    </row>
    <row r="29" spans="1:15" hidden="1" x14ac:dyDescent="0.25">
      <c r="A29" s="2" t="s">
        <v>14</v>
      </c>
      <c r="B29" s="2">
        <f>(1+B28)*B27</f>
        <v>1777.9897142857144</v>
      </c>
      <c r="C29" s="2"/>
      <c r="D29" s="2"/>
    </row>
    <row r="30" spans="1:15" hidden="1" x14ac:dyDescent="0.25">
      <c r="A30" s="2" t="s">
        <v>15</v>
      </c>
      <c r="B30" s="2">
        <f>B27</f>
        <v>1616.3542857142857</v>
      </c>
      <c r="C30" s="2"/>
      <c r="D30" s="2"/>
      <c r="E30" s="2"/>
    </row>
    <row r="31" spans="1:15" hidden="1" x14ac:dyDescent="0.25">
      <c r="A31" t="s">
        <v>16</v>
      </c>
      <c r="B31" s="2">
        <f>B30*1.1</f>
        <v>1777.9897142857144</v>
      </c>
    </row>
    <row r="32" spans="1:15" hidden="1" x14ac:dyDescent="0.25">
      <c r="A32" t="s">
        <v>17</v>
      </c>
      <c r="B32" s="2">
        <f>B30*0.9</f>
        <v>1454.7188571428571</v>
      </c>
    </row>
    <row r="33" spans="1:4" hidden="1" x14ac:dyDescent="0.25">
      <c r="A33" t="s">
        <v>18</v>
      </c>
      <c r="B33" s="2">
        <f>AVERAGEIF(O13:O26,"INCLOSA",B13:B26)</f>
        <v>1497.6959999999999</v>
      </c>
    </row>
    <row r="34" spans="1:4" hidden="1" x14ac:dyDescent="0.25">
      <c r="A34" t="s">
        <v>19</v>
      </c>
      <c r="B34" s="2">
        <f>B33*0.9</f>
        <v>1347.9264000000001</v>
      </c>
    </row>
    <row r="35" spans="1:4" ht="30" customHeight="1" x14ac:dyDescent="0.25">
      <c r="B35" s="6" t="s">
        <v>20</v>
      </c>
      <c r="C35" s="6"/>
      <c r="D35" s="6">
        <f>B34</f>
        <v>1347.9264000000001</v>
      </c>
    </row>
  </sheetData>
  <mergeCells count="1">
    <mergeCell ref="A4:D4"/>
  </mergeCells>
  <conditionalFormatting sqref="A13">
    <cfRule type="expression" dxfId="55" priority="2">
      <formula>D13="⊗"</formula>
    </cfRule>
  </conditionalFormatting>
  <conditionalFormatting sqref="A15">
    <cfRule type="expression" dxfId="54" priority="6">
      <formula>D15="⊗"</formula>
    </cfRule>
  </conditionalFormatting>
  <conditionalFormatting sqref="A17">
    <cfRule type="expression" dxfId="53" priority="10">
      <formula>D17="⊗"</formula>
    </cfRule>
  </conditionalFormatting>
  <conditionalFormatting sqref="A19">
    <cfRule type="expression" dxfId="52" priority="14">
      <formula>D19="⊗"</formula>
    </cfRule>
  </conditionalFormatting>
  <conditionalFormatting sqref="A21">
    <cfRule type="expression" dxfId="51" priority="18">
      <formula>D21="⊗"</formula>
    </cfRule>
  </conditionalFormatting>
  <conditionalFormatting sqref="A23">
    <cfRule type="expression" dxfId="50" priority="22">
      <formula>D23="⊗"</formula>
    </cfRule>
  </conditionalFormatting>
  <conditionalFormatting sqref="A25">
    <cfRule type="expression" dxfId="49" priority="26">
      <formula>D25="⊗"</formula>
    </cfRule>
  </conditionalFormatting>
  <conditionalFormatting sqref="B13">
    <cfRule type="expression" dxfId="48" priority="3">
      <formula>D13="⊗"</formula>
    </cfRule>
  </conditionalFormatting>
  <conditionalFormatting sqref="B15">
    <cfRule type="expression" dxfId="47" priority="7">
      <formula>D15="⊗"</formula>
    </cfRule>
  </conditionalFormatting>
  <conditionalFormatting sqref="B17">
    <cfRule type="expression" dxfId="46" priority="11">
      <formula>D17="⊗"</formula>
    </cfRule>
  </conditionalFormatting>
  <conditionalFormatting sqref="B19">
    <cfRule type="expression" dxfId="45" priority="15">
      <formula>D19="⊗"</formula>
    </cfRule>
  </conditionalFormatting>
  <conditionalFormatting sqref="B21">
    <cfRule type="expression" dxfId="44" priority="19">
      <formula>D21="⊗"</formula>
    </cfRule>
  </conditionalFormatting>
  <conditionalFormatting sqref="B23">
    <cfRule type="expression" dxfId="43" priority="23">
      <formula>D23="⊗"</formula>
    </cfRule>
  </conditionalFormatting>
  <conditionalFormatting sqref="B25">
    <cfRule type="expression" dxfId="42" priority="27">
      <formula>D25="⊗"</formula>
    </cfRule>
  </conditionalFormatting>
  <conditionalFormatting sqref="C13">
    <cfRule type="expression" dxfId="41" priority="4">
      <formula>D13="⊗"</formula>
    </cfRule>
  </conditionalFormatting>
  <conditionalFormatting sqref="C15">
    <cfRule type="expression" dxfId="40" priority="8">
      <formula>D15="⊗"</formula>
    </cfRule>
  </conditionalFormatting>
  <conditionalFormatting sqref="C17">
    <cfRule type="expression" dxfId="39" priority="12">
      <formula>D17="⊗"</formula>
    </cfRule>
  </conditionalFormatting>
  <conditionalFormatting sqref="C19">
    <cfRule type="expression" dxfId="38" priority="16">
      <formula>D19="⊗"</formula>
    </cfRule>
  </conditionalFormatting>
  <conditionalFormatting sqref="C21">
    <cfRule type="expression" dxfId="37" priority="20">
      <formula>D21="⊗"</formula>
    </cfRule>
  </conditionalFormatting>
  <conditionalFormatting sqref="C23">
    <cfRule type="expression" dxfId="36" priority="24">
      <formula>D23="⊗"</formula>
    </cfRule>
  </conditionalFormatting>
  <conditionalFormatting sqref="C25">
    <cfRule type="expression" dxfId="35" priority="28">
      <formula>D25="⊗"</formula>
    </cfRule>
  </conditionalFormatting>
  <conditionalFormatting sqref="D13">
    <cfRule type="expression" dxfId="34" priority="1">
      <formula>D13="⊗"</formula>
    </cfRule>
  </conditionalFormatting>
  <conditionalFormatting sqref="D15">
    <cfRule type="expression" dxfId="33" priority="5">
      <formula>D15="⊗"</formula>
    </cfRule>
  </conditionalFormatting>
  <conditionalFormatting sqref="D17">
    <cfRule type="expression" dxfId="32" priority="9">
      <formula>D17="⊗"</formula>
    </cfRule>
  </conditionalFormatting>
  <conditionalFormatting sqref="D19">
    <cfRule type="expression" dxfId="31" priority="13">
      <formula>D19="⊗"</formula>
    </cfRule>
  </conditionalFormatting>
  <conditionalFormatting sqref="D21">
    <cfRule type="expression" dxfId="30" priority="17">
      <formula>D21="⊗"</formula>
    </cfRule>
  </conditionalFormatting>
  <conditionalFormatting sqref="D23">
    <cfRule type="expression" dxfId="29" priority="21">
      <formula>D23="⊗"</formula>
    </cfRule>
  </conditionalFormatting>
  <conditionalFormatting sqref="D25">
    <cfRule type="expression" dxfId="28" priority="25">
      <formula>D25="⊗"</formula>
    </cfRule>
  </conditionalFormatting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R35"/>
  <sheetViews>
    <sheetView showGridLines="0" topLeftCell="A4" workbookViewId="0"/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35">
      <c r="A4" s="8" t="s">
        <v>0</v>
      </c>
      <c r="B4" s="8"/>
      <c r="C4" s="8"/>
      <c r="D4" s="8"/>
    </row>
    <row r="6" spans="1:15" ht="30" customHeight="1" x14ac:dyDescent="0.25">
      <c r="A6" s="5" t="s">
        <v>1</v>
      </c>
      <c r="B6" s="5">
        <v>2300</v>
      </c>
      <c r="C6" s="5"/>
    </row>
    <row r="7" spans="1:15" s="4" customFormat="1" ht="3.95" customHeight="1" x14ac:dyDescent="0.25"/>
    <row r="11" spans="1:15" ht="30" customHeight="1" x14ac:dyDescent="0.25">
      <c r="A11" s="3" t="s">
        <v>2</v>
      </c>
      <c r="B11" s="3" t="s">
        <v>3</v>
      </c>
      <c r="C11" s="3" t="s">
        <v>4</v>
      </c>
      <c r="D11" s="3" t="s">
        <v>5</v>
      </c>
    </row>
    <row r="12" spans="1:15" s="4" customFormat="1" ht="3.95" customHeight="1" x14ac:dyDescent="0.25"/>
    <row r="13" spans="1:15" ht="30" customHeight="1" x14ac:dyDescent="0.25">
      <c r="A13" s="5" t="s">
        <v>6</v>
      </c>
      <c r="B13" s="5">
        <v>1318.15</v>
      </c>
      <c r="C13" s="5">
        <f>ABS(B13-B26)</f>
        <v>1318.15</v>
      </c>
      <c r="D13" s="7" t="str">
        <f>IF(B13&lt;D35,"⊗","No")</f>
        <v>⊗</v>
      </c>
      <c r="L13" t="str">
        <f>IF(B13&gt;B31,"EXCLOSA","INCLOSA")</f>
        <v>INCLOSA</v>
      </c>
      <c r="M13" t="str">
        <f>IF(L13="EXCLOSA",B13,"")</f>
        <v/>
      </c>
      <c r="N13" t="str">
        <f>IF(AND(M13&lt;&gt;"",M13&lt;&gt;MIN(M13:M27)),M13,"")</f>
        <v/>
      </c>
      <c r="O13" t="str">
        <f>IF(L13="INCLOSA",L13,(IF(AND(COUNTIF(L13:L27,"=INCLOSA")&lt;3,B13=MIN(M13:M27)),"INCLOSA",(IF(AND(COUNTIF(L13:L27,"=INCLOSA")&lt;2,B13=MIN(N13:N27)),"INCLOSA","EXCLOSA")))))</f>
        <v>INCLOSA</v>
      </c>
    </row>
    <row r="14" spans="1:15" s="4" customFormat="1" ht="3.95" customHeight="1" x14ac:dyDescent="0.25"/>
    <row r="15" spans="1:15" ht="30" customHeight="1" x14ac:dyDescent="0.25">
      <c r="A15" s="5" t="s">
        <v>7</v>
      </c>
      <c r="B15" s="5">
        <v>1487.83</v>
      </c>
      <c r="C15" s="5">
        <f>ABS(B15-B26)</f>
        <v>1487.83</v>
      </c>
      <c r="D15" s="7" t="str">
        <f>IF(B15&lt;D35,"⊗","No")</f>
        <v>No</v>
      </c>
      <c r="L15" t="str">
        <f>IF(B15&gt;B31,"EXCLOSA","INCLOSA")</f>
        <v>INCLOSA</v>
      </c>
      <c r="M15" t="str">
        <f>IF(L15="EXCLOSA",B15,"")</f>
        <v/>
      </c>
      <c r="N15" t="str">
        <f>IF(AND(M15&lt;&gt;"",M15&lt;&gt;MIN(M13:M27)),M15,"")</f>
        <v/>
      </c>
      <c r="O15" t="str">
        <f>IF(L15="INCLOSA",L15,(IF(AND(COUNTIF(L13:L27,"=INCLOSA")&lt;3,B15=MIN(M13:M27)),"INCLOSA",(IF(AND(COUNTIF(L13:L27,"=INCLOSA")&lt;2,B15=MIN(N13:N27)),"INCLOSA","EXCLOSA")))))</f>
        <v>INCLOSA</v>
      </c>
    </row>
    <row r="16" spans="1:15" s="4" customFormat="1" ht="3.95" customHeight="1" x14ac:dyDescent="0.25"/>
    <row r="17" spans="1:15" ht="30" customHeight="1" x14ac:dyDescent="0.25">
      <c r="A17" s="5" t="s">
        <v>8</v>
      </c>
      <c r="B17" s="5">
        <v>1530</v>
      </c>
      <c r="C17" s="5">
        <f>ABS(B17-B26)</f>
        <v>1530</v>
      </c>
      <c r="D17" s="7" t="str">
        <f>IF(B17&lt;D35,"⊗","No")</f>
        <v>No</v>
      </c>
      <c r="L17" t="str">
        <f>IF(B17&gt;B31,"EXCLOSA","INCLOSA")</f>
        <v>INCLOSA</v>
      </c>
      <c r="M17" t="str">
        <f>IF(L17="EXCLOSA",B17,"")</f>
        <v/>
      </c>
      <c r="N17" t="str">
        <f>IF(AND(M17&lt;&gt;"",M17&lt;&gt;MIN(M13:M27)),M17,"")</f>
        <v/>
      </c>
      <c r="O17" t="str">
        <f>IF(L17="INCLOSA",L17,(IF(AND(COUNTIF(L13:L27,"=INCLOSA")&lt;3,B17=MIN(M13:M27)),"INCLOSA",(IF(AND(COUNTIF(L13:L27,"=INCLOSA")&lt;2,B17=MIN(N13:N27)),"INCLOSA","EXCLOSA")))))</f>
        <v>INCLOSA</v>
      </c>
    </row>
    <row r="18" spans="1:15" s="4" customFormat="1" ht="3.95" customHeight="1" x14ac:dyDescent="0.25"/>
    <row r="19" spans="1:15" ht="30" customHeight="1" x14ac:dyDescent="0.25">
      <c r="A19" s="5" t="s">
        <v>9</v>
      </c>
      <c r="B19" s="5">
        <v>1539</v>
      </c>
      <c r="C19" s="5">
        <f>ABS(B19-B26)</f>
        <v>1539</v>
      </c>
      <c r="D19" s="7" t="str">
        <f>IF(B19&lt;D35,"⊗","No")</f>
        <v>No</v>
      </c>
      <c r="L19" t="str">
        <f>IF(B19&gt;B31,"EXCLOSA","INCLOSA")</f>
        <v>INCLOSA</v>
      </c>
      <c r="M19" t="str">
        <f>IF(L19="EXCLOSA",B19,"")</f>
        <v/>
      </c>
      <c r="N19" t="str">
        <f>IF(AND(M19&lt;&gt;"",M19&lt;&gt;MIN(M13:M27)),M19,"")</f>
        <v/>
      </c>
      <c r="O19" t="str">
        <f>IF(L19="INCLOSA",L19,(IF(AND(COUNTIF(L13:L27,"=INCLOSA")&lt;3,B19=MIN(M13:M27)),"INCLOSA",(IF(AND(COUNTIF(L13:L27,"=INCLOSA")&lt;2,B19=MIN(N13:N27)),"INCLOSA","EXCLOSA")))))</f>
        <v>INCLOSA</v>
      </c>
    </row>
    <row r="20" spans="1:15" s="4" customFormat="1" ht="3.95" customHeight="1" x14ac:dyDescent="0.25"/>
    <row r="21" spans="1:15" ht="30" customHeight="1" x14ac:dyDescent="0.25">
      <c r="A21" s="5" t="s">
        <v>10</v>
      </c>
      <c r="B21" s="5">
        <v>1613.5</v>
      </c>
      <c r="C21" s="5">
        <f>ABS(B21-B26)</f>
        <v>1613.5</v>
      </c>
      <c r="D21" s="7" t="str">
        <f>IF(B21&lt;D35,"⊗","No")</f>
        <v>No</v>
      </c>
      <c r="L21" t="str">
        <f>IF(B21&gt;B31,"EXCLOSA","INCLOSA")</f>
        <v>INCLOSA</v>
      </c>
      <c r="M21" t="str">
        <f>IF(L21="EXCLOSA",B21,"")</f>
        <v/>
      </c>
      <c r="N21" t="str">
        <f>IF(AND(M21&lt;&gt;"",M21&lt;&gt;MIN(M13:M27)),M21,"")</f>
        <v/>
      </c>
      <c r="O21" t="str">
        <f>IF(L21="INCLOSA",L21,(IF(AND(COUNTIF(L13:L27,"=INCLOSA")&lt;3,B21=MIN(M13:M27)),"INCLOSA",(IF(AND(COUNTIF(L13:L27,"=INCLOSA")&lt;2,B21=MIN(N13:N27)),"INCLOSA","EXCLOSA")))))</f>
        <v>INCLOSA</v>
      </c>
    </row>
    <row r="22" spans="1:15" s="4" customFormat="1" ht="3.95" customHeight="1" x14ac:dyDescent="0.25"/>
    <row r="23" spans="1:15" ht="30" customHeight="1" x14ac:dyDescent="0.25">
      <c r="A23" s="5" t="s">
        <v>11</v>
      </c>
      <c r="B23" s="5">
        <v>1840</v>
      </c>
      <c r="C23" s="5">
        <f>ABS(B23-B26)</f>
        <v>1840</v>
      </c>
      <c r="D23" s="7" t="str">
        <f>IF(B23&lt;D35,"⊗","No")</f>
        <v>No</v>
      </c>
      <c r="L23" t="str">
        <f>IF(B23&gt;B31,"EXCLOSA","INCLOSA")</f>
        <v>EXCLOSA</v>
      </c>
      <c r="M23">
        <f>IF(L23="EXCLOSA",B23,"")</f>
        <v>1840</v>
      </c>
      <c r="N23" t="str">
        <f>IF(AND(M23&lt;&gt;"",M23&lt;&gt;MIN(M13:M27)),M23,"")</f>
        <v/>
      </c>
      <c r="O23" t="str">
        <f>IF(L23="INCLOSA",L23,(IF(AND(COUNTIF(L13:L27,"=INCLOSA")&lt;3,B23=MIN(M13:M27)),"INCLOSA",(IF(AND(COUNTIF(L13:L27,"=INCLOSA")&lt;2,B23=MIN(N13:N27)),"INCLOSA","EXCLOSA")))))</f>
        <v>EXCLOSA</v>
      </c>
    </row>
    <row r="24" spans="1:15" s="4" customFormat="1" ht="3.95" customHeight="1" x14ac:dyDescent="0.25"/>
    <row r="25" spans="1:15" ht="30" customHeight="1" x14ac:dyDescent="0.25">
      <c r="A25" s="5" t="s">
        <v>12</v>
      </c>
      <c r="B25" s="5">
        <v>1986</v>
      </c>
      <c r="C25" s="5">
        <f>ABS(B25-B26)</f>
        <v>1986</v>
      </c>
      <c r="D25" s="7" t="str">
        <f>IF(B25&lt;D35,"⊗","No")</f>
        <v>No</v>
      </c>
      <c r="L25" t="str">
        <f>IF(B25&gt;B31,"EXCLOSA","INCLOSA")</f>
        <v>EXCLOSA</v>
      </c>
      <c r="M25">
        <f>IF(L25="EXCLOSA",B25,"")</f>
        <v>1986</v>
      </c>
      <c r="N25">
        <f>IF(AND(M25&lt;&gt;"",M25&lt;&gt;MIN(M13:M27)),M25,"")</f>
        <v>1986</v>
      </c>
      <c r="O25" t="str">
        <f>IF(L25="INCLOSA",L25,(IF(AND(COUNTIF(L13:L27,"=INCLOSA")&lt;3,B25=MIN(M13:M27)),"INCLOSA",(IF(AND(COUNTIF(L13:L27,"=INCLOSA")&lt;2,B25=MIN(N13:N27)),"INCLOSA","EXCLOSA")))))</f>
        <v>EXCLOSA</v>
      </c>
    </row>
    <row r="26" spans="1:15" s="4" customFormat="1" ht="3.95" customHeight="1" x14ac:dyDescent="0.25"/>
    <row r="27" spans="1:15" ht="30" customHeight="1" x14ac:dyDescent="0.25">
      <c r="A27" s="2"/>
      <c r="B27" s="2">
        <f>AVERAGE(B12:B26)</f>
        <v>1616.3542857142857</v>
      </c>
      <c r="C27" s="2"/>
      <c r="D27" s="2"/>
      <c r="E27" s="2"/>
      <c r="F27" s="2"/>
      <c r="G27" s="2"/>
      <c r="H27" s="2"/>
      <c r="I27" s="2"/>
    </row>
    <row r="28" spans="1:15" x14ac:dyDescent="0.25">
      <c r="A28" s="2" t="s">
        <v>13</v>
      </c>
      <c r="B28" s="1">
        <v>0.1</v>
      </c>
      <c r="C28" s="2"/>
      <c r="D28" s="2"/>
      <c r="E28" s="2"/>
      <c r="F28" s="2"/>
      <c r="G28" s="2"/>
      <c r="H28" s="2"/>
      <c r="I28" s="2"/>
    </row>
    <row r="29" spans="1:15" x14ac:dyDescent="0.25">
      <c r="A29" s="2" t="s">
        <v>14</v>
      </c>
      <c r="B29" s="2">
        <f>(1+B28)*B27</f>
        <v>1777.9897142857144</v>
      </c>
      <c r="C29" s="2"/>
      <c r="D29" s="2"/>
    </row>
    <row r="30" spans="1:15" x14ac:dyDescent="0.25">
      <c r="A30" s="2" t="s">
        <v>15</v>
      </c>
      <c r="B30" s="2">
        <f>B27</f>
        <v>1616.3542857142857</v>
      </c>
      <c r="C30" s="2"/>
      <c r="D30" s="2"/>
      <c r="E30" s="2"/>
    </row>
    <row r="31" spans="1:15" x14ac:dyDescent="0.25">
      <c r="A31" t="s">
        <v>16</v>
      </c>
      <c r="B31" s="2">
        <f>B30*1.1</f>
        <v>1777.9897142857144</v>
      </c>
    </row>
    <row r="32" spans="1:15" x14ac:dyDescent="0.25">
      <c r="A32" t="s">
        <v>17</v>
      </c>
      <c r="B32" s="2">
        <f>B30*0.9</f>
        <v>1454.7188571428571</v>
      </c>
    </row>
    <row r="33" spans="1:4" x14ac:dyDescent="0.25">
      <c r="A33" t="s">
        <v>18</v>
      </c>
      <c r="B33" s="2">
        <f>AVERAGEIF(O13:O26,"INCLOSA",B13:B26)</f>
        <v>1497.6959999999999</v>
      </c>
    </row>
    <row r="34" spans="1:4" x14ac:dyDescent="0.25">
      <c r="A34" t="s">
        <v>19</v>
      </c>
      <c r="B34" s="2">
        <f>B33*0.9</f>
        <v>1347.9264000000001</v>
      </c>
    </row>
    <row r="35" spans="1:4" ht="30" customHeight="1" x14ac:dyDescent="0.25">
      <c r="B35" s="6" t="s">
        <v>20</v>
      </c>
      <c r="C35" s="6"/>
      <c r="D35" s="6">
        <f>B34</f>
        <v>1347.9264000000001</v>
      </c>
    </row>
  </sheetData>
  <mergeCells count="1">
    <mergeCell ref="A4:D4"/>
  </mergeCells>
  <conditionalFormatting sqref="A13">
    <cfRule type="expression" dxfId="27" priority="2">
      <formula>D13="⊗"</formula>
    </cfRule>
  </conditionalFormatting>
  <conditionalFormatting sqref="A15">
    <cfRule type="expression" dxfId="26" priority="6">
      <formula>D15="⊗"</formula>
    </cfRule>
  </conditionalFormatting>
  <conditionalFormatting sqref="A17">
    <cfRule type="expression" dxfId="25" priority="10">
      <formula>D17="⊗"</formula>
    </cfRule>
  </conditionalFormatting>
  <conditionalFormatting sqref="A19">
    <cfRule type="expression" dxfId="24" priority="14">
      <formula>D19="⊗"</formula>
    </cfRule>
  </conditionalFormatting>
  <conditionalFormatting sqref="A21">
    <cfRule type="expression" dxfId="23" priority="18">
      <formula>D21="⊗"</formula>
    </cfRule>
  </conditionalFormatting>
  <conditionalFormatting sqref="A23">
    <cfRule type="expression" dxfId="22" priority="22">
      <formula>D23="⊗"</formula>
    </cfRule>
  </conditionalFormatting>
  <conditionalFormatting sqref="A25">
    <cfRule type="expression" dxfId="21" priority="26">
      <formula>D25="⊗"</formula>
    </cfRule>
  </conditionalFormatting>
  <conditionalFormatting sqref="B13">
    <cfRule type="expression" dxfId="20" priority="3">
      <formula>D13="⊗"</formula>
    </cfRule>
  </conditionalFormatting>
  <conditionalFormatting sqref="B15">
    <cfRule type="expression" dxfId="19" priority="7">
      <formula>D15="⊗"</formula>
    </cfRule>
  </conditionalFormatting>
  <conditionalFormatting sqref="B17">
    <cfRule type="expression" dxfId="18" priority="11">
      <formula>D17="⊗"</formula>
    </cfRule>
  </conditionalFormatting>
  <conditionalFormatting sqref="B19">
    <cfRule type="expression" dxfId="17" priority="15">
      <formula>D19="⊗"</formula>
    </cfRule>
  </conditionalFormatting>
  <conditionalFormatting sqref="B21">
    <cfRule type="expression" dxfId="16" priority="19">
      <formula>D21="⊗"</formula>
    </cfRule>
  </conditionalFormatting>
  <conditionalFormatting sqref="B23">
    <cfRule type="expression" dxfId="15" priority="23">
      <formula>D23="⊗"</formula>
    </cfRule>
  </conditionalFormatting>
  <conditionalFormatting sqref="B25">
    <cfRule type="expression" dxfId="14" priority="27">
      <formula>D25="⊗"</formula>
    </cfRule>
  </conditionalFormatting>
  <conditionalFormatting sqref="C13">
    <cfRule type="expression" dxfId="13" priority="4">
      <formula>D13="⊗"</formula>
    </cfRule>
  </conditionalFormatting>
  <conditionalFormatting sqref="C15">
    <cfRule type="expression" dxfId="12" priority="8">
      <formula>D15="⊗"</formula>
    </cfRule>
  </conditionalFormatting>
  <conditionalFormatting sqref="C17">
    <cfRule type="expression" dxfId="11" priority="12">
      <formula>D17="⊗"</formula>
    </cfRule>
  </conditionalFormatting>
  <conditionalFormatting sqref="C19">
    <cfRule type="expression" dxfId="10" priority="16">
      <formula>D19="⊗"</formula>
    </cfRule>
  </conditionalFormatting>
  <conditionalFormatting sqref="C21">
    <cfRule type="expression" dxfId="9" priority="20">
      <formula>D21="⊗"</formula>
    </cfRule>
  </conditionalFormatting>
  <conditionalFormatting sqref="C23">
    <cfRule type="expression" dxfId="8" priority="24">
      <formula>D23="⊗"</formula>
    </cfRule>
  </conditionalFormatting>
  <conditionalFormatting sqref="C25">
    <cfRule type="expression" dxfId="7" priority="28">
      <formula>D25="⊗"</formula>
    </cfRule>
  </conditionalFormatting>
  <conditionalFormatting sqref="D13">
    <cfRule type="expression" dxfId="6" priority="1">
      <formula>D13="⊗"</formula>
    </cfRule>
  </conditionalFormatting>
  <conditionalFormatting sqref="D15">
    <cfRule type="expression" dxfId="5" priority="5">
      <formula>D15="⊗"</formula>
    </cfRule>
  </conditionalFormatting>
  <conditionalFormatting sqref="D17">
    <cfRule type="expression" dxfId="4" priority="9">
      <formula>D17="⊗"</formula>
    </cfRule>
  </conditionalFormatting>
  <conditionalFormatting sqref="D19">
    <cfRule type="expression" dxfId="3" priority="13">
      <formula>D19="⊗"</formula>
    </cfRule>
  </conditionalFormatting>
  <conditionalFormatting sqref="D21">
    <cfRule type="expression" dxfId="2" priority="17">
      <formula>D21="⊗"</formula>
    </cfRule>
  </conditionalFormatting>
  <conditionalFormatting sqref="D23">
    <cfRule type="expression" dxfId="1" priority="21">
      <formula>D23="⊗"</formula>
    </cfRule>
  </conditionalFormatting>
  <conditionalFormatting sqref="D25">
    <cfRule type="expression" dxfId="0" priority="25">
      <formula>D25="⊗"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Ofertes</vt:lpstr>
      <vt:lpstr>Detall càlculs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cnadal</cp:lastModifiedBy>
  <dcterms:created xsi:type="dcterms:W3CDTF">2025-02-19T13:20:54Z</dcterms:created>
  <dcterms:modified xsi:type="dcterms:W3CDTF">2025-02-20T07:54:19Z</dcterms:modified>
</cp:coreProperties>
</file>