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rx\Desktop\Adriana\02. ICAT\05. Impulsos\OP. CAP-22240\"/>
    </mc:Choice>
  </mc:AlternateContent>
  <xr:revisionPtr revIDLastSave="0" documentId="13_ncr:1_{59E4827E-AF9A-4A0E-83D8-89A8E37D4B11}" xr6:coauthVersionLast="47" xr6:coauthVersionMax="47" xr10:uidLastSave="{00000000-0000-0000-0000-000000000000}"/>
  <bookViews>
    <workbookView xWindow="-28920" yWindow="-1020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D26" i="1" s="1"/>
  <c r="G40" i="1" l="1"/>
  <c r="F41" i="1" s="1"/>
  <c r="E39" i="1"/>
  <c r="E40" i="1" l="1"/>
  <c r="D41" i="1" s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<sst xmlns="http://schemas.openxmlformats.org/spreadsheetml/2006/main" count="32" uniqueCount="32">
  <si>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</si>
  <si>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</si>
  <si>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</si>
  <si>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</si>
  <si>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</si>
  <si>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</si>
  <si>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</si>
  <si>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</si>
  <si>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</si>
  <si>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</si>
  <si>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</si>
  <si>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</si>
  <si>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</si>
  <si>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</si>
  <si>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</si>
  <si>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</si>
  <si>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</si>
  <si>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</si>
  <si>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</si>
  <si>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</si>
  <si>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</si>
  <si>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</si>
  <si>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</si>
  <si>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</si>
  <si>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</si>
  <si>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</si>
  <si>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</si>
  <si>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</si>
  <si>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</si>
  <si>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</si>
  <si>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</si>
  <si>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r>
      <t>Assabentat de l'anunci publicat al perfil d'Infraestructures.cat i de les condicions i requisits que s'exigeixen per a l'adjudicació de les obres de "Contracte per a l'execució de les obres de rehabilitació i millora de</t>
    </r>
    <r>
      <rPr>
        <sz val="11"/>
        <color theme="1"/>
        <rFont val="Calibri"/>
        <family val="2"/>
        <scheme val="minor"/>
      </rPr>
      <t xml:space="preserve"> l’eficiència energètica de l'edifici CAP Rio de Janeiro de Barcelona</t>
    </r>
    <r>
      <rPr>
        <b/>
        <sz val="11"/>
        <color theme="1"/>
        <rFont val="Calibri"/>
        <family val="2"/>
        <scheme val="minor"/>
      </rPr>
      <t>". Clau: CAP-22240, es compromet en nom (propi o de l'empresa que representa) a realitzar-les amb estricta subjecció als esmentats requisits i condicions d’acord amb l’oferta següent: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</si>
</sst>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zoomScaleNormal="100" zoomScalePageLayoutView="60" workbookViewId="0">
      <selection activeCell="N11" sqref="N11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8.28515625" customWidth="1"/>
    <col min="6" max="6" width="16.140625" customWidth="1"/>
    <col min="7" max="7" width="18.7109375" customWidth="1"/>
    <col min="8" max="8" width="3.7109375" customWidth="1"/>
    <col min="9" max="9" width="7.710937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20</v>
      </c>
      <c r="G13" s="1">
        <v>0</v>
      </c>
      <c r="H13" s="19" t="s">
        <v>17</v>
      </c>
    </row>
    <row r="14" spans="2:9">
      <c r="C14" t="s">
        <v>21</v>
      </c>
      <c r="G14" s="20"/>
    </row>
    <row r="15" spans="2:9">
      <c r="C15" t="s">
        <v>24</v>
      </c>
      <c r="G15" s="20"/>
    </row>
    <row r="16" spans="2:9">
      <c r="C16" t="s">
        <v>22</v>
      </c>
    </row>
    <row r="18" spans="2:8">
      <c r="C18" s="19" t="s">
        <v>23</v>
      </c>
      <c r="G18" s="2">
        <v>0</v>
      </c>
      <c r="H18" s="19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2146597.42</v>
      </c>
      <c r="E26" s="33"/>
      <c r="F26" s="4" t="s">
        <v>26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19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28</v>
      </c>
      <c r="E36" s="10">
        <f>2146597.42-E37-E38</f>
        <v>2123050.9699999997</v>
      </c>
      <c r="F36" s="4"/>
      <c r="G36" s="23">
        <f>IF(G13=0,$E$36,($E$36-(ROUND($E$36*(ABS(ROUND(G13,2))/100),2))))</f>
        <v>2123050.9699999997</v>
      </c>
      <c r="I36" s="11"/>
      <c r="J36" s="18"/>
    </row>
    <row r="37" spans="3:10" ht="44.25" customHeight="1">
      <c r="C37" s="9" t="s">
        <v>27</v>
      </c>
      <c r="E37" s="10">
        <f>19786.93+ROUND(19786.93*0.13,2)+ROUND(19786.93*0.06,2)</f>
        <v>23546.45</v>
      </c>
      <c r="F37" s="4"/>
      <c r="G37" s="23">
        <f>$E$37+G18</f>
        <v>23546.45</v>
      </c>
      <c r="I37" s="11"/>
    </row>
    <row r="38" spans="3:10" ht="40.5" customHeight="1">
      <c r="C38" s="9" t="s">
        <v>30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25</v>
      </c>
      <c r="E39" s="13">
        <f>SUM(E36:E38)</f>
        <v>2146597.42</v>
      </c>
      <c r="F39" s="4"/>
      <c r="G39" s="13">
        <f>SUM(G36:G38)</f>
        <v>2146597.42</v>
      </c>
    </row>
    <row r="40" spans="3:10">
      <c r="C40" s="9" t="s">
        <v>14</v>
      </c>
      <c r="E40" s="14">
        <f>ROUND(+E39*0.21,2)</f>
        <v>450785.46</v>
      </c>
      <c r="F40" s="4"/>
      <c r="G40" s="14">
        <f>ROUND(+G39*0.21,2)</f>
        <v>450785.46</v>
      </c>
    </row>
    <row r="41" spans="3:10" ht="31.15" customHeight="1">
      <c r="C41" s="9" t="s">
        <v>15</v>
      </c>
      <c r="D41" s="26">
        <f>SUM(D39:E40)</f>
        <v>2597382.88</v>
      </c>
      <c r="E41" s="26"/>
      <c r="F41" s="26">
        <f>SUM(F39:G40)</f>
        <v>2597382.88</v>
      </c>
      <c r="G41" s="26"/>
    </row>
    <row r="42" spans="3:10">
      <c r="C42" s="9"/>
      <c r="G42" s="15"/>
    </row>
    <row r="43" spans="3:10">
      <c r="C43" s="16" t="s">
        <v>16</v>
      </c>
      <c r="D43" s="17">
        <f>ROUND((D41-F41)*100/D41,2)</f>
        <v>0</v>
      </c>
    </row>
    <row r="45" spans="3:10">
      <c r="C45" s="27" t="s">
        <v>29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+3l94uDzYbKcc4HLqwRWxZynUEw9VTMlOgsfF4a0AhcOXkCF0EzEjtamAtKKrqqeyH2UVPLkYqgRAsEIe0v0NQ==" saltValue="mGQn1D4dW30UDU2R8WE3Hw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Esbrí Rodríguez-Xuárez, Adriana</cp:lastModifiedBy>
  <cp:lastPrinted>2022-06-17T08:04:24Z</cp:lastPrinted>
  <dcterms:created xsi:type="dcterms:W3CDTF">2019-11-08T16:55:15Z</dcterms:created>
  <dcterms:modified xsi:type="dcterms:W3CDTF">2025-01-31T07:25:31Z</dcterms:modified>
</cp:coreProperties>
</file>