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rosell\Desktop\"/>
    </mc:Choice>
  </mc:AlternateContent>
  <xr:revisionPtr revIDLastSave="0" documentId="8_{5D55A186-06F3-47FC-828E-104F0957D955}" xr6:coauthVersionLast="47" xr6:coauthVersionMax="47" xr10:uidLastSave="{00000000-0000-0000-0000-000000000000}"/>
  <bookViews>
    <workbookView xWindow="28680" yWindow="-795" windowWidth="29040" windowHeight="15720" xr2:uid="{917CFF90-24DD-492D-BB62-92A866968EA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47" i="1"/>
  <c r="F46" i="1"/>
  <c r="G40" i="1"/>
  <c r="G35" i="1"/>
  <c r="E47" i="1" s="1"/>
  <c r="G36" i="1"/>
  <c r="E48" i="1" s="1"/>
  <c r="G34" i="1"/>
  <c r="F26" i="1"/>
  <c r="F27" i="1"/>
  <c r="H27" i="1" s="1"/>
  <c r="F28" i="1"/>
  <c r="H28" i="1" s="1"/>
  <c r="F29" i="1"/>
  <c r="H29" i="1" s="1"/>
  <c r="F30" i="1"/>
  <c r="H30" i="1" s="1"/>
  <c r="F25" i="1"/>
  <c r="H25" i="1" s="1"/>
  <c r="G17" i="1"/>
  <c r="I17" i="1" s="1"/>
  <c r="G18" i="1"/>
  <c r="I18" i="1" s="1"/>
  <c r="G19" i="1"/>
  <c r="I19" i="1" s="1"/>
  <c r="G20" i="1"/>
  <c r="I20" i="1" s="1"/>
  <c r="G21" i="1"/>
  <c r="I21" i="1" s="1"/>
  <c r="G16" i="1"/>
  <c r="I16" i="1" s="1"/>
  <c r="G5" i="1"/>
  <c r="I5" i="1" s="1"/>
  <c r="G6" i="1"/>
  <c r="I6" i="1" s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4" i="1"/>
  <c r="I4" i="1" s="1"/>
  <c r="H22" i="1"/>
  <c r="H13" i="1"/>
  <c r="G31" i="1"/>
  <c r="F45" i="1" l="1"/>
  <c r="G45" i="1" s="1"/>
  <c r="G46" i="1"/>
  <c r="G48" i="1"/>
  <c r="G47" i="1"/>
  <c r="H26" i="1"/>
  <c r="H31" i="1" s="1"/>
  <c r="H48" i="1"/>
  <c r="H47" i="1"/>
  <c r="I22" i="1"/>
  <c r="I13" i="1"/>
  <c r="G37" i="1"/>
  <c r="E46" i="1"/>
  <c r="H46" i="1" s="1"/>
  <c r="F31" i="1"/>
  <c r="G22" i="1"/>
  <c r="G13" i="1"/>
  <c r="G49" i="1" l="1"/>
  <c r="H45" i="1"/>
  <c r="F49" i="1"/>
  <c r="E45" i="1"/>
  <c r="H49" i="1" l="1"/>
  <c r="E49" i="1"/>
</calcChain>
</file>

<file path=xl/sharedStrings.xml><?xml version="1.0" encoding="utf-8"?>
<sst xmlns="http://schemas.openxmlformats.org/spreadsheetml/2006/main" count="74" uniqueCount="50">
  <si>
    <t>Unitats</t>
  </si>
  <si>
    <t>Producte</t>
  </si>
  <si>
    <t>M365 E5 Original + TEAMS EE</t>
  </si>
  <si>
    <t>M365 Copilot Sub Add-on</t>
  </si>
  <si>
    <t>Visio P2 Sub Per User</t>
  </si>
  <si>
    <t>Power BI Pro Sub Per User</t>
  </si>
  <si>
    <t>Power BI Premium EM1</t>
  </si>
  <si>
    <t>M365 F3 FUSL Sub Per User</t>
  </si>
  <si>
    <t>M365 F5 Security Sub Add-on</t>
  </si>
  <si>
    <t>O365 Extra File Storage Sub Add-on</t>
  </si>
  <si>
    <t>Azure Prepayment</t>
  </si>
  <si>
    <t>Mesos</t>
  </si>
  <si>
    <t>Windows Remote Desktop User CAL</t>
  </si>
  <si>
    <t>Win VDA Device ALng Sub</t>
  </si>
  <si>
    <t>Windows Server DC Core</t>
  </si>
  <si>
    <t>Visual Studio Pro con MSDN</t>
  </si>
  <si>
    <t>SQL Server Std L/SA</t>
  </si>
  <si>
    <t>SQL CAL ALnh LSA User CAL</t>
  </si>
  <si>
    <t>O365 E1 Existing Costumer Sub Per User</t>
  </si>
  <si>
    <t>Defender Endpoint P1 Sub Per User</t>
  </si>
  <si>
    <t>Entra ID P1 Sub Per user</t>
  </si>
  <si>
    <t>Exchange Online P1 Sub Per user</t>
  </si>
  <si>
    <t>Exchange Online Kiosk Sub Per User</t>
  </si>
  <si>
    <t>Unitats/hores</t>
  </si>
  <si>
    <t>Suport tècnic estès Sharepoint</t>
  </si>
  <si>
    <t>Suport tècnic estès Evolutius Intune, Defender Sharepoint</t>
  </si>
  <si>
    <t xml:space="preserve">Any </t>
  </si>
  <si>
    <t>1er any</t>
  </si>
  <si>
    <t>2on any</t>
  </si>
  <si>
    <t>3er any</t>
  </si>
  <si>
    <t>Subscripcions Office 365 :Tenant Ajuntaments - ajuntamentsdelleida.onmicrosoft.com</t>
  </si>
  <si>
    <t>Subscripcions Software</t>
  </si>
  <si>
    <t>Subscripcions Office 365 :Tenant Principal - diputaciolleidacat.onmicrosoft.com</t>
  </si>
  <si>
    <t>Suport Migració Ajuntaments</t>
  </si>
  <si>
    <t>Suport tècnic estès - Suport Migració Ajuntaments</t>
  </si>
  <si>
    <t>Preu total iva exclòs</t>
  </si>
  <si>
    <t>Import Suport 1er any</t>
  </si>
  <si>
    <t>Import Suport 2on any</t>
  </si>
  <si>
    <t>Import Suport 3er any</t>
  </si>
  <si>
    <t>Preu total Ofertat Iva Exclòs</t>
  </si>
  <si>
    <t>Preu màxim licitat Iva Exclòs</t>
  </si>
  <si>
    <t>PVP mensual ofertat</t>
  </si>
  <si>
    <t>PVP anual ofertat</t>
  </si>
  <si>
    <t>Import 3 anys ofertat Iva exclòs</t>
  </si>
  <si>
    <t>Suport anual Diputació Lleida</t>
  </si>
  <si>
    <t>Preu Llicències (3 anualitats)</t>
  </si>
  <si>
    <t>Preu màxim licitat anual Iva exclòs</t>
  </si>
  <si>
    <t>Preu màxim licitat Iva exclòs</t>
  </si>
  <si>
    <t>Preu total ofertat iva exclòs</t>
  </si>
  <si>
    <t>Preu màxim licitat Iva Inclòs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</si>
</sst>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 applyProtection="1">
      <protection locked="0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wrapText="1"/>
    </xf>
    <xf numFmtId="44" fontId="0" fillId="0" borderId="0" xfId="1" applyFont="1" applyProtection="1"/>
    <xf numFmtId="44" fontId="0" fillId="0" borderId="0" xfId="0" applyNumberFormat="1"/>
    <xf numFmtId="44" fontId="0" fillId="2" borderId="0" xfId="1" applyFont="1" applyFill="1" applyProtection="1"/>
    <xf numFmtId="164" fontId="0" fillId="0" borderId="0" xfId="1" applyNumberFormat="1" applyFont="1" applyAlignment="1" applyProtection="1">
      <alignment horizontal="right"/>
    </xf>
    <xf numFmtId="44" fontId="0" fillId="0" borderId="0" xfId="1" applyFont="1" applyAlignment="1" applyProtection="1">
      <alignment horizontal="right"/>
    </xf>
    <xf numFmtId="0" fontId="0" fillId="0" borderId="0" xfId="0" applyAlignment="1">
      <alignment horizontal="right"/>
    </xf>
    <xf numFmtId="0" fontId="0" fillId="3" borderId="0" xfId="0" applyFill="1" applyAlignment="1">
      <alignment horizontal="center" wrapText="1"/>
    </xf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DD7C-1CF6-4D8C-BB9B-5CFB28C3E46D}">
  <dimension ref="C2:K49"/>
  <sheetViews>
    <sheetView tabSelected="1" topLeftCell="A14" zoomScaleNormal="100" workbookViewId="0">
      <selection activeCell="I24" sqref="I24"/>
    </sheetView>
  </sheetViews>
  <sheetFormatPr baseColWidth="10" defaultRowHeight="15" x14ac:dyDescent="0.25"/>
  <cols>
    <col min="3" max="3" width="13" customWidth="1"/>
    <col min="4" max="4" width="52" customWidth="1"/>
    <col min="5" max="5" width="15.5703125" customWidth="1"/>
    <col min="6" max="7" width="17.140625" customWidth="1"/>
    <col min="8" max="8" width="17.28515625" customWidth="1"/>
    <col min="9" max="12" width="15.42578125" bestFit="1" customWidth="1"/>
  </cols>
  <sheetData>
    <row r="2" spans="3:11" x14ac:dyDescent="0.25">
      <c r="C2" s="2" t="s">
        <v>32</v>
      </c>
      <c r="D2" s="2"/>
      <c r="E2" s="2"/>
      <c r="F2" s="2"/>
      <c r="G2" s="2"/>
      <c r="H2" s="2"/>
      <c r="I2" s="2"/>
    </row>
    <row r="3" spans="3:11" ht="45" x14ac:dyDescent="0.25">
      <c r="C3" s="3" t="s">
        <v>0</v>
      </c>
      <c r="D3" s="3" t="s">
        <v>1</v>
      </c>
      <c r="E3" s="4" t="s">
        <v>41</v>
      </c>
      <c r="F3" s="3" t="s">
        <v>11</v>
      </c>
      <c r="G3" s="4" t="s">
        <v>35</v>
      </c>
      <c r="H3" s="11" t="s">
        <v>46</v>
      </c>
      <c r="I3" s="4" t="s">
        <v>43</v>
      </c>
    </row>
    <row r="4" spans="3:11" x14ac:dyDescent="0.25">
      <c r="C4">
        <v>600</v>
      </c>
      <c r="D4" t="s">
        <v>2</v>
      </c>
      <c r="E4" s="1"/>
      <c r="F4">
        <v>12</v>
      </c>
      <c r="G4" s="5">
        <f>(E4*F4*C4)</f>
        <v>0</v>
      </c>
      <c r="H4" s="5">
        <v>385920</v>
      </c>
      <c r="I4" s="6">
        <f>G4*3</f>
        <v>0</v>
      </c>
    </row>
    <row r="5" spans="3:11" x14ac:dyDescent="0.25">
      <c r="C5">
        <v>10</v>
      </c>
      <c r="D5" t="s">
        <v>3</v>
      </c>
      <c r="E5" s="1"/>
      <c r="F5">
        <v>12</v>
      </c>
      <c r="G5" s="5">
        <f t="shared" ref="G5:G12" si="0">(E5*F5*C5)</f>
        <v>0</v>
      </c>
      <c r="H5" s="5">
        <v>3480</v>
      </c>
      <c r="I5" s="6">
        <f t="shared" ref="I5:I12" si="1">G5*3</f>
        <v>0</v>
      </c>
    </row>
    <row r="6" spans="3:11" x14ac:dyDescent="0.25">
      <c r="C6">
        <v>3</v>
      </c>
      <c r="D6" t="s">
        <v>4</v>
      </c>
      <c r="E6" s="1"/>
      <c r="F6">
        <v>12</v>
      </c>
      <c r="G6" s="5">
        <f t="shared" si="0"/>
        <v>0</v>
      </c>
      <c r="H6" s="5">
        <v>460.8</v>
      </c>
      <c r="I6" s="6">
        <f t="shared" si="1"/>
        <v>0</v>
      </c>
    </row>
    <row r="7" spans="3:11" x14ac:dyDescent="0.25">
      <c r="C7">
        <v>1</v>
      </c>
      <c r="D7" t="s">
        <v>5</v>
      </c>
      <c r="E7" s="1"/>
      <c r="F7">
        <v>12</v>
      </c>
      <c r="G7" s="5">
        <f t="shared" si="0"/>
        <v>0</v>
      </c>
      <c r="H7" s="5">
        <v>112.8</v>
      </c>
      <c r="I7" s="6">
        <f t="shared" si="1"/>
        <v>0</v>
      </c>
    </row>
    <row r="8" spans="3:11" x14ac:dyDescent="0.25">
      <c r="C8">
        <v>1</v>
      </c>
      <c r="D8" t="s">
        <v>6</v>
      </c>
      <c r="E8" s="1"/>
      <c r="F8">
        <v>12</v>
      </c>
      <c r="G8" s="5">
        <f t="shared" si="0"/>
        <v>0</v>
      </c>
      <c r="H8" s="5">
        <v>6384</v>
      </c>
      <c r="I8" s="6">
        <f t="shared" si="1"/>
        <v>0</v>
      </c>
    </row>
    <row r="9" spans="3:11" x14ac:dyDescent="0.25">
      <c r="C9">
        <v>1</v>
      </c>
      <c r="D9" t="s">
        <v>7</v>
      </c>
      <c r="E9" s="1"/>
      <c r="F9">
        <v>12</v>
      </c>
      <c r="G9" s="5">
        <f t="shared" si="0"/>
        <v>0</v>
      </c>
      <c r="H9" s="5">
        <v>90</v>
      </c>
      <c r="I9" s="6">
        <f t="shared" si="1"/>
        <v>0</v>
      </c>
      <c r="J9" s="6"/>
      <c r="K9" s="6"/>
    </row>
    <row r="10" spans="3:11" x14ac:dyDescent="0.25">
      <c r="C10">
        <v>1</v>
      </c>
      <c r="D10" t="s">
        <v>8</v>
      </c>
      <c r="E10" s="1"/>
      <c r="F10">
        <v>12</v>
      </c>
      <c r="G10" s="5">
        <f t="shared" si="0"/>
        <v>0</v>
      </c>
      <c r="H10" s="5">
        <v>79.2</v>
      </c>
      <c r="I10" s="6">
        <f t="shared" si="1"/>
        <v>0</v>
      </c>
    </row>
    <row r="11" spans="3:11" x14ac:dyDescent="0.25">
      <c r="C11">
        <v>1024</v>
      </c>
      <c r="D11" t="s">
        <v>9</v>
      </c>
      <c r="E11" s="1"/>
      <c r="F11">
        <v>12</v>
      </c>
      <c r="G11" s="5">
        <f t="shared" si="0"/>
        <v>0</v>
      </c>
      <c r="H11" s="5">
        <v>2457.6</v>
      </c>
      <c r="I11" s="6">
        <f t="shared" si="1"/>
        <v>0</v>
      </c>
    </row>
    <row r="12" spans="3:11" x14ac:dyDescent="0.25">
      <c r="C12">
        <v>1</v>
      </c>
      <c r="D12" t="s">
        <v>10</v>
      </c>
      <c r="E12" s="1"/>
      <c r="F12">
        <v>12</v>
      </c>
      <c r="G12" s="5">
        <f t="shared" si="0"/>
        <v>0</v>
      </c>
      <c r="H12" s="5">
        <v>1158</v>
      </c>
      <c r="I12" s="6">
        <f t="shared" si="1"/>
        <v>0</v>
      </c>
    </row>
    <row r="13" spans="3:11" x14ac:dyDescent="0.25">
      <c r="G13" s="5">
        <f>SUM(G4:G12)</f>
        <v>0</v>
      </c>
      <c r="H13" s="5">
        <f>SUM(H4:H12)</f>
        <v>400142.39999999997</v>
      </c>
      <c r="I13" s="6">
        <f>SUM(I4:I12)</f>
        <v>0</v>
      </c>
    </row>
    <row r="14" spans="3:11" x14ac:dyDescent="0.25">
      <c r="C14" s="2" t="s">
        <v>30</v>
      </c>
      <c r="D14" s="2"/>
      <c r="E14" s="2"/>
      <c r="F14" s="2"/>
      <c r="G14" s="7"/>
      <c r="H14" s="2"/>
      <c r="I14" s="2"/>
    </row>
    <row r="15" spans="3:11" ht="45" x14ac:dyDescent="0.25">
      <c r="C15" s="3" t="s">
        <v>0</v>
      </c>
      <c r="D15" s="3" t="s">
        <v>1</v>
      </c>
      <c r="E15" s="4" t="s">
        <v>41</v>
      </c>
      <c r="F15" s="3" t="s">
        <v>11</v>
      </c>
      <c r="G15" s="4" t="s">
        <v>35</v>
      </c>
      <c r="H15" s="11" t="s">
        <v>46</v>
      </c>
      <c r="I15" s="4" t="s">
        <v>43</v>
      </c>
    </row>
    <row r="16" spans="3:11" x14ac:dyDescent="0.25">
      <c r="C16">
        <v>381</v>
      </c>
      <c r="D16" t="s">
        <v>18</v>
      </c>
      <c r="E16" s="1"/>
      <c r="F16">
        <v>12</v>
      </c>
      <c r="G16" s="5">
        <f>(E16*F16*C16)</f>
        <v>0</v>
      </c>
      <c r="H16" s="8">
        <v>37490.400000000001</v>
      </c>
      <c r="I16" s="6">
        <f>G16*3</f>
        <v>0</v>
      </c>
    </row>
    <row r="17" spans="3:9" x14ac:dyDescent="0.25">
      <c r="C17">
        <v>3</v>
      </c>
      <c r="D17" t="s">
        <v>4</v>
      </c>
      <c r="E17" s="1"/>
      <c r="F17">
        <v>12</v>
      </c>
      <c r="G17" s="5">
        <f t="shared" ref="G17:G21" si="2">(E17*F17*C17)</f>
        <v>0</v>
      </c>
      <c r="H17" s="9">
        <v>460.8</v>
      </c>
      <c r="I17" s="6">
        <f t="shared" ref="I17:I21" si="3">G17*3</f>
        <v>0</v>
      </c>
    </row>
    <row r="18" spans="3:9" x14ac:dyDescent="0.25">
      <c r="C18">
        <v>1</v>
      </c>
      <c r="D18" t="s">
        <v>19</v>
      </c>
      <c r="E18" s="1"/>
      <c r="F18">
        <v>12</v>
      </c>
      <c r="G18" s="5">
        <f t="shared" si="2"/>
        <v>0</v>
      </c>
      <c r="H18" s="9">
        <v>20.52</v>
      </c>
      <c r="I18" s="6">
        <f t="shared" si="3"/>
        <v>0</v>
      </c>
    </row>
    <row r="19" spans="3:9" x14ac:dyDescent="0.25">
      <c r="C19">
        <v>1</v>
      </c>
      <c r="D19" t="s">
        <v>20</v>
      </c>
      <c r="E19" s="1"/>
      <c r="F19">
        <v>12</v>
      </c>
      <c r="G19" s="5">
        <f t="shared" si="2"/>
        <v>0</v>
      </c>
      <c r="H19" s="9">
        <v>62.4</v>
      </c>
      <c r="I19" s="6">
        <f t="shared" si="3"/>
        <v>0</v>
      </c>
    </row>
    <row r="20" spans="3:9" x14ac:dyDescent="0.25">
      <c r="C20">
        <v>1</v>
      </c>
      <c r="D20" t="s">
        <v>21</v>
      </c>
      <c r="E20" s="1"/>
      <c r="F20">
        <v>12</v>
      </c>
      <c r="G20" s="5">
        <f t="shared" si="2"/>
        <v>0</v>
      </c>
      <c r="H20" s="9">
        <v>42</v>
      </c>
      <c r="I20" s="6">
        <f t="shared" si="3"/>
        <v>0</v>
      </c>
    </row>
    <row r="21" spans="3:9" x14ac:dyDescent="0.25">
      <c r="C21">
        <v>1</v>
      </c>
      <c r="D21" t="s">
        <v>22</v>
      </c>
      <c r="E21" s="1"/>
      <c r="F21">
        <v>12</v>
      </c>
      <c r="G21" s="5">
        <f t="shared" si="2"/>
        <v>0</v>
      </c>
      <c r="H21" s="9">
        <v>21.6</v>
      </c>
      <c r="I21" s="6">
        <f t="shared" si="3"/>
        <v>0</v>
      </c>
    </row>
    <row r="22" spans="3:9" x14ac:dyDescent="0.25">
      <c r="G22" s="5">
        <f>SUM(G16:G21)</f>
        <v>0</v>
      </c>
      <c r="H22" s="8">
        <f>SUM(H16:H21)</f>
        <v>38097.72</v>
      </c>
      <c r="I22" s="6">
        <f>SUM(I16:I21)</f>
        <v>0</v>
      </c>
    </row>
    <row r="23" spans="3:9" x14ac:dyDescent="0.25">
      <c r="C23" s="2" t="s">
        <v>31</v>
      </c>
      <c r="D23" s="2"/>
      <c r="E23" s="2"/>
      <c r="F23" s="2"/>
      <c r="G23" s="2"/>
      <c r="H23" s="2"/>
      <c r="I23" s="2"/>
    </row>
    <row r="24" spans="3:9" ht="30" x14ac:dyDescent="0.25">
      <c r="C24" s="3" t="s">
        <v>0</v>
      </c>
      <c r="D24" s="3" t="s">
        <v>1</v>
      </c>
      <c r="E24" s="4" t="s">
        <v>42</v>
      </c>
      <c r="F24" s="4" t="s">
        <v>35</v>
      </c>
      <c r="G24" s="4" t="s">
        <v>47</v>
      </c>
      <c r="H24" s="4" t="s">
        <v>43</v>
      </c>
    </row>
    <row r="25" spans="3:9" x14ac:dyDescent="0.25">
      <c r="C25">
        <v>250</v>
      </c>
      <c r="D25" t="s">
        <v>12</v>
      </c>
      <c r="E25" s="1"/>
      <c r="F25" s="5">
        <f>(E25*C25)</f>
        <v>0</v>
      </c>
      <c r="G25" s="5">
        <v>12750</v>
      </c>
      <c r="H25" s="6">
        <f>F25*3</f>
        <v>0</v>
      </c>
    </row>
    <row r="26" spans="3:9" x14ac:dyDescent="0.25">
      <c r="C26">
        <v>30</v>
      </c>
      <c r="D26" t="s">
        <v>13</v>
      </c>
      <c r="E26" s="1"/>
      <c r="F26" s="5">
        <f t="shared" ref="F26:F30" si="4">(E26*C26)</f>
        <v>0</v>
      </c>
      <c r="G26" s="5">
        <v>3866.4</v>
      </c>
      <c r="H26" s="6">
        <f t="shared" ref="H26:H30" si="5">F26*3</f>
        <v>0</v>
      </c>
      <c r="I26" s="6"/>
    </row>
    <row r="27" spans="3:9" x14ac:dyDescent="0.25">
      <c r="C27">
        <v>72</v>
      </c>
      <c r="D27" t="s">
        <v>14</v>
      </c>
      <c r="E27" s="1"/>
      <c r="F27" s="5">
        <f t="shared" si="4"/>
        <v>0</v>
      </c>
      <c r="G27" s="5">
        <v>19368</v>
      </c>
      <c r="H27" s="6">
        <f t="shared" si="5"/>
        <v>0</v>
      </c>
    </row>
    <row r="28" spans="3:9" x14ac:dyDescent="0.25">
      <c r="C28">
        <v>8</v>
      </c>
      <c r="D28" t="s">
        <v>15</v>
      </c>
      <c r="E28" s="1"/>
      <c r="F28" s="5">
        <f t="shared" si="4"/>
        <v>0</v>
      </c>
      <c r="G28" s="5">
        <v>3064</v>
      </c>
      <c r="H28" s="6">
        <f t="shared" si="5"/>
        <v>0</v>
      </c>
    </row>
    <row r="29" spans="3:9" x14ac:dyDescent="0.25">
      <c r="C29">
        <v>4</v>
      </c>
      <c r="D29" t="s">
        <v>16</v>
      </c>
      <c r="E29" s="1"/>
      <c r="F29" s="5">
        <f t="shared" si="4"/>
        <v>0</v>
      </c>
      <c r="G29" s="5">
        <v>1380</v>
      </c>
      <c r="H29" s="6">
        <f t="shared" si="5"/>
        <v>0</v>
      </c>
    </row>
    <row r="30" spans="3:9" x14ac:dyDescent="0.25">
      <c r="C30">
        <v>200</v>
      </c>
      <c r="D30" t="s">
        <v>17</v>
      </c>
      <c r="E30" s="1"/>
      <c r="F30" s="1">
        <f t="shared" si="4"/>
        <v>0</v>
      </c>
      <c r="G30" s="5">
        <v>16000</v>
      </c>
      <c r="H30" s="6">
        <f t="shared" si="5"/>
        <v>0</v>
      </c>
    </row>
    <row r="31" spans="3:9" x14ac:dyDescent="0.25">
      <c r="F31" s="6">
        <f>SUM(F25:F30)</f>
        <v>0</v>
      </c>
      <c r="G31" s="6">
        <f>SUM(G25:G30)</f>
        <v>56428.4</v>
      </c>
      <c r="H31" s="6">
        <f>SUM(H25:H30)</f>
        <v>0</v>
      </c>
    </row>
    <row r="32" spans="3:9" x14ac:dyDescent="0.25">
      <c r="C32" s="2" t="s">
        <v>44</v>
      </c>
      <c r="D32" s="2"/>
      <c r="E32" s="2"/>
      <c r="F32" s="2"/>
      <c r="G32" s="2"/>
      <c r="H32" s="2"/>
    </row>
    <row r="33" spans="3:10" ht="30" x14ac:dyDescent="0.25">
      <c r="C33" s="3" t="s">
        <v>23</v>
      </c>
      <c r="D33" s="3" t="s">
        <v>1</v>
      </c>
      <c r="E33" s="3" t="s">
        <v>26</v>
      </c>
      <c r="F33" s="3" t="s">
        <v>42</v>
      </c>
      <c r="G33" s="4" t="s">
        <v>48</v>
      </c>
      <c r="H33" s="4" t="s">
        <v>47</v>
      </c>
    </row>
    <row r="34" spans="3:10" x14ac:dyDescent="0.25">
      <c r="C34">
        <v>100</v>
      </c>
      <c r="D34" t="s">
        <v>24</v>
      </c>
      <c r="E34" s="10" t="s">
        <v>27</v>
      </c>
      <c r="F34" s="1"/>
      <c r="G34" s="5">
        <f>(F34*C34)</f>
        <v>0</v>
      </c>
      <c r="H34" s="5">
        <v>6900</v>
      </c>
      <c r="J34" s="6"/>
    </row>
    <row r="35" spans="3:10" x14ac:dyDescent="0.25">
      <c r="C35">
        <v>75</v>
      </c>
      <c r="D35" t="s">
        <v>25</v>
      </c>
      <c r="E35" s="10" t="s">
        <v>28</v>
      </c>
      <c r="F35" s="1"/>
      <c r="G35" s="5">
        <f t="shared" ref="G35:G36" si="6">(F35*C35)</f>
        <v>0</v>
      </c>
      <c r="H35" s="5">
        <v>5175</v>
      </c>
    </row>
    <row r="36" spans="3:10" x14ac:dyDescent="0.25">
      <c r="C36">
        <v>50</v>
      </c>
      <c r="D36" t="s">
        <v>25</v>
      </c>
      <c r="E36" s="10" t="s">
        <v>29</v>
      </c>
      <c r="F36" s="1"/>
      <c r="G36" s="5">
        <f t="shared" si="6"/>
        <v>0</v>
      </c>
      <c r="H36" s="5">
        <v>3450</v>
      </c>
    </row>
    <row r="37" spans="3:10" x14ac:dyDescent="0.25">
      <c r="G37" s="6">
        <f>SUM(G34:G36)</f>
        <v>0</v>
      </c>
    </row>
    <row r="38" spans="3:10" x14ac:dyDescent="0.25">
      <c r="C38" s="2" t="s">
        <v>33</v>
      </c>
      <c r="D38" s="2"/>
      <c r="E38" s="2"/>
      <c r="F38" s="2"/>
      <c r="G38" s="2"/>
      <c r="H38" s="2"/>
    </row>
    <row r="39" spans="3:10" ht="30" x14ac:dyDescent="0.25">
      <c r="C39" s="3" t="s">
        <v>23</v>
      </c>
      <c r="D39" s="3" t="s">
        <v>1</v>
      </c>
      <c r="E39" s="3" t="s">
        <v>26</v>
      </c>
      <c r="F39" s="4" t="s">
        <v>42</v>
      </c>
      <c r="G39" s="4" t="s">
        <v>48</v>
      </c>
      <c r="H39" s="4" t="s">
        <v>47</v>
      </c>
    </row>
    <row r="40" spans="3:10" x14ac:dyDescent="0.25">
      <c r="C40">
        <v>150</v>
      </c>
      <c r="D40" t="s">
        <v>34</v>
      </c>
      <c r="E40" s="10" t="s">
        <v>27</v>
      </c>
      <c r="F40" s="1"/>
      <c r="G40" s="5">
        <f>(F40*C40)</f>
        <v>0</v>
      </c>
      <c r="H40" s="5">
        <v>10350</v>
      </c>
    </row>
    <row r="44" spans="3:10" ht="45" x14ac:dyDescent="0.25">
      <c r="D44" s="3"/>
      <c r="E44" s="11" t="s">
        <v>39</v>
      </c>
      <c r="F44" s="11" t="s">
        <v>40</v>
      </c>
      <c r="G44" s="11" t="s">
        <v>49</v>
      </c>
      <c r="H44" s="4" t="s">
        <v>43</v>
      </c>
    </row>
    <row r="45" spans="3:10" x14ac:dyDescent="0.25">
      <c r="D45" t="s">
        <v>45</v>
      </c>
      <c r="E45" s="6">
        <f>G13+G22+F31</f>
        <v>0</v>
      </c>
      <c r="F45" s="6">
        <f>H13+H22+G31</f>
        <v>494668.52</v>
      </c>
      <c r="G45" s="6">
        <f>F45*1.21</f>
        <v>598548.90919999999</v>
      </c>
      <c r="H45" s="5">
        <f>I13+I22+H31</f>
        <v>0</v>
      </c>
      <c r="I45" s="5"/>
    </row>
    <row r="46" spans="3:10" x14ac:dyDescent="0.25">
      <c r="D46" t="s">
        <v>36</v>
      </c>
      <c r="E46" s="6">
        <f>G34+G40</f>
        <v>0</v>
      </c>
      <c r="F46" s="6">
        <f>H34+H40</f>
        <v>17250</v>
      </c>
      <c r="G46" s="6">
        <f t="shared" ref="G46:G48" si="7">F46*1.21</f>
        <v>20872.5</v>
      </c>
      <c r="H46" s="5">
        <f>E46</f>
        <v>0</v>
      </c>
      <c r="I46" s="6"/>
    </row>
    <row r="47" spans="3:10" x14ac:dyDescent="0.25">
      <c r="D47" t="s">
        <v>37</v>
      </c>
      <c r="E47" s="6">
        <f>G35</f>
        <v>0</v>
      </c>
      <c r="F47" s="6">
        <f>H35</f>
        <v>5175</v>
      </c>
      <c r="G47" s="6">
        <f t="shared" si="7"/>
        <v>6261.75</v>
      </c>
      <c r="H47" s="5">
        <f>E47</f>
        <v>0</v>
      </c>
      <c r="I47" s="6"/>
    </row>
    <row r="48" spans="3:10" x14ac:dyDescent="0.25">
      <c r="D48" t="s">
        <v>38</v>
      </c>
      <c r="E48" s="6">
        <f>G36</f>
        <v>0</v>
      </c>
      <c r="F48" s="6">
        <f>H36</f>
        <v>3450</v>
      </c>
      <c r="G48" s="6">
        <f t="shared" si="7"/>
        <v>4174.5</v>
      </c>
      <c r="H48" s="5">
        <f>E48</f>
        <v>0</v>
      </c>
      <c r="I48" s="6"/>
    </row>
    <row r="49" spans="5:9" x14ac:dyDescent="0.25">
      <c r="E49" s="6">
        <f>SUM(E45:E48)</f>
        <v>0</v>
      </c>
      <c r="F49" s="6">
        <f>SUM(F45:F48)</f>
        <v>520543.52</v>
      </c>
      <c r="G49" s="6">
        <f>SUM(G45:G48)</f>
        <v>629857.65919999999</v>
      </c>
      <c r="H49" s="12">
        <f>SUM(H45:H48)</f>
        <v>0</v>
      </c>
      <c r="I49" s="6"/>
    </row>
  </sheetData>
  <sheetProtection algorithmName="SHA-512" hashValue="RkRiim8LjETqOTIRcRWjUKh7KyiKkG2tHeJ9OMdGYXxGfjURSvTiGZBAWjuzTLRDvhqKS/xd/4ePrNwgagb++Q==" saltValue="A3PDbAOqHw08tDFOlzJxX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Rosell Bertran</dc:creator>
  <cp:lastModifiedBy>Ruben Rosell Bertran</cp:lastModifiedBy>
  <dcterms:created xsi:type="dcterms:W3CDTF">2025-02-13T13:33:21Z</dcterms:created>
  <dcterms:modified xsi:type="dcterms:W3CDTF">2025-02-17T09:39:24Z</dcterms:modified>
</cp:coreProperties>
</file>