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OVA ETAPA\MODELATGE ADTIU\PLECS\LICITACIONS\2025\2_SUBM MATERIAL BRIGADA\"/>
    </mc:Choice>
  </mc:AlternateContent>
  <xr:revisionPtr revIDLastSave="0" documentId="8_{507E8433-3DF1-468E-A399-6037B9C5FD28}" xr6:coauthVersionLast="47" xr6:coauthVersionMax="47" xr10:uidLastSave="{00000000-0000-0000-0000-000000000000}"/>
  <bookViews>
    <workbookView xWindow="390" yWindow="390" windowWidth="21600" windowHeight="11385" activeTab="8" xr2:uid="{A7833887-8FAA-436E-8E8E-653745B8D66B}"/>
  </bookViews>
  <sheets>
    <sheet name="PROPOSTA LOT 1" sheetId="9" r:id="rId1"/>
    <sheet name="PROPOSTA LOT2" sheetId="10" r:id="rId2"/>
    <sheet name="PROPOSTA LOT3" sheetId="11" r:id="rId3"/>
    <sheet name="PROPOSTA LOT4" sheetId="12" r:id="rId4"/>
    <sheet name="PROPOSTA LOT5" sheetId="13" r:id="rId5"/>
    <sheet name="PROPOSTA LOT6" sheetId="14" r:id="rId6"/>
    <sheet name="PROPOSTA LOT7" sheetId="15" r:id="rId7"/>
    <sheet name="PROPOSTA LOT8" sheetId="16" r:id="rId8"/>
    <sheet name="ANNEX1_LOT1" sheetId="1" r:id="rId9"/>
    <sheet name="ANNEX1_LOT2" sheetId="2" r:id="rId10"/>
    <sheet name="ANNEX1_LOT3" sheetId="3" r:id="rId11"/>
    <sheet name="ANNEX1_LOT4" sheetId="4" r:id="rId12"/>
    <sheet name="ANNEX1_LOT5" sheetId="5" r:id="rId13"/>
    <sheet name="ANNEX1_LOT6" sheetId="6" r:id="rId14"/>
    <sheet name="ANNEX1_LOT7" sheetId="7" r:id="rId15"/>
    <sheet name="ANNEX1_LOT8" sheetId="8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6" l="1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B3" i="16"/>
  <c r="E14" i="15"/>
  <c r="E13" i="15"/>
  <c r="E12" i="15"/>
  <c r="E11" i="15"/>
  <c r="E10" i="15"/>
  <c r="E9" i="15"/>
  <c r="E8" i="15"/>
  <c r="E7" i="15"/>
  <c r="E6" i="15"/>
  <c r="E5" i="15"/>
  <c r="E4" i="15"/>
  <c r="E3" i="15"/>
  <c r="E15" i="15" s="1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H16" i="13"/>
  <c r="H11" i="13"/>
  <c r="H10" i="13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51" i="12" s="1"/>
  <c r="E63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32" i="10"/>
  <c r="E30" i="10"/>
  <c r="E31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" i="9"/>
  <c r="E15" i="13"/>
  <c r="H15" i="13" s="1"/>
  <c r="E14" i="13"/>
  <c r="H14" i="13" s="1"/>
  <c r="E13" i="13"/>
  <c r="H13" i="13" s="1"/>
  <c r="E12" i="13"/>
  <c r="H12" i="13" s="1"/>
  <c r="E11" i="13"/>
  <c r="E10" i="13"/>
  <c r="E9" i="13"/>
  <c r="H9" i="13" s="1"/>
  <c r="E8" i="13"/>
  <c r="H8" i="13" s="1"/>
  <c r="E7" i="13"/>
  <c r="H7" i="13" s="1"/>
  <c r="E6" i="13"/>
  <c r="H6" i="13" s="1"/>
  <c r="E5" i="13"/>
  <c r="H5" i="13" s="1"/>
  <c r="E4" i="13"/>
  <c r="H4" i="13" s="1"/>
  <c r="E3" i="13"/>
  <c r="H3" i="13" s="1"/>
  <c r="H17" i="13" s="1"/>
  <c r="B14" i="12"/>
  <c r="B13" i="12"/>
  <c r="B12" i="12"/>
  <c r="B11" i="12"/>
  <c r="B21" i="10"/>
  <c r="B3" i="8"/>
  <c r="D3" i="8" s="1"/>
  <c r="D4" i="8" s="1"/>
  <c r="E4" i="16" l="1"/>
  <c r="F28" i="14"/>
  <c r="E30" i="9"/>
  <c r="D14" i="7"/>
  <c r="D13" i="7"/>
  <c r="D12" i="7"/>
  <c r="D11" i="7"/>
  <c r="D10" i="7"/>
  <c r="D9" i="7"/>
  <c r="D8" i="7"/>
  <c r="D7" i="7"/>
  <c r="D6" i="7"/>
  <c r="D5" i="7"/>
  <c r="D4" i="7"/>
  <c r="D3" i="7"/>
  <c r="D15" i="7" s="1"/>
  <c r="E28" i="6" l="1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16" i="5" l="1"/>
  <c r="E15" i="5"/>
  <c r="G15" i="5" s="1"/>
  <c r="E14" i="5"/>
  <c r="G14" i="5" s="1"/>
  <c r="E13" i="5"/>
  <c r="G13" i="5" s="1"/>
  <c r="E12" i="5"/>
  <c r="G12" i="5" s="1"/>
  <c r="G11" i="5"/>
  <c r="E11" i="5"/>
  <c r="G10" i="5"/>
  <c r="E10" i="5"/>
  <c r="E9" i="5"/>
  <c r="G9" i="5" s="1"/>
  <c r="E8" i="5"/>
  <c r="G8" i="5" s="1"/>
  <c r="E7" i="5"/>
  <c r="G7" i="5" s="1"/>
  <c r="E6" i="5"/>
  <c r="G6" i="5" s="1"/>
  <c r="E5" i="5"/>
  <c r="G5" i="5" s="1"/>
  <c r="G4" i="5"/>
  <c r="E4" i="5"/>
  <c r="E3" i="5"/>
  <c r="G3" i="5" s="1"/>
  <c r="G17" i="5" l="1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B14" i="4"/>
  <c r="D14" i="4" s="1"/>
  <c r="B13" i="4"/>
  <c r="D13" i="4" s="1"/>
  <c r="B12" i="4"/>
  <c r="D12" i="4" s="1"/>
  <c r="B11" i="4"/>
  <c r="D11" i="4" s="1"/>
  <c r="D10" i="4"/>
  <c r="D9" i="4"/>
  <c r="D8" i="4"/>
  <c r="D7" i="4"/>
  <c r="D6" i="4"/>
  <c r="D5" i="4"/>
  <c r="D4" i="4"/>
  <c r="D3" i="4"/>
  <c r="D51" i="4" s="1"/>
  <c r="D62" i="3" l="1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63" i="3" s="1"/>
  <c r="D31" i="2" l="1"/>
  <c r="D30" i="2"/>
  <c r="D29" i="2"/>
  <c r="D28" i="2"/>
  <c r="D27" i="2"/>
  <c r="D26" i="2"/>
  <c r="D25" i="2"/>
  <c r="D24" i="2"/>
  <c r="D23" i="2"/>
  <c r="D22" i="2"/>
  <c r="B21" i="2"/>
  <c r="D21" i="2" s="1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32" i="2" l="1"/>
  <c r="D22" i="1"/>
  <c r="D23" i="1"/>
  <c r="D24" i="1"/>
  <c r="D25" i="1"/>
  <c r="D26" i="1"/>
  <c r="D27" i="1"/>
  <c r="D28" i="1"/>
  <c r="D20" i="1"/>
  <c r="D19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1" i="1"/>
  <c r="D29" i="1"/>
  <c r="D3" i="1"/>
  <c r="D30" i="1" l="1"/>
</calcChain>
</file>

<file path=xl/sharedStrings.xml><?xml version="1.0" encoding="utf-8"?>
<sst xmlns="http://schemas.openxmlformats.org/spreadsheetml/2006/main" count="612" uniqueCount="235">
  <si>
    <t>DESCRIPCIÓ</t>
  </si>
  <si>
    <t>TN.SORRA FINA RENTADA</t>
  </si>
  <si>
    <t>SAC SORRA FINA RENTADA BELLPUIG 25kg</t>
  </si>
  <si>
    <t>PORTLAND PA-350 SAC 25 Kg</t>
  </si>
  <si>
    <t xml:space="preserve">MACETA BELLOTA 5308-A 1.0Kg  </t>
  </si>
  <si>
    <t xml:space="preserve">PALETA BELLOTA 5841-C 180x125 </t>
  </si>
  <si>
    <t>BIG BAG STANDART SENSE RECOLLIDA</t>
  </si>
  <si>
    <t>TAPA I MARC FUNDICIO Ø66-60cm B-8DU250 25Tn</t>
  </si>
  <si>
    <t>TAPA+MARC FUNDICIO D-15 40x40 B-125</t>
  </si>
  <si>
    <t>TAPA+MARC FUNDICIO D-16 50x50 B-125</t>
  </si>
  <si>
    <t>TAPA I MARC FUNDICIO Ø85cm F-1 40Tn ARTICULADA</t>
  </si>
  <si>
    <t xml:space="preserve">AGLOMERAT ASFALTIC EN FRED BIDO 25 KGS </t>
  </si>
  <si>
    <t>LAMPARA SENYALITZACIO INTERM.SOLAR 60/228-60/230</t>
  </si>
  <si>
    <t>PREU</t>
  </si>
  <si>
    <t xml:space="preserve">UNITATS </t>
  </si>
  <si>
    <t xml:space="preserve">ML VORERA R350 100x25x15/12 T2 (C5)  </t>
  </si>
  <si>
    <t xml:space="preserve">ML VORERA R350 100x20x9/12 T1 (C5)  </t>
  </si>
  <si>
    <t xml:space="preserve">PEÇA GUAL VEHIC-40 CENTRAL 36x40x7 ICS-37  </t>
  </si>
  <si>
    <t xml:space="preserve">PEÇA GUAL VEHIC-40 LATERAL DRET 35x40x20 </t>
  </si>
  <si>
    <t xml:space="preserve">PEÇA GUAL VEHIC-40 LATERAL ESQ. 34x40x20 </t>
  </si>
  <si>
    <t xml:space="preserve">TOTXANES </t>
  </si>
  <si>
    <t>TAPA I MARC COMPOSITE KP-R-2 D400 85 DIÀMETRE</t>
  </si>
  <si>
    <t>TAPA I MARC COMPOSITE KP-R-1 D400 66 DIÀMETRE</t>
  </si>
  <si>
    <t>ROTLLE MALLAGALVA. S.T. 50/14 10m x 1.50m</t>
  </si>
  <si>
    <t>ML VORERA 100x20x8 JARDI J1 (A4) R-250 P290</t>
  </si>
  <si>
    <t>M2 PANOT 9P.20x20x3 GRIS</t>
  </si>
  <si>
    <t>M2 PANOT 9P.20x20x4 GRIS</t>
  </si>
  <si>
    <t>MORTER GEOLITE-40 02900 SAC 25 Kg REOARACIÓ 40 min</t>
  </si>
  <si>
    <t>BLOC FORMIGÓ N 20X20X40 R-4</t>
  </si>
  <si>
    <t>ML VORERA JARDI 100x20x8 FIOL</t>
  </si>
  <si>
    <t>TOTAL</t>
  </si>
  <si>
    <t>LOT 1: MATERIAL I EINES DE LA CONSTRUCCIÓ</t>
  </si>
  <si>
    <t>PREU UT.</t>
  </si>
  <si>
    <t>LOT 2: FONTANERIA I LAMPISTERIA</t>
  </si>
  <si>
    <t>UNITATS</t>
  </si>
  <si>
    <t>TORNILLO WC INOX M5X78MM 3429</t>
  </si>
  <si>
    <t xml:space="preserve"> VALVULA ESCUADRA TMM C-850 1/2"X3/8"</t>
  </si>
  <si>
    <t>FLEXIB SANITARI TAQ 035 CM 1/2-3/8 HH 5809</t>
  </si>
  <si>
    <t xml:space="preserve"> MECANISMO UNIVERSAL ROCA S/DES A822502200</t>
  </si>
  <si>
    <t xml:space="preserve"> MECANISMO ROCA DOBLE/DES PLUS A822505500</t>
  </si>
  <si>
    <t>FLEXIB SANITARI TAQ 035 CM 3/8-3/8 HH 5804</t>
  </si>
  <si>
    <t xml:space="preserve"> MECANISMO UNIV ROCA AL/LAT PLUS A822504300</t>
  </si>
  <si>
    <t>ENCHUFE 55X32 TAZAS T/ALT SUSPE AV0016200R</t>
  </si>
  <si>
    <t xml:space="preserve"> JGO TORNILLO TAZA-TANQUE INOX+JUNTA </t>
  </si>
  <si>
    <t>VALVULA CODILLO C-400ER TMM 1/2" C/RAPIDO</t>
  </si>
  <si>
    <t xml:space="preserve"> VALVULA BOLA M-100MH 1/2" MACHO-HEMBRA</t>
  </si>
  <si>
    <t xml:space="preserve"> VALVULA BOLA M-100 1/2" MARIPOSA H-H</t>
  </si>
  <si>
    <t>ROLLO TEFLON 12X12X0,1 MM ESPECIAL 8456</t>
  </si>
  <si>
    <t>DISPENS TEFLON HILO TANGIT UNI-LOCK (160M)</t>
  </si>
  <si>
    <t>MACHON LATON 1/2"</t>
  </si>
  <si>
    <t>RACOR MARSELLA 1/2"</t>
  </si>
  <si>
    <t>RM 800901 CODO 20X20</t>
  </si>
  <si>
    <t>RM 800710 MANGUITO 20X20</t>
  </si>
  <si>
    <t>RM 800510 MANGUITO HEMBRA 20X1/2"</t>
  </si>
  <si>
    <t>TUBO POLIETILENO BD ROLLO 20MM 10ATM (MTS)</t>
  </si>
  <si>
    <t>TUBO POLIETILENO PE100 B 063MM 16ATM (MTS)</t>
  </si>
  <si>
    <t>ISIFLO 101 MANGUITO REPARACION 63X63</t>
  </si>
  <si>
    <t>BOTELLA EXTENSIBLES-135 l 1/4"X63 01226</t>
  </si>
  <si>
    <t>BOTELLA EXTENS1BLE S-135 l l /2"X63 01238</t>
  </si>
  <si>
    <t>PRESTO GRIFO LAVABO 504 C 33020</t>
  </si>
  <si>
    <t>PRESTO CABEZAL AGUA PRIA 1028</t>
  </si>
  <si>
    <t>PRESTO CABEZAL DUCHA CALIENTE 1955</t>
  </si>
  <si>
    <t>GRIFO FUENTE CON PISTON PULIDO 1/2"</t>
  </si>
  <si>
    <t>PRESTO GRIFO LAVABO ARTE-L PRIA 66500</t>
  </si>
  <si>
    <t>LOT 3: MATERIAL ELÈCTRIC</t>
  </si>
  <si>
    <t>TOP-CABLE 151N001MR200 H07Z1-K 1,5mm Negro R-200m</t>
  </si>
  <si>
    <t>TOP-CABLE 151M001MR200 H07Z1-K 1,5mm Marron R-200m</t>
  </si>
  <si>
    <t>TOP-CABLE 151G001MR200 H07Z1-K 1,5mm Gris R-200m</t>
  </si>
  <si>
    <t>TOP-CABLE 151A001MR200 H07Z1-K 1,5mm Azul R-200m</t>
  </si>
  <si>
    <t>TOP-CABLE 151V001MR200 H07Z1-K 1,5mm Tierra R-200m</t>
  </si>
  <si>
    <t>TOP-CABLE 151N002MR200 H07Z1-K 2,5 Negro R-200m</t>
  </si>
  <si>
    <t>TOP-CABLE 151M002MR200 H07Z1-K 2,5 Marron R-200m</t>
  </si>
  <si>
    <t>TOP-CABLE 151G002MR200 H07Z1-K 2,5 Gris R-200m</t>
  </si>
  <si>
    <t>TOP-CABLE 151A002MR200 H07Z1-K 2,5 Azul R-200m</t>
  </si>
  <si>
    <t>TOP-CABLE 151V002MR200 H07Z1-K 2,5 Tierra R-200m</t>
  </si>
  <si>
    <t>HELLERMANN 710-00151 Cinta 19x20 AZUL</t>
  </si>
  <si>
    <t>HELLERMANN 710-00152 Cinta 19x20 ROJO</t>
  </si>
  <si>
    <t>HELLERMANN 710-00153 Cinta 19x20 AMARILLA</t>
  </si>
  <si>
    <t>HELLERMANN 710-00155 Cinta 19x20 NEGRO</t>
  </si>
  <si>
    <t>HELLERMANN 710-00154 Cinta 19x20 VERDE</t>
  </si>
  <si>
    <t>HELLERMANN 710-00156 Cinta 19x20 BLANCO</t>
  </si>
  <si>
    <t>HELLERMANN 710-00157 Cinta 19x20 TIERRA</t>
  </si>
  <si>
    <t>HELLERMANN 710-00159 Cinta 19x20 GRIS</t>
  </si>
  <si>
    <t>HELLERMANN 710-00158 Cinta 19x20 MARRON</t>
  </si>
  <si>
    <t>GAESTOPAS E26 Tira 10 Bornas 4mm2 ELECO FORBOX</t>
  </si>
  <si>
    <t>GAESTOPAS E27 Tira 10 Bornas 6mm2 ELECO FORBOX</t>
  </si>
  <si>
    <t>GAESTOPAS E29 Tira 10 Bornas 10mm2 ELECO FORBOX</t>
  </si>
  <si>
    <t>SCHNEIDER A9F79210 Interruptor iC60N 2P 10A C</t>
  </si>
  <si>
    <t>SCHNEIDER A9F79216 Interruptor iC60N 2P 16A C</t>
  </si>
  <si>
    <t>SCHNEIDER A9R81440 Diferencial iID 4P 40A 30mA AC</t>
  </si>
  <si>
    <t>SCHNEIDER A9R84440 Diferencial iID 4P 40A 300mA AC</t>
  </si>
  <si>
    <t>SCHNEIDER A9R60240 iID 2P 40A 30mA AC residencial</t>
  </si>
  <si>
    <t>SCHNEIDER A9P53610 Acti9 IC40F 1PN C 10A 6000A/6KA</t>
  </si>
  <si>
    <t>SCHNEIDER A9P53616 Acti9 IC40F 1PN C 16A 6000A/6KA</t>
  </si>
  <si>
    <t>TUPERSA 080500020 Tubo CORRUGADO FORRADO 20 Negro 100m</t>
  </si>
  <si>
    <t>GAESTOPAS 911.2000.0 Tubo Rig. TPV M20 PVC G.1250N 3m</t>
  </si>
  <si>
    <t>GAESTOPAS 235.2000.0 Codo PVC M20 Gris</t>
  </si>
  <si>
    <t>LEGRAND 092022 PLEXO Caja 105x105x55 7 entradas</t>
  </si>
  <si>
    <t>LEGRAND 092166 PLEXO Caja 155x110x74mm 10 conos</t>
  </si>
  <si>
    <t>CELO 918AN ABRANYL 18-20 G DIN/REF AN 100 UN</t>
  </si>
  <si>
    <t>PHILIPS 16909800 CoreP LEDb. ND 13-100W A60 E27 84</t>
  </si>
  <si>
    <t>CANON R.A.E.E. RD/208/2005</t>
  </si>
  <si>
    <t>PHILIPS 44807000 CoreP LEDt. 1200mm 15.5W 840 T8</t>
  </si>
  <si>
    <t>PHILIPS 45981600 CorePro LEDtube 1500mm 20W 840 T8</t>
  </si>
  <si>
    <t>PHILIPS 45977900 CorePro LEDtube 600mm 8W 840 T8</t>
  </si>
  <si>
    <t>SIMON 71522030-984 Downlight 715.22 NW General</t>
  </si>
  <si>
    <t>DISANO 2218481700 ECO PANNELLO LED CLD CELL URG19</t>
  </si>
  <si>
    <t>TOP-CABLE 3203001MC RZ1-K 3G1,5</t>
  </si>
  <si>
    <t>TOP-CABLE 3203002MC RZ1-K 3G2,5</t>
  </si>
  <si>
    <t>LEGRAND 069651L PL-COMP SUP CAJA 1 ELE GRIS</t>
  </si>
  <si>
    <t>LEGRAND 069672L PL-COMP SUP CAJA 2 ELE H/V GR</t>
  </si>
  <si>
    <t>LEGRAND 069680L PL-COMP SUP CAJA 3 ELE H/V GR</t>
  </si>
  <si>
    <t>LEGRAND 069711L PL-MBL SUP CONM 1P 10A GRIS</t>
  </si>
  <si>
    <t>LEGRAND 069742L PL-MBL SUP 2X2+T TOR HOR GR</t>
  </si>
  <si>
    <t>LEGRAND 050342 Clavija 2P+T Caucho Negra</t>
  </si>
  <si>
    <t>LEGRAND 050343 Base Aerea Caucho Negro</t>
  </si>
  <si>
    <t>LEGRAND LLUM EMERGENCIA URA21LED160 LM 1H NP</t>
  </si>
  <si>
    <t>LEGRAND LLUM EMERGENCIA URA21LED100 LM 1H NP</t>
  </si>
  <si>
    <t>LEGRAND LLUM EMERGENCIA URA21LED PLUS 200 LM 1H NP</t>
  </si>
  <si>
    <t>LOT 4: FERRETERIA I EINES</t>
  </si>
  <si>
    <t>TACO NYLON SX PLUS 14X70 (X20) FISCHER</t>
  </si>
  <si>
    <t>TACO NYLON SX PLUS 12X60 (X25) FISCHER</t>
  </si>
  <si>
    <t>TACO NYLON SX 10X50 FISCHER (X50)</t>
  </si>
  <si>
    <t>TACO NYLON SX PLUS 8X40 (X100) FISCHER</t>
  </si>
  <si>
    <t>TACO NYLON SX PLUS 6X30 (X100) FISHER</t>
  </si>
  <si>
    <t>ARANDELA PLANA DIN-125 ZN 8 (X100)</t>
  </si>
  <si>
    <t>ARANDELA ANCHA DIN-9021 ZN 6 (x100)</t>
  </si>
  <si>
    <t>ARANDELA ANCHA DIN-9021 ZN 8 (x100)</t>
  </si>
  <si>
    <t>ARANDELA ANCHA DIN-9021 ZN 10</t>
  </si>
  <si>
    <t>TIRAFONDO HEX DIN-571 ZN 10X90</t>
  </si>
  <si>
    <t>TIRAFONDO HEX DIN-571 ZN 8X70</t>
  </si>
  <si>
    <t>TIRAFONDO HEX DIN-571 ZN 6X60</t>
  </si>
  <si>
    <t>BRIDA NYLON NEGRA 4,8X290 (x100)</t>
  </si>
  <si>
    <t>BRIDA NYLON NEGRA 7,6X540 (x100)</t>
  </si>
  <si>
    <t>BRIDA NYLON NEGRA 7,6X370 (x100)</t>
  </si>
  <si>
    <t>ESCOBA DOMESTICA S/MANGO KLASIKA VIKINGA</t>
  </si>
  <si>
    <t>ESCOBA PROFESIONAL S/MANGO CHOCOLATE VIKINGA</t>
  </si>
  <si>
    <t>CEPILLO BARRENDERO COMPLETO NEGRO 50CM VIKINGA</t>
  </si>
  <si>
    <t>BROCHA SEVILLANA PARA OBRAS VIKINGA</t>
  </si>
  <si>
    <t>DISCO CORTE PSF EHT 125X1,0 A60P PFERD</t>
  </si>
  <si>
    <t>DISCO CORTE SG INOX EHT 230X2,0 A46Q PFERD</t>
  </si>
  <si>
    <t>DISCO DIAMANTE STD UNIVERSAL 230 BOSCH</t>
  </si>
  <si>
    <t>MANGO ESCOBA METALICO PLASTIFICADO 140CM VIKINGA</t>
  </si>
  <si>
    <t>DISCO DIAMANTE STD UNIV 125 BOSCH</t>
  </si>
  <si>
    <t>ALICATE UNIVERSAL BIMATERIAL 180 FACOM 187A.18CPE</t>
  </si>
  <si>
    <t>ALICATE CORTE ALTO RENDIMIENTO 18 FACOM 192A.18CPE</t>
  </si>
  <si>
    <t>PISTOLA SILICONA GIRATORIA PROFES.023</t>
  </si>
  <si>
    <t xml:space="preserve">MULTIUSOS WD-40 SPRAY DOBLE-ACCION 500ML  WD40 </t>
  </si>
  <si>
    <t>SELLADOR PU SIKAFLEX 11 FC+ BLANCO 300ML SIKA</t>
  </si>
  <si>
    <t>SELLADOR PU P795 BLANCO 300ML BOSTIK</t>
  </si>
  <si>
    <t>SILICONA NEUTRA S345 BLANCA 280ML BOSTIK 30626891</t>
  </si>
  <si>
    <t>BROCA SDS-PLUS-5X 10X100X160 BOSCH</t>
  </si>
  <si>
    <t>BROCA SDS-PLUS-5X 8X100X160 BOSCH</t>
  </si>
  <si>
    <t>BROCA SDS-PLUS-5X 6X100X160 BOSCH</t>
  </si>
  <si>
    <t>BROCA SDS-PLUS-5X 12X150X210 BOSCH</t>
  </si>
  <si>
    <t>BROCA SDS-PLUS-5X 14X150X210 BOSCH</t>
  </si>
  <si>
    <t>BROCA CORTA HSS DIN-338 1,50X18 TIVOLY</t>
  </si>
  <si>
    <t>BROCA CORTA HSS DIN-338 4,00X43 TIVOLY</t>
  </si>
  <si>
    <t>BROCA CORTA HSS DIN-338 5,00X52 TIVOLY</t>
  </si>
  <si>
    <t>BROCA CORTA HSS DIN-338 10,00X87 TIVOLY</t>
  </si>
  <si>
    <t>BROCA CORTA HSS DIN-338 8,00X75 TIVOLY</t>
  </si>
  <si>
    <t>BROCA CORTA HSS DIN-338 6,00X57 TIVOLY</t>
  </si>
  <si>
    <t>ELECTRODO RUTILO E6013 CITOFIX 3,2X350 OERLIKON (X170)</t>
  </si>
  <si>
    <t>ELECTRODO RUTILO E6013 CITOFIX 2,0X300 OERLIKON (X325)</t>
  </si>
  <si>
    <t>ELECTRODO INOX RS-316L SUPRANOX 2,5X300 OERLIKON (X90)</t>
  </si>
  <si>
    <t>ELECTRODO INOX RS-316L SUPRANOX 3,2X350 OERLIKON (X55)</t>
  </si>
  <si>
    <t>ELECTRODO RUTILO E6013 CITOFIX 2,5X350 OERLIKON (X250)</t>
  </si>
  <si>
    <t>HILO SOLDAR SG2 BOBINA METALICA 0,8 15K BASICS WELD SN (15K)</t>
  </si>
  <si>
    <t>LOT 5: SERRALLERIA (FERRO)</t>
  </si>
  <si>
    <t>PASSAMÀ 20x5</t>
  </si>
  <si>
    <t>T</t>
  </si>
  <si>
    <t>PASSAMÀ 30x8</t>
  </si>
  <si>
    <t>PASSAMÀ 60x5</t>
  </si>
  <si>
    <t>PASSAMÀ 40x5</t>
  </si>
  <si>
    <t>PASSAMÀ 40x10</t>
  </si>
  <si>
    <t>PERFIL RECT. GALV. 80x40x2</t>
  </si>
  <si>
    <t>Hm</t>
  </si>
  <si>
    <t>PERFIL RECT. 100X60X3</t>
  </si>
  <si>
    <t>PERFIL RECT. 40x20x2</t>
  </si>
  <si>
    <t>ANGULO 45 MM</t>
  </si>
  <si>
    <t>IPN 140x3000</t>
  </si>
  <si>
    <t>T60 mm</t>
  </si>
  <si>
    <t>REDONDO 10 BARRA COMERCIA</t>
  </si>
  <si>
    <t>TUBO COND. GAS 11/4 NEGRO</t>
  </si>
  <si>
    <t>COLZE 1 1/4' n-3</t>
  </si>
  <si>
    <t>LOT 6: PINTURA I ESTRIS PER PINTAR</t>
  </si>
  <si>
    <t>DISOLVENTE UNIVERSAL PREMIUM METALICO Dokapi</t>
  </si>
  <si>
    <r>
      <rPr>
        <sz val="10"/>
        <rFont val="Arial"/>
        <family val="2"/>
      </rPr>
      <t>25 L</t>
    </r>
  </si>
  <si>
    <t>SIMIL AGUARRAS PLASTICO Dokapi</t>
  </si>
  <si>
    <r>
      <rPr>
        <sz val="10"/>
        <rFont val="Arial"/>
        <family val="2"/>
      </rPr>
      <t>1 L</t>
    </r>
  </si>
  <si>
    <t>BROCHA PRO PRENSADA S.15 Nº8 91508 PENTRILO</t>
  </si>
  <si>
    <r>
      <rPr>
        <sz val="10"/>
        <rFont val="Arial"/>
        <family val="2"/>
      </rPr>
      <t>Ud.</t>
    </r>
  </si>
  <si>
    <t>BROCHA PRO PRENS. S.15 Nº10 91510 PENTRILO</t>
  </si>
  <si>
    <t>BROCHA PRO PRENS. S.15 Nº12 91512 PENTRILO</t>
  </si>
  <si>
    <t>PALETINA PRO RADIADOR S.26 30mm 92615 PENTRIL</t>
  </si>
  <si>
    <t>REC. MINIROD. 10cm MICROSTAR 50695 ROTA</t>
  </si>
  <si>
    <t>PALETINA TRIPLE N.18 MANGO HAYA 13118 JEIVSA</t>
  </si>
  <si>
    <t>PALETINA DOBLE STANDARD Nº18 41118 CIRET</t>
  </si>
  <si>
    <t>ESPONJA LIJADORA GRANO MEDIO</t>
  </si>
  <si>
    <t>PLASTICO CUBRETODO 4x5m HDPE 7my 96902210 CIR</t>
  </si>
  <si>
    <t>20m2</t>
  </si>
  <si>
    <t>AGUAPLAST  RELLENOS</t>
  </si>
  <si>
    <r>
      <rPr>
        <sz val="10"/>
        <rFont val="Arial"/>
        <family val="2"/>
      </rPr>
      <t>5 Kg</t>
    </r>
  </si>
  <si>
    <t>VARILLA ALUM. 22cm M/BIMAT. 841223 ROTA</t>
  </si>
  <si>
    <t>VARILLA ACERO M/PLAST. 6/200mm 10-16cm ROTA</t>
  </si>
  <si>
    <t>CUBETA PLANA MEDIANA 26x32cm 84801810 CIRET</t>
  </si>
  <si>
    <t>FAPLISA ACRILICA BLANCA ESPECIAL F-1009</t>
  </si>
  <si>
    <r>
      <rPr>
        <sz val="10"/>
        <rFont val="Arial"/>
        <family val="2"/>
      </rPr>
      <t>25 K</t>
    </r>
  </si>
  <si>
    <t>FAPLISA ACRILICA AMARILLA ESPECIAL F1019</t>
  </si>
  <si>
    <t>LUXOR PLASTICO INT-EXT</t>
  </si>
  <si>
    <r>
      <rPr>
        <sz val="10"/>
        <rFont val="Arial"/>
        <family val="2"/>
      </rPr>
      <t>15 L</t>
    </r>
  </si>
  <si>
    <t>CEPILLO METALICO M/PLASTICO 93410010 CIRET</t>
  </si>
  <si>
    <t>CAMPILUX DTM ANTIOXIDANTE FORJA NEGRO</t>
  </si>
  <si>
    <r>
      <rPr>
        <sz val="10"/>
        <rFont val="Arial"/>
        <family val="2"/>
      </rPr>
      <t>4 L</t>
    </r>
  </si>
  <si>
    <t>PAPEL BRICO CINTA ADH. INT. DER. 15cm x 45m 202 R</t>
  </si>
  <si>
    <t>REC. MINIROD. 16cm PA. 45960 ROTASTREIF ROTA</t>
  </si>
  <si>
    <t>IRUXIL W PROTECTOR SATINADO NOGAL 450</t>
  </si>
  <si>
    <t>IRUXIL DECK IPE 485 PROTECTOR TARIMA IKIDECOR</t>
  </si>
  <si>
    <t>HEMPALUX SATINADO BLANCO 82972 1E210</t>
  </si>
  <si>
    <t>LOT 7: FUSTERIA</t>
  </si>
  <si>
    <t>TARIMA AUTOCLAU 4.20X9.5X22 C/ROM</t>
  </si>
  <si>
    <t xml:space="preserve">D. M. 280 X 207 X 16 </t>
  </si>
  <si>
    <t xml:space="preserve">D. M. 244 X 122 X 16 </t>
  </si>
  <si>
    <t xml:space="preserve">D. M. 366 X 207 X 16 </t>
  </si>
  <si>
    <t xml:space="preserve">TAULER CARRIATGE 250X125X24 (WM/F DB) </t>
  </si>
  <si>
    <t xml:space="preserve">TAULER CARRIATGE 250X125X21 (WM/F DB) - 19p </t>
  </si>
  <si>
    <t xml:space="preserve">TAPETA PI MASSIS 2'50 X 40 X 9 (30) </t>
  </si>
  <si>
    <t>MELAM. BLANC 100 244X122X19</t>
  </si>
  <si>
    <t xml:space="preserve">MELAM. BLANC 100 280X207X16 </t>
  </si>
  <si>
    <t xml:space="preserve">TAULER FENOLIC PI I/III 250X125X10 B/C (45) </t>
  </si>
  <si>
    <t xml:space="preserve">LLISTO AUTOCLAU 4.20X70X70 C/ROM </t>
  </si>
  <si>
    <t>LLISTO AUTOCLAU 4.80X90X90 C/ROM</t>
  </si>
  <si>
    <t>LOT 8: SAL DESGLAÇ</t>
  </si>
  <si>
    <t>SAL GEMA F.6 DESGLAÇ S/25 (KG)</t>
  </si>
  <si>
    <t>Desc.(%)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</si>
</sst>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4" fontId="3" fillId="2" borderId="1" xfId="0" applyNumberFormat="1" applyFont="1" applyFill="1" applyBorder="1"/>
    <xf numFmtId="0" fontId="4" fillId="0" borderId="1" xfId="0" applyFont="1" applyBorder="1"/>
    <xf numFmtId="44" fontId="4" fillId="0" borderId="1" xfId="1" applyFont="1" applyBorder="1"/>
    <xf numFmtId="0" fontId="5" fillId="0" borderId="0" xfId="0" applyFont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0" borderId="0" xfId="0" applyFont="1"/>
    <xf numFmtId="44" fontId="7" fillId="0" borderId="1" xfId="1" applyFont="1" applyBorder="1"/>
    <xf numFmtId="0" fontId="7" fillId="0" borderId="1" xfId="0" applyFont="1" applyBorder="1"/>
    <xf numFmtId="44" fontId="6" fillId="3" borderId="1" xfId="1" applyFont="1" applyFill="1" applyBorder="1"/>
    <xf numFmtId="0" fontId="3" fillId="0" borderId="0" xfId="0" applyFont="1"/>
    <xf numFmtId="0" fontId="8" fillId="0" borderId="9" xfId="0" applyFont="1" applyBorder="1"/>
    <xf numFmtId="0" fontId="8" fillId="0" borderId="10" xfId="0" applyFont="1" applyBorder="1"/>
    <xf numFmtId="0" fontId="6" fillId="4" borderId="1" xfId="0" applyFont="1" applyFill="1" applyBorder="1"/>
    <xf numFmtId="44" fontId="6" fillId="4" borderId="1" xfId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4" fontId="6" fillId="4" borderId="1" xfId="1" applyFont="1" applyFill="1" applyBorder="1"/>
    <xf numFmtId="44" fontId="5" fillId="0" borderId="0" xfId="1" applyFont="1"/>
    <xf numFmtId="0" fontId="6" fillId="5" borderId="1" xfId="0" applyFont="1" applyFill="1" applyBorder="1"/>
    <xf numFmtId="0" fontId="6" fillId="6" borderId="1" xfId="0" applyFont="1" applyFill="1" applyBorder="1" applyAlignment="1">
      <alignment horizontal="center"/>
    </xf>
    <xf numFmtId="44" fontId="5" fillId="0" borderId="0" xfId="0" applyNumberFormat="1" applyFont="1"/>
    <xf numFmtId="44" fontId="6" fillId="5" borderId="1" xfId="0" applyNumberFormat="1" applyFont="1" applyFill="1" applyBorder="1"/>
    <xf numFmtId="0" fontId="6" fillId="7" borderId="2" xfId="0" applyFont="1" applyFill="1" applyBorder="1"/>
    <xf numFmtId="44" fontId="6" fillId="7" borderId="2" xfId="1" applyFont="1" applyFill="1" applyBorder="1"/>
    <xf numFmtId="0" fontId="6" fillId="7" borderId="2" xfId="0" applyFont="1" applyFill="1" applyBorder="1" applyAlignment="1">
      <alignment horizontal="center"/>
    </xf>
    <xf numFmtId="0" fontId="6" fillId="7" borderId="1" xfId="0" applyFont="1" applyFill="1" applyBorder="1"/>
    <xf numFmtId="44" fontId="6" fillId="7" borderId="1" xfId="1" applyFont="1" applyFill="1" applyBorder="1"/>
    <xf numFmtId="0" fontId="6" fillId="7" borderId="1" xfId="0" applyFont="1" applyFill="1" applyBorder="1" applyAlignment="1">
      <alignment horizontal="center"/>
    </xf>
    <xf numFmtId="44" fontId="6" fillId="7" borderId="1" xfId="0" applyNumberFormat="1" applyFont="1" applyFill="1" applyBorder="1" applyAlignment="1">
      <alignment horizontal="center"/>
    </xf>
    <xf numFmtId="0" fontId="4" fillId="0" borderId="0" xfId="0" applyFont="1"/>
    <xf numFmtId="44" fontId="4" fillId="0" borderId="0" xfId="1" applyFont="1"/>
    <xf numFmtId="44" fontId="7" fillId="0" borderId="0" xfId="1" applyFont="1"/>
    <xf numFmtId="0" fontId="7" fillId="0" borderId="0" xfId="0" applyFont="1"/>
    <xf numFmtId="0" fontId="9" fillId="0" borderId="10" xfId="0" applyFont="1" applyBorder="1"/>
    <xf numFmtId="0" fontId="9" fillId="0" borderId="0" xfId="0" applyFont="1"/>
    <xf numFmtId="44" fontId="9" fillId="0" borderId="0" xfId="1" applyFont="1" applyBorder="1"/>
    <xf numFmtId="44" fontId="7" fillId="0" borderId="0" xfId="0" applyNumberFormat="1" applyFont="1"/>
    <xf numFmtId="0" fontId="8" fillId="0" borderId="0" xfId="0" applyFont="1"/>
    <xf numFmtId="44" fontId="8" fillId="0" borderId="0" xfId="1" applyFont="1" applyBorder="1"/>
    <xf numFmtId="0" fontId="6" fillId="8" borderId="2" xfId="0" applyFont="1" applyFill="1" applyBorder="1"/>
    <xf numFmtId="0" fontId="6" fillId="8" borderId="2" xfId="0" applyFont="1" applyFill="1" applyBorder="1" applyAlignment="1">
      <alignment horizontal="center"/>
    </xf>
    <xf numFmtId="0" fontId="6" fillId="8" borderId="1" xfId="0" applyFont="1" applyFill="1" applyBorder="1"/>
    <xf numFmtId="0" fontId="6" fillId="8" borderId="1" xfId="0" applyFont="1" applyFill="1" applyBorder="1" applyAlignment="1">
      <alignment horizontal="center"/>
    </xf>
    <xf numFmtId="44" fontId="6" fillId="8" borderId="1" xfId="0" applyNumberFormat="1" applyFont="1" applyFill="1" applyBorder="1" applyAlignment="1">
      <alignment horizontal="center"/>
    </xf>
    <xf numFmtId="44" fontId="6" fillId="9" borderId="1" xfId="1" applyFont="1" applyFill="1" applyBorder="1"/>
    <xf numFmtId="44" fontId="6" fillId="10" borderId="1" xfId="1" applyFont="1" applyFill="1" applyBorder="1"/>
    <xf numFmtId="9" fontId="4" fillId="0" borderId="1" xfId="2" applyFont="1" applyBorder="1"/>
    <xf numFmtId="0" fontId="6" fillId="5" borderId="1" xfId="0" applyFont="1" applyFill="1" applyBorder="1" applyAlignment="1">
      <alignment horizontal="center"/>
    </xf>
    <xf numFmtId="44" fontId="6" fillId="7" borderId="1" xfId="1" applyFont="1" applyFill="1" applyBorder="1" applyAlignment="1">
      <alignment horizontal="center"/>
    </xf>
    <xf numFmtId="44" fontId="6" fillId="8" borderId="1" xfId="1" applyFont="1" applyFill="1" applyBorder="1" applyAlignment="1">
      <alignment horizontal="center"/>
    </xf>
    <xf numFmtId="44" fontId="6" fillId="5" borderId="1" xfId="1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B2F9-4412-43F8-B886-3C36D2F564F4}">
  <dimension ref="A1:E30"/>
  <sheetViews>
    <sheetView workbookViewId="0">
      <selection activeCell="E29" sqref="E29"/>
    </sheetView>
  </sheetViews>
  <sheetFormatPr baseColWidth="10" defaultRowHeight="14.25" x14ac:dyDescent="0.2"/>
  <cols>
    <col min="1" max="1" width="60.7109375" style="1" customWidth="1"/>
    <col min="2" max="3" width="10.7109375" style="1" customWidth="1"/>
    <col min="4" max="4" width="12.42578125" style="1" bestFit="1" customWidth="1"/>
    <col min="5" max="5" width="12.7109375" style="1" customWidth="1"/>
    <col min="6" max="16384" width="11.42578125" style="1"/>
  </cols>
  <sheetData>
    <row r="1" spans="1:5" ht="15" thickBot="1" x14ac:dyDescent="0.25">
      <c r="A1" s="57" t="s">
        <v>31</v>
      </c>
      <c r="B1" s="58"/>
      <c r="C1" s="58"/>
      <c r="D1" s="58"/>
      <c r="E1" s="59"/>
    </row>
    <row r="2" spans="1:5" ht="15" x14ac:dyDescent="0.25">
      <c r="A2" s="3" t="s">
        <v>0</v>
      </c>
      <c r="B2" s="4" t="s">
        <v>32</v>
      </c>
      <c r="C2" s="4" t="s">
        <v>14</v>
      </c>
      <c r="D2" s="4" t="s">
        <v>234</v>
      </c>
      <c r="E2" s="4" t="s">
        <v>13</v>
      </c>
    </row>
    <row r="3" spans="1:5" x14ac:dyDescent="0.2">
      <c r="A3" s="6" t="s">
        <v>1</v>
      </c>
      <c r="B3" s="7">
        <v>29.57</v>
      </c>
      <c r="C3" s="6">
        <v>5</v>
      </c>
      <c r="D3" s="52"/>
      <c r="E3" s="7">
        <f>+B3*(1-D3)*C3</f>
        <v>147.85</v>
      </c>
    </row>
    <row r="4" spans="1:5" x14ac:dyDescent="0.2">
      <c r="A4" s="6" t="s">
        <v>2</v>
      </c>
      <c r="B4" s="7">
        <v>1.81</v>
      </c>
      <c r="C4" s="6">
        <v>50</v>
      </c>
      <c r="D4" s="52"/>
      <c r="E4" s="7">
        <f t="shared" ref="E4:E29" si="0">+B4*(1-D4)*C4</f>
        <v>90.5</v>
      </c>
    </row>
    <row r="5" spans="1:5" x14ac:dyDescent="0.2">
      <c r="A5" s="6" t="s">
        <v>3</v>
      </c>
      <c r="B5" s="7">
        <v>4.43</v>
      </c>
      <c r="C5" s="6">
        <v>120</v>
      </c>
      <c r="D5" s="52"/>
      <c r="E5" s="7">
        <f t="shared" si="0"/>
        <v>531.59999999999991</v>
      </c>
    </row>
    <row r="6" spans="1:5" x14ac:dyDescent="0.2">
      <c r="A6" s="6" t="s">
        <v>15</v>
      </c>
      <c r="B6" s="7">
        <v>10</v>
      </c>
      <c r="C6" s="6">
        <v>20</v>
      </c>
      <c r="D6" s="52"/>
      <c r="E6" s="7">
        <f t="shared" si="0"/>
        <v>200</v>
      </c>
    </row>
    <row r="7" spans="1:5" x14ac:dyDescent="0.2">
      <c r="A7" s="6" t="s">
        <v>16</v>
      </c>
      <c r="B7" s="7">
        <v>6.97</v>
      </c>
      <c r="C7" s="6">
        <v>20</v>
      </c>
      <c r="D7" s="52"/>
      <c r="E7" s="7">
        <f t="shared" si="0"/>
        <v>139.4</v>
      </c>
    </row>
    <row r="8" spans="1:5" x14ac:dyDescent="0.2">
      <c r="A8" s="6" t="s">
        <v>17</v>
      </c>
      <c r="B8" s="7">
        <v>14.01</v>
      </c>
      <c r="C8" s="6">
        <v>35</v>
      </c>
      <c r="D8" s="52"/>
      <c r="E8" s="7">
        <f t="shared" si="0"/>
        <v>490.34999999999997</v>
      </c>
    </row>
    <row r="9" spans="1:5" x14ac:dyDescent="0.2">
      <c r="A9" s="6" t="s">
        <v>18</v>
      </c>
      <c r="B9" s="7">
        <v>82.14</v>
      </c>
      <c r="C9" s="6">
        <v>5</v>
      </c>
      <c r="D9" s="52"/>
      <c r="E9" s="7">
        <f t="shared" si="0"/>
        <v>410.7</v>
      </c>
    </row>
    <row r="10" spans="1:5" x14ac:dyDescent="0.2">
      <c r="A10" s="6" t="s">
        <v>19</v>
      </c>
      <c r="B10" s="7">
        <v>82.14</v>
      </c>
      <c r="C10" s="6">
        <v>5</v>
      </c>
      <c r="D10" s="52"/>
      <c r="E10" s="7">
        <f t="shared" si="0"/>
        <v>410.7</v>
      </c>
    </row>
    <row r="11" spans="1:5" x14ac:dyDescent="0.2">
      <c r="A11" s="6" t="s">
        <v>20</v>
      </c>
      <c r="B11" s="7">
        <v>0.2</v>
      </c>
      <c r="C11" s="6">
        <v>500</v>
      </c>
      <c r="D11" s="52"/>
      <c r="E11" s="7">
        <f t="shared" si="0"/>
        <v>100</v>
      </c>
    </row>
    <row r="12" spans="1:5" x14ac:dyDescent="0.2">
      <c r="A12" s="6" t="s">
        <v>4</v>
      </c>
      <c r="B12" s="7">
        <v>22.47</v>
      </c>
      <c r="C12" s="6">
        <v>3</v>
      </c>
      <c r="D12" s="52"/>
      <c r="E12" s="7">
        <f t="shared" si="0"/>
        <v>67.41</v>
      </c>
    </row>
    <row r="13" spans="1:5" x14ac:dyDescent="0.2">
      <c r="A13" s="6" t="s">
        <v>5</v>
      </c>
      <c r="B13" s="7">
        <v>23.21</v>
      </c>
      <c r="C13" s="6">
        <v>3</v>
      </c>
      <c r="D13" s="52"/>
      <c r="E13" s="7">
        <f t="shared" si="0"/>
        <v>69.63</v>
      </c>
    </row>
    <row r="14" spans="1:5" x14ac:dyDescent="0.2">
      <c r="A14" s="6" t="s">
        <v>6</v>
      </c>
      <c r="B14" s="7">
        <v>5.6</v>
      </c>
      <c r="C14" s="6">
        <v>10</v>
      </c>
      <c r="D14" s="52"/>
      <c r="E14" s="7">
        <f t="shared" si="0"/>
        <v>56</v>
      </c>
    </row>
    <row r="15" spans="1:5" x14ac:dyDescent="0.2">
      <c r="A15" s="6" t="s">
        <v>7</v>
      </c>
      <c r="B15" s="7">
        <v>83.96</v>
      </c>
      <c r="C15" s="6">
        <v>1</v>
      </c>
      <c r="D15" s="52"/>
      <c r="E15" s="7">
        <f t="shared" si="0"/>
        <v>83.96</v>
      </c>
    </row>
    <row r="16" spans="1:5" x14ac:dyDescent="0.2">
      <c r="A16" s="6" t="s">
        <v>8</v>
      </c>
      <c r="B16" s="7">
        <v>32.840000000000003</v>
      </c>
      <c r="C16" s="6">
        <v>1</v>
      </c>
      <c r="D16" s="52"/>
      <c r="E16" s="7">
        <f t="shared" si="0"/>
        <v>32.840000000000003</v>
      </c>
    </row>
    <row r="17" spans="1:5" x14ac:dyDescent="0.2">
      <c r="A17" s="6" t="s">
        <v>9</v>
      </c>
      <c r="B17" s="7">
        <v>54.48</v>
      </c>
      <c r="C17" s="6">
        <v>1</v>
      </c>
      <c r="D17" s="52"/>
      <c r="E17" s="7">
        <f t="shared" si="0"/>
        <v>54.48</v>
      </c>
    </row>
    <row r="18" spans="1:5" x14ac:dyDescent="0.2">
      <c r="A18" s="6" t="s">
        <v>10</v>
      </c>
      <c r="B18" s="7">
        <v>144</v>
      </c>
      <c r="C18" s="6">
        <v>2</v>
      </c>
      <c r="D18" s="52"/>
      <c r="E18" s="7">
        <f t="shared" si="0"/>
        <v>288</v>
      </c>
    </row>
    <row r="19" spans="1:5" x14ac:dyDescent="0.2">
      <c r="A19" s="6" t="s">
        <v>21</v>
      </c>
      <c r="B19" s="7">
        <v>275</v>
      </c>
      <c r="C19" s="6">
        <v>3</v>
      </c>
      <c r="D19" s="52"/>
      <c r="E19" s="7">
        <f t="shared" si="0"/>
        <v>825</v>
      </c>
    </row>
    <row r="20" spans="1:5" x14ac:dyDescent="0.2">
      <c r="A20" s="6" t="s">
        <v>22</v>
      </c>
      <c r="B20" s="7">
        <v>245</v>
      </c>
      <c r="C20" s="6">
        <v>3</v>
      </c>
      <c r="D20" s="52"/>
      <c r="E20" s="7">
        <f t="shared" si="0"/>
        <v>735</v>
      </c>
    </row>
    <row r="21" spans="1:5" x14ac:dyDescent="0.2">
      <c r="A21" s="6" t="s">
        <v>11</v>
      </c>
      <c r="B21" s="7">
        <v>12.14</v>
      </c>
      <c r="C21" s="6">
        <v>16</v>
      </c>
      <c r="D21" s="52"/>
      <c r="E21" s="7">
        <f t="shared" si="0"/>
        <v>194.24</v>
      </c>
    </row>
    <row r="22" spans="1:5" x14ac:dyDescent="0.2">
      <c r="A22" s="6" t="s">
        <v>23</v>
      </c>
      <c r="B22" s="7">
        <v>41.25</v>
      </c>
      <c r="C22" s="6">
        <v>3</v>
      </c>
      <c r="D22" s="52"/>
      <c r="E22" s="7">
        <f t="shared" si="0"/>
        <v>123.75</v>
      </c>
    </row>
    <row r="23" spans="1:5" x14ac:dyDescent="0.2">
      <c r="A23" s="6" t="s">
        <v>24</v>
      </c>
      <c r="B23" s="7">
        <v>5.47</v>
      </c>
      <c r="C23" s="6">
        <v>20</v>
      </c>
      <c r="D23" s="52"/>
      <c r="E23" s="7">
        <f t="shared" si="0"/>
        <v>109.39999999999999</v>
      </c>
    </row>
    <row r="24" spans="1:5" x14ac:dyDescent="0.2">
      <c r="A24" s="6" t="s">
        <v>29</v>
      </c>
      <c r="B24" s="7">
        <v>5.61</v>
      </c>
      <c r="C24" s="6">
        <v>20</v>
      </c>
      <c r="D24" s="52"/>
      <c r="E24" s="7">
        <f t="shared" si="0"/>
        <v>112.2</v>
      </c>
    </row>
    <row r="25" spans="1:5" x14ac:dyDescent="0.2">
      <c r="A25" s="6" t="s">
        <v>25</v>
      </c>
      <c r="B25" s="7">
        <v>8.23</v>
      </c>
      <c r="C25" s="6">
        <v>100</v>
      </c>
      <c r="D25" s="52"/>
      <c r="E25" s="7">
        <f t="shared" si="0"/>
        <v>823</v>
      </c>
    </row>
    <row r="26" spans="1:5" x14ac:dyDescent="0.2">
      <c r="A26" s="6" t="s">
        <v>26</v>
      </c>
      <c r="B26" s="7">
        <v>8.68</v>
      </c>
      <c r="C26" s="6">
        <v>100</v>
      </c>
      <c r="D26" s="52"/>
      <c r="E26" s="7">
        <f t="shared" si="0"/>
        <v>868</v>
      </c>
    </row>
    <row r="27" spans="1:5" x14ac:dyDescent="0.2">
      <c r="A27" s="6" t="s">
        <v>27</v>
      </c>
      <c r="B27" s="7">
        <v>27.59</v>
      </c>
      <c r="C27" s="6">
        <v>5</v>
      </c>
      <c r="D27" s="52"/>
      <c r="E27" s="7">
        <f t="shared" si="0"/>
        <v>137.94999999999999</v>
      </c>
    </row>
    <row r="28" spans="1:5" x14ac:dyDescent="0.2">
      <c r="A28" s="6" t="s">
        <v>28</v>
      </c>
      <c r="B28" s="7">
        <v>0.79</v>
      </c>
      <c r="C28" s="6">
        <v>200</v>
      </c>
      <c r="D28" s="52"/>
      <c r="E28" s="7">
        <f t="shared" si="0"/>
        <v>158</v>
      </c>
    </row>
    <row r="29" spans="1:5" x14ac:dyDescent="0.2">
      <c r="A29" s="6" t="s">
        <v>12</v>
      </c>
      <c r="B29" s="7">
        <v>23.02</v>
      </c>
      <c r="C29" s="6">
        <v>4</v>
      </c>
      <c r="D29" s="52"/>
      <c r="E29" s="7">
        <f t="shared" si="0"/>
        <v>92.08</v>
      </c>
    </row>
    <row r="30" spans="1:5" ht="15" x14ac:dyDescent="0.25">
      <c r="A30" s="2" t="s">
        <v>30</v>
      </c>
      <c r="B30" s="2"/>
      <c r="C30" s="2"/>
      <c r="D30" s="2"/>
      <c r="E30" s="5">
        <f>SUM(E3:E29)</f>
        <v>7352.0399999999991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5F809-64E3-484B-9C47-851061981A55}">
  <dimension ref="A1:D55"/>
  <sheetViews>
    <sheetView workbookViewId="0">
      <selection activeCell="C38" sqref="C38"/>
    </sheetView>
  </sheetViews>
  <sheetFormatPr baseColWidth="10" defaultRowHeight="14.25" x14ac:dyDescent="0.2"/>
  <cols>
    <col min="1" max="1" width="60.7109375" style="8" customWidth="1"/>
    <col min="2" max="3" width="10.7109375" style="8" customWidth="1"/>
    <col min="4" max="4" width="12.7109375" style="8" customWidth="1"/>
    <col min="5" max="16384" width="11.42578125" style="8"/>
  </cols>
  <sheetData>
    <row r="1" spans="1:4" x14ac:dyDescent="0.2">
      <c r="A1" s="64" t="s">
        <v>33</v>
      </c>
      <c r="B1" s="65"/>
      <c r="C1" s="65"/>
      <c r="D1" s="66"/>
    </row>
    <row r="2" spans="1:4" s="11" customFormat="1" ht="15" x14ac:dyDescent="0.25">
      <c r="A2" s="9" t="s">
        <v>0</v>
      </c>
      <c r="B2" s="10" t="s">
        <v>32</v>
      </c>
      <c r="C2" s="10" t="s">
        <v>34</v>
      </c>
      <c r="D2" s="10" t="s">
        <v>13</v>
      </c>
    </row>
    <row r="3" spans="1:4" x14ac:dyDescent="0.2">
      <c r="A3" s="6" t="s">
        <v>35</v>
      </c>
      <c r="B3" s="12">
        <v>3.17</v>
      </c>
      <c r="C3" s="13">
        <v>100</v>
      </c>
      <c r="D3" s="12">
        <f>+B3*C3</f>
        <v>317</v>
      </c>
    </row>
    <row r="4" spans="1:4" x14ac:dyDescent="0.2">
      <c r="A4" s="6" t="s">
        <v>36</v>
      </c>
      <c r="B4" s="12">
        <v>10.6</v>
      </c>
      <c r="C4" s="13">
        <v>20</v>
      </c>
      <c r="D4" s="12">
        <f t="shared" ref="D4:D31" si="0">+B4*C4</f>
        <v>212</v>
      </c>
    </row>
    <row r="5" spans="1:4" x14ac:dyDescent="0.2">
      <c r="A5" s="6" t="s">
        <v>37</v>
      </c>
      <c r="B5" s="12">
        <v>5.29</v>
      </c>
      <c r="C5" s="13">
        <v>10</v>
      </c>
      <c r="D5" s="12">
        <f t="shared" si="0"/>
        <v>52.9</v>
      </c>
    </row>
    <row r="6" spans="1:4" x14ac:dyDescent="0.2">
      <c r="A6" s="6" t="s">
        <v>38</v>
      </c>
      <c r="B6" s="12">
        <v>31.7</v>
      </c>
      <c r="C6" s="13">
        <v>15</v>
      </c>
      <c r="D6" s="12">
        <f t="shared" si="0"/>
        <v>475.5</v>
      </c>
    </row>
    <row r="7" spans="1:4" x14ac:dyDescent="0.2">
      <c r="A7" s="6" t="s">
        <v>39</v>
      </c>
      <c r="B7" s="12">
        <v>38.9</v>
      </c>
      <c r="C7" s="13">
        <v>15</v>
      </c>
      <c r="D7" s="12">
        <f t="shared" si="0"/>
        <v>583.5</v>
      </c>
    </row>
    <row r="8" spans="1:4" x14ac:dyDescent="0.2">
      <c r="A8" s="6" t="s">
        <v>40</v>
      </c>
      <c r="B8" s="12">
        <v>4.66</v>
      </c>
      <c r="C8" s="13">
        <v>15</v>
      </c>
      <c r="D8" s="12">
        <f t="shared" si="0"/>
        <v>69.900000000000006</v>
      </c>
    </row>
    <row r="9" spans="1:4" x14ac:dyDescent="0.2">
      <c r="A9" s="6" t="s">
        <v>41</v>
      </c>
      <c r="B9" s="12">
        <v>18.7</v>
      </c>
      <c r="C9" s="13">
        <v>5</v>
      </c>
      <c r="D9" s="12">
        <f t="shared" si="0"/>
        <v>93.5</v>
      </c>
    </row>
    <row r="10" spans="1:4" x14ac:dyDescent="0.2">
      <c r="A10" s="6" t="s">
        <v>42</v>
      </c>
      <c r="B10" s="12">
        <v>2.2400000000000002</v>
      </c>
      <c r="C10" s="13">
        <v>5</v>
      </c>
      <c r="D10" s="12">
        <f t="shared" si="0"/>
        <v>11.200000000000001</v>
      </c>
    </row>
    <row r="11" spans="1:4" x14ac:dyDescent="0.2">
      <c r="A11" s="6" t="s">
        <v>43</v>
      </c>
      <c r="B11" s="12">
        <v>5.66</v>
      </c>
      <c r="C11" s="13">
        <v>50</v>
      </c>
      <c r="D11" s="12">
        <f t="shared" si="0"/>
        <v>283</v>
      </c>
    </row>
    <row r="12" spans="1:4" x14ac:dyDescent="0.2">
      <c r="A12" s="6" t="s">
        <v>44</v>
      </c>
      <c r="B12" s="12">
        <v>24.7</v>
      </c>
      <c r="C12" s="13">
        <v>5</v>
      </c>
      <c r="D12" s="12">
        <f t="shared" si="0"/>
        <v>123.5</v>
      </c>
    </row>
    <row r="13" spans="1:4" x14ac:dyDescent="0.2">
      <c r="A13" s="6" t="s">
        <v>45</v>
      </c>
      <c r="B13" s="12">
        <v>7.16</v>
      </c>
      <c r="C13" s="13">
        <v>10</v>
      </c>
      <c r="D13" s="12">
        <f t="shared" si="0"/>
        <v>71.599999999999994</v>
      </c>
    </row>
    <row r="14" spans="1:4" x14ac:dyDescent="0.2">
      <c r="A14" s="6" t="s">
        <v>46</v>
      </c>
      <c r="B14" s="12">
        <v>8.2100000000000009</v>
      </c>
      <c r="C14" s="13">
        <v>10</v>
      </c>
      <c r="D14" s="12">
        <f t="shared" si="0"/>
        <v>82.100000000000009</v>
      </c>
    </row>
    <row r="15" spans="1:4" x14ac:dyDescent="0.2">
      <c r="A15" s="6" t="s">
        <v>47</v>
      </c>
      <c r="B15" s="12">
        <v>0.44</v>
      </c>
      <c r="C15" s="13">
        <v>10</v>
      </c>
      <c r="D15" s="12">
        <f t="shared" si="0"/>
        <v>4.4000000000000004</v>
      </c>
    </row>
    <row r="16" spans="1:4" x14ac:dyDescent="0.2">
      <c r="A16" s="6" t="s">
        <v>48</v>
      </c>
      <c r="B16" s="12">
        <v>23.15</v>
      </c>
      <c r="C16" s="13">
        <v>2</v>
      </c>
      <c r="D16" s="12">
        <f t="shared" si="0"/>
        <v>46.3</v>
      </c>
    </row>
    <row r="17" spans="1:4" x14ac:dyDescent="0.2">
      <c r="A17" s="6" t="s">
        <v>49</v>
      </c>
      <c r="B17" s="12">
        <v>1.23</v>
      </c>
      <c r="C17" s="13">
        <v>10</v>
      </c>
      <c r="D17" s="12">
        <f t="shared" si="0"/>
        <v>12.3</v>
      </c>
    </row>
    <row r="18" spans="1:4" x14ac:dyDescent="0.2">
      <c r="A18" s="6" t="s">
        <v>50</v>
      </c>
      <c r="B18" s="12">
        <v>1.39</v>
      </c>
      <c r="C18" s="13">
        <v>10</v>
      </c>
      <c r="D18" s="12">
        <f t="shared" si="0"/>
        <v>13.899999999999999</v>
      </c>
    </row>
    <row r="19" spans="1:4" x14ac:dyDescent="0.2">
      <c r="A19" s="6" t="s">
        <v>51</v>
      </c>
      <c r="B19" s="12">
        <v>10.53</v>
      </c>
      <c r="C19" s="13">
        <v>5</v>
      </c>
      <c r="D19" s="12">
        <f t="shared" si="0"/>
        <v>52.65</v>
      </c>
    </row>
    <row r="20" spans="1:4" x14ac:dyDescent="0.2">
      <c r="A20" s="6" t="s">
        <v>52</v>
      </c>
      <c r="B20" s="12">
        <v>9.5</v>
      </c>
      <c r="C20" s="13">
        <v>10</v>
      </c>
      <c r="D20" s="12">
        <f t="shared" si="0"/>
        <v>95</v>
      </c>
    </row>
    <row r="21" spans="1:4" x14ac:dyDescent="0.2">
      <c r="A21" s="6" t="s">
        <v>53</v>
      </c>
      <c r="B21" s="12">
        <f>570.2/100</f>
        <v>5.7020000000000008</v>
      </c>
      <c r="C21" s="13">
        <v>5</v>
      </c>
      <c r="D21" s="12">
        <f t="shared" si="0"/>
        <v>28.510000000000005</v>
      </c>
    </row>
    <row r="22" spans="1:4" x14ac:dyDescent="0.2">
      <c r="A22" s="6" t="s">
        <v>54</v>
      </c>
      <c r="B22" s="12">
        <v>1.24</v>
      </c>
      <c r="C22" s="13">
        <v>50</v>
      </c>
      <c r="D22" s="12">
        <f t="shared" si="0"/>
        <v>62</v>
      </c>
    </row>
    <row r="23" spans="1:4" x14ac:dyDescent="0.2">
      <c r="A23" s="6" t="s">
        <v>55</v>
      </c>
      <c r="B23" s="12">
        <v>7.95</v>
      </c>
      <c r="C23" s="13">
        <v>6</v>
      </c>
      <c r="D23" s="12">
        <f t="shared" si="0"/>
        <v>47.7</v>
      </c>
    </row>
    <row r="24" spans="1:4" x14ac:dyDescent="0.2">
      <c r="A24" s="6" t="s">
        <v>56</v>
      </c>
      <c r="B24" s="12">
        <v>170.27</v>
      </c>
      <c r="C24" s="13">
        <v>4</v>
      </c>
      <c r="D24" s="12">
        <f>+B24*C24</f>
        <v>681.08</v>
      </c>
    </row>
    <row r="25" spans="1:4" x14ac:dyDescent="0.2">
      <c r="A25" s="6" t="s">
        <v>57</v>
      </c>
      <c r="B25" s="12">
        <v>12.84</v>
      </c>
      <c r="C25" s="13">
        <v>5</v>
      </c>
      <c r="D25" s="12">
        <f t="shared" si="0"/>
        <v>64.2</v>
      </c>
    </row>
    <row r="26" spans="1:4" x14ac:dyDescent="0.2">
      <c r="A26" s="6" t="s">
        <v>58</v>
      </c>
      <c r="B26" s="12">
        <v>13.86</v>
      </c>
      <c r="C26" s="13">
        <v>5</v>
      </c>
      <c r="D26" s="12">
        <f t="shared" si="0"/>
        <v>69.3</v>
      </c>
    </row>
    <row r="27" spans="1:4" x14ac:dyDescent="0.2">
      <c r="A27" s="6" t="s">
        <v>59</v>
      </c>
      <c r="B27" s="12">
        <v>66.400000000000006</v>
      </c>
      <c r="C27" s="13">
        <v>5</v>
      </c>
      <c r="D27" s="12">
        <f t="shared" si="0"/>
        <v>332</v>
      </c>
    </row>
    <row r="28" spans="1:4" x14ac:dyDescent="0.2">
      <c r="A28" s="6" t="s">
        <v>60</v>
      </c>
      <c r="B28" s="12">
        <v>47.7</v>
      </c>
      <c r="C28" s="13">
        <v>7</v>
      </c>
      <c r="D28" s="12">
        <f t="shared" si="0"/>
        <v>333.90000000000003</v>
      </c>
    </row>
    <row r="29" spans="1:4" x14ac:dyDescent="0.2">
      <c r="A29" s="6" t="s">
        <v>61</v>
      </c>
      <c r="B29" s="12">
        <v>50.8</v>
      </c>
      <c r="C29" s="13">
        <v>7</v>
      </c>
      <c r="D29" s="12">
        <f t="shared" si="0"/>
        <v>355.59999999999997</v>
      </c>
    </row>
    <row r="30" spans="1:4" x14ac:dyDescent="0.2">
      <c r="A30" s="6" t="s">
        <v>62</v>
      </c>
      <c r="B30" s="12">
        <v>70.33</v>
      </c>
      <c r="C30" s="13">
        <v>4</v>
      </c>
      <c r="D30" s="12">
        <f t="shared" si="0"/>
        <v>281.32</v>
      </c>
    </row>
    <row r="31" spans="1:4" x14ac:dyDescent="0.2">
      <c r="A31" s="6" t="s">
        <v>63</v>
      </c>
      <c r="B31" s="12">
        <v>116.7</v>
      </c>
      <c r="C31" s="13">
        <v>2</v>
      </c>
      <c r="D31" s="12">
        <f t="shared" si="0"/>
        <v>233.4</v>
      </c>
    </row>
    <row r="32" spans="1:4" s="15" customFormat="1" ht="15" x14ac:dyDescent="0.25">
      <c r="A32" s="9" t="s">
        <v>30</v>
      </c>
      <c r="B32" s="9"/>
      <c r="C32" s="9"/>
      <c r="D32" s="14">
        <f>SUM(D3:D31)</f>
        <v>5089.26</v>
      </c>
    </row>
    <row r="33" spans="1:1" x14ac:dyDescent="0.2">
      <c r="A33" s="16"/>
    </row>
    <row r="35" spans="1:1" x14ac:dyDescent="0.2">
      <c r="A35" s="17"/>
    </row>
    <row r="36" spans="1:1" x14ac:dyDescent="0.2">
      <c r="A36" s="17"/>
    </row>
    <row r="37" spans="1:1" x14ac:dyDescent="0.2">
      <c r="A37" s="17"/>
    </row>
    <row r="38" spans="1:1" x14ac:dyDescent="0.2">
      <c r="A38" s="17"/>
    </row>
    <row r="39" spans="1:1" x14ac:dyDescent="0.2">
      <c r="A39" s="17"/>
    </row>
    <row r="40" spans="1:1" x14ac:dyDescent="0.2">
      <c r="A40" s="17"/>
    </row>
    <row r="41" spans="1:1" x14ac:dyDescent="0.2">
      <c r="A41" s="17"/>
    </row>
    <row r="42" spans="1:1" x14ac:dyDescent="0.2">
      <c r="A42" s="17"/>
    </row>
    <row r="43" spans="1:1" x14ac:dyDescent="0.2">
      <c r="A43" s="17"/>
    </row>
    <row r="44" spans="1:1" x14ac:dyDescent="0.2">
      <c r="A44" s="17"/>
    </row>
    <row r="45" spans="1:1" x14ac:dyDescent="0.2">
      <c r="A45" s="17"/>
    </row>
    <row r="46" spans="1:1" x14ac:dyDescent="0.2">
      <c r="A46" s="17"/>
    </row>
    <row r="47" spans="1:1" x14ac:dyDescent="0.2">
      <c r="A47" s="17"/>
    </row>
    <row r="48" spans="1:1" x14ac:dyDescent="0.2">
      <c r="A48" s="17"/>
    </row>
    <row r="49" spans="1:1" x14ac:dyDescent="0.2">
      <c r="A49" s="17"/>
    </row>
    <row r="50" spans="1:1" x14ac:dyDescent="0.2">
      <c r="A50" s="17"/>
    </row>
    <row r="55" spans="1:1" x14ac:dyDescent="0.2">
      <c r="A55" s="17"/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0F8F9-635E-440D-A76D-5258687FFFDC}">
  <dimension ref="A1:D63"/>
  <sheetViews>
    <sheetView topLeftCell="A15" workbookViewId="0">
      <selection activeCell="G24" sqref="G24"/>
    </sheetView>
  </sheetViews>
  <sheetFormatPr baseColWidth="10" defaultRowHeight="14.25" x14ac:dyDescent="0.2"/>
  <cols>
    <col min="1" max="1" width="60.7109375" style="8" customWidth="1"/>
    <col min="2" max="2" width="10.7109375" style="23" customWidth="1"/>
    <col min="3" max="3" width="10.7109375" style="8" customWidth="1"/>
    <col min="4" max="4" width="12.7109375" style="23" customWidth="1"/>
    <col min="5" max="16384" width="11.42578125" style="8"/>
  </cols>
  <sheetData>
    <row r="1" spans="1:4" x14ac:dyDescent="0.2">
      <c r="A1" s="64" t="s">
        <v>64</v>
      </c>
      <c r="B1" s="65"/>
      <c r="C1" s="65"/>
      <c r="D1" s="66"/>
    </row>
    <row r="2" spans="1:4" s="11" customFormat="1" ht="15" x14ac:dyDescent="0.25">
      <c r="A2" s="18" t="s">
        <v>0</v>
      </c>
      <c r="B2" s="19" t="s">
        <v>32</v>
      </c>
      <c r="C2" s="20" t="s">
        <v>34</v>
      </c>
      <c r="D2" s="19" t="s">
        <v>13</v>
      </c>
    </row>
    <row r="3" spans="1:4" x14ac:dyDescent="0.2">
      <c r="A3" s="13" t="s">
        <v>65</v>
      </c>
      <c r="B3" s="12">
        <v>48.71</v>
      </c>
      <c r="C3" s="13">
        <v>1</v>
      </c>
      <c r="D3" s="12">
        <f>+B3*C3</f>
        <v>48.71</v>
      </c>
    </row>
    <row r="4" spans="1:4" x14ac:dyDescent="0.2">
      <c r="A4" s="13" t="s">
        <v>66</v>
      </c>
      <c r="B4" s="12">
        <v>48.71</v>
      </c>
      <c r="C4" s="13">
        <v>1</v>
      </c>
      <c r="D4" s="12">
        <f t="shared" ref="D4:D62" si="0">+B4*C4</f>
        <v>48.71</v>
      </c>
    </row>
    <row r="5" spans="1:4" x14ac:dyDescent="0.2">
      <c r="A5" s="13" t="s">
        <v>67</v>
      </c>
      <c r="B5" s="12">
        <v>48.71</v>
      </c>
      <c r="C5" s="13">
        <v>1</v>
      </c>
      <c r="D5" s="12">
        <f t="shared" si="0"/>
        <v>48.71</v>
      </c>
    </row>
    <row r="6" spans="1:4" x14ac:dyDescent="0.2">
      <c r="A6" s="13" t="s">
        <v>68</v>
      </c>
      <c r="B6" s="12">
        <v>48.71</v>
      </c>
      <c r="C6" s="13">
        <v>1</v>
      </c>
      <c r="D6" s="12">
        <f t="shared" si="0"/>
        <v>48.71</v>
      </c>
    </row>
    <row r="7" spans="1:4" x14ac:dyDescent="0.2">
      <c r="A7" s="13" t="s">
        <v>69</v>
      </c>
      <c r="B7" s="12">
        <v>48.71</v>
      </c>
      <c r="C7" s="13">
        <v>1</v>
      </c>
      <c r="D7" s="12">
        <f t="shared" si="0"/>
        <v>48.71</v>
      </c>
    </row>
    <row r="8" spans="1:4" x14ac:dyDescent="0.2">
      <c r="A8" s="13" t="s">
        <v>70</v>
      </c>
      <c r="B8" s="12">
        <v>79.14</v>
      </c>
      <c r="C8" s="13">
        <v>1</v>
      </c>
      <c r="D8" s="12">
        <f t="shared" si="0"/>
        <v>79.14</v>
      </c>
    </row>
    <row r="9" spans="1:4" x14ac:dyDescent="0.2">
      <c r="A9" s="13" t="s">
        <v>71</v>
      </c>
      <c r="B9" s="12">
        <v>79.14</v>
      </c>
      <c r="C9" s="13">
        <v>1</v>
      </c>
      <c r="D9" s="12">
        <f t="shared" si="0"/>
        <v>79.14</v>
      </c>
    </row>
    <row r="10" spans="1:4" x14ac:dyDescent="0.2">
      <c r="A10" s="13" t="s">
        <v>72</v>
      </c>
      <c r="B10" s="12">
        <v>79.14</v>
      </c>
      <c r="C10" s="13">
        <v>1</v>
      </c>
      <c r="D10" s="12">
        <f t="shared" si="0"/>
        <v>79.14</v>
      </c>
    </row>
    <row r="11" spans="1:4" x14ac:dyDescent="0.2">
      <c r="A11" s="13" t="s">
        <v>73</v>
      </c>
      <c r="B11" s="12">
        <v>79.14</v>
      </c>
      <c r="C11" s="13">
        <v>1</v>
      </c>
      <c r="D11" s="12">
        <f t="shared" si="0"/>
        <v>79.14</v>
      </c>
    </row>
    <row r="12" spans="1:4" x14ac:dyDescent="0.2">
      <c r="A12" s="13" t="s">
        <v>74</v>
      </c>
      <c r="B12" s="12">
        <v>79.14</v>
      </c>
      <c r="C12" s="13">
        <v>1</v>
      </c>
      <c r="D12" s="12">
        <f t="shared" si="0"/>
        <v>79.14</v>
      </c>
    </row>
    <row r="13" spans="1:4" x14ac:dyDescent="0.2">
      <c r="A13" s="13" t="s">
        <v>75</v>
      </c>
      <c r="B13" s="12">
        <v>1.71</v>
      </c>
      <c r="C13" s="13">
        <v>3</v>
      </c>
      <c r="D13" s="12">
        <f t="shared" si="0"/>
        <v>5.13</v>
      </c>
    </row>
    <row r="14" spans="1:4" x14ac:dyDescent="0.2">
      <c r="A14" s="13" t="s">
        <v>76</v>
      </c>
      <c r="B14" s="12">
        <v>1.71</v>
      </c>
      <c r="C14" s="13">
        <v>3</v>
      </c>
      <c r="D14" s="12">
        <f t="shared" si="0"/>
        <v>5.13</v>
      </c>
    </row>
    <row r="15" spans="1:4" x14ac:dyDescent="0.2">
      <c r="A15" s="13" t="s">
        <v>77</v>
      </c>
      <c r="B15" s="12">
        <v>1.71</v>
      </c>
      <c r="C15" s="13">
        <v>3</v>
      </c>
      <c r="D15" s="12">
        <f t="shared" si="0"/>
        <v>5.13</v>
      </c>
    </row>
    <row r="16" spans="1:4" x14ac:dyDescent="0.2">
      <c r="A16" s="13" t="s">
        <v>78</v>
      </c>
      <c r="B16" s="12">
        <v>1.71</v>
      </c>
      <c r="C16" s="13">
        <v>3</v>
      </c>
      <c r="D16" s="12">
        <f t="shared" si="0"/>
        <v>5.13</v>
      </c>
    </row>
    <row r="17" spans="1:4" x14ac:dyDescent="0.2">
      <c r="A17" s="13" t="s">
        <v>79</v>
      </c>
      <c r="B17" s="12">
        <v>1.71</v>
      </c>
      <c r="C17" s="13">
        <v>3</v>
      </c>
      <c r="D17" s="12">
        <f t="shared" si="0"/>
        <v>5.13</v>
      </c>
    </row>
    <row r="18" spans="1:4" x14ac:dyDescent="0.2">
      <c r="A18" s="13" t="s">
        <v>75</v>
      </c>
      <c r="B18" s="12">
        <v>1.71</v>
      </c>
      <c r="C18" s="13">
        <v>3</v>
      </c>
      <c r="D18" s="12">
        <f t="shared" si="0"/>
        <v>5.13</v>
      </c>
    </row>
    <row r="19" spans="1:4" x14ac:dyDescent="0.2">
      <c r="A19" s="13" t="s">
        <v>80</v>
      </c>
      <c r="B19" s="12">
        <v>1.71</v>
      </c>
      <c r="C19" s="13">
        <v>3</v>
      </c>
      <c r="D19" s="12">
        <f t="shared" si="0"/>
        <v>5.13</v>
      </c>
    </row>
    <row r="20" spans="1:4" x14ac:dyDescent="0.2">
      <c r="A20" s="13" t="s">
        <v>81</v>
      </c>
      <c r="B20" s="12">
        <v>1.71</v>
      </c>
      <c r="C20" s="13">
        <v>3</v>
      </c>
      <c r="D20" s="12">
        <f t="shared" si="0"/>
        <v>5.13</v>
      </c>
    </row>
    <row r="21" spans="1:4" x14ac:dyDescent="0.2">
      <c r="A21" s="13" t="s">
        <v>82</v>
      </c>
      <c r="B21" s="12">
        <v>1.71</v>
      </c>
      <c r="C21" s="13">
        <v>3</v>
      </c>
      <c r="D21" s="12">
        <f t="shared" si="0"/>
        <v>5.13</v>
      </c>
    </row>
    <row r="22" spans="1:4" x14ac:dyDescent="0.2">
      <c r="A22" s="13" t="s">
        <v>83</v>
      </c>
      <c r="B22" s="12">
        <v>1.71</v>
      </c>
      <c r="C22" s="13">
        <v>3</v>
      </c>
      <c r="D22" s="12">
        <f t="shared" si="0"/>
        <v>5.13</v>
      </c>
    </row>
    <row r="23" spans="1:4" x14ac:dyDescent="0.2">
      <c r="A23" s="13" t="s">
        <v>84</v>
      </c>
      <c r="B23" s="12">
        <v>1.34</v>
      </c>
      <c r="C23" s="13">
        <v>100</v>
      </c>
      <c r="D23" s="12">
        <f t="shared" si="0"/>
        <v>134</v>
      </c>
    </row>
    <row r="24" spans="1:4" x14ac:dyDescent="0.2">
      <c r="A24" s="13" t="s">
        <v>85</v>
      </c>
      <c r="B24" s="12">
        <v>1.95</v>
      </c>
      <c r="C24" s="13">
        <v>50</v>
      </c>
      <c r="D24" s="12">
        <f t="shared" si="0"/>
        <v>97.5</v>
      </c>
    </row>
    <row r="25" spans="1:4" x14ac:dyDescent="0.2">
      <c r="A25" s="13" t="s">
        <v>86</v>
      </c>
      <c r="B25" s="12">
        <v>3.28</v>
      </c>
      <c r="C25" s="13">
        <v>30</v>
      </c>
      <c r="D25" s="12">
        <f t="shared" si="0"/>
        <v>98.399999999999991</v>
      </c>
    </row>
    <row r="26" spans="1:4" x14ac:dyDescent="0.2">
      <c r="A26" s="13" t="s">
        <v>87</v>
      </c>
      <c r="B26" s="12">
        <v>108.87</v>
      </c>
      <c r="C26" s="13">
        <v>3</v>
      </c>
      <c r="D26" s="12">
        <f t="shared" si="0"/>
        <v>326.61</v>
      </c>
    </row>
    <row r="27" spans="1:4" x14ac:dyDescent="0.2">
      <c r="A27" s="13" t="s">
        <v>88</v>
      </c>
      <c r="B27" s="12">
        <v>110.87</v>
      </c>
      <c r="C27" s="13">
        <v>3</v>
      </c>
      <c r="D27" s="12">
        <f t="shared" si="0"/>
        <v>332.61</v>
      </c>
    </row>
    <row r="28" spans="1:4" x14ac:dyDescent="0.2">
      <c r="A28" s="13" t="s">
        <v>89</v>
      </c>
      <c r="B28" s="12">
        <v>581.09</v>
      </c>
      <c r="C28" s="13">
        <v>1</v>
      </c>
      <c r="D28" s="12">
        <f t="shared" si="0"/>
        <v>581.09</v>
      </c>
    </row>
    <row r="29" spans="1:4" x14ac:dyDescent="0.2">
      <c r="A29" s="13" t="s">
        <v>90</v>
      </c>
      <c r="B29" s="12">
        <v>491.39</v>
      </c>
      <c r="C29" s="13">
        <v>1</v>
      </c>
      <c r="D29" s="12">
        <f t="shared" si="0"/>
        <v>491.39</v>
      </c>
    </row>
    <row r="30" spans="1:4" x14ac:dyDescent="0.2">
      <c r="A30" s="13" t="s">
        <v>91</v>
      </c>
      <c r="B30" s="12">
        <v>113</v>
      </c>
      <c r="C30" s="13">
        <v>3</v>
      </c>
      <c r="D30" s="12">
        <f t="shared" si="0"/>
        <v>339</v>
      </c>
    </row>
    <row r="31" spans="1:4" x14ac:dyDescent="0.2">
      <c r="A31" s="13" t="s">
        <v>92</v>
      </c>
      <c r="B31" s="12">
        <v>79.569999999999993</v>
      </c>
      <c r="C31" s="13">
        <v>3</v>
      </c>
      <c r="D31" s="12">
        <f t="shared" si="0"/>
        <v>238.70999999999998</v>
      </c>
    </row>
    <row r="32" spans="1:4" x14ac:dyDescent="0.2">
      <c r="A32" s="13" t="s">
        <v>93</v>
      </c>
      <c r="B32" s="12">
        <v>81.069999999999993</v>
      </c>
      <c r="C32" s="13">
        <v>3</v>
      </c>
      <c r="D32" s="12">
        <f t="shared" si="0"/>
        <v>243.20999999999998</v>
      </c>
    </row>
    <row r="33" spans="1:4" x14ac:dyDescent="0.2">
      <c r="A33" s="13" t="s">
        <v>94</v>
      </c>
      <c r="B33" s="12">
        <v>69</v>
      </c>
      <c r="C33" s="13">
        <v>1</v>
      </c>
      <c r="D33" s="12">
        <f t="shared" si="0"/>
        <v>69</v>
      </c>
    </row>
    <row r="34" spans="1:4" x14ac:dyDescent="0.2">
      <c r="A34" s="13" t="s">
        <v>95</v>
      </c>
      <c r="B34" s="12">
        <v>6.83</v>
      </c>
      <c r="C34" s="13">
        <v>10</v>
      </c>
      <c r="D34" s="12">
        <f t="shared" si="0"/>
        <v>68.3</v>
      </c>
    </row>
    <row r="35" spans="1:4" x14ac:dyDescent="0.2">
      <c r="A35" s="13" t="s">
        <v>96</v>
      </c>
      <c r="B35" s="12">
        <v>1.1499999999999999</v>
      </c>
      <c r="C35" s="13">
        <v>20</v>
      </c>
      <c r="D35" s="12">
        <f t="shared" si="0"/>
        <v>23</v>
      </c>
    </row>
    <row r="36" spans="1:4" x14ac:dyDescent="0.2">
      <c r="A36" s="13" t="s">
        <v>97</v>
      </c>
      <c r="B36" s="12">
        <v>4.8</v>
      </c>
      <c r="C36" s="13">
        <v>5</v>
      </c>
      <c r="D36" s="12">
        <f t="shared" si="0"/>
        <v>24</v>
      </c>
    </row>
    <row r="37" spans="1:4" x14ac:dyDescent="0.2">
      <c r="A37" s="13" t="s">
        <v>98</v>
      </c>
      <c r="B37" s="12">
        <v>8.61</v>
      </c>
      <c r="C37" s="13">
        <v>5</v>
      </c>
      <c r="D37" s="12">
        <f t="shared" si="0"/>
        <v>43.05</v>
      </c>
    </row>
    <row r="38" spans="1:4" x14ac:dyDescent="0.2">
      <c r="A38" s="13" t="s">
        <v>99</v>
      </c>
      <c r="B38" s="12">
        <v>0.62</v>
      </c>
      <c r="C38" s="13">
        <v>100</v>
      </c>
      <c r="D38" s="12">
        <f t="shared" si="0"/>
        <v>62</v>
      </c>
    </row>
    <row r="39" spans="1:4" x14ac:dyDescent="0.2">
      <c r="A39" s="13" t="s">
        <v>100</v>
      </c>
      <c r="B39" s="12">
        <v>7.9</v>
      </c>
      <c r="C39" s="13">
        <v>20</v>
      </c>
      <c r="D39" s="12">
        <f t="shared" si="0"/>
        <v>158</v>
      </c>
    </row>
    <row r="40" spans="1:4" x14ac:dyDescent="0.2">
      <c r="A40" s="21" t="s">
        <v>101</v>
      </c>
      <c r="B40" s="12">
        <v>0.11</v>
      </c>
      <c r="C40" s="13">
        <v>20</v>
      </c>
      <c r="D40" s="12">
        <f t="shared" si="0"/>
        <v>2.2000000000000002</v>
      </c>
    </row>
    <row r="41" spans="1:4" x14ac:dyDescent="0.2">
      <c r="A41" s="13" t="s">
        <v>102</v>
      </c>
      <c r="B41" s="12">
        <v>8.24</v>
      </c>
      <c r="C41" s="13">
        <v>20</v>
      </c>
      <c r="D41" s="12">
        <f t="shared" si="0"/>
        <v>164.8</v>
      </c>
    </row>
    <row r="42" spans="1:4" x14ac:dyDescent="0.2">
      <c r="A42" s="21" t="s">
        <v>101</v>
      </c>
      <c r="B42" s="12">
        <v>0.3</v>
      </c>
      <c r="C42" s="13">
        <v>20</v>
      </c>
      <c r="D42" s="12">
        <f t="shared" si="0"/>
        <v>6</v>
      </c>
    </row>
    <row r="43" spans="1:4" x14ac:dyDescent="0.2">
      <c r="A43" s="13" t="s">
        <v>103</v>
      </c>
      <c r="B43" s="12">
        <v>8.9</v>
      </c>
      <c r="C43" s="13">
        <v>40</v>
      </c>
      <c r="D43" s="12">
        <f t="shared" si="0"/>
        <v>356</v>
      </c>
    </row>
    <row r="44" spans="1:4" x14ac:dyDescent="0.2">
      <c r="A44" s="21" t="s">
        <v>101</v>
      </c>
      <c r="B44" s="12">
        <v>0.3</v>
      </c>
      <c r="C44" s="13">
        <v>40</v>
      </c>
      <c r="D44" s="12">
        <f t="shared" si="0"/>
        <v>12</v>
      </c>
    </row>
    <row r="45" spans="1:4" x14ac:dyDescent="0.2">
      <c r="A45" s="13" t="s">
        <v>104</v>
      </c>
      <c r="B45" s="12">
        <v>6.7</v>
      </c>
      <c r="C45" s="13">
        <v>15</v>
      </c>
      <c r="D45" s="12">
        <f t="shared" si="0"/>
        <v>100.5</v>
      </c>
    </row>
    <row r="46" spans="1:4" x14ac:dyDescent="0.2">
      <c r="A46" s="21" t="s">
        <v>101</v>
      </c>
      <c r="B46" s="12">
        <v>0.3</v>
      </c>
      <c r="C46" s="13">
        <v>15</v>
      </c>
      <c r="D46" s="12">
        <f t="shared" si="0"/>
        <v>4.5</v>
      </c>
    </row>
    <row r="47" spans="1:4" x14ac:dyDescent="0.2">
      <c r="A47" s="13" t="s">
        <v>105</v>
      </c>
      <c r="B47" s="12">
        <v>41.18</v>
      </c>
      <c r="C47" s="13">
        <v>15</v>
      </c>
      <c r="D47" s="12">
        <f t="shared" si="0"/>
        <v>617.70000000000005</v>
      </c>
    </row>
    <row r="48" spans="1:4" x14ac:dyDescent="0.2">
      <c r="A48" s="21" t="s">
        <v>101</v>
      </c>
      <c r="B48" s="12">
        <v>0.4</v>
      </c>
      <c r="C48" s="13">
        <v>15</v>
      </c>
      <c r="D48" s="12">
        <f t="shared" si="0"/>
        <v>6</v>
      </c>
    </row>
    <row r="49" spans="1:4" x14ac:dyDescent="0.2">
      <c r="A49" s="13" t="s">
        <v>106</v>
      </c>
      <c r="B49" s="12">
        <v>45</v>
      </c>
      <c r="C49" s="13">
        <v>12</v>
      </c>
      <c r="D49" s="12">
        <f t="shared" si="0"/>
        <v>540</v>
      </c>
    </row>
    <row r="50" spans="1:4" x14ac:dyDescent="0.2">
      <c r="A50" s="21" t="s">
        <v>101</v>
      </c>
      <c r="B50" s="12">
        <v>1.5</v>
      </c>
      <c r="C50" s="13">
        <v>20</v>
      </c>
      <c r="D50" s="12">
        <f t="shared" si="0"/>
        <v>30</v>
      </c>
    </row>
    <row r="51" spans="1:4" x14ac:dyDescent="0.2">
      <c r="A51" s="13" t="s">
        <v>107</v>
      </c>
      <c r="B51" s="12">
        <v>1.01</v>
      </c>
      <c r="C51" s="13">
        <v>30</v>
      </c>
      <c r="D51" s="12">
        <f t="shared" si="0"/>
        <v>30.3</v>
      </c>
    </row>
    <row r="52" spans="1:4" x14ac:dyDescent="0.2">
      <c r="A52" s="13" t="s">
        <v>108</v>
      </c>
      <c r="B52" s="12">
        <v>1.44</v>
      </c>
      <c r="C52" s="13">
        <v>40</v>
      </c>
      <c r="D52" s="12">
        <f t="shared" si="0"/>
        <v>57.599999999999994</v>
      </c>
    </row>
    <row r="53" spans="1:4" x14ac:dyDescent="0.2">
      <c r="A53" s="13" t="s">
        <v>109</v>
      </c>
      <c r="B53" s="12">
        <v>4.87</v>
      </c>
      <c r="C53" s="13">
        <v>5</v>
      </c>
      <c r="D53" s="12">
        <f t="shared" si="0"/>
        <v>24.35</v>
      </c>
    </row>
    <row r="54" spans="1:4" x14ac:dyDescent="0.2">
      <c r="A54" s="13" t="s">
        <v>110</v>
      </c>
      <c r="B54" s="12">
        <v>17.809999999999999</v>
      </c>
      <c r="C54" s="13">
        <v>5</v>
      </c>
      <c r="D54" s="12">
        <f t="shared" si="0"/>
        <v>89.05</v>
      </c>
    </row>
    <row r="55" spans="1:4" x14ac:dyDescent="0.2">
      <c r="A55" s="13" t="s">
        <v>111</v>
      </c>
      <c r="B55" s="12">
        <v>27.34</v>
      </c>
      <c r="C55" s="13">
        <v>5</v>
      </c>
      <c r="D55" s="12">
        <f t="shared" si="0"/>
        <v>136.69999999999999</v>
      </c>
    </row>
    <row r="56" spans="1:4" x14ac:dyDescent="0.2">
      <c r="A56" s="13" t="s">
        <v>112</v>
      </c>
      <c r="B56" s="12">
        <v>13.28</v>
      </c>
      <c r="C56" s="13">
        <v>12</v>
      </c>
      <c r="D56" s="12">
        <f t="shared" si="0"/>
        <v>159.35999999999999</v>
      </c>
    </row>
    <row r="57" spans="1:4" x14ac:dyDescent="0.2">
      <c r="A57" s="13" t="s">
        <v>113</v>
      </c>
      <c r="B57" s="12">
        <v>38.78</v>
      </c>
      <c r="C57" s="13">
        <v>12</v>
      </c>
      <c r="D57" s="12">
        <f t="shared" si="0"/>
        <v>465.36</v>
      </c>
    </row>
    <row r="58" spans="1:4" x14ac:dyDescent="0.2">
      <c r="A58" s="13" t="s">
        <v>114</v>
      </c>
      <c r="B58" s="12">
        <v>7.97</v>
      </c>
      <c r="C58" s="13">
        <v>5</v>
      </c>
      <c r="D58" s="12">
        <f t="shared" si="0"/>
        <v>39.85</v>
      </c>
    </row>
    <row r="59" spans="1:4" x14ac:dyDescent="0.2">
      <c r="A59" s="13" t="s">
        <v>115</v>
      </c>
      <c r="B59" s="12">
        <v>11.81</v>
      </c>
      <c r="C59" s="13">
        <v>15</v>
      </c>
      <c r="D59" s="12">
        <f t="shared" si="0"/>
        <v>177.15</v>
      </c>
    </row>
    <row r="60" spans="1:4" x14ac:dyDescent="0.2">
      <c r="A60" s="13" t="s">
        <v>116</v>
      </c>
      <c r="B60" s="12">
        <v>63.84</v>
      </c>
      <c r="C60" s="13">
        <v>15</v>
      </c>
      <c r="D60" s="12">
        <f t="shared" si="0"/>
        <v>957.6</v>
      </c>
    </row>
    <row r="61" spans="1:4" x14ac:dyDescent="0.2">
      <c r="A61" s="13" t="s">
        <v>117</v>
      </c>
      <c r="B61" s="12">
        <v>55.58</v>
      </c>
      <c r="C61" s="13">
        <v>5</v>
      </c>
      <c r="D61" s="12">
        <f t="shared" si="0"/>
        <v>277.89999999999998</v>
      </c>
    </row>
    <row r="62" spans="1:4" x14ac:dyDescent="0.2">
      <c r="A62" s="13" t="s">
        <v>118</v>
      </c>
      <c r="B62" s="12">
        <v>74.58</v>
      </c>
      <c r="C62" s="13">
        <v>5</v>
      </c>
      <c r="D62" s="12">
        <f t="shared" si="0"/>
        <v>372.9</v>
      </c>
    </row>
    <row r="63" spans="1:4" ht="15" x14ac:dyDescent="0.25">
      <c r="A63" s="18" t="s">
        <v>30</v>
      </c>
      <c r="B63" s="22"/>
      <c r="C63" s="18"/>
      <c r="D63" s="22">
        <f>SUM(D3:D62)</f>
        <v>8648.24</v>
      </c>
    </row>
  </sheetData>
  <mergeCells count="1">
    <mergeCell ref="A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4C757-0027-4E42-B5BF-DEBDAF088DA7}">
  <dimension ref="A1:G56"/>
  <sheetViews>
    <sheetView workbookViewId="0">
      <selection activeCell="G29" sqref="G29"/>
    </sheetView>
  </sheetViews>
  <sheetFormatPr baseColWidth="10" defaultRowHeight="14.25" x14ac:dyDescent="0.2"/>
  <cols>
    <col min="1" max="1" width="63.7109375" style="8" customWidth="1"/>
    <col min="2" max="3" width="11.5703125" style="8" bestFit="1" customWidth="1"/>
    <col min="4" max="4" width="12.140625" style="8" bestFit="1" customWidth="1"/>
    <col min="5" max="16384" width="11.42578125" style="8"/>
  </cols>
  <sheetData>
    <row r="1" spans="1:7" x14ac:dyDescent="0.2">
      <c r="A1" s="64" t="s">
        <v>119</v>
      </c>
      <c r="B1" s="65"/>
      <c r="C1" s="65"/>
      <c r="D1" s="66"/>
    </row>
    <row r="2" spans="1:7" ht="15" x14ac:dyDescent="0.25">
      <c r="A2" s="24" t="s">
        <v>0</v>
      </c>
      <c r="B2" s="25" t="s">
        <v>32</v>
      </c>
      <c r="C2" s="25" t="s">
        <v>34</v>
      </c>
      <c r="D2" s="25" t="s">
        <v>13</v>
      </c>
    </row>
    <row r="3" spans="1:7" x14ac:dyDescent="0.2">
      <c r="A3" s="6" t="s">
        <v>120</v>
      </c>
      <c r="B3" s="12">
        <v>13.53</v>
      </c>
      <c r="C3" s="13">
        <v>10</v>
      </c>
      <c r="D3" s="12">
        <f>+B3*C3</f>
        <v>135.29999999999998</v>
      </c>
    </row>
    <row r="4" spans="1:7" x14ac:dyDescent="0.2">
      <c r="A4" s="6" t="s">
        <v>121</v>
      </c>
      <c r="B4" s="12">
        <v>9.02</v>
      </c>
      <c r="C4" s="13">
        <v>10</v>
      </c>
      <c r="D4" s="12">
        <f t="shared" ref="D4:D50" si="0">+B4*C4</f>
        <v>90.199999999999989</v>
      </c>
    </row>
    <row r="5" spans="1:7" x14ac:dyDescent="0.2">
      <c r="A5" s="6" t="s">
        <v>122</v>
      </c>
      <c r="B5" s="12">
        <v>10.19</v>
      </c>
      <c r="C5" s="13">
        <v>10</v>
      </c>
      <c r="D5" s="12">
        <f t="shared" si="0"/>
        <v>101.89999999999999</v>
      </c>
      <c r="G5" s="26"/>
    </row>
    <row r="6" spans="1:7" x14ac:dyDescent="0.2">
      <c r="A6" s="6" t="s">
        <v>123</v>
      </c>
      <c r="B6" s="12">
        <v>10.96</v>
      </c>
      <c r="C6" s="13">
        <v>5</v>
      </c>
      <c r="D6" s="12">
        <f t="shared" si="0"/>
        <v>54.800000000000004</v>
      </c>
    </row>
    <row r="7" spans="1:7" x14ac:dyDescent="0.2">
      <c r="A7" s="6" t="s">
        <v>124</v>
      </c>
      <c r="B7" s="12">
        <v>7.36</v>
      </c>
      <c r="C7" s="13">
        <v>5</v>
      </c>
      <c r="D7" s="12">
        <f t="shared" si="0"/>
        <v>36.800000000000004</v>
      </c>
    </row>
    <row r="8" spans="1:7" x14ac:dyDescent="0.2">
      <c r="A8" s="6" t="s">
        <v>125</v>
      </c>
      <c r="B8" s="12">
        <v>21.06</v>
      </c>
      <c r="C8" s="13">
        <v>1</v>
      </c>
      <c r="D8" s="12">
        <f t="shared" si="0"/>
        <v>21.06</v>
      </c>
    </row>
    <row r="9" spans="1:7" x14ac:dyDescent="0.2">
      <c r="A9" s="6" t="s">
        <v>126</v>
      </c>
      <c r="B9" s="12">
        <v>27.14</v>
      </c>
      <c r="C9" s="13">
        <v>1</v>
      </c>
      <c r="D9" s="12">
        <f t="shared" si="0"/>
        <v>27.14</v>
      </c>
    </row>
    <row r="10" spans="1:7" x14ac:dyDescent="0.2">
      <c r="A10" s="6" t="s">
        <v>127</v>
      </c>
      <c r="B10" s="12">
        <v>57.71</v>
      </c>
      <c r="C10" s="13">
        <v>1</v>
      </c>
      <c r="D10" s="12">
        <f t="shared" si="0"/>
        <v>57.71</v>
      </c>
    </row>
    <row r="11" spans="1:7" x14ac:dyDescent="0.2">
      <c r="A11" s="6" t="s">
        <v>128</v>
      </c>
      <c r="B11" s="12">
        <f>116.58/100</f>
        <v>1.1657999999999999</v>
      </c>
      <c r="C11" s="13">
        <v>50</v>
      </c>
      <c r="D11" s="12">
        <f t="shared" si="0"/>
        <v>58.29</v>
      </c>
    </row>
    <row r="12" spans="1:7" x14ac:dyDescent="0.2">
      <c r="A12" s="6" t="s">
        <v>129</v>
      </c>
      <c r="B12" s="12">
        <f>527.72/100</f>
        <v>5.2772000000000006</v>
      </c>
      <c r="C12" s="13">
        <v>50</v>
      </c>
      <c r="D12" s="12">
        <f t="shared" si="0"/>
        <v>263.86</v>
      </c>
    </row>
    <row r="13" spans="1:7" x14ac:dyDescent="0.2">
      <c r="A13" s="6" t="s">
        <v>130</v>
      </c>
      <c r="B13" s="12">
        <f>239.24/100</f>
        <v>2.3924000000000003</v>
      </c>
      <c r="C13" s="13">
        <v>50</v>
      </c>
      <c r="D13" s="12">
        <f t="shared" si="0"/>
        <v>119.62000000000002</v>
      </c>
    </row>
    <row r="14" spans="1:7" x14ac:dyDescent="0.2">
      <c r="A14" s="6" t="s">
        <v>131</v>
      </c>
      <c r="B14" s="12">
        <f>111.23/100</f>
        <v>1.1123000000000001</v>
      </c>
      <c r="C14" s="13">
        <v>50</v>
      </c>
      <c r="D14" s="12">
        <f t="shared" si="0"/>
        <v>55.615000000000002</v>
      </c>
    </row>
    <row r="15" spans="1:7" x14ac:dyDescent="0.2">
      <c r="A15" s="6" t="s">
        <v>132</v>
      </c>
      <c r="B15" s="12">
        <v>3.9</v>
      </c>
      <c r="C15" s="13">
        <v>3</v>
      </c>
      <c r="D15" s="12">
        <f t="shared" si="0"/>
        <v>11.7</v>
      </c>
    </row>
    <row r="16" spans="1:7" x14ac:dyDescent="0.2">
      <c r="A16" s="6" t="s">
        <v>133</v>
      </c>
      <c r="B16" s="12">
        <v>15.88</v>
      </c>
      <c r="C16" s="13">
        <v>3</v>
      </c>
      <c r="D16" s="12">
        <f t="shared" si="0"/>
        <v>47.64</v>
      </c>
    </row>
    <row r="17" spans="1:4" x14ac:dyDescent="0.2">
      <c r="A17" s="6" t="s">
        <v>134</v>
      </c>
      <c r="B17" s="12">
        <v>9.0500000000000007</v>
      </c>
      <c r="C17" s="13">
        <v>3</v>
      </c>
      <c r="D17" s="12">
        <f t="shared" si="0"/>
        <v>27.150000000000002</v>
      </c>
    </row>
    <row r="18" spans="1:4" x14ac:dyDescent="0.2">
      <c r="A18" s="6" t="s">
        <v>135</v>
      </c>
      <c r="B18" s="12">
        <v>3.07</v>
      </c>
      <c r="C18" s="13">
        <v>3</v>
      </c>
      <c r="D18" s="12">
        <f t="shared" si="0"/>
        <v>9.2099999999999991</v>
      </c>
    </row>
    <row r="19" spans="1:4" x14ac:dyDescent="0.2">
      <c r="A19" s="6" t="s">
        <v>136</v>
      </c>
      <c r="B19" s="12">
        <v>5.75</v>
      </c>
      <c r="C19" s="13">
        <v>3</v>
      </c>
      <c r="D19" s="12">
        <f t="shared" si="0"/>
        <v>17.25</v>
      </c>
    </row>
    <row r="20" spans="1:4" x14ac:dyDescent="0.2">
      <c r="A20" s="6" t="s">
        <v>137</v>
      </c>
      <c r="B20" s="12">
        <v>10.34</v>
      </c>
      <c r="C20" s="13">
        <v>1</v>
      </c>
      <c r="D20" s="12">
        <f t="shared" si="0"/>
        <v>10.34</v>
      </c>
    </row>
    <row r="21" spans="1:4" x14ac:dyDescent="0.2">
      <c r="A21" s="6" t="s">
        <v>138</v>
      </c>
      <c r="B21" s="12">
        <v>4.66</v>
      </c>
      <c r="C21" s="13">
        <v>5</v>
      </c>
      <c r="D21" s="12">
        <f t="shared" si="0"/>
        <v>23.3</v>
      </c>
    </row>
    <row r="22" spans="1:4" x14ac:dyDescent="0.2">
      <c r="A22" s="6" t="s">
        <v>139</v>
      </c>
      <c r="B22" s="12">
        <v>2.72</v>
      </c>
      <c r="C22" s="13">
        <v>3</v>
      </c>
      <c r="D22" s="12">
        <f t="shared" si="0"/>
        <v>8.16</v>
      </c>
    </row>
    <row r="23" spans="1:4" x14ac:dyDescent="0.2">
      <c r="A23" s="6" t="s">
        <v>140</v>
      </c>
      <c r="B23" s="12">
        <v>8.5299999999999994</v>
      </c>
      <c r="C23" s="13">
        <v>3</v>
      </c>
      <c r="D23" s="12">
        <f t="shared" si="0"/>
        <v>25.589999999999996</v>
      </c>
    </row>
    <row r="24" spans="1:4" x14ac:dyDescent="0.2">
      <c r="A24" s="6" t="s">
        <v>141</v>
      </c>
      <c r="B24" s="12">
        <v>34.79</v>
      </c>
      <c r="C24" s="13">
        <v>3</v>
      </c>
      <c r="D24" s="12">
        <f t="shared" si="0"/>
        <v>104.37</v>
      </c>
    </row>
    <row r="25" spans="1:4" x14ac:dyDescent="0.2">
      <c r="A25" s="6" t="s">
        <v>142</v>
      </c>
      <c r="B25" s="12">
        <v>2.0299999999999998</v>
      </c>
      <c r="C25" s="13">
        <v>10</v>
      </c>
      <c r="D25" s="12">
        <f t="shared" si="0"/>
        <v>20.299999999999997</v>
      </c>
    </row>
    <row r="26" spans="1:4" x14ac:dyDescent="0.2">
      <c r="A26" s="6" t="s">
        <v>143</v>
      </c>
      <c r="B26" s="12">
        <v>18.559999999999999</v>
      </c>
      <c r="C26" s="13">
        <v>3</v>
      </c>
      <c r="D26" s="12">
        <f t="shared" si="0"/>
        <v>55.679999999999993</v>
      </c>
    </row>
    <row r="27" spans="1:4" x14ac:dyDescent="0.2">
      <c r="A27" s="6" t="s">
        <v>144</v>
      </c>
      <c r="B27" s="12">
        <v>29.18</v>
      </c>
      <c r="C27" s="13">
        <v>3</v>
      </c>
      <c r="D27" s="12">
        <f t="shared" si="0"/>
        <v>87.539999999999992</v>
      </c>
    </row>
    <row r="28" spans="1:4" x14ac:dyDescent="0.2">
      <c r="A28" s="6" t="s">
        <v>145</v>
      </c>
      <c r="B28" s="12">
        <v>42.8</v>
      </c>
      <c r="C28" s="13">
        <v>3</v>
      </c>
      <c r="D28" s="12">
        <f t="shared" si="0"/>
        <v>128.39999999999998</v>
      </c>
    </row>
    <row r="29" spans="1:4" x14ac:dyDescent="0.2">
      <c r="A29" s="6" t="s">
        <v>146</v>
      </c>
      <c r="B29" s="12">
        <v>15.74</v>
      </c>
      <c r="C29" s="13">
        <v>5</v>
      </c>
      <c r="D29" s="12">
        <f t="shared" si="0"/>
        <v>78.7</v>
      </c>
    </row>
    <row r="30" spans="1:4" x14ac:dyDescent="0.2">
      <c r="A30" s="6" t="s">
        <v>147</v>
      </c>
      <c r="B30" s="12">
        <v>12.88</v>
      </c>
      <c r="C30" s="13">
        <v>5</v>
      </c>
      <c r="D30" s="12">
        <f t="shared" si="0"/>
        <v>64.400000000000006</v>
      </c>
    </row>
    <row r="31" spans="1:4" x14ac:dyDescent="0.2">
      <c r="A31" s="6" t="s">
        <v>148</v>
      </c>
      <c r="B31" s="12">
        <v>8.9</v>
      </c>
      <c r="C31" s="13">
        <v>10</v>
      </c>
      <c r="D31" s="12">
        <f t="shared" si="0"/>
        <v>89</v>
      </c>
    </row>
    <row r="32" spans="1:4" x14ac:dyDescent="0.2">
      <c r="A32" s="6" t="s">
        <v>149</v>
      </c>
      <c r="B32" s="12">
        <v>7.32</v>
      </c>
      <c r="C32" s="13">
        <v>10</v>
      </c>
      <c r="D32" s="12">
        <f t="shared" si="0"/>
        <v>73.2</v>
      </c>
    </row>
    <row r="33" spans="1:5" x14ac:dyDescent="0.2">
      <c r="A33" s="6" t="s">
        <v>150</v>
      </c>
      <c r="B33" s="12">
        <v>5.97</v>
      </c>
      <c r="C33" s="13">
        <v>10</v>
      </c>
      <c r="D33" s="12">
        <f t="shared" si="0"/>
        <v>59.699999999999996</v>
      </c>
    </row>
    <row r="34" spans="1:5" x14ac:dyDescent="0.2">
      <c r="A34" s="6" t="s">
        <v>151</v>
      </c>
      <c r="B34" s="12">
        <v>6.7</v>
      </c>
      <c r="C34" s="13">
        <v>5</v>
      </c>
      <c r="D34" s="12">
        <f t="shared" si="0"/>
        <v>33.5</v>
      </c>
    </row>
    <row r="35" spans="1:5" x14ac:dyDescent="0.2">
      <c r="A35" s="6" t="s">
        <v>152</v>
      </c>
      <c r="B35" s="12">
        <v>5.68</v>
      </c>
      <c r="C35" s="13">
        <v>5</v>
      </c>
      <c r="D35" s="12">
        <f t="shared" si="0"/>
        <v>28.4</v>
      </c>
    </row>
    <row r="36" spans="1:5" x14ac:dyDescent="0.2">
      <c r="A36" s="6" t="s">
        <v>153</v>
      </c>
      <c r="B36" s="12">
        <v>4.75</v>
      </c>
      <c r="C36" s="13">
        <v>5</v>
      </c>
      <c r="D36" s="12">
        <f t="shared" si="0"/>
        <v>23.75</v>
      </c>
    </row>
    <row r="37" spans="1:5" x14ac:dyDescent="0.2">
      <c r="A37" s="6" t="s">
        <v>154</v>
      </c>
      <c r="B37" s="12">
        <v>8.9499999999999993</v>
      </c>
      <c r="C37" s="13">
        <v>5</v>
      </c>
      <c r="D37" s="12">
        <f t="shared" si="0"/>
        <v>44.75</v>
      </c>
    </row>
    <row r="38" spans="1:5" x14ac:dyDescent="0.2">
      <c r="A38" s="6" t="s">
        <v>155</v>
      </c>
      <c r="B38" s="12">
        <v>13</v>
      </c>
      <c r="C38" s="13">
        <v>5</v>
      </c>
      <c r="D38" s="12">
        <f t="shared" si="0"/>
        <v>65</v>
      </c>
    </row>
    <row r="39" spans="1:5" x14ac:dyDescent="0.2">
      <c r="A39" s="6" t="s">
        <v>156</v>
      </c>
      <c r="B39" s="12">
        <v>1.05</v>
      </c>
      <c r="C39" s="13">
        <v>5</v>
      </c>
      <c r="D39" s="12">
        <f t="shared" si="0"/>
        <v>5.25</v>
      </c>
    </row>
    <row r="40" spans="1:5" x14ac:dyDescent="0.2">
      <c r="A40" s="6" t="s">
        <v>157</v>
      </c>
      <c r="B40" s="12">
        <v>1.1100000000000001</v>
      </c>
      <c r="C40" s="13">
        <v>5</v>
      </c>
      <c r="D40" s="12">
        <f t="shared" si="0"/>
        <v>5.5500000000000007</v>
      </c>
    </row>
    <row r="41" spans="1:5" x14ac:dyDescent="0.2">
      <c r="A41" s="6" t="s">
        <v>158</v>
      </c>
      <c r="B41" s="12">
        <v>1.27</v>
      </c>
      <c r="C41" s="13">
        <v>5</v>
      </c>
      <c r="D41" s="12">
        <f t="shared" si="0"/>
        <v>6.35</v>
      </c>
    </row>
    <row r="42" spans="1:5" x14ac:dyDescent="0.2">
      <c r="A42" s="6" t="s">
        <v>159</v>
      </c>
      <c r="B42" s="12">
        <v>1.57</v>
      </c>
      <c r="C42" s="13">
        <v>5</v>
      </c>
      <c r="D42" s="12">
        <f t="shared" si="0"/>
        <v>7.8500000000000005</v>
      </c>
    </row>
    <row r="43" spans="1:5" x14ac:dyDescent="0.2">
      <c r="A43" s="6" t="s">
        <v>160</v>
      </c>
      <c r="B43" s="12">
        <v>5.67</v>
      </c>
      <c r="C43" s="13">
        <v>10</v>
      </c>
      <c r="D43" s="12">
        <f t="shared" si="0"/>
        <v>56.7</v>
      </c>
      <c r="E43" s="23"/>
    </row>
    <row r="44" spans="1:5" x14ac:dyDescent="0.2">
      <c r="A44" s="6" t="s">
        <v>161</v>
      </c>
      <c r="B44" s="12">
        <v>3.65</v>
      </c>
      <c r="C44" s="13">
        <v>10</v>
      </c>
      <c r="D44" s="12">
        <f t="shared" si="0"/>
        <v>36.5</v>
      </c>
      <c r="E44" s="23"/>
    </row>
    <row r="45" spans="1:5" x14ac:dyDescent="0.2">
      <c r="A45" s="6" t="s">
        <v>162</v>
      </c>
      <c r="B45" s="12">
        <v>57.08</v>
      </c>
      <c r="C45" s="13">
        <v>1</v>
      </c>
      <c r="D45" s="12">
        <f>+B45*C45</f>
        <v>57.08</v>
      </c>
      <c r="E45" s="23"/>
    </row>
    <row r="46" spans="1:5" x14ac:dyDescent="0.2">
      <c r="A46" s="6" t="s">
        <v>163</v>
      </c>
      <c r="B46" s="12">
        <v>69.03</v>
      </c>
      <c r="C46" s="13">
        <v>1</v>
      </c>
      <c r="D46" s="12">
        <f t="shared" si="0"/>
        <v>69.03</v>
      </c>
      <c r="E46" s="23"/>
    </row>
    <row r="47" spans="1:5" x14ac:dyDescent="0.2">
      <c r="A47" s="6" t="s">
        <v>164</v>
      </c>
      <c r="B47" s="12">
        <v>53.31</v>
      </c>
      <c r="C47" s="13">
        <v>1</v>
      </c>
      <c r="D47" s="12">
        <f t="shared" si="0"/>
        <v>53.31</v>
      </c>
      <c r="E47" s="23"/>
    </row>
    <row r="48" spans="1:5" x14ac:dyDescent="0.2">
      <c r="A48" s="6" t="s">
        <v>165</v>
      </c>
      <c r="B48" s="12">
        <v>59.04</v>
      </c>
      <c r="C48" s="13">
        <v>1</v>
      </c>
      <c r="D48" s="12">
        <f t="shared" si="0"/>
        <v>59.04</v>
      </c>
      <c r="E48" s="23"/>
    </row>
    <row r="49" spans="1:5" x14ac:dyDescent="0.2">
      <c r="A49" s="6" t="s">
        <v>166</v>
      </c>
      <c r="B49" s="12">
        <v>56.56</v>
      </c>
      <c r="C49" s="13">
        <v>1</v>
      </c>
      <c r="D49" s="12">
        <f t="shared" si="0"/>
        <v>56.56</v>
      </c>
      <c r="E49" s="23"/>
    </row>
    <row r="50" spans="1:5" x14ac:dyDescent="0.2">
      <c r="A50" s="6" t="s">
        <v>167</v>
      </c>
      <c r="B50" s="12">
        <v>49.06</v>
      </c>
      <c r="C50" s="13">
        <v>1</v>
      </c>
      <c r="D50" s="12">
        <f t="shared" si="0"/>
        <v>49.06</v>
      </c>
    </row>
    <row r="51" spans="1:5" ht="15" x14ac:dyDescent="0.25">
      <c r="A51" s="24" t="s">
        <v>30</v>
      </c>
      <c r="B51" s="24"/>
      <c r="C51" s="24"/>
      <c r="D51" s="27">
        <f>SUM(D3:D50)</f>
        <v>2621.6050000000005</v>
      </c>
    </row>
    <row r="52" spans="1:5" x14ac:dyDescent="0.2">
      <c r="B52" s="23"/>
    </row>
    <row r="55" spans="1:5" x14ac:dyDescent="0.2">
      <c r="A55" s="17"/>
    </row>
    <row r="56" spans="1:5" x14ac:dyDescent="0.2">
      <c r="B56" s="23"/>
    </row>
  </sheetData>
  <mergeCells count="1">
    <mergeCell ref="A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32591-CD90-47D7-B987-1BDFAA5C5AC6}">
  <dimension ref="A1:G55"/>
  <sheetViews>
    <sheetView workbookViewId="0">
      <selection activeCell="G24" sqref="G24"/>
    </sheetView>
  </sheetViews>
  <sheetFormatPr baseColWidth="10" defaultRowHeight="14.25" x14ac:dyDescent="0.2"/>
  <cols>
    <col min="1" max="1" width="35.7109375" style="8" customWidth="1"/>
    <col min="2" max="2" width="10.7109375" style="8" customWidth="1"/>
    <col min="3" max="3" width="4.42578125" style="8" customWidth="1"/>
    <col min="4" max="4" width="10.7109375" style="23" customWidth="1"/>
    <col min="5" max="6" width="10.7109375" style="8" customWidth="1"/>
    <col min="7" max="7" width="12.7109375" style="8" customWidth="1"/>
    <col min="8" max="16384" width="11.42578125" style="8"/>
  </cols>
  <sheetData>
    <row r="1" spans="1:7" ht="15" thickBot="1" x14ac:dyDescent="0.25">
      <c r="A1" s="67" t="s">
        <v>168</v>
      </c>
      <c r="B1" s="68"/>
      <c r="C1" s="68"/>
      <c r="D1" s="68"/>
      <c r="E1" s="68"/>
      <c r="F1" s="68"/>
      <c r="G1" s="69"/>
    </row>
    <row r="2" spans="1:7" ht="15" x14ac:dyDescent="0.25">
      <c r="A2" s="28" t="s">
        <v>0</v>
      </c>
      <c r="B2" s="28"/>
      <c r="C2" s="28"/>
      <c r="D2" s="29"/>
      <c r="E2" s="30" t="s">
        <v>32</v>
      </c>
      <c r="F2" s="30" t="s">
        <v>34</v>
      </c>
      <c r="G2" s="30" t="s">
        <v>13</v>
      </c>
    </row>
    <row r="3" spans="1:7" x14ac:dyDescent="0.2">
      <c r="A3" s="6" t="s">
        <v>169</v>
      </c>
      <c r="B3" s="6">
        <v>5.0000000000000001E-3</v>
      </c>
      <c r="C3" s="6" t="s">
        <v>170</v>
      </c>
      <c r="D3" s="7">
        <v>1421</v>
      </c>
      <c r="E3" s="12">
        <f t="shared" ref="E3:E13" si="0">+B3*D3</f>
        <v>7.1050000000000004</v>
      </c>
      <c r="F3" s="13">
        <v>10</v>
      </c>
      <c r="G3" s="12">
        <f>+E3*F3</f>
        <v>71.050000000000011</v>
      </c>
    </row>
    <row r="4" spans="1:7" x14ac:dyDescent="0.2">
      <c r="A4" s="6" t="s">
        <v>171</v>
      </c>
      <c r="B4" s="6">
        <v>1.2E-2</v>
      </c>
      <c r="C4" s="6" t="s">
        <v>170</v>
      </c>
      <c r="D4" s="7">
        <v>1027</v>
      </c>
      <c r="E4" s="12">
        <f t="shared" si="0"/>
        <v>12.324</v>
      </c>
      <c r="F4" s="13">
        <v>10</v>
      </c>
      <c r="G4" s="12">
        <f t="shared" ref="G4:G16" si="1">+E4*F4</f>
        <v>123.24</v>
      </c>
    </row>
    <row r="5" spans="1:7" x14ac:dyDescent="0.2">
      <c r="A5" s="6" t="s">
        <v>172</v>
      </c>
      <c r="B5" s="6">
        <v>1.4999999999999999E-2</v>
      </c>
      <c r="C5" s="6" t="s">
        <v>170</v>
      </c>
      <c r="D5" s="7">
        <v>998</v>
      </c>
      <c r="E5" s="12">
        <f t="shared" si="0"/>
        <v>14.969999999999999</v>
      </c>
      <c r="F5" s="13">
        <v>10</v>
      </c>
      <c r="G5" s="12">
        <f t="shared" si="1"/>
        <v>149.69999999999999</v>
      </c>
    </row>
    <row r="6" spans="1:7" x14ac:dyDescent="0.2">
      <c r="A6" s="6" t="s">
        <v>173</v>
      </c>
      <c r="B6" s="6">
        <v>0.01</v>
      </c>
      <c r="C6" s="6" t="s">
        <v>170</v>
      </c>
      <c r="D6" s="7">
        <v>998</v>
      </c>
      <c r="E6" s="12">
        <f t="shared" si="0"/>
        <v>9.98</v>
      </c>
      <c r="F6" s="13">
        <v>10</v>
      </c>
      <c r="G6" s="12">
        <f t="shared" si="1"/>
        <v>99.800000000000011</v>
      </c>
    </row>
    <row r="7" spans="1:7" x14ac:dyDescent="0.2">
      <c r="A7" s="6" t="s">
        <v>174</v>
      </c>
      <c r="B7" s="6">
        <v>0.02</v>
      </c>
      <c r="C7" s="6" t="s">
        <v>170</v>
      </c>
      <c r="D7" s="7">
        <v>964</v>
      </c>
      <c r="E7" s="12">
        <f t="shared" si="0"/>
        <v>19.28</v>
      </c>
      <c r="F7" s="13">
        <v>10</v>
      </c>
      <c r="G7" s="12">
        <f t="shared" si="1"/>
        <v>192.8</v>
      </c>
    </row>
    <row r="8" spans="1:7" x14ac:dyDescent="0.2">
      <c r="A8" s="6" t="s">
        <v>175</v>
      </c>
      <c r="B8" s="6">
        <v>0.06</v>
      </c>
      <c r="C8" s="6" t="s">
        <v>176</v>
      </c>
      <c r="D8" s="7">
        <v>562.29999999999995</v>
      </c>
      <c r="E8" s="12">
        <f t="shared" si="0"/>
        <v>33.738</v>
      </c>
      <c r="F8" s="13">
        <v>3</v>
      </c>
      <c r="G8" s="12">
        <f t="shared" si="1"/>
        <v>101.214</v>
      </c>
    </row>
    <row r="9" spans="1:7" x14ac:dyDescent="0.2">
      <c r="A9" s="6" t="s">
        <v>177</v>
      </c>
      <c r="B9" s="6">
        <v>0.06</v>
      </c>
      <c r="C9" s="6" t="s">
        <v>176</v>
      </c>
      <c r="D9" s="7">
        <v>932.3</v>
      </c>
      <c r="E9" s="12">
        <f t="shared" si="0"/>
        <v>55.937999999999995</v>
      </c>
      <c r="F9" s="13">
        <v>3</v>
      </c>
      <c r="G9" s="12">
        <f t="shared" si="1"/>
        <v>167.81399999999999</v>
      </c>
    </row>
    <row r="10" spans="1:7" x14ac:dyDescent="0.2">
      <c r="A10" s="6" t="s">
        <v>178</v>
      </c>
      <c r="B10" s="6">
        <v>0.06</v>
      </c>
      <c r="C10" s="6" t="s">
        <v>176</v>
      </c>
      <c r="D10" s="7">
        <v>243.3</v>
      </c>
      <c r="E10" s="12">
        <f t="shared" si="0"/>
        <v>14.598000000000001</v>
      </c>
      <c r="F10" s="13">
        <v>3</v>
      </c>
      <c r="G10" s="12">
        <f t="shared" si="1"/>
        <v>43.794000000000004</v>
      </c>
    </row>
    <row r="11" spans="1:7" x14ac:dyDescent="0.2">
      <c r="A11" s="6" t="s">
        <v>179</v>
      </c>
      <c r="B11" s="6">
        <v>2.1000000000000001E-2</v>
      </c>
      <c r="C11" s="6" t="s">
        <v>170</v>
      </c>
      <c r="D11" s="7">
        <v>1002</v>
      </c>
      <c r="E11" s="12">
        <f t="shared" si="0"/>
        <v>21.042000000000002</v>
      </c>
      <c r="F11" s="13">
        <v>5</v>
      </c>
      <c r="G11" s="12">
        <f t="shared" si="1"/>
        <v>105.21000000000001</v>
      </c>
    </row>
    <row r="12" spans="1:7" x14ac:dyDescent="0.2">
      <c r="A12" s="6" t="s">
        <v>180</v>
      </c>
      <c r="B12" s="13">
        <v>4.3999999999999997E-2</v>
      </c>
      <c r="C12" s="6" t="s">
        <v>170</v>
      </c>
      <c r="D12" s="7">
        <v>1264</v>
      </c>
      <c r="E12" s="12">
        <f t="shared" si="0"/>
        <v>55.616</v>
      </c>
      <c r="F12" s="13">
        <v>5</v>
      </c>
      <c r="G12" s="12">
        <f t="shared" si="1"/>
        <v>278.08</v>
      </c>
    </row>
    <row r="13" spans="1:7" x14ac:dyDescent="0.2">
      <c r="A13" s="6" t="s">
        <v>181</v>
      </c>
      <c r="B13" s="6">
        <v>3.9E-2</v>
      </c>
      <c r="C13" s="6" t="s">
        <v>170</v>
      </c>
      <c r="D13" s="7">
        <v>1572</v>
      </c>
      <c r="E13" s="12">
        <f t="shared" si="0"/>
        <v>61.308</v>
      </c>
      <c r="F13" s="13">
        <v>5</v>
      </c>
      <c r="G13" s="12">
        <f t="shared" si="1"/>
        <v>306.54000000000002</v>
      </c>
    </row>
    <row r="14" spans="1:7" x14ac:dyDescent="0.2">
      <c r="A14" s="6" t="s">
        <v>182</v>
      </c>
      <c r="B14" s="6">
        <v>4.0000000000000001E-3</v>
      </c>
      <c r="C14" s="6" t="s">
        <v>170</v>
      </c>
      <c r="D14" s="7">
        <v>1006</v>
      </c>
      <c r="E14" s="12">
        <f>+B14*D14</f>
        <v>4.024</v>
      </c>
      <c r="F14" s="13">
        <v>5</v>
      </c>
      <c r="G14" s="12">
        <f t="shared" si="1"/>
        <v>20.12</v>
      </c>
    </row>
    <row r="15" spans="1:7" x14ac:dyDescent="0.2">
      <c r="A15" s="6" t="s">
        <v>183</v>
      </c>
      <c r="B15" s="6">
        <v>0.06</v>
      </c>
      <c r="C15" s="6" t="s">
        <v>176</v>
      </c>
      <c r="D15" s="7">
        <v>363.5</v>
      </c>
      <c r="E15" s="12">
        <f>+B15*D15</f>
        <v>21.81</v>
      </c>
      <c r="F15" s="13">
        <v>10</v>
      </c>
      <c r="G15" s="12">
        <f t="shared" si="1"/>
        <v>218.1</v>
      </c>
    </row>
    <row r="16" spans="1:7" x14ac:dyDescent="0.2">
      <c r="A16" s="6" t="s">
        <v>184</v>
      </c>
      <c r="B16" s="6"/>
      <c r="C16" s="6"/>
      <c r="D16" s="7"/>
      <c r="E16" s="12">
        <v>1.8</v>
      </c>
      <c r="F16" s="13">
        <v>10</v>
      </c>
      <c r="G16" s="12">
        <f t="shared" si="1"/>
        <v>18</v>
      </c>
    </row>
    <row r="17" spans="1:7" ht="15" x14ac:dyDescent="0.25">
      <c r="A17" s="31" t="s">
        <v>30</v>
      </c>
      <c r="B17" s="31"/>
      <c r="C17" s="31"/>
      <c r="D17" s="32"/>
      <c r="E17" s="33"/>
      <c r="F17" s="33"/>
      <c r="G17" s="34">
        <f>SUM(G3:G16)</f>
        <v>1895.4619999999998</v>
      </c>
    </row>
    <row r="18" spans="1:7" x14ac:dyDescent="0.2">
      <c r="A18" s="35"/>
      <c r="B18" s="35"/>
      <c r="C18" s="35"/>
      <c r="D18" s="36"/>
      <c r="E18" s="37"/>
      <c r="F18" s="38"/>
      <c r="G18" s="37"/>
    </row>
    <row r="19" spans="1:7" x14ac:dyDescent="0.2">
      <c r="A19" s="35"/>
      <c r="B19" s="35"/>
      <c r="C19" s="35"/>
      <c r="D19" s="36"/>
      <c r="E19" s="37"/>
      <c r="F19" s="38"/>
      <c r="G19" s="37"/>
    </row>
    <row r="20" spans="1:7" x14ac:dyDescent="0.2">
      <c r="A20" s="35"/>
      <c r="B20" s="35"/>
      <c r="C20" s="35"/>
      <c r="D20" s="36"/>
      <c r="E20" s="37"/>
      <c r="F20" s="38"/>
      <c r="G20" s="37"/>
    </row>
    <row r="21" spans="1:7" x14ac:dyDescent="0.2">
      <c r="A21" s="35"/>
      <c r="B21" s="35"/>
      <c r="C21" s="35"/>
      <c r="D21" s="36"/>
      <c r="E21" s="37"/>
      <c r="F21" s="38"/>
      <c r="G21" s="37"/>
    </row>
    <row r="22" spans="1:7" x14ac:dyDescent="0.2">
      <c r="A22" s="35"/>
      <c r="B22" s="35"/>
      <c r="C22" s="35"/>
      <c r="D22" s="36"/>
      <c r="E22" s="37"/>
      <c r="F22" s="38"/>
      <c r="G22" s="37"/>
    </row>
    <row r="23" spans="1:7" x14ac:dyDescent="0.2">
      <c r="A23" s="35"/>
      <c r="B23" s="35"/>
      <c r="C23" s="35"/>
      <c r="D23" s="36"/>
      <c r="E23" s="37"/>
      <c r="F23" s="38"/>
      <c r="G23" s="37"/>
    </row>
    <row r="24" spans="1:7" x14ac:dyDescent="0.2">
      <c r="A24" s="35"/>
      <c r="B24" s="35"/>
      <c r="C24" s="35"/>
      <c r="D24" s="36"/>
      <c r="E24" s="37"/>
      <c r="F24" s="38"/>
      <c r="G24" s="37"/>
    </row>
    <row r="25" spans="1:7" x14ac:dyDescent="0.2">
      <c r="A25" s="35"/>
      <c r="B25" s="35"/>
      <c r="C25" s="35"/>
      <c r="D25" s="36"/>
      <c r="E25" s="37"/>
      <c r="F25" s="38"/>
      <c r="G25" s="37"/>
    </row>
    <row r="26" spans="1:7" x14ac:dyDescent="0.2">
      <c r="A26" s="35"/>
      <c r="B26" s="35"/>
      <c r="C26" s="35"/>
      <c r="D26" s="36"/>
      <c r="E26" s="37"/>
      <c r="F26" s="38"/>
      <c r="G26" s="37"/>
    </row>
    <row r="27" spans="1:7" x14ac:dyDescent="0.2">
      <c r="A27" s="35"/>
      <c r="B27" s="35"/>
      <c r="C27" s="35"/>
      <c r="D27" s="36"/>
      <c r="E27" s="37"/>
      <c r="F27" s="38"/>
      <c r="G27" s="37"/>
    </row>
    <row r="28" spans="1:7" x14ac:dyDescent="0.2">
      <c r="A28" s="35"/>
      <c r="B28" s="35"/>
      <c r="C28" s="35"/>
      <c r="D28" s="36"/>
      <c r="E28" s="37"/>
      <c r="F28" s="38"/>
      <c r="G28" s="37"/>
    </row>
    <row r="29" spans="1:7" x14ac:dyDescent="0.2">
      <c r="A29" s="35"/>
      <c r="B29" s="35"/>
      <c r="C29" s="35"/>
      <c r="D29" s="36"/>
      <c r="E29" s="37"/>
      <c r="F29" s="38"/>
      <c r="G29" s="37"/>
    </row>
    <row r="30" spans="1:7" x14ac:dyDescent="0.2">
      <c r="A30" s="35"/>
      <c r="B30" s="35"/>
      <c r="C30" s="35"/>
      <c r="D30" s="36"/>
      <c r="E30" s="37"/>
      <c r="F30" s="38"/>
      <c r="G30" s="37"/>
    </row>
    <row r="31" spans="1:7" x14ac:dyDescent="0.2">
      <c r="A31" s="35"/>
      <c r="B31" s="35"/>
      <c r="C31" s="35"/>
      <c r="D31" s="36"/>
      <c r="E31" s="37"/>
      <c r="F31" s="38"/>
      <c r="G31" s="37"/>
    </row>
    <row r="32" spans="1:7" x14ac:dyDescent="0.2">
      <c r="A32" s="39"/>
      <c r="B32" s="40"/>
      <c r="C32" s="40"/>
      <c r="D32" s="41"/>
      <c r="E32" s="38"/>
      <c r="F32" s="38"/>
      <c r="G32" s="42"/>
    </row>
    <row r="33" spans="1:7" x14ac:dyDescent="0.2">
      <c r="A33" s="39"/>
      <c r="B33" s="40"/>
      <c r="C33" s="40"/>
      <c r="D33" s="41"/>
      <c r="E33" s="38"/>
      <c r="F33" s="38"/>
      <c r="G33" s="38"/>
    </row>
    <row r="34" spans="1:7" x14ac:dyDescent="0.2">
      <c r="A34" s="38"/>
      <c r="B34" s="38"/>
      <c r="C34" s="38"/>
      <c r="D34" s="37"/>
      <c r="E34" s="38"/>
      <c r="F34" s="38"/>
      <c r="G34" s="38"/>
    </row>
    <row r="35" spans="1:7" x14ac:dyDescent="0.2">
      <c r="A35" s="17"/>
      <c r="B35" s="43"/>
      <c r="C35" s="43"/>
      <c r="D35" s="44"/>
    </row>
    <row r="36" spans="1:7" x14ac:dyDescent="0.2">
      <c r="A36" s="17"/>
      <c r="B36" s="43"/>
      <c r="C36" s="43"/>
      <c r="D36" s="44"/>
    </row>
    <row r="37" spans="1:7" x14ac:dyDescent="0.2">
      <c r="A37" s="17"/>
      <c r="B37" s="43"/>
      <c r="C37" s="43"/>
      <c r="D37" s="44"/>
    </row>
    <row r="38" spans="1:7" x14ac:dyDescent="0.2">
      <c r="A38" s="17"/>
      <c r="B38" s="43"/>
      <c r="C38" s="43"/>
      <c r="D38" s="44"/>
    </row>
    <row r="39" spans="1:7" x14ac:dyDescent="0.2">
      <c r="A39" s="17"/>
      <c r="B39" s="43"/>
      <c r="C39" s="43"/>
      <c r="D39" s="44"/>
    </row>
    <row r="40" spans="1:7" x14ac:dyDescent="0.2">
      <c r="A40" s="17"/>
      <c r="B40" s="43"/>
      <c r="C40" s="43"/>
      <c r="D40" s="44"/>
    </row>
    <row r="41" spans="1:7" x14ac:dyDescent="0.2">
      <c r="A41" s="17"/>
      <c r="B41" s="43"/>
      <c r="C41" s="43"/>
      <c r="D41" s="44"/>
    </row>
    <row r="42" spans="1:7" x14ac:dyDescent="0.2">
      <c r="A42" s="17"/>
      <c r="B42" s="43"/>
      <c r="C42" s="43"/>
      <c r="D42" s="44"/>
    </row>
    <row r="43" spans="1:7" x14ac:dyDescent="0.2">
      <c r="A43" s="17"/>
      <c r="B43" s="43"/>
      <c r="C43" s="43"/>
      <c r="D43" s="44"/>
    </row>
    <row r="44" spans="1:7" x14ac:dyDescent="0.2">
      <c r="A44" s="17"/>
      <c r="B44" s="43"/>
      <c r="C44" s="43"/>
      <c r="D44" s="44"/>
    </row>
    <row r="45" spans="1:7" x14ac:dyDescent="0.2">
      <c r="A45" s="17"/>
      <c r="B45" s="43"/>
      <c r="C45" s="43"/>
      <c r="D45" s="44"/>
    </row>
    <row r="46" spans="1:7" x14ac:dyDescent="0.2">
      <c r="A46" s="17"/>
      <c r="B46" s="43"/>
      <c r="C46" s="43"/>
      <c r="D46" s="44"/>
    </row>
    <row r="47" spans="1:7" x14ac:dyDescent="0.2">
      <c r="A47" s="17"/>
      <c r="B47" s="43"/>
      <c r="C47" s="43"/>
      <c r="D47" s="44"/>
    </row>
    <row r="48" spans="1:7" x14ac:dyDescent="0.2">
      <c r="A48" s="17"/>
      <c r="B48" s="43"/>
      <c r="C48" s="43"/>
      <c r="D48" s="44"/>
    </row>
    <row r="49" spans="1:4" x14ac:dyDescent="0.2">
      <c r="A49" s="17"/>
      <c r="B49" s="43"/>
      <c r="C49" s="43"/>
      <c r="D49" s="44"/>
    </row>
    <row r="50" spans="1:4" x14ac:dyDescent="0.2">
      <c r="A50" s="17"/>
      <c r="B50" s="43"/>
      <c r="C50" s="43"/>
      <c r="D50" s="44"/>
    </row>
    <row r="55" spans="1:4" x14ac:dyDescent="0.2">
      <c r="A55" s="17"/>
      <c r="B55" s="43"/>
      <c r="C55" s="43"/>
      <c r="D55" s="44"/>
    </row>
  </sheetData>
  <mergeCells count="1">
    <mergeCell ref="A1:G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5936C-7775-4CFC-8C47-11A074930AF1}">
  <dimension ref="A1:E66"/>
  <sheetViews>
    <sheetView workbookViewId="0">
      <selection activeCell="C46" sqref="C46"/>
    </sheetView>
  </sheetViews>
  <sheetFormatPr baseColWidth="10" defaultRowHeight="14.25" x14ac:dyDescent="0.2"/>
  <cols>
    <col min="1" max="1" width="60.7109375" style="8" customWidth="1"/>
    <col min="2" max="2" width="5.5703125" style="8" bestFit="1" customWidth="1"/>
    <col min="3" max="4" width="10.7109375" style="8" customWidth="1"/>
    <col min="5" max="5" width="12.7109375" style="8" customWidth="1"/>
    <col min="6" max="16384" width="11.42578125" style="8"/>
  </cols>
  <sheetData>
    <row r="1" spans="1:5" ht="15" thickBot="1" x14ac:dyDescent="0.25">
      <c r="A1" s="67" t="s">
        <v>185</v>
      </c>
      <c r="B1" s="68"/>
      <c r="C1" s="68"/>
      <c r="D1" s="68"/>
      <c r="E1" s="69"/>
    </row>
    <row r="2" spans="1:5" ht="15" x14ac:dyDescent="0.25">
      <c r="A2" s="45" t="s">
        <v>0</v>
      </c>
      <c r="B2" s="45"/>
      <c r="C2" s="46" t="s">
        <v>32</v>
      </c>
      <c r="D2" s="46" t="s">
        <v>34</v>
      </c>
      <c r="E2" s="46" t="s">
        <v>13</v>
      </c>
    </row>
    <row r="3" spans="1:5" x14ac:dyDescent="0.2">
      <c r="A3" s="6" t="s">
        <v>186</v>
      </c>
      <c r="B3" s="13" t="s">
        <v>187</v>
      </c>
      <c r="C3" s="12">
        <v>146.41999999999999</v>
      </c>
      <c r="D3" s="13">
        <v>1</v>
      </c>
      <c r="E3" s="12">
        <f>+C3*D3</f>
        <v>146.41999999999999</v>
      </c>
    </row>
    <row r="4" spans="1:5" x14ac:dyDescent="0.2">
      <c r="A4" s="6" t="s">
        <v>188</v>
      </c>
      <c r="B4" s="13" t="s">
        <v>189</v>
      </c>
      <c r="C4" s="12">
        <v>6.48</v>
      </c>
      <c r="D4" s="13">
        <v>1</v>
      </c>
      <c r="E4" s="12">
        <f t="shared" ref="E4:E27" si="0">+C4*D4</f>
        <v>6.48</v>
      </c>
    </row>
    <row r="5" spans="1:5" x14ac:dyDescent="0.2">
      <c r="A5" s="6" t="s">
        <v>190</v>
      </c>
      <c r="B5" s="13" t="s">
        <v>191</v>
      </c>
      <c r="C5" s="12">
        <v>7.16</v>
      </c>
      <c r="D5" s="13">
        <v>3</v>
      </c>
      <c r="E5" s="12">
        <f t="shared" si="0"/>
        <v>21.48</v>
      </c>
    </row>
    <row r="6" spans="1:5" x14ac:dyDescent="0.2">
      <c r="A6" s="6" t="s">
        <v>192</v>
      </c>
      <c r="B6" s="13" t="s">
        <v>191</v>
      </c>
      <c r="C6" s="12">
        <v>10.050000000000001</v>
      </c>
      <c r="D6" s="13">
        <v>3</v>
      </c>
      <c r="E6" s="12">
        <f t="shared" si="0"/>
        <v>30.150000000000002</v>
      </c>
    </row>
    <row r="7" spans="1:5" x14ac:dyDescent="0.2">
      <c r="A7" s="6" t="s">
        <v>193</v>
      </c>
      <c r="B7" s="13" t="s">
        <v>191</v>
      </c>
      <c r="C7" s="12">
        <v>12.78</v>
      </c>
      <c r="D7" s="13">
        <v>3</v>
      </c>
      <c r="E7" s="12">
        <f t="shared" si="0"/>
        <v>38.339999999999996</v>
      </c>
    </row>
    <row r="8" spans="1:5" x14ac:dyDescent="0.2">
      <c r="A8" s="6" t="s">
        <v>194</v>
      </c>
      <c r="B8" s="13" t="s">
        <v>191</v>
      </c>
      <c r="C8" s="12">
        <v>2.59</v>
      </c>
      <c r="D8" s="13">
        <v>3</v>
      </c>
      <c r="E8" s="12">
        <f t="shared" si="0"/>
        <v>7.77</v>
      </c>
    </row>
    <row r="9" spans="1:5" x14ac:dyDescent="0.2">
      <c r="A9" s="6" t="s">
        <v>195</v>
      </c>
      <c r="B9" s="13" t="s">
        <v>191</v>
      </c>
      <c r="C9" s="12">
        <v>0.95</v>
      </c>
      <c r="D9" s="13">
        <v>3</v>
      </c>
      <c r="E9" s="12">
        <f t="shared" si="0"/>
        <v>2.8499999999999996</v>
      </c>
    </row>
    <row r="10" spans="1:5" x14ac:dyDescent="0.2">
      <c r="A10" s="6" t="s">
        <v>196</v>
      </c>
      <c r="B10" s="13" t="s">
        <v>191</v>
      </c>
      <c r="C10" s="12">
        <v>4.6100000000000003</v>
      </c>
      <c r="D10" s="13">
        <v>3</v>
      </c>
      <c r="E10" s="12">
        <f t="shared" si="0"/>
        <v>13.830000000000002</v>
      </c>
    </row>
    <row r="11" spans="1:5" x14ac:dyDescent="0.2">
      <c r="A11" s="6" t="s">
        <v>197</v>
      </c>
      <c r="B11" s="13" t="s">
        <v>191</v>
      </c>
      <c r="C11" s="12">
        <v>0.91</v>
      </c>
      <c r="D11" s="13">
        <v>3</v>
      </c>
      <c r="E11" s="12">
        <f t="shared" si="0"/>
        <v>2.73</v>
      </c>
    </row>
    <row r="12" spans="1:5" x14ac:dyDescent="0.2">
      <c r="A12" s="6" t="s">
        <v>198</v>
      </c>
      <c r="B12" s="13" t="s">
        <v>191</v>
      </c>
      <c r="C12" s="12">
        <v>0.54</v>
      </c>
      <c r="D12" s="13">
        <v>1</v>
      </c>
      <c r="E12" s="12">
        <f t="shared" si="0"/>
        <v>0.54</v>
      </c>
    </row>
    <row r="13" spans="1:5" x14ac:dyDescent="0.2">
      <c r="A13" s="6" t="s">
        <v>199</v>
      </c>
      <c r="B13" s="6" t="s">
        <v>200</v>
      </c>
      <c r="C13" s="12">
        <v>1.3</v>
      </c>
      <c r="D13" s="13">
        <v>3</v>
      </c>
      <c r="E13" s="12">
        <f t="shared" si="0"/>
        <v>3.9000000000000004</v>
      </c>
    </row>
    <row r="14" spans="1:5" x14ac:dyDescent="0.2">
      <c r="A14" s="6" t="s">
        <v>201</v>
      </c>
      <c r="B14" s="13" t="s">
        <v>202</v>
      </c>
      <c r="C14" s="12">
        <v>22.38</v>
      </c>
      <c r="D14" s="13">
        <v>1</v>
      </c>
      <c r="E14" s="12">
        <f t="shared" si="0"/>
        <v>22.38</v>
      </c>
    </row>
    <row r="15" spans="1:5" x14ac:dyDescent="0.2">
      <c r="A15" s="6" t="s">
        <v>203</v>
      </c>
      <c r="B15" s="13" t="s">
        <v>191</v>
      </c>
      <c r="C15" s="12">
        <v>3.51</v>
      </c>
      <c r="D15" s="13">
        <v>1</v>
      </c>
      <c r="E15" s="12">
        <f t="shared" si="0"/>
        <v>3.51</v>
      </c>
    </row>
    <row r="16" spans="1:5" x14ac:dyDescent="0.2">
      <c r="A16" s="6" t="s">
        <v>204</v>
      </c>
      <c r="B16" s="13" t="s">
        <v>191</v>
      </c>
      <c r="C16" s="12">
        <v>1.21</v>
      </c>
      <c r="D16" s="13">
        <v>1</v>
      </c>
      <c r="E16" s="12">
        <f t="shared" si="0"/>
        <v>1.21</v>
      </c>
    </row>
    <row r="17" spans="1:5" x14ac:dyDescent="0.2">
      <c r="A17" s="6" t="s">
        <v>205</v>
      </c>
      <c r="B17" s="13" t="s">
        <v>191</v>
      </c>
      <c r="C17" s="12">
        <v>2.4</v>
      </c>
      <c r="D17" s="13">
        <v>1</v>
      </c>
      <c r="E17" s="12">
        <f t="shared" si="0"/>
        <v>2.4</v>
      </c>
    </row>
    <row r="18" spans="1:5" x14ac:dyDescent="0.2">
      <c r="A18" s="6" t="s">
        <v>206</v>
      </c>
      <c r="B18" s="13" t="s">
        <v>207</v>
      </c>
      <c r="C18" s="12">
        <v>147</v>
      </c>
      <c r="D18" s="13">
        <v>3</v>
      </c>
      <c r="E18" s="12">
        <f t="shared" si="0"/>
        <v>441</v>
      </c>
    </row>
    <row r="19" spans="1:5" x14ac:dyDescent="0.2">
      <c r="A19" s="6" t="s">
        <v>208</v>
      </c>
      <c r="B19" s="13" t="s">
        <v>207</v>
      </c>
      <c r="C19" s="12">
        <v>139.80000000000001</v>
      </c>
      <c r="D19" s="13">
        <v>3</v>
      </c>
      <c r="E19" s="12">
        <f t="shared" si="0"/>
        <v>419.40000000000003</v>
      </c>
    </row>
    <row r="20" spans="1:5" x14ac:dyDescent="0.2">
      <c r="A20" s="6" t="s">
        <v>209</v>
      </c>
      <c r="B20" s="13" t="s">
        <v>210</v>
      </c>
      <c r="C20" s="12">
        <v>100.75</v>
      </c>
      <c r="D20" s="13">
        <v>1</v>
      </c>
      <c r="E20" s="12">
        <f t="shared" si="0"/>
        <v>100.75</v>
      </c>
    </row>
    <row r="21" spans="1:5" x14ac:dyDescent="0.2">
      <c r="A21" s="6" t="s">
        <v>211</v>
      </c>
      <c r="B21" s="13" t="s">
        <v>191</v>
      </c>
      <c r="C21" s="12">
        <v>2.52</v>
      </c>
      <c r="D21" s="13">
        <v>1</v>
      </c>
      <c r="E21" s="12">
        <f t="shared" si="0"/>
        <v>2.52</v>
      </c>
    </row>
    <row r="22" spans="1:5" x14ac:dyDescent="0.2">
      <c r="A22" s="6" t="s">
        <v>212</v>
      </c>
      <c r="B22" s="13" t="s">
        <v>213</v>
      </c>
      <c r="C22" s="12">
        <v>120.63</v>
      </c>
      <c r="D22" s="13">
        <v>1</v>
      </c>
      <c r="E22" s="12">
        <f t="shared" si="0"/>
        <v>120.63</v>
      </c>
    </row>
    <row r="23" spans="1:5" x14ac:dyDescent="0.2">
      <c r="A23" s="6" t="s">
        <v>214</v>
      </c>
      <c r="B23" s="13" t="s">
        <v>191</v>
      </c>
      <c r="C23" s="12">
        <v>2.84</v>
      </c>
      <c r="D23" s="13">
        <v>1</v>
      </c>
      <c r="E23" s="12">
        <f t="shared" si="0"/>
        <v>2.84</v>
      </c>
    </row>
    <row r="24" spans="1:5" x14ac:dyDescent="0.2">
      <c r="A24" s="6" t="s">
        <v>215</v>
      </c>
      <c r="B24" s="13" t="s">
        <v>191</v>
      </c>
      <c r="C24" s="12">
        <v>2.73</v>
      </c>
      <c r="D24" s="13">
        <v>1</v>
      </c>
      <c r="E24" s="12">
        <f t="shared" si="0"/>
        <v>2.73</v>
      </c>
    </row>
    <row r="25" spans="1:5" x14ac:dyDescent="0.2">
      <c r="A25" s="6" t="s">
        <v>216</v>
      </c>
      <c r="B25" s="13" t="s">
        <v>213</v>
      </c>
      <c r="C25" s="12">
        <v>70.010000000000005</v>
      </c>
      <c r="D25" s="13">
        <v>1</v>
      </c>
      <c r="E25" s="12">
        <f t="shared" si="0"/>
        <v>70.010000000000005</v>
      </c>
    </row>
    <row r="26" spans="1:5" x14ac:dyDescent="0.2">
      <c r="A26" s="6" t="s">
        <v>217</v>
      </c>
      <c r="B26" s="13" t="s">
        <v>213</v>
      </c>
      <c r="C26" s="12">
        <v>75.59</v>
      </c>
      <c r="D26" s="13">
        <v>1</v>
      </c>
      <c r="E26" s="12">
        <f t="shared" si="0"/>
        <v>75.59</v>
      </c>
    </row>
    <row r="27" spans="1:5" x14ac:dyDescent="0.2">
      <c r="A27" s="6" t="s">
        <v>218</v>
      </c>
      <c r="B27" s="13" t="s">
        <v>213</v>
      </c>
      <c r="C27" s="12">
        <v>117.44</v>
      </c>
      <c r="D27" s="13">
        <v>1</v>
      </c>
      <c r="E27" s="12">
        <f t="shared" si="0"/>
        <v>117.44</v>
      </c>
    </row>
    <row r="28" spans="1:5" ht="15" x14ac:dyDescent="0.25">
      <c r="A28" s="47" t="s">
        <v>30</v>
      </c>
      <c r="B28" s="47"/>
      <c r="C28" s="48"/>
      <c r="D28" s="48"/>
      <c r="E28" s="49">
        <f>SUM(E3:E27)</f>
        <v>1656.8999999999999</v>
      </c>
    </row>
    <row r="29" spans="1:5" x14ac:dyDescent="0.2">
      <c r="A29" s="35"/>
      <c r="B29" s="35"/>
      <c r="C29" s="37"/>
      <c r="D29" s="38"/>
      <c r="E29" s="37"/>
    </row>
    <row r="30" spans="1:5" x14ac:dyDescent="0.2">
      <c r="A30" s="35"/>
      <c r="B30" s="35"/>
      <c r="C30" s="37"/>
      <c r="D30" s="38"/>
      <c r="E30" s="37"/>
    </row>
    <row r="31" spans="1:5" x14ac:dyDescent="0.2">
      <c r="A31" s="35"/>
      <c r="B31" s="35"/>
      <c r="C31" s="37"/>
      <c r="D31" s="38"/>
      <c r="E31" s="37"/>
    </row>
    <row r="32" spans="1:5" x14ac:dyDescent="0.2">
      <c r="A32" s="35"/>
      <c r="B32" s="35"/>
      <c r="C32" s="37"/>
      <c r="D32" s="38"/>
      <c r="E32" s="37"/>
    </row>
    <row r="33" spans="1:5" x14ac:dyDescent="0.2">
      <c r="A33" s="35"/>
      <c r="B33" s="35"/>
      <c r="C33" s="37"/>
      <c r="D33" s="38"/>
      <c r="E33" s="37"/>
    </row>
    <row r="34" spans="1:5" x14ac:dyDescent="0.2">
      <c r="A34" s="35"/>
      <c r="B34" s="35"/>
      <c r="C34" s="37"/>
      <c r="D34" s="38"/>
      <c r="E34" s="37"/>
    </row>
    <row r="35" spans="1:5" x14ac:dyDescent="0.2">
      <c r="A35" s="35"/>
      <c r="B35" s="35"/>
      <c r="C35" s="37"/>
      <c r="D35" s="38"/>
      <c r="E35" s="37"/>
    </row>
    <row r="36" spans="1:5" x14ac:dyDescent="0.2">
      <c r="A36" s="35"/>
      <c r="B36" s="35"/>
      <c r="C36" s="37"/>
      <c r="D36" s="38"/>
      <c r="E36" s="37"/>
    </row>
    <row r="37" spans="1:5" x14ac:dyDescent="0.2">
      <c r="A37" s="35"/>
      <c r="B37" s="35"/>
      <c r="C37" s="37"/>
      <c r="D37" s="38"/>
      <c r="E37" s="37"/>
    </row>
    <row r="38" spans="1:5" x14ac:dyDescent="0.2">
      <c r="A38" s="35"/>
      <c r="B38" s="35"/>
      <c r="C38" s="37"/>
      <c r="D38" s="38"/>
      <c r="E38" s="37"/>
    </row>
    <row r="39" spans="1:5" x14ac:dyDescent="0.2">
      <c r="A39" s="35"/>
      <c r="B39" s="35"/>
      <c r="C39" s="37"/>
      <c r="D39" s="38"/>
      <c r="E39" s="37"/>
    </row>
    <row r="40" spans="1:5" x14ac:dyDescent="0.2">
      <c r="A40" s="35"/>
      <c r="B40" s="35"/>
      <c r="C40" s="37"/>
      <c r="D40" s="38"/>
      <c r="E40" s="37"/>
    </row>
    <row r="41" spans="1:5" x14ac:dyDescent="0.2">
      <c r="A41" s="35"/>
      <c r="B41" s="35"/>
      <c r="C41" s="37"/>
      <c r="D41" s="38"/>
      <c r="E41" s="37"/>
    </row>
    <row r="42" spans="1:5" x14ac:dyDescent="0.2">
      <c r="A42" s="35"/>
      <c r="B42" s="35"/>
      <c r="C42" s="37"/>
      <c r="D42" s="38"/>
      <c r="E42" s="37"/>
    </row>
    <row r="43" spans="1:5" x14ac:dyDescent="0.2">
      <c r="A43" s="39"/>
      <c r="B43" s="40"/>
      <c r="C43" s="38"/>
      <c r="D43" s="38"/>
      <c r="E43" s="42"/>
    </row>
    <row r="44" spans="1:5" x14ac:dyDescent="0.2">
      <c r="A44" s="39"/>
      <c r="B44" s="40"/>
      <c r="C44" s="38"/>
      <c r="D44" s="38"/>
      <c r="E44" s="38"/>
    </row>
    <row r="45" spans="1:5" x14ac:dyDescent="0.2">
      <c r="A45" s="38"/>
      <c r="B45" s="38"/>
      <c r="C45" s="38"/>
      <c r="D45" s="38"/>
      <c r="E45" s="38"/>
    </row>
    <row r="46" spans="1:5" x14ac:dyDescent="0.2">
      <c r="A46" s="17"/>
      <c r="B46" s="43"/>
    </row>
    <row r="47" spans="1:5" x14ac:dyDescent="0.2">
      <c r="A47" s="17"/>
      <c r="B47" s="43"/>
    </row>
    <row r="48" spans="1:5" x14ac:dyDescent="0.2">
      <c r="A48" s="17"/>
      <c r="B48" s="43"/>
    </row>
    <row r="49" spans="1:2" x14ac:dyDescent="0.2">
      <c r="A49" s="17"/>
      <c r="B49" s="43"/>
    </row>
    <row r="50" spans="1:2" x14ac:dyDescent="0.2">
      <c r="A50" s="17"/>
      <c r="B50" s="43"/>
    </row>
    <row r="51" spans="1:2" x14ac:dyDescent="0.2">
      <c r="A51" s="17"/>
      <c r="B51" s="43"/>
    </row>
    <row r="52" spans="1:2" x14ac:dyDescent="0.2">
      <c r="A52" s="17"/>
      <c r="B52" s="43"/>
    </row>
    <row r="53" spans="1:2" x14ac:dyDescent="0.2">
      <c r="A53" s="17"/>
      <c r="B53" s="43"/>
    </row>
    <row r="54" spans="1:2" x14ac:dyDescent="0.2">
      <c r="A54" s="17"/>
      <c r="B54" s="43"/>
    </row>
    <row r="55" spans="1:2" x14ac:dyDescent="0.2">
      <c r="A55" s="17"/>
      <c r="B55" s="43"/>
    </row>
    <row r="56" spans="1:2" x14ac:dyDescent="0.2">
      <c r="A56" s="17"/>
      <c r="B56" s="43"/>
    </row>
    <row r="57" spans="1:2" x14ac:dyDescent="0.2">
      <c r="A57" s="17"/>
      <c r="B57" s="43"/>
    </row>
    <row r="58" spans="1:2" x14ac:dyDescent="0.2">
      <c r="A58" s="17"/>
      <c r="B58" s="43"/>
    </row>
    <row r="59" spans="1:2" x14ac:dyDescent="0.2">
      <c r="A59" s="17"/>
      <c r="B59" s="43"/>
    </row>
    <row r="60" spans="1:2" x14ac:dyDescent="0.2">
      <c r="A60" s="17"/>
      <c r="B60" s="43"/>
    </row>
    <row r="61" spans="1:2" x14ac:dyDescent="0.2">
      <c r="A61" s="17"/>
      <c r="B61" s="43"/>
    </row>
    <row r="66" spans="1:2" x14ac:dyDescent="0.2">
      <c r="A66" s="17"/>
      <c r="B66" s="43"/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E773-24E1-47AB-844A-70459BFBCDC3}">
  <dimension ref="A1:D53"/>
  <sheetViews>
    <sheetView workbookViewId="0">
      <selection activeCell="D22" sqref="D22"/>
    </sheetView>
  </sheetViews>
  <sheetFormatPr baseColWidth="10" defaultRowHeight="14.25" x14ac:dyDescent="0.2"/>
  <cols>
    <col min="1" max="1" width="60.7109375" style="8" customWidth="1"/>
    <col min="2" max="3" width="10.7109375" style="8" customWidth="1"/>
    <col min="4" max="4" width="12.7109375" style="8" customWidth="1"/>
    <col min="5" max="16384" width="11.42578125" style="8"/>
  </cols>
  <sheetData>
    <row r="1" spans="1:4" ht="15" thickBot="1" x14ac:dyDescent="0.25">
      <c r="A1" s="67" t="s">
        <v>219</v>
      </c>
      <c r="B1" s="68"/>
      <c r="C1" s="68"/>
      <c r="D1" s="69"/>
    </row>
    <row r="2" spans="1:4" ht="15" x14ac:dyDescent="0.25">
      <c r="A2" s="50" t="s">
        <v>0</v>
      </c>
      <c r="B2" s="50" t="s">
        <v>32</v>
      </c>
      <c r="C2" s="50" t="s">
        <v>34</v>
      </c>
      <c r="D2" s="50" t="s">
        <v>13</v>
      </c>
    </row>
    <row r="3" spans="1:4" x14ac:dyDescent="0.2">
      <c r="A3" s="6" t="s">
        <v>220</v>
      </c>
      <c r="B3" s="12">
        <v>4.1900000000000004</v>
      </c>
      <c r="C3" s="13">
        <v>4.2</v>
      </c>
      <c r="D3" s="12">
        <f>+B3*C3</f>
        <v>17.598000000000003</v>
      </c>
    </row>
    <row r="4" spans="1:4" x14ac:dyDescent="0.2">
      <c r="A4" s="6" t="s">
        <v>221</v>
      </c>
      <c r="B4" s="12">
        <v>94.73</v>
      </c>
      <c r="C4" s="13">
        <v>2</v>
      </c>
      <c r="D4" s="12">
        <f t="shared" ref="D4:D14" si="0">+B4*C4</f>
        <v>189.46</v>
      </c>
    </row>
    <row r="5" spans="1:4" x14ac:dyDescent="0.2">
      <c r="A5" s="6" t="s">
        <v>222</v>
      </c>
      <c r="B5" s="12">
        <v>48.64</v>
      </c>
      <c r="C5" s="13">
        <v>2</v>
      </c>
      <c r="D5" s="12">
        <f t="shared" si="0"/>
        <v>97.28</v>
      </c>
    </row>
    <row r="6" spans="1:4" x14ac:dyDescent="0.2">
      <c r="A6" s="6" t="s">
        <v>223</v>
      </c>
      <c r="B6" s="12">
        <v>123.82</v>
      </c>
      <c r="C6" s="13">
        <v>2</v>
      </c>
      <c r="D6" s="12">
        <f t="shared" si="0"/>
        <v>247.64</v>
      </c>
    </row>
    <row r="7" spans="1:4" x14ac:dyDescent="0.2">
      <c r="A7" s="6" t="s">
        <v>224</v>
      </c>
      <c r="B7" s="12">
        <v>275.10000000000002</v>
      </c>
      <c r="C7" s="13">
        <v>2</v>
      </c>
      <c r="D7" s="12">
        <f t="shared" si="0"/>
        <v>550.20000000000005</v>
      </c>
    </row>
    <row r="8" spans="1:4" x14ac:dyDescent="0.2">
      <c r="A8" s="6" t="s">
        <v>225</v>
      </c>
      <c r="B8" s="12">
        <v>170.64</v>
      </c>
      <c r="C8" s="13">
        <v>2</v>
      </c>
      <c r="D8" s="12">
        <f t="shared" si="0"/>
        <v>341.28</v>
      </c>
    </row>
    <row r="9" spans="1:4" x14ac:dyDescent="0.2">
      <c r="A9" s="6" t="s">
        <v>226</v>
      </c>
      <c r="B9" s="12">
        <v>1.4</v>
      </c>
      <c r="C9" s="13">
        <v>75</v>
      </c>
      <c r="D9" s="12">
        <f t="shared" si="0"/>
        <v>105</v>
      </c>
    </row>
    <row r="10" spans="1:4" x14ac:dyDescent="0.2">
      <c r="A10" s="6" t="s">
        <v>227</v>
      </c>
      <c r="B10" s="12">
        <v>37.79</v>
      </c>
      <c r="C10" s="13">
        <v>1</v>
      </c>
      <c r="D10" s="12">
        <f t="shared" si="0"/>
        <v>37.79</v>
      </c>
    </row>
    <row r="11" spans="1:4" x14ac:dyDescent="0.2">
      <c r="A11" s="6" t="s">
        <v>228</v>
      </c>
      <c r="B11" s="12">
        <v>64.98</v>
      </c>
      <c r="C11" s="13">
        <v>1</v>
      </c>
      <c r="D11" s="12">
        <f t="shared" si="0"/>
        <v>64.98</v>
      </c>
    </row>
    <row r="12" spans="1:4" x14ac:dyDescent="0.2">
      <c r="A12" s="6" t="s">
        <v>229</v>
      </c>
      <c r="B12" s="12">
        <v>46.49</v>
      </c>
      <c r="C12" s="13">
        <v>2</v>
      </c>
      <c r="D12" s="12">
        <f t="shared" si="0"/>
        <v>92.98</v>
      </c>
    </row>
    <row r="13" spans="1:4" x14ac:dyDescent="0.2">
      <c r="A13" s="6" t="s">
        <v>230</v>
      </c>
      <c r="B13" s="12">
        <v>8.68</v>
      </c>
      <c r="C13" s="13">
        <v>4.2</v>
      </c>
      <c r="D13" s="12">
        <f t="shared" si="0"/>
        <v>36.456000000000003</v>
      </c>
    </row>
    <row r="14" spans="1:4" x14ac:dyDescent="0.2">
      <c r="A14" s="6" t="s">
        <v>231</v>
      </c>
      <c r="B14" s="12">
        <v>18</v>
      </c>
      <c r="C14" s="13">
        <v>4.8</v>
      </c>
      <c r="D14" s="12">
        <f t="shared" si="0"/>
        <v>86.399999999999991</v>
      </c>
    </row>
    <row r="15" spans="1:4" ht="15" x14ac:dyDescent="0.25">
      <c r="A15" s="50" t="s">
        <v>30</v>
      </c>
      <c r="B15" s="50"/>
      <c r="C15" s="50"/>
      <c r="D15" s="50">
        <f>SUM(D3:D14)</f>
        <v>1867.0640000000001</v>
      </c>
    </row>
    <row r="16" spans="1:4" x14ac:dyDescent="0.2">
      <c r="A16" s="35"/>
      <c r="B16" s="37"/>
      <c r="C16" s="38"/>
      <c r="D16" s="37"/>
    </row>
    <row r="17" spans="1:4" x14ac:dyDescent="0.2">
      <c r="A17" s="35"/>
      <c r="B17" s="37"/>
      <c r="C17" s="38"/>
      <c r="D17" s="37"/>
    </row>
    <row r="18" spans="1:4" x14ac:dyDescent="0.2">
      <c r="A18" s="35"/>
      <c r="B18" s="37"/>
      <c r="C18" s="38"/>
      <c r="D18" s="37"/>
    </row>
    <row r="19" spans="1:4" x14ac:dyDescent="0.2">
      <c r="A19" s="35"/>
      <c r="B19" s="37"/>
      <c r="C19" s="38"/>
      <c r="D19" s="37"/>
    </row>
    <row r="20" spans="1:4" x14ac:dyDescent="0.2">
      <c r="A20" s="35"/>
      <c r="B20" s="37"/>
      <c r="C20" s="38"/>
      <c r="D20" s="37"/>
    </row>
    <row r="21" spans="1:4" x14ac:dyDescent="0.2">
      <c r="A21" s="35"/>
      <c r="B21" s="37"/>
      <c r="C21" s="38"/>
      <c r="D21" s="37"/>
    </row>
    <row r="22" spans="1:4" x14ac:dyDescent="0.2">
      <c r="A22" s="35"/>
      <c r="B22" s="37"/>
      <c r="C22" s="38"/>
      <c r="D22" s="37"/>
    </row>
    <row r="23" spans="1:4" x14ac:dyDescent="0.2">
      <c r="A23" s="35"/>
      <c r="B23" s="37"/>
      <c r="C23" s="38"/>
      <c r="D23" s="37"/>
    </row>
    <row r="24" spans="1:4" x14ac:dyDescent="0.2">
      <c r="A24" s="35"/>
      <c r="B24" s="37"/>
      <c r="C24" s="38"/>
      <c r="D24" s="37"/>
    </row>
    <row r="25" spans="1:4" x14ac:dyDescent="0.2">
      <c r="A25" s="35"/>
      <c r="B25" s="37"/>
      <c r="C25" s="38"/>
      <c r="D25" s="37"/>
    </row>
    <row r="26" spans="1:4" x14ac:dyDescent="0.2">
      <c r="A26" s="35"/>
      <c r="B26" s="37"/>
      <c r="C26" s="38"/>
      <c r="D26" s="37"/>
    </row>
    <row r="27" spans="1:4" x14ac:dyDescent="0.2">
      <c r="A27" s="37"/>
      <c r="B27" s="38"/>
      <c r="C27" s="37"/>
    </row>
    <row r="28" spans="1:4" x14ac:dyDescent="0.2">
      <c r="A28" s="37"/>
      <c r="B28" s="38"/>
      <c r="C28" s="37"/>
    </row>
    <row r="29" spans="1:4" x14ac:dyDescent="0.2">
      <c r="A29" s="37"/>
      <c r="B29" s="38"/>
      <c r="C29" s="37"/>
    </row>
    <row r="30" spans="1:4" x14ac:dyDescent="0.2">
      <c r="A30" s="38"/>
      <c r="B30" s="38"/>
      <c r="C30" s="42"/>
    </row>
    <row r="31" spans="1:4" x14ac:dyDescent="0.2">
      <c r="A31" s="38"/>
      <c r="B31" s="38"/>
      <c r="C31" s="38"/>
    </row>
    <row r="32" spans="1:4" x14ac:dyDescent="0.2">
      <c r="A32" s="38"/>
      <c r="B32" s="38"/>
      <c r="C32" s="38"/>
    </row>
    <row r="53" spans="1:1" x14ac:dyDescent="0.2">
      <c r="A53" s="17"/>
    </row>
  </sheetData>
  <mergeCells count="1">
    <mergeCell ref="A1:D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A298-2C8E-4EAC-9828-06B217B5456F}">
  <dimension ref="A1:D42"/>
  <sheetViews>
    <sheetView workbookViewId="0">
      <selection activeCell="U48" sqref="U48"/>
    </sheetView>
  </sheetViews>
  <sheetFormatPr baseColWidth="10" defaultRowHeight="14.25" x14ac:dyDescent="0.2"/>
  <cols>
    <col min="1" max="1" width="60.7109375" style="8" customWidth="1"/>
    <col min="2" max="3" width="10.7109375" style="8" customWidth="1"/>
    <col min="4" max="4" width="12.7109375" style="8" customWidth="1"/>
    <col min="5" max="16384" width="11.42578125" style="8"/>
  </cols>
  <sheetData>
    <row r="1" spans="1:4" ht="15" thickBot="1" x14ac:dyDescent="0.25">
      <c r="A1" s="67" t="s">
        <v>232</v>
      </c>
      <c r="B1" s="68"/>
      <c r="C1" s="68"/>
      <c r="D1" s="69"/>
    </row>
    <row r="2" spans="1:4" ht="15" x14ac:dyDescent="0.25">
      <c r="A2" s="51" t="s">
        <v>0</v>
      </c>
      <c r="B2" s="51" t="s">
        <v>32</v>
      </c>
      <c r="C2" s="51" t="s">
        <v>34</v>
      </c>
      <c r="D2" s="51" t="s">
        <v>13</v>
      </c>
    </row>
    <row r="3" spans="1:4" x14ac:dyDescent="0.2">
      <c r="A3" s="6" t="s">
        <v>233</v>
      </c>
      <c r="B3" s="12">
        <f>0.284*1.1</f>
        <v>0.31240000000000001</v>
      </c>
      <c r="C3" s="13">
        <v>4200</v>
      </c>
      <c r="D3" s="12">
        <f>+B3*C3</f>
        <v>1312.0800000000002</v>
      </c>
    </row>
    <row r="4" spans="1:4" ht="15" x14ac:dyDescent="0.25">
      <c r="A4" s="51" t="s">
        <v>30</v>
      </c>
      <c r="B4" s="51"/>
      <c r="C4" s="51"/>
      <c r="D4" s="51">
        <f>SUM(D3:D3)</f>
        <v>1312.0800000000002</v>
      </c>
    </row>
    <row r="5" spans="1:4" x14ac:dyDescent="0.2">
      <c r="A5" s="35"/>
      <c r="B5" s="37"/>
      <c r="C5" s="38"/>
      <c r="D5" s="37"/>
    </row>
    <row r="6" spans="1:4" x14ac:dyDescent="0.2">
      <c r="A6" s="35"/>
      <c r="B6" s="37"/>
      <c r="C6" s="38"/>
      <c r="D6" s="37"/>
    </row>
    <row r="7" spans="1:4" x14ac:dyDescent="0.2">
      <c r="A7" s="35"/>
      <c r="B7" s="37"/>
      <c r="C7" s="38"/>
      <c r="D7" s="37"/>
    </row>
    <row r="8" spans="1:4" x14ac:dyDescent="0.2">
      <c r="A8" s="35"/>
      <c r="B8" s="37"/>
      <c r="C8" s="38"/>
      <c r="D8" s="37"/>
    </row>
    <row r="9" spans="1:4" x14ac:dyDescent="0.2">
      <c r="A9" s="35"/>
      <c r="B9" s="37"/>
      <c r="C9" s="38"/>
      <c r="D9" s="37"/>
    </row>
    <row r="10" spans="1:4" x14ac:dyDescent="0.2">
      <c r="A10" s="35"/>
      <c r="B10" s="37"/>
      <c r="C10" s="38"/>
      <c r="D10" s="37"/>
    </row>
    <row r="11" spans="1:4" x14ac:dyDescent="0.2">
      <c r="A11" s="35"/>
      <c r="B11" s="37"/>
      <c r="C11" s="38"/>
      <c r="D11" s="37"/>
    </row>
    <row r="12" spans="1:4" x14ac:dyDescent="0.2">
      <c r="A12" s="35"/>
      <c r="B12" s="37"/>
      <c r="C12" s="38"/>
      <c r="D12" s="37"/>
    </row>
    <row r="13" spans="1:4" x14ac:dyDescent="0.2">
      <c r="A13" s="35"/>
      <c r="B13" s="37"/>
      <c r="C13" s="38"/>
      <c r="D13" s="37"/>
    </row>
    <row r="14" spans="1:4" x14ac:dyDescent="0.2">
      <c r="A14" s="35"/>
      <c r="B14" s="37"/>
      <c r="C14" s="38"/>
      <c r="D14" s="37"/>
    </row>
    <row r="15" spans="1:4" x14ac:dyDescent="0.2">
      <c r="A15" s="35"/>
      <c r="B15" s="37"/>
      <c r="C15" s="38"/>
      <c r="D15" s="37"/>
    </row>
    <row r="16" spans="1:4" x14ac:dyDescent="0.2">
      <c r="A16" s="37"/>
      <c r="B16" s="38"/>
      <c r="C16" s="37"/>
    </row>
    <row r="17" spans="1:3" x14ac:dyDescent="0.2">
      <c r="A17" s="37"/>
      <c r="B17" s="38"/>
      <c r="C17" s="37"/>
    </row>
    <row r="18" spans="1:3" x14ac:dyDescent="0.2">
      <c r="A18" s="37"/>
      <c r="B18" s="38"/>
      <c r="C18" s="37"/>
    </row>
    <row r="19" spans="1:3" x14ac:dyDescent="0.2">
      <c r="A19" s="38"/>
      <c r="B19" s="38"/>
      <c r="C19" s="42"/>
    </row>
    <row r="20" spans="1:3" x14ac:dyDescent="0.2">
      <c r="A20" s="38"/>
      <c r="B20" s="38"/>
      <c r="C20" s="38"/>
    </row>
    <row r="21" spans="1:3" x14ac:dyDescent="0.2">
      <c r="A21" s="38"/>
      <c r="B21" s="38"/>
      <c r="C21" s="38"/>
    </row>
    <row r="42" spans="1:1" x14ac:dyDescent="0.2">
      <c r="A42" s="17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6060-96A1-490C-BE73-D50A3ED7206C}">
  <dimension ref="A1:E55"/>
  <sheetViews>
    <sheetView workbookViewId="0">
      <selection activeCell="E32" sqref="E32"/>
    </sheetView>
  </sheetViews>
  <sheetFormatPr baseColWidth="10" defaultRowHeight="14.25" x14ac:dyDescent="0.2"/>
  <cols>
    <col min="1" max="1" width="60.7109375" style="8" customWidth="1"/>
    <col min="2" max="3" width="10.7109375" style="8" customWidth="1"/>
    <col min="4" max="4" width="12.42578125" style="1" bestFit="1" customWidth="1"/>
    <col min="5" max="5" width="12.7109375" style="1" customWidth="1"/>
    <col min="6" max="16384" width="11.42578125" style="8"/>
  </cols>
  <sheetData>
    <row r="1" spans="1:5" ht="15" customHeight="1" x14ac:dyDescent="0.2">
      <c r="A1" s="60" t="s">
        <v>33</v>
      </c>
      <c r="B1" s="61"/>
      <c r="C1" s="61"/>
      <c r="D1" s="61"/>
      <c r="E1" s="61"/>
    </row>
    <row r="2" spans="1:5" s="11" customFormat="1" ht="15" x14ac:dyDescent="0.25">
      <c r="A2" s="9" t="s">
        <v>0</v>
      </c>
      <c r="B2" s="10" t="s">
        <v>32</v>
      </c>
      <c r="C2" s="10" t="s">
        <v>34</v>
      </c>
      <c r="D2" s="10" t="s">
        <v>234</v>
      </c>
      <c r="E2" s="10" t="s">
        <v>13</v>
      </c>
    </row>
    <row r="3" spans="1:5" x14ac:dyDescent="0.2">
      <c r="A3" s="6" t="s">
        <v>35</v>
      </c>
      <c r="B3" s="12">
        <v>3.17</v>
      </c>
      <c r="C3" s="13">
        <v>100</v>
      </c>
      <c r="D3" s="52"/>
      <c r="E3" s="7">
        <f>+B3*(1-D3)*C3</f>
        <v>317</v>
      </c>
    </row>
    <row r="4" spans="1:5" x14ac:dyDescent="0.2">
      <c r="A4" s="6" t="s">
        <v>36</v>
      </c>
      <c r="B4" s="12">
        <v>10.6</v>
      </c>
      <c r="C4" s="13">
        <v>20</v>
      </c>
      <c r="D4" s="52"/>
      <c r="E4" s="7">
        <f t="shared" ref="E4:E29" si="0">+B4*(1-D4)*C4</f>
        <v>212</v>
      </c>
    </row>
    <row r="5" spans="1:5" x14ac:dyDescent="0.2">
      <c r="A5" s="6" t="s">
        <v>37</v>
      </c>
      <c r="B5" s="12">
        <v>5.29</v>
      </c>
      <c r="C5" s="13">
        <v>10</v>
      </c>
      <c r="D5" s="52"/>
      <c r="E5" s="7">
        <f t="shared" si="0"/>
        <v>52.9</v>
      </c>
    </row>
    <row r="6" spans="1:5" x14ac:dyDescent="0.2">
      <c r="A6" s="6" t="s">
        <v>38</v>
      </c>
      <c r="B6" s="12">
        <v>31.7</v>
      </c>
      <c r="C6" s="13">
        <v>15</v>
      </c>
      <c r="D6" s="52"/>
      <c r="E6" s="7">
        <f t="shared" si="0"/>
        <v>475.5</v>
      </c>
    </row>
    <row r="7" spans="1:5" x14ac:dyDescent="0.2">
      <c r="A7" s="6" t="s">
        <v>39</v>
      </c>
      <c r="B7" s="12">
        <v>38.9</v>
      </c>
      <c r="C7" s="13">
        <v>15</v>
      </c>
      <c r="D7" s="52"/>
      <c r="E7" s="7">
        <f t="shared" si="0"/>
        <v>583.5</v>
      </c>
    </row>
    <row r="8" spans="1:5" x14ac:dyDescent="0.2">
      <c r="A8" s="6" t="s">
        <v>40</v>
      </c>
      <c r="B8" s="12">
        <v>4.66</v>
      </c>
      <c r="C8" s="13">
        <v>15</v>
      </c>
      <c r="D8" s="52"/>
      <c r="E8" s="7">
        <f t="shared" si="0"/>
        <v>69.900000000000006</v>
      </c>
    </row>
    <row r="9" spans="1:5" x14ac:dyDescent="0.2">
      <c r="A9" s="6" t="s">
        <v>41</v>
      </c>
      <c r="B9" s="12">
        <v>18.7</v>
      </c>
      <c r="C9" s="13">
        <v>5</v>
      </c>
      <c r="D9" s="52"/>
      <c r="E9" s="7">
        <f t="shared" si="0"/>
        <v>93.5</v>
      </c>
    </row>
    <row r="10" spans="1:5" x14ac:dyDescent="0.2">
      <c r="A10" s="6" t="s">
        <v>42</v>
      </c>
      <c r="B10" s="12">
        <v>2.2400000000000002</v>
      </c>
      <c r="C10" s="13">
        <v>5</v>
      </c>
      <c r="D10" s="52"/>
      <c r="E10" s="7">
        <f t="shared" si="0"/>
        <v>11.200000000000001</v>
      </c>
    </row>
    <row r="11" spans="1:5" x14ac:dyDescent="0.2">
      <c r="A11" s="6" t="s">
        <v>43</v>
      </c>
      <c r="B11" s="12">
        <v>5.66</v>
      </c>
      <c r="C11" s="13">
        <v>50</v>
      </c>
      <c r="D11" s="52"/>
      <c r="E11" s="7">
        <f t="shared" si="0"/>
        <v>283</v>
      </c>
    </row>
    <row r="12" spans="1:5" x14ac:dyDescent="0.2">
      <c r="A12" s="6" t="s">
        <v>44</v>
      </c>
      <c r="B12" s="12">
        <v>24.7</v>
      </c>
      <c r="C12" s="13">
        <v>5</v>
      </c>
      <c r="D12" s="52"/>
      <c r="E12" s="7">
        <f t="shared" si="0"/>
        <v>123.5</v>
      </c>
    </row>
    <row r="13" spans="1:5" x14ac:dyDescent="0.2">
      <c r="A13" s="6" t="s">
        <v>45</v>
      </c>
      <c r="B13" s="12">
        <v>7.16</v>
      </c>
      <c r="C13" s="13">
        <v>10</v>
      </c>
      <c r="D13" s="52"/>
      <c r="E13" s="7">
        <f t="shared" si="0"/>
        <v>71.599999999999994</v>
      </c>
    </row>
    <row r="14" spans="1:5" x14ac:dyDescent="0.2">
      <c r="A14" s="6" t="s">
        <v>46</v>
      </c>
      <c r="B14" s="12">
        <v>8.2100000000000009</v>
      </c>
      <c r="C14" s="13">
        <v>10</v>
      </c>
      <c r="D14" s="52"/>
      <c r="E14" s="7">
        <f t="shared" si="0"/>
        <v>82.100000000000009</v>
      </c>
    </row>
    <row r="15" spans="1:5" x14ac:dyDescent="0.2">
      <c r="A15" s="6" t="s">
        <v>47</v>
      </c>
      <c r="B15" s="12">
        <v>0.44</v>
      </c>
      <c r="C15" s="13">
        <v>10</v>
      </c>
      <c r="D15" s="52"/>
      <c r="E15" s="7">
        <f t="shared" si="0"/>
        <v>4.4000000000000004</v>
      </c>
    </row>
    <row r="16" spans="1:5" x14ac:dyDescent="0.2">
      <c r="A16" s="6" t="s">
        <v>48</v>
      </c>
      <c r="B16" s="12">
        <v>23.15</v>
      </c>
      <c r="C16" s="13">
        <v>2</v>
      </c>
      <c r="D16" s="52"/>
      <c r="E16" s="7">
        <f t="shared" si="0"/>
        <v>46.3</v>
      </c>
    </row>
    <row r="17" spans="1:5" x14ac:dyDescent="0.2">
      <c r="A17" s="6" t="s">
        <v>49</v>
      </c>
      <c r="B17" s="12">
        <v>1.23</v>
      </c>
      <c r="C17" s="13">
        <v>10</v>
      </c>
      <c r="D17" s="52"/>
      <c r="E17" s="7">
        <f t="shared" si="0"/>
        <v>12.3</v>
      </c>
    </row>
    <row r="18" spans="1:5" x14ac:dyDescent="0.2">
      <c r="A18" s="6" t="s">
        <v>50</v>
      </c>
      <c r="B18" s="12">
        <v>1.39</v>
      </c>
      <c r="C18" s="13">
        <v>10</v>
      </c>
      <c r="D18" s="52"/>
      <c r="E18" s="7">
        <f t="shared" si="0"/>
        <v>13.899999999999999</v>
      </c>
    </row>
    <row r="19" spans="1:5" x14ac:dyDescent="0.2">
      <c r="A19" s="6" t="s">
        <v>51</v>
      </c>
      <c r="B19" s="12">
        <v>10.53</v>
      </c>
      <c r="C19" s="13">
        <v>5</v>
      </c>
      <c r="D19" s="52"/>
      <c r="E19" s="7">
        <f t="shared" si="0"/>
        <v>52.65</v>
      </c>
    </row>
    <row r="20" spans="1:5" x14ac:dyDescent="0.2">
      <c r="A20" s="6" t="s">
        <v>52</v>
      </c>
      <c r="B20" s="12">
        <v>9.5</v>
      </c>
      <c r="C20" s="13">
        <v>10</v>
      </c>
      <c r="D20" s="52"/>
      <c r="E20" s="7">
        <f t="shared" si="0"/>
        <v>95</v>
      </c>
    </row>
    <row r="21" spans="1:5" x14ac:dyDescent="0.2">
      <c r="A21" s="6" t="s">
        <v>53</v>
      </c>
      <c r="B21" s="12">
        <f>570.2/100</f>
        <v>5.7020000000000008</v>
      </c>
      <c r="C21" s="13">
        <v>5</v>
      </c>
      <c r="D21" s="52"/>
      <c r="E21" s="7">
        <f t="shared" si="0"/>
        <v>28.510000000000005</v>
      </c>
    </row>
    <row r="22" spans="1:5" x14ac:dyDescent="0.2">
      <c r="A22" s="6" t="s">
        <v>54</v>
      </c>
      <c r="B22" s="12">
        <v>1.24</v>
      </c>
      <c r="C22" s="13">
        <v>50</v>
      </c>
      <c r="D22" s="52"/>
      <c r="E22" s="7">
        <f t="shared" si="0"/>
        <v>62</v>
      </c>
    </row>
    <row r="23" spans="1:5" x14ac:dyDescent="0.2">
      <c r="A23" s="6" t="s">
        <v>55</v>
      </c>
      <c r="B23" s="12">
        <v>7.95</v>
      </c>
      <c r="C23" s="13">
        <v>6</v>
      </c>
      <c r="D23" s="52"/>
      <c r="E23" s="7">
        <f t="shared" si="0"/>
        <v>47.7</v>
      </c>
    </row>
    <row r="24" spans="1:5" x14ac:dyDescent="0.2">
      <c r="A24" s="6" t="s">
        <v>56</v>
      </c>
      <c r="B24" s="12">
        <v>170.27</v>
      </c>
      <c r="C24" s="13">
        <v>4</v>
      </c>
      <c r="D24" s="52"/>
      <c r="E24" s="7">
        <f t="shared" si="0"/>
        <v>681.08</v>
      </c>
    </row>
    <row r="25" spans="1:5" x14ac:dyDescent="0.2">
      <c r="A25" s="6" t="s">
        <v>57</v>
      </c>
      <c r="B25" s="12">
        <v>12.84</v>
      </c>
      <c r="C25" s="13">
        <v>5</v>
      </c>
      <c r="D25" s="52"/>
      <c r="E25" s="7">
        <f t="shared" si="0"/>
        <v>64.2</v>
      </c>
    </row>
    <row r="26" spans="1:5" x14ac:dyDescent="0.2">
      <c r="A26" s="6" t="s">
        <v>58</v>
      </c>
      <c r="B26" s="12">
        <v>13.86</v>
      </c>
      <c r="C26" s="13">
        <v>5</v>
      </c>
      <c r="D26" s="52"/>
      <c r="E26" s="7">
        <f t="shared" si="0"/>
        <v>69.3</v>
      </c>
    </row>
    <row r="27" spans="1:5" x14ac:dyDescent="0.2">
      <c r="A27" s="6" t="s">
        <v>59</v>
      </c>
      <c r="B27" s="12">
        <v>66.400000000000006</v>
      </c>
      <c r="C27" s="13">
        <v>5</v>
      </c>
      <c r="D27" s="52"/>
      <c r="E27" s="7">
        <f t="shared" si="0"/>
        <v>332</v>
      </c>
    </row>
    <row r="28" spans="1:5" x14ac:dyDescent="0.2">
      <c r="A28" s="6" t="s">
        <v>60</v>
      </c>
      <c r="B28" s="12">
        <v>47.7</v>
      </c>
      <c r="C28" s="13">
        <v>7</v>
      </c>
      <c r="D28" s="52"/>
      <c r="E28" s="7">
        <f t="shared" si="0"/>
        <v>333.90000000000003</v>
      </c>
    </row>
    <row r="29" spans="1:5" x14ac:dyDescent="0.2">
      <c r="A29" s="6" t="s">
        <v>61</v>
      </c>
      <c r="B29" s="12">
        <v>50.8</v>
      </c>
      <c r="C29" s="13">
        <v>7</v>
      </c>
      <c r="D29" s="52"/>
      <c r="E29" s="7">
        <f t="shared" si="0"/>
        <v>355.59999999999997</v>
      </c>
    </row>
    <row r="30" spans="1:5" x14ac:dyDescent="0.2">
      <c r="A30" s="6" t="s">
        <v>62</v>
      </c>
      <c r="B30" s="12">
        <v>70.33</v>
      </c>
      <c r="C30" s="13">
        <v>4</v>
      </c>
      <c r="D30" s="52"/>
      <c r="E30" s="7">
        <f t="shared" ref="E30:E31" si="1">+B30*(1-D30)*C30</f>
        <v>281.32</v>
      </c>
    </row>
    <row r="31" spans="1:5" x14ac:dyDescent="0.2">
      <c r="A31" s="6" t="s">
        <v>63</v>
      </c>
      <c r="B31" s="12">
        <v>116.7</v>
      </c>
      <c r="C31" s="13">
        <v>2</v>
      </c>
      <c r="D31" s="52"/>
      <c r="E31" s="7">
        <f t="shared" si="1"/>
        <v>233.4</v>
      </c>
    </row>
    <row r="32" spans="1:5" s="15" customFormat="1" ht="15" x14ac:dyDescent="0.25">
      <c r="A32" s="9" t="s">
        <v>30</v>
      </c>
      <c r="B32" s="9"/>
      <c r="C32" s="9"/>
      <c r="D32" s="9"/>
      <c r="E32" s="14">
        <f>SUM(E3:E31)</f>
        <v>5089.26</v>
      </c>
    </row>
    <row r="33" spans="1:1" x14ac:dyDescent="0.2">
      <c r="A33" s="16"/>
    </row>
    <row r="35" spans="1:1" x14ac:dyDescent="0.2">
      <c r="A35" s="17"/>
    </row>
    <row r="36" spans="1:1" x14ac:dyDescent="0.2">
      <c r="A36" s="17"/>
    </row>
    <row r="37" spans="1:1" x14ac:dyDescent="0.2">
      <c r="A37" s="17"/>
    </row>
    <row r="38" spans="1:1" x14ac:dyDescent="0.2">
      <c r="A38" s="17"/>
    </row>
    <row r="39" spans="1:1" x14ac:dyDescent="0.2">
      <c r="A39" s="17"/>
    </row>
    <row r="40" spans="1:1" x14ac:dyDescent="0.2">
      <c r="A40" s="17"/>
    </row>
    <row r="41" spans="1:1" x14ac:dyDescent="0.2">
      <c r="A41" s="17"/>
    </row>
    <row r="42" spans="1:1" x14ac:dyDescent="0.2">
      <c r="A42" s="17"/>
    </row>
    <row r="43" spans="1:1" x14ac:dyDescent="0.2">
      <c r="A43" s="17"/>
    </row>
    <row r="44" spans="1:1" x14ac:dyDescent="0.2">
      <c r="A44" s="17"/>
    </row>
    <row r="45" spans="1:1" x14ac:dyDescent="0.2">
      <c r="A45" s="17"/>
    </row>
    <row r="46" spans="1:1" x14ac:dyDescent="0.2">
      <c r="A46" s="17"/>
    </row>
    <row r="47" spans="1:1" x14ac:dyDescent="0.2">
      <c r="A47" s="17"/>
    </row>
    <row r="48" spans="1:1" x14ac:dyDescent="0.2">
      <c r="A48" s="17"/>
    </row>
    <row r="49" spans="1:1" x14ac:dyDescent="0.2">
      <c r="A49" s="17"/>
    </row>
    <row r="50" spans="1:1" x14ac:dyDescent="0.2">
      <c r="A50" s="17"/>
    </row>
    <row r="55" spans="1:1" x14ac:dyDescent="0.2">
      <c r="A55" s="17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C4CFC-6AEB-4212-B913-16878B81710E}">
  <dimension ref="A1:E63"/>
  <sheetViews>
    <sheetView workbookViewId="0">
      <selection activeCell="E63" sqref="E63"/>
    </sheetView>
  </sheetViews>
  <sheetFormatPr baseColWidth="10" defaultRowHeight="14.25" x14ac:dyDescent="0.2"/>
  <cols>
    <col min="1" max="1" width="60.7109375" style="8" customWidth="1"/>
    <col min="2" max="2" width="10.7109375" style="23" customWidth="1"/>
    <col min="3" max="3" width="10.7109375" style="8" customWidth="1"/>
    <col min="4" max="4" width="12.42578125" style="1" bestFit="1" customWidth="1"/>
    <col min="5" max="5" width="12.7109375" style="1" customWidth="1"/>
    <col min="6" max="16384" width="11.42578125" style="8"/>
  </cols>
  <sheetData>
    <row r="1" spans="1:5" ht="15" customHeight="1" x14ac:dyDescent="0.2">
      <c r="A1" s="60" t="s">
        <v>64</v>
      </c>
      <c r="B1" s="61"/>
      <c r="C1" s="61"/>
      <c r="D1" s="61"/>
      <c r="E1" s="61"/>
    </row>
    <row r="2" spans="1:5" s="11" customFormat="1" ht="15" x14ac:dyDescent="0.25">
      <c r="A2" s="18" t="s">
        <v>0</v>
      </c>
      <c r="B2" s="19" t="s">
        <v>32</v>
      </c>
      <c r="C2" s="20" t="s">
        <v>34</v>
      </c>
      <c r="D2" s="20" t="s">
        <v>234</v>
      </c>
      <c r="E2" s="20" t="s">
        <v>13</v>
      </c>
    </row>
    <row r="3" spans="1:5" x14ac:dyDescent="0.2">
      <c r="A3" s="13" t="s">
        <v>65</v>
      </c>
      <c r="B3" s="12">
        <v>48.71</v>
      </c>
      <c r="C3" s="13">
        <v>1</v>
      </c>
      <c r="D3" s="52"/>
      <c r="E3" s="7">
        <f>+B3*(1-D3)*C3</f>
        <v>48.71</v>
      </c>
    </row>
    <row r="4" spans="1:5" x14ac:dyDescent="0.2">
      <c r="A4" s="13" t="s">
        <v>66</v>
      </c>
      <c r="B4" s="12">
        <v>48.71</v>
      </c>
      <c r="C4" s="13">
        <v>1</v>
      </c>
      <c r="D4" s="52"/>
      <c r="E4" s="7">
        <f t="shared" ref="E4:E31" si="0">+B4*(1-D4)*C4</f>
        <v>48.71</v>
      </c>
    </row>
    <row r="5" spans="1:5" x14ac:dyDescent="0.2">
      <c r="A5" s="13" t="s">
        <v>67</v>
      </c>
      <c r="B5" s="12">
        <v>48.71</v>
      </c>
      <c r="C5" s="13">
        <v>1</v>
      </c>
      <c r="D5" s="52"/>
      <c r="E5" s="7">
        <f t="shared" si="0"/>
        <v>48.71</v>
      </c>
    </row>
    <row r="6" spans="1:5" x14ac:dyDescent="0.2">
      <c r="A6" s="13" t="s">
        <v>68</v>
      </c>
      <c r="B6" s="12">
        <v>48.71</v>
      </c>
      <c r="C6" s="13">
        <v>1</v>
      </c>
      <c r="D6" s="52"/>
      <c r="E6" s="7">
        <f t="shared" si="0"/>
        <v>48.71</v>
      </c>
    </row>
    <row r="7" spans="1:5" x14ac:dyDescent="0.2">
      <c r="A7" s="13" t="s">
        <v>69</v>
      </c>
      <c r="B7" s="12">
        <v>48.71</v>
      </c>
      <c r="C7" s="13">
        <v>1</v>
      </c>
      <c r="D7" s="52"/>
      <c r="E7" s="7">
        <f t="shared" si="0"/>
        <v>48.71</v>
      </c>
    </row>
    <row r="8" spans="1:5" x14ac:dyDescent="0.2">
      <c r="A8" s="13" t="s">
        <v>70</v>
      </c>
      <c r="B8" s="12">
        <v>79.14</v>
      </c>
      <c r="C8" s="13">
        <v>1</v>
      </c>
      <c r="D8" s="52"/>
      <c r="E8" s="7">
        <f t="shared" si="0"/>
        <v>79.14</v>
      </c>
    </row>
    <row r="9" spans="1:5" x14ac:dyDescent="0.2">
      <c r="A9" s="13" t="s">
        <v>71</v>
      </c>
      <c r="B9" s="12">
        <v>79.14</v>
      </c>
      <c r="C9" s="13">
        <v>1</v>
      </c>
      <c r="D9" s="52"/>
      <c r="E9" s="7">
        <f t="shared" si="0"/>
        <v>79.14</v>
      </c>
    </row>
    <row r="10" spans="1:5" x14ac:dyDescent="0.2">
      <c r="A10" s="13" t="s">
        <v>72</v>
      </c>
      <c r="B10" s="12">
        <v>79.14</v>
      </c>
      <c r="C10" s="13">
        <v>1</v>
      </c>
      <c r="D10" s="52"/>
      <c r="E10" s="7">
        <f t="shared" si="0"/>
        <v>79.14</v>
      </c>
    </row>
    <row r="11" spans="1:5" x14ac:dyDescent="0.2">
      <c r="A11" s="13" t="s">
        <v>73</v>
      </c>
      <c r="B11" s="12">
        <v>79.14</v>
      </c>
      <c r="C11" s="13">
        <v>1</v>
      </c>
      <c r="D11" s="52"/>
      <c r="E11" s="7">
        <f t="shared" si="0"/>
        <v>79.14</v>
      </c>
    </row>
    <row r="12" spans="1:5" x14ac:dyDescent="0.2">
      <c r="A12" s="13" t="s">
        <v>74</v>
      </c>
      <c r="B12" s="12">
        <v>79.14</v>
      </c>
      <c r="C12" s="13">
        <v>1</v>
      </c>
      <c r="D12" s="52"/>
      <c r="E12" s="7">
        <f t="shared" si="0"/>
        <v>79.14</v>
      </c>
    </row>
    <row r="13" spans="1:5" x14ac:dyDescent="0.2">
      <c r="A13" s="13" t="s">
        <v>75</v>
      </c>
      <c r="B13" s="12">
        <v>1.71</v>
      </c>
      <c r="C13" s="13">
        <v>3</v>
      </c>
      <c r="D13" s="52"/>
      <c r="E13" s="7">
        <f t="shared" si="0"/>
        <v>5.13</v>
      </c>
    </row>
    <row r="14" spans="1:5" x14ac:dyDescent="0.2">
      <c r="A14" s="13" t="s">
        <v>76</v>
      </c>
      <c r="B14" s="12">
        <v>1.71</v>
      </c>
      <c r="C14" s="13">
        <v>3</v>
      </c>
      <c r="D14" s="52"/>
      <c r="E14" s="7">
        <f t="shared" si="0"/>
        <v>5.13</v>
      </c>
    </row>
    <row r="15" spans="1:5" x14ac:dyDescent="0.2">
      <c r="A15" s="13" t="s">
        <v>77</v>
      </c>
      <c r="B15" s="12">
        <v>1.71</v>
      </c>
      <c r="C15" s="13">
        <v>3</v>
      </c>
      <c r="D15" s="52"/>
      <c r="E15" s="7">
        <f t="shared" si="0"/>
        <v>5.13</v>
      </c>
    </row>
    <row r="16" spans="1:5" x14ac:dyDescent="0.2">
      <c r="A16" s="13" t="s">
        <v>78</v>
      </c>
      <c r="B16" s="12">
        <v>1.71</v>
      </c>
      <c r="C16" s="13">
        <v>3</v>
      </c>
      <c r="D16" s="52"/>
      <c r="E16" s="7">
        <f t="shared" si="0"/>
        <v>5.13</v>
      </c>
    </row>
    <row r="17" spans="1:5" x14ac:dyDescent="0.2">
      <c r="A17" s="13" t="s">
        <v>79</v>
      </c>
      <c r="B17" s="12">
        <v>1.71</v>
      </c>
      <c r="C17" s="13">
        <v>3</v>
      </c>
      <c r="D17" s="52"/>
      <c r="E17" s="7">
        <f t="shared" si="0"/>
        <v>5.13</v>
      </c>
    </row>
    <row r="18" spans="1:5" x14ac:dyDescent="0.2">
      <c r="A18" s="13" t="s">
        <v>75</v>
      </c>
      <c r="B18" s="12">
        <v>1.71</v>
      </c>
      <c r="C18" s="13">
        <v>3</v>
      </c>
      <c r="D18" s="52"/>
      <c r="E18" s="7">
        <f t="shared" si="0"/>
        <v>5.13</v>
      </c>
    </row>
    <row r="19" spans="1:5" x14ac:dyDescent="0.2">
      <c r="A19" s="13" t="s">
        <v>80</v>
      </c>
      <c r="B19" s="12">
        <v>1.71</v>
      </c>
      <c r="C19" s="13">
        <v>3</v>
      </c>
      <c r="D19" s="52"/>
      <c r="E19" s="7">
        <f t="shared" si="0"/>
        <v>5.13</v>
      </c>
    </row>
    <row r="20" spans="1:5" x14ac:dyDescent="0.2">
      <c r="A20" s="13" t="s">
        <v>81</v>
      </c>
      <c r="B20" s="12">
        <v>1.71</v>
      </c>
      <c r="C20" s="13">
        <v>3</v>
      </c>
      <c r="D20" s="52"/>
      <c r="E20" s="7">
        <f t="shared" si="0"/>
        <v>5.13</v>
      </c>
    </row>
    <row r="21" spans="1:5" x14ac:dyDescent="0.2">
      <c r="A21" s="13" t="s">
        <v>82</v>
      </c>
      <c r="B21" s="12">
        <v>1.71</v>
      </c>
      <c r="C21" s="13">
        <v>3</v>
      </c>
      <c r="D21" s="52"/>
      <c r="E21" s="7">
        <f t="shared" si="0"/>
        <v>5.13</v>
      </c>
    </row>
    <row r="22" spans="1:5" x14ac:dyDescent="0.2">
      <c r="A22" s="13" t="s">
        <v>83</v>
      </c>
      <c r="B22" s="12">
        <v>1.71</v>
      </c>
      <c r="C22" s="13">
        <v>3</v>
      </c>
      <c r="D22" s="52"/>
      <c r="E22" s="7">
        <f t="shared" si="0"/>
        <v>5.13</v>
      </c>
    </row>
    <row r="23" spans="1:5" x14ac:dyDescent="0.2">
      <c r="A23" s="13" t="s">
        <v>84</v>
      </c>
      <c r="B23" s="12">
        <v>1.34</v>
      </c>
      <c r="C23" s="13">
        <v>100</v>
      </c>
      <c r="D23" s="52"/>
      <c r="E23" s="7">
        <f t="shared" si="0"/>
        <v>134</v>
      </c>
    </row>
    <row r="24" spans="1:5" x14ac:dyDescent="0.2">
      <c r="A24" s="13" t="s">
        <v>85</v>
      </c>
      <c r="B24" s="12">
        <v>1.95</v>
      </c>
      <c r="C24" s="13">
        <v>50</v>
      </c>
      <c r="D24" s="52"/>
      <c r="E24" s="7">
        <f t="shared" si="0"/>
        <v>97.5</v>
      </c>
    </row>
    <row r="25" spans="1:5" x14ac:dyDescent="0.2">
      <c r="A25" s="13" t="s">
        <v>86</v>
      </c>
      <c r="B25" s="12">
        <v>3.28</v>
      </c>
      <c r="C25" s="13">
        <v>30</v>
      </c>
      <c r="D25" s="52"/>
      <c r="E25" s="7">
        <f t="shared" si="0"/>
        <v>98.399999999999991</v>
      </c>
    </row>
    <row r="26" spans="1:5" x14ac:dyDescent="0.2">
      <c r="A26" s="13" t="s">
        <v>87</v>
      </c>
      <c r="B26" s="12">
        <v>108.87</v>
      </c>
      <c r="C26" s="13">
        <v>3</v>
      </c>
      <c r="D26" s="52"/>
      <c r="E26" s="7">
        <f t="shared" si="0"/>
        <v>326.61</v>
      </c>
    </row>
    <row r="27" spans="1:5" x14ac:dyDescent="0.2">
      <c r="A27" s="13" t="s">
        <v>88</v>
      </c>
      <c r="B27" s="12">
        <v>110.87</v>
      </c>
      <c r="C27" s="13">
        <v>3</v>
      </c>
      <c r="D27" s="52"/>
      <c r="E27" s="7">
        <f t="shared" si="0"/>
        <v>332.61</v>
      </c>
    </row>
    <row r="28" spans="1:5" x14ac:dyDescent="0.2">
      <c r="A28" s="13" t="s">
        <v>89</v>
      </c>
      <c r="B28" s="12">
        <v>581.09</v>
      </c>
      <c r="C28" s="13">
        <v>1</v>
      </c>
      <c r="D28" s="52"/>
      <c r="E28" s="7">
        <f t="shared" si="0"/>
        <v>581.09</v>
      </c>
    </row>
    <row r="29" spans="1:5" x14ac:dyDescent="0.2">
      <c r="A29" s="13" t="s">
        <v>90</v>
      </c>
      <c r="B29" s="12">
        <v>491.39</v>
      </c>
      <c r="C29" s="13">
        <v>1</v>
      </c>
      <c r="D29" s="52"/>
      <c r="E29" s="7">
        <f t="shared" si="0"/>
        <v>491.39</v>
      </c>
    </row>
    <row r="30" spans="1:5" x14ac:dyDescent="0.2">
      <c r="A30" s="13" t="s">
        <v>91</v>
      </c>
      <c r="B30" s="12">
        <v>113</v>
      </c>
      <c r="C30" s="13">
        <v>3</v>
      </c>
      <c r="D30" s="52"/>
      <c r="E30" s="7">
        <f t="shared" si="0"/>
        <v>339</v>
      </c>
    </row>
    <row r="31" spans="1:5" x14ac:dyDescent="0.2">
      <c r="A31" s="13" t="s">
        <v>92</v>
      </c>
      <c r="B31" s="12">
        <v>79.569999999999993</v>
      </c>
      <c r="C31" s="13">
        <v>3</v>
      </c>
      <c r="D31" s="52"/>
      <c r="E31" s="7">
        <f t="shared" si="0"/>
        <v>238.70999999999998</v>
      </c>
    </row>
    <row r="32" spans="1:5" x14ac:dyDescent="0.2">
      <c r="A32" s="13" t="s">
        <v>93</v>
      </c>
      <c r="B32" s="12">
        <v>81.069999999999993</v>
      </c>
      <c r="C32" s="13">
        <v>3</v>
      </c>
      <c r="D32" s="52"/>
      <c r="E32" s="7">
        <f t="shared" ref="E32:E62" si="1">+B32*(1-D32)*C32</f>
        <v>243.20999999999998</v>
      </c>
    </row>
    <row r="33" spans="1:5" x14ac:dyDescent="0.2">
      <c r="A33" s="13" t="s">
        <v>94</v>
      </c>
      <c r="B33" s="12">
        <v>69</v>
      </c>
      <c r="C33" s="13">
        <v>1</v>
      </c>
      <c r="D33" s="52"/>
      <c r="E33" s="7">
        <f t="shared" si="1"/>
        <v>69</v>
      </c>
    </row>
    <row r="34" spans="1:5" x14ac:dyDescent="0.2">
      <c r="A34" s="13" t="s">
        <v>95</v>
      </c>
      <c r="B34" s="12">
        <v>6.83</v>
      </c>
      <c r="C34" s="13">
        <v>10</v>
      </c>
      <c r="D34" s="52"/>
      <c r="E34" s="7">
        <f t="shared" si="1"/>
        <v>68.3</v>
      </c>
    </row>
    <row r="35" spans="1:5" x14ac:dyDescent="0.2">
      <c r="A35" s="13" t="s">
        <v>96</v>
      </c>
      <c r="B35" s="12">
        <v>1.1499999999999999</v>
      </c>
      <c r="C35" s="13">
        <v>20</v>
      </c>
      <c r="D35" s="52"/>
      <c r="E35" s="7">
        <f t="shared" si="1"/>
        <v>23</v>
      </c>
    </row>
    <row r="36" spans="1:5" x14ac:dyDescent="0.2">
      <c r="A36" s="13" t="s">
        <v>97</v>
      </c>
      <c r="B36" s="12">
        <v>4.8</v>
      </c>
      <c r="C36" s="13">
        <v>5</v>
      </c>
      <c r="D36" s="52"/>
      <c r="E36" s="7">
        <f t="shared" si="1"/>
        <v>24</v>
      </c>
    </row>
    <row r="37" spans="1:5" x14ac:dyDescent="0.2">
      <c r="A37" s="13" t="s">
        <v>98</v>
      </c>
      <c r="B37" s="12">
        <v>8.61</v>
      </c>
      <c r="C37" s="13">
        <v>5</v>
      </c>
      <c r="D37" s="52"/>
      <c r="E37" s="7">
        <f t="shared" si="1"/>
        <v>43.05</v>
      </c>
    </row>
    <row r="38" spans="1:5" x14ac:dyDescent="0.2">
      <c r="A38" s="13" t="s">
        <v>99</v>
      </c>
      <c r="B38" s="12">
        <v>0.62</v>
      </c>
      <c r="C38" s="13">
        <v>100</v>
      </c>
      <c r="D38" s="52"/>
      <c r="E38" s="7">
        <f t="shared" si="1"/>
        <v>62</v>
      </c>
    </row>
    <row r="39" spans="1:5" x14ac:dyDescent="0.2">
      <c r="A39" s="13" t="s">
        <v>100</v>
      </c>
      <c r="B39" s="12">
        <v>7.9</v>
      </c>
      <c r="C39" s="13">
        <v>20</v>
      </c>
      <c r="D39" s="52"/>
      <c r="E39" s="7">
        <f t="shared" si="1"/>
        <v>158</v>
      </c>
    </row>
    <row r="40" spans="1:5" x14ac:dyDescent="0.2">
      <c r="A40" s="21" t="s">
        <v>101</v>
      </c>
      <c r="B40" s="12">
        <v>0.11</v>
      </c>
      <c r="C40" s="13">
        <v>20</v>
      </c>
      <c r="D40" s="52"/>
      <c r="E40" s="7">
        <f t="shared" si="1"/>
        <v>2.2000000000000002</v>
      </c>
    </row>
    <row r="41" spans="1:5" x14ac:dyDescent="0.2">
      <c r="A41" s="13" t="s">
        <v>102</v>
      </c>
      <c r="B41" s="12">
        <v>8.24</v>
      </c>
      <c r="C41" s="13">
        <v>20</v>
      </c>
      <c r="D41" s="52"/>
      <c r="E41" s="7">
        <f t="shared" si="1"/>
        <v>164.8</v>
      </c>
    </row>
    <row r="42" spans="1:5" x14ac:dyDescent="0.2">
      <c r="A42" s="21" t="s">
        <v>101</v>
      </c>
      <c r="B42" s="12">
        <v>0.3</v>
      </c>
      <c r="C42" s="13">
        <v>20</v>
      </c>
      <c r="D42" s="52"/>
      <c r="E42" s="7">
        <f t="shared" si="1"/>
        <v>6</v>
      </c>
    </row>
    <row r="43" spans="1:5" x14ac:dyDescent="0.2">
      <c r="A43" s="13" t="s">
        <v>103</v>
      </c>
      <c r="B43" s="12">
        <v>8.9</v>
      </c>
      <c r="C43" s="13">
        <v>40</v>
      </c>
      <c r="D43" s="52"/>
      <c r="E43" s="7">
        <f t="shared" si="1"/>
        <v>356</v>
      </c>
    </row>
    <row r="44" spans="1:5" x14ac:dyDescent="0.2">
      <c r="A44" s="21" t="s">
        <v>101</v>
      </c>
      <c r="B44" s="12">
        <v>0.3</v>
      </c>
      <c r="C44" s="13">
        <v>40</v>
      </c>
      <c r="D44" s="52"/>
      <c r="E44" s="7">
        <f t="shared" si="1"/>
        <v>12</v>
      </c>
    </row>
    <row r="45" spans="1:5" x14ac:dyDescent="0.2">
      <c r="A45" s="13" t="s">
        <v>104</v>
      </c>
      <c r="B45" s="12">
        <v>6.7</v>
      </c>
      <c r="C45" s="13">
        <v>15</v>
      </c>
      <c r="D45" s="52"/>
      <c r="E45" s="7">
        <f t="shared" si="1"/>
        <v>100.5</v>
      </c>
    </row>
    <row r="46" spans="1:5" x14ac:dyDescent="0.2">
      <c r="A46" s="21" t="s">
        <v>101</v>
      </c>
      <c r="B46" s="12">
        <v>0.3</v>
      </c>
      <c r="C46" s="13">
        <v>15</v>
      </c>
      <c r="D46" s="52"/>
      <c r="E46" s="7">
        <f t="shared" si="1"/>
        <v>4.5</v>
      </c>
    </row>
    <row r="47" spans="1:5" x14ac:dyDescent="0.2">
      <c r="A47" s="13" t="s">
        <v>105</v>
      </c>
      <c r="B47" s="12">
        <v>41.18</v>
      </c>
      <c r="C47" s="13">
        <v>15</v>
      </c>
      <c r="D47" s="52"/>
      <c r="E47" s="7">
        <f t="shared" si="1"/>
        <v>617.70000000000005</v>
      </c>
    </row>
    <row r="48" spans="1:5" x14ac:dyDescent="0.2">
      <c r="A48" s="21" t="s">
        <v>101</v>
      </c>
      <c r="B48" s="12">
        <v>0.4</v>
      </c>
      <c r="C48" s="13">
        <v>15</v>
      </c>
      <c r="D48" s="52"/>
      <c r="E48" s="7">
        <f t="shared" si="1"/>
        <v>6</v>
      </c>
    </row>
    <row r="49" spans="1:5" x14ac:dyDescent="0.2">
      <c r="A49" s="13" t="s">
        <v>106</v>
      </c>
      <c r="B49" s="12">
        <v>45</v>
      </c>
      <c r="C49" s="13">
        <v>12</v>
      </c>
      <c r="D49" s="52"/>
      <c r="E49" s="7">
        <f t="shared" si="1"/>
        <v>540</v>
      </c>
    </row>
    <row r="50" spans="1:5" x14ac:dyDescent="0.2">
      <c r="A50" s="21" t="s">
        <v>101</v>
      </c>
      <c r="B50" s="12">
        <v>1.5</v>
      </c>
      <c r="C50" s="13">
        <v>20</v>
      </c>
      <c r="D50" s="52"/>
      <c r="E50" s="7">
        <f t="shared" si="1"/>
        <v>30</v>
      </c>
    </row>
    <row r="51" spans="1:5" x14ac:dyDescent="0.2">
      <c r="A51" s="13" t="s">
        <v>107</v>
      </c>
      <c r="B51" s="12">
        <v>1.01</v>
      </c>
      <c r="C51" s="13">
        <v>30</v>
      </c>
      <c r="D51" s="52"/>
      <c r="E51" s="7">
        <f t="shared" si="1"/>
        <v>30.3</v>
      </c>
    </row>
    <row r="52" spans="1:5" x14ac:dyDescent="0.2">
      <c r="A52" s="13" t="s">
        <v>108</v>
      </c>
      <c r="B52" s="12">
        <v>1.44</v>
      </c>
      <c r="C52" s="13">
        <v>40</v>
      </c>
      <c r="D52" s="52"/>
      <c r="E52" s="7">
        <f t="shared" si="1"/>
        <v>57.599999999999994</v>
      </c>
    </row>
    <row r="53" spans="1:5" x14ac:dyDescent="0.2">
      <c r="A53" s="13" t="s">
        <v>109</v>
      </c>
      <c r="B53" s="12">
        <v>4.87</v>
      </c>
      <c r="C53" s="13">
        <v>5</v>
      </c>
      <c r="D53" s="52"/>
      <c r="E53" s="7">
        <f t="shared" si="1"/>
        <v>24.35</v>
      </c>
    </row>
    <row r="54" spans="1:5" x14ac:dyDescent="0.2">
      <c r="A54" s="13" t="s">
        <v>110</v>
      </c>
      <c r="B54" s="12">
        <v>17.809999999999999</v>
      </c>
      <c r="C54" s="13">
        <v>5</v>
      </c>
      <c r="D54" s="52"/>
      <c r="E54" s="7">
        <f t="shared" si="1"/>
        <v>89.05</v>
      </c>
    </row>
    <row r="55" spans="1:5" x14ac:dyDescent="0.2">
      <c r="A55" s="13" t="s">
        <v>111</v>
      </c>
      <c r="B55" s="12">
        <v>27.34</v>
      </c>
      <c r="C55" s="13">
        <v>5</v>
      </c>
      <c r="D55" s="52"/>
      <c r="E55" s="7">
        <f t="shared" si="1"/>
        <v>136.69999999999999</v>
      </c>
    </row>
    <row r="56" spans="1:5" x14ac:dyDescent="0.2">
      <c r="A56" s="13" t="s">
        <v>112</v>
      </c>
      <c r="B56" s="12">
        <v>13.28</v>
      </c>
      <c r="C56" s="13">
        <v>12</v>
      </c>
      <c r="D56" s="52"/>
      <c r="E56" s="7">
        <f t="shared" si="1"/>
        <v>159.35999999999999</v>
      </c>
    </row>
    <row r="57" spans="1:5" x14ac:dyDescent="0.2">
      <c r="A57" s="13" t="s">
        <v>113</v>
      </c>
      <c r="B57" s="12">
        <v>38.78</v>
      </c>
      <c r="C57" s="13">
        <v>12</v>
      </c>
      <c r="D57" s="52"/>
      <c r="E57" s="7">
        <f t="shared" si="1"/>
        <v>465.36</v>
      </c>
    </row>
    <row r="58" spans="1:5" x14ac:dyDescent="0.2">
      <c r="A58" s="13" t="s">
        <v>114</v>
      </c>
      <c r="B58" s="12">
        <v>7.97</v>
      </c>
      <c r="C58" s="13">
        <v>5</v>
      </c>
      <c r="D58" s="52"/>
      <c r="E58" s="7">
        <f t="shared" si="1"/>
        <v>39.85</v>
      </c>
    </row>
    <row r="59" spans="1:5" x14ac:dyDescent="0.2">
      <c r="A59" s="13" t="s">
        <v>115</v>
      </c>
      <c r="B59" s="12">
        <v>11.81</v>
      </c>
      <c r="C59" s="13">
        <v>15</v>
      </c>
      <c r="D59" s="52"/>
      <c r="E59" s="7">
        <f t="shared" si="1"/>
        <v>177.15</v>
      </c>
    </row>
    <row r="60" spans="1:5" x14ac:dyDescent="0.2">
      <c r="A60" s="13" t="s">
        <v>116</v>
      </c>
      <c r="B60" s="12">
        <v>63.84</v>
      </c>
      <c r="C60" s="13">
        <v>15</v>
      </c>
      <c r="D60" s="52"/>
      <c r="E60" s="7">
        <f t="shared" si="1"/>
        <v>957.6</v>
      </c>
    </row>
    <row r="61" spans="1:5" x14ac:dyDescent="0.2">
      <c r="A61" s="13" t="s">
        <v>117</v>
      </c>
      <c r="B61" s="12">
        <v>55.58</v>
      </c>
      <c r="C61" s="13">
        <v>5</v>
      </c>
      <c r="D61" s="52"/>
      <c r="E61" s="7">
        <f t="shared" si="1"/>
        <v>277.89999999999998</v>
      </c>
    </row>
    <row r="62" spans="1:5" x14ac:dyDescent="0.2">
      <c r="A62" s="13" t="s">
        <v>118</v>
      </c>
      <c r="B62" s="12">
        <v>74.58</v>
      </c>
      <c r="C62" s="13">
        <v>5</v>
      </c>
      <c r="D62" s="52"/>
      <c r="E62" s="7">
        <f t="shared" si="1"/>
        <v>372.9</v>
      </c>
    </row>
    <row r="63" spans="1:5" ht="15" x14ac:dyDescent="0.25">
      <c r="A63" s="18" t="s">
        <v>30</v>
      </c>
      <c r="B63" s="22"/>
      <c r="C63" s="18"/>
      <c r="D63" s="18"/>
      <c r="E63" s="22">
        <f>SUM(E3:E62)</f>
        <v>8648.24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C9B2A-1498-4598-A3B0-5414B956149E}">
  <dimension ref="A1:G56"/>
  <sheetViews>
    <sheetView workbookViewId="0">
      <selection activeCell="D3" sqref="D3"/>
    </sheetView>
  </sheetViews>
  <sheetFormatPr baseColWidth="10" defaultRowHeight="14.25" x14ac:dyDescent="0.2"/>
  <cols>
    <col min="1" max="1" width="63.7109375" style="8" customWidth="1"/>
    <col min="2" max="3" width="11.5703125" style="8" bestFit="1" customWidth="1"/>
    <col min="4" max="4" width="12.42578125" style="1" bestFit="1" customWidth="1"/>
    <col min="5" max="5" width="12.7109375" style="1" customWidth="1"/>
    <col min="6" max="16384" width="11.42578125" style="8"/>
  </cols>
  <sheetData>
    <row r="1" spans="1:7" ht="15" customHeight="1" x14ac:dyDescent="0.2">
      <c r="A1" s="60" t="s">
        <v>119</v>
      </c>
      <c r="B1" s="61"/>
      <c r="C1" s="61"/>
      <c r="D1" s="61"/>
      <c r="E1" s="61"/>
    </row>
    <row r="2" spans="1:7" ht="15" x14ac:dyDescent="0.25">
      <c r="A2" s="24" t="s">
        <v>0</v>
      </c>
      <c r="B2" s="25" t="s">
        <v>32</v>
      </c>
      <c r="C2" s="25" t="s">
        <v>34</v>
      </c>
      <c r="D2" s="53" t="s">
        <v>234</v>
      </c>
      <c r="E2" s="53" t="s">
        <v>13</v>
      </c>
    </row>
    <row r="3" spans="1:7" x14ac:dyDescent="0.2">
      <c r="A3" s="6" t="s">
        <v>120</v>
      </c>
      <c r="B3" s="12">
        <v>13.53</v>
      </c>
      <c r="C3" s="13">
        <v>10</v>
      </c>
      <c r="D3" s="52"/>
      <c r="E3" s="7">
        <f>+B3*(1-D3)*C3</f>
        <v>135.29999999999998</v>
      </c>
    </row>
    <row r="4" spans="1:7" x14ac:dyDescent="0.2">
      <c r="A4" s="6" t="s">
        <v>121</v>
      </c>
      <c r="B4" s="12">
        <v>9.02</v>
      </c>
      <c r="C4" s="13">
        <v>10</v>
      </c>
      <c r="D4" s="52"/>
      <c r="E4" s="7">
        <f t="shared" ref="E4:E29" si="0">+B4*(1-D4)*C4</f>
        <v>90.199999999999989</v>
      </c>
    </row>
    <row r="5" spans="1:7" x14ac:dyDescent="0.2">
      <c r="A5" s="6" t="s">
        <v>122</v>
      </c>
      <c r="B5" s="12">
        <v>10.19</v>
      </c>
      <c r="C5" s="13">
        <v>10</v>
      </c>
      <c r="D5" s="52"/>
      <c r="E5" s="7">
        <f t="shared" si="0"/>
        <v>101.89999999999999</v>
      </c>
      <c r="G5" s="26"/>
    </row>
    <row r="6" spans="1:7" x14ac:dyDescent="0.2">
      <c r="A6" s="6" t="s">
        <v>123</v>
      </c>
      <c r="B6" s="12">
        <v>10.96</v>
      </c>
      <c r="C6" s="13">
        <v>5</v>
      </c>
      <c r="D6" s="52"/>
      <c r="E6" s="7">
        <f t="shared" si="0"/>
        <v>54.800000000000004</v>
      </c>
    </row>
    <row r="7" spans="1:7" x14ac:dyDescent="0.2">
      <c r="A7" s="6" t="s">
        <v>124</v>
      </c>
      <c r="B7" s="12">
        <v>7.36</v>
      </c>
      <c r="C7" s="13">
        <v>5</v>
      </c>
      <c r="D7" s="52"/>
      <c r="E7" s="7">
        <f t="shared" si="0"/>
        <v>36.800000000000004</v>
      </c>
    </row>
    <row r="8" spans="1:7" x14ac:dyDescent="0.2">
      <c r="A8" s="6" t="s">
        <v>125</v>
      </c>
      <c r="B8" s="12">
        <v>21.06</v>
      </c>
      <c r="C8" s="13">
        <v>1</v>
      </c>
      <c r="D8" s="52"/>
      <c r="E8" s="7">
        <f t="shared" si="0"/>
        <v>21.06</v>
      </c>
    </row>
    <row r="9" spans="1:7" x14ac:dyDescent="0.2">
      <c r="A9" s="6" t="s">
        <v>126</v>
      </c>
      <c r="B9" s="12">
        <v>27.14</v>
      </c>
      <c r="C9" s="13">
        <v>1</v>
      </c>
      <c r="D9" s="52"/>
      <c r="E9" s="7">
        <f t="shared" si="0"/>
        <v>27.14</v>
      </c>
    </row>
    <row r="10" spans="1:7" x14ac:dyDescent="0.2">
      <c r="A10" s="6" t="s">
        <v>127</v>
      </c>
      <c r="B10" s="12">
        <v>57.71</v>
      </c>
      <c r="C10" s="13">
        <v>1</v>
      </c>
      <c r="D10" s="52"/>
      <c r="E10" s="7">
        <f t="shared" si="0"/>
        <v>57.71</v>
      </c>
    </row>
    <row r="11" spans="1:7" x14ac:dyDescent="0.2">
      <c r="A11" s="6" t="s">
        <v>128</v>
      </c>
      <c r="B11" s="12">
        <f>116.58/100</f>
        <v>1.1657999999999999</v>
      </c>
      <c r="C11" s="13">
        <v>50</v>
      </c>
      <c r="D11" s="52"/>
      <c r="E11" s="7">
        <f t="shared" si="0"/>
        <v>58.29</v>
      </c>
    </row>
    <row r="12" spans="1:7" x14ac:dyDescent="0.2">
      <c r="A12" s="6" t="s">
        <v>129</v>
      </c>
      <c r="B12" s="12">
        <f>527.72/100</f>
        <v>5.2772000000000006</v>
      </c>
      <c r="C12" s="13">
        <v>50</v>
      </c>
      <c r="D12" s="52"/>
      <c r="E12" s="7">
        <f t="shared" si="0"/>
        <v>263.86</v>
      </c>
    </row>
    <row r="13" spans="1:7" x14ac:dyDescent="0.2">
      <c r="A13" s="6" t="s">
        <v>130</v>
      </c>
      <c r="B13" s="12">
        <f>239.24/100</f>
        <v>2.3924000000000003</v>
      </c>
      <c r="C13" s="13">
        <v>50</v>
      </c>
      <c r="D13" s="52"/>
      <c r="E13" s="7">
        <f t="shared" si="0"/>
        <v>119.62000000000002</v>
      </c>
    </row>
    <row r="14" spans="1:7" x14ac:dyDescent="0.2">
      <c r="A14" s="6" t="s">
        <v>131</v>
      </c>
      <c r="B14" s="12">
        <f>111.23/100</f>
        <v>1.1123000000000001</v>
      </c>
      <c r="C14" s="13">
        <v>50</v>
      </c>
      <c r="D14" s="52"/>
      <c r="E14" s="7">
        <f t="shared" si="0"/>
        <v>55.615000000000002</v>
      </c>
    </row>
    <row r="15" spans="1:7" x14ac:dyDescent="0.2">
      <c r="A15" s="6" t="s">
        <v>132</v>
      </c>
      <c r="B15" s="12">
        <v>3.9</v>
      </c>
      <c r="C15" s="13">
        <v>3</v>
      </c>
      <c r="D15" s="52"/>
      <c r="E15" s="7">
        <f t="shared" si="0"/>
        <v>11.7</v>
      </c>
    </row>
    <row r="16" spans="1:7" x14ac:dyDescent="0.2">
      <c r="A16" s="6" t="s">
        <v>133</v>
      </c>
      <c r="B16" s="12">
        <v>15.88</v>
      </c>
      <c r="C16" s="13">
        <v>3</v>
      </c>
      <c r="D16" s="52"/>
      <c r="E16" s="7">
        <f t="shared" si="0"/>
        <v>47.64</v>
      </c>
    </row>
    <row r="17" spans="1:5" x14ac:dyDescent="0.2">
      <c r="A17" s="6" t="s">
        <v>134</v>
      </c>
      <c r="B17" s="12">
        <v>9.0500000000000007</v>
      </c>
      <c r="C17" s="13">
        <v>3</v>
      </c>
      <c r="D17" s="52"/>
      <c r="E17" s="7">
        <f t="shared" si="0"/>
        <v>27.150000000000002</v>
      </c>
    </row>
    <row r="18" spans="1:5" x14ac:dyDescent="0.2">
      <c r="A18" s="6" t="s">
        <v>135</v>
      </c>
      <c r="B18" s="12">
        <v>3.07</v>
      </c>
      <c r="C18" s="13">
        <v>3</v>
      </c>
      <c r="D18" s="52"/>
      <c r="E18" s="7">
        <f t="shared" si="0"/>
        <v>9.2099999999999991</v>
      </c>
    </row>
    <row r="19" spans="1:5" x14ac:dyDescent="0.2">
      <c r="A19" s="6" t="s">
        <v>136</v>
      </c>
      <c r="B19" s="12">
        <v>5.75</v>
      </c>
      <c r="C19" s="13">
        <v>3</v>
      </c>
      <c r="D19" s="52"/>
      <c r="E19" s="7">
        <f t="shared" si="0"/>
        <v>17.25</v>
      </c>
    </row>
    <row r="20" spans="1:5" x14ac:dyDescent="0.2">
      <c r="A20" s="6" t="s">
        <v>137</v>
      </c>
      <c r="B20" s="12">
        <v>10.34</v>
      </c>
      <c r="C20" s="13">
        <v>1</v>
      </c>
      <c r="D20" s="52"/>
      <c r="E20" s="7">
        <f t="shared" si="0"/>
        <v>10.34</v>
      </c>
    </row>
    <row r="21" spans="1:5" x14ac:dyDescent="0.2">
      <c r="A21" s="6" t="s">
        <v>138</v>
      </c>
      <c r="B21" s="12">
        <v>4.66</v>
      </c>
      <c r="C21" s="13">
        <v>5</v>
      </c>
      <c r="D21" s="52"/>
      <c r="E21" s="7">
        <f t="shared" si="0"/>
        <v>23.3</v>
      </c>
    </row>
    <row r="22" spans="1:5" x14ac:dyDescent="0.2">
      <c r="A22" s="6" t="s">
        <v>139</v>
      </c>
      <c r="B22" s="12">
        <v>2.72</v>
      </c>
      <c r="C22" s="13">
        <v>3</v>
      </c>
      <c r="D22" s="52"/>
      <c r="E22" s="7">
        <f t="shared" si="0"/>
        <v>8.16</v>
      </c>
    </row>
    <row r="23" spans="1:5" x14ac:dyDescent="0.2">
      <c r="A23" s="6" t="s">
        <v>140</v>
      </c>
      <c r="B23" s="12">
        <v>8.5299999999999994</v>
      </c>
      <c r="C23" s="13">
        <v>3</v>
      </c>
      <c r="D23" s="52"/>
      <c r="E23" s="7">
        <f t="shared" si="0"/>
        <v>25.589999999999996</v>
      </c>
    </row>
    <row r="24" spans="1:5" x14ac:dyDescent="0.2">
      <c r="A24" s="6" t="s">
        <v>141</v>
      </c>
      <c r="B24" s="12">
        <v>34.79</v>
      </c>
      <c r="C24" s="13">
        <v>3</v>
      </c>
      <c r="D24" s="52"/>
      <c r="E24" s="7">
        <f t="shared" si="0"/>
        <v>104.37</v>
      </c>
    </row>
    <row r="25" spans="1:5" x14ac:dyDescent="0.2">
      <c r="A25" s="6" t="s">
        <v>142</v>
      </c>
      <c r="B25" s="12">
        <v>2.0299999999999998</v>
      </c>
      <c r="C25" s="13">
        <v>10</v>
      </c>
      <c r="D25" s="52"/>
      <c r="E25" s="7">
        <f t="shared" si="0"/>
        <v>20.299999999999997</v>
      </c>
    </row>
    <row r="26" spans="1:5" x14ac:dyDescent="0.2">
      <c r="A26" s="6" t="s">
        <v>143</v>
      </c>
      <c r="B26" s="12">
        <v>18.559999999999999</v>
      </c>
      <c r="C26" s="13">
        <v>3</v>
      </c>
      <c r="D26" s="52"/>
      <c r="E26" s="7">
        <f t="shared" si="0"/>
        <v>55.679999999999993</v>
      </c>
    </row>
    <row r="27" spans="1:5" x14ac:dyDescent="0.2">
      <c r="A27" s="6" t="s">
        <v>144</v>
      </c>
      <c r="B27" s="12">
        <v>29.18</v>
      </c>
      <c r="C27" s="13">
        <v>3</v>
      </c>
      <c r="D27" s="52"/>
      <c r="E27" s="7">
        <f t="shared" si="0"/>
        <v>87.539999999999992</v>
      </c>
    </row>
    <row r="28" spans="1:5" x14ac:dyDescent="0.2">
      <c r="A28" s="6" t="s">
        <v>145</v>
      </c>
      <c r="B28" s="12">
        <v>42.8</v>
      </c>
      <c r="C28" s="13">
        <v>3</v>
      </c>
      <c r="D28" s="52"/>
      <c r="E28" s="7">
        <f t="shared" si="0"/>
        <v>128.39999999999998</v>
      </c>
    </row>
    <row r="29" spans="1:5" x14ac:dyDescent="0.2">
      <c r="A29" s="6" t="s">
        <v>146</v>
      </c>
      <c r="B29" s="12">
        <v>15.74</v>
      </c>
      <c r="C29" s="13">
        <v>5</v>
      </c>
      <c r="D29" s="52"/>
      <c r="E29" s="7">
        <f t="shared" si="0"/>
        <v>78.7</v>
      </c>
    </row>
    <row r="30" spans="1:5" x14ac:dyDescent="0.2">
      <c r="A30" s="6" t="s">
        <v>147</v>
      </c>
      <c r="B30" s="12">
        <v>12.88</v>
      </c>
      <c r="C30" s="13">
        <v>5</v>
      </c>
      <c r="D30" s="52"/>
      <c r="E30" s="7">
        <f t="shared" ref="E30:E50" si="1">+B30*(1-D30)*C30</f>
        <v>64.400000000000006</v>
      </c>
    </row>
    <row r="31" spans="1:5" x14ac:dyDescent="0.2">
      <c r="A31" s="6" t="s">
        <v>148</v>
      </c>
      <c r="B31" s="12">
        <v>8.9</v>
      </c>
      <c r="C31" s="13">
        <v>10</v>
      </c>
      <c r="D31" s="52"/>
      <c r="E31" s="7">
        <f t="shared" si="1"/>
        <v>89</v>
      </c>
    </row>
    <row r="32" spans="1:5" x14ac:dyDescent="0.2">
      <c r="A32" s="6" t="s">
        <v>149</v>
      </c>
      <c r="B32" s="12">
        <v>7.32</v>
      </c>
      <c r="C32" s="13">
        <v>10</v>
      </c>
      <c r="D32" s="52"/>
      <c r="E32" s="7">
        <f t="shared" si="1"/>
        <v>73.2</v>
      </c>
    </row>
    <row r="33" spans="1:5" x14ac:dyDescent="0.2">
      <c r="A33" s="6" t="s">
        <v>150</v>
      </c>
      <c r="B33" s="12">
        <v>5.97</v>
      </c>
      <c r="C33" s="13">
        <v>10</v>
      </c>
      <c r="D33" s="52"/>
      <c r="E33" s="7">
        <f t="shared" si="1"/>
        <v>59.699999999999996</v>
      </c>
    </row>
    <row r="34" spans="1:5" x14ac:dyDescent="0.2">
      <c r="A34" s="6" t="s">
        <v>151</v>
      </c>
      <c r="B34" s="12">
        <v>6.7</v>
      </c>
      <c r="C34" s="13">
        <v>5</v>
      </c>
      <c r="D34" s="52"/>
      <c r="E34" s="7">
        <f t="shared" si="1"/>
        <v>33.5</v>
      </c>
    </row>
    <row r="35" spans="1:5" x14ac:dyDescent="0.2">
      <c r="A35" s="6" t="s">
        <v>152</v>
      </c>
      <c r="B35" s="12">
        <v>5.68</v>
      </c>
      <c r="C35" s="13">
        <v>5</v>
      </c>
      <c r="D35" s="52"/>
      <c r="E35" s="7">
        <f t="shared" si="1"/>
        <v>28.4</v>
      </c>
    </row>
    <row r="36" spans="1:5" x14ac:dyDescent="0.2">
      <c r="A36" s="6" t="s">
        <v>153</v>
      </c>
      <c r="B36" s="12">
        <v>4.75</v>
      </c>
      <c r="C36" s="13">
        <v>5</v>
      </c>
      <c r="D36" s="52"/>
      <c r="E36" s="7">
        <f t="shared" si="1"/>
        <v>23.75</v>
      </c>
    </row>
    <row r="37" spans="1:5" x14ac:dyDescent="0.2">
      <c r="A37" s="6" t="s">
        <v>154</v>
      </c>
      <c r="B37" s="12">
        <v>8.9499999999999993</v>
      </c>
      <c r="C37" s="13">
        <v>5</v>
      </c>
      <c r="D37" s="52"/>
      <c r="E37" s="7">
        <f t="shared" si="1"/>
        <v>44.75</v>
      </c>
    </row>
    <row r="38" spans="1:5" x14ac:dyDescent="0.2">
      <c r="A38" s="6" t="s">
        <v>155</v>
      </c>
      <c r="B38" s="12">
        <v>13</v>
      </c>
      <c r="C38" s="13">
        <v>5</v>
      </c>
      <c r="D38" s="52"/>
      <c r="E38" s="7">
        <f t="shared" si="1"/>
        <v>65</v>
      </c>
    </row>
    <row r="39" spans="1:5" x14ac:dyDescent="0.2">
      <c r="A39" s="6" t="s">
        <v>156</v>
      </c>
      <c r="B39" s="12">
        <v>1.05</v>
      </c>
      <c r="C39" s="13">
        <v>5</v>
      </c>
      <c r="D39" s="52"/>
      <c r="E39" s="7">
        <f t="shared" si="1"/>
        <v>5.25</v>
      </c>
    </row>
    <row r="40" spans="1:5" x14ac:dyDescent="0.2">
      <c r="A40" s="6" t="s">
        <v>157</v>
      </c>
      <c r="B40" s="12">
        <v>1.1100000000000001</v>
      </c>
      <c r="C40" s="13">
        <v>5</v>
      </c>
      <c r="D40" s="52"/>
      <c r="E40" s="7">
        <f t="shared" si="1"/>
        <v>5.5500000000000007</v>
      </c>
    </row>
    <row r="41" spans="1:5" x14ac:dyDescent="0.2">
      <c r="A41" s="6" t="s">
        <v>158</v>
      </c>
      <c r="B41" s="12">
        <v>1.27</v>
      </c>
      <c r="C41" s="13">
        <v>5</v>
      </c>
      <c r="D41" s="52"/>
      <c r="E41" s="7">
        <f t="shared" si="1"/>
        <v>6.35</v>
      </c>
    </row>
    <row r="42" spans="1:5" x14ac:dyDescent="0.2">
      <c r="A42" s="6" t="s">
        <v>159</v>
      </c>
      <c r="B42" s="12">
        <v>1.57</v>
      </c>
      <c r="C42" s="13">
        <v>5</v>
      </c>
      <c r="D42" s="52"/>
      <c r="E42" s="7">
        <f t="shared" si="1"/>
        <v>7.8500000000000005</v>
      </c>
    </row>
    <row r="43" spans="1:5" x14ac:dyDescent="0.2">
      <c r="A43" s="6" t="s">
        <v>160</v>
      </c>
      <c r="B43" s="12">
        <v>5.67</v>
      </c>
      <c r="C43" s="13">
        <v>10</v>
      </c>
      <c r="D43" s="52"/>
      <c r="E43" s="7">
        <f t="shared" si="1"/>
        <v>56.7</v>
      </c>
    </row>
    <row r="44" spans="1:5" x14ac:dyDescent="0.2">
      <c r="A44" s="6" t="s">
        <v>161</v>
      </c>
      <c r="B44" s="12">
        <v>3.65</v>
      </c>
      <c r="C44" s="13">
        <v>10</v>
      </c>
      <c r="D44" s="52"/>
      <c r="E44" s="7">
        <f t="shared" si="1"/>
        <v>36.5</v>
      </c>
    </row>
    <row r="45" spans="1:5" x14ac:dyDescent="0.2">
      <c r="A45" s="6" t="s">
        <v>162</v>
      </c>
      <c r="B45" s="12">
        <v>57.08</v>
      </c>
      <c r="C45" s="13">
        <v>1</v>
      </c>
      <c r="D45" s="52"/>
      <c r="E45" s="7">
        <f t="shared" si="1"/>
        <v>57.08</v>
      </c>
    </row>
    <row r="46" spans="1:5" x14ac:dyDescent="0.2">
      <c r="A46" s="6" t="s">
        <v>163</v>
      </c>
      <c r="B46" s="12">
        <v>69.03</v>
      </c>
      <c r="C46" s="13">
        <v>1</v>
      </c>
      <c r="D46" s="52"/>
      <c r="E46" s="7">
        <f t="shared" si="1"/>
        <v>69.03</v>
      </c>
    </row>
    <row r="47" spans="1:5" x14ac:dyDescent="0.2">
      <c r="A47" s="6" t="s">
        <v>164</v>
      </c>
      <c r="B47" s="12">
        <v>53.31</v>
      </c>
      <c r="C47" s="13">
        <v>1</v>
      </c>
      <c r="D47" s="52"/>
      <c r="E47" s="7">
        <f t="shared" si="1"/>
        <v>53.31</v>
      </c>
    </row>
    <row r="48" spans="1:5" x14ac:dyDescent="0.2">
      <c r="A48" s="6" t="s">
        <v>165</v>
      </c>
      <c r="B48" s="12">
        <v>59.04</v>
      </c>
      <c r="C48" s="13">
        <v>1</v>
      </c>
      <c r="D48" s="52"/>
      <c r="E48" s="7">
        <f t="shared" si="1"/>
        <v>59.04</v>
      </c>
    </row>
    <row r="49" spans="1:5" x14ac:dyDescent="0.2">
      <c r="A49" s="6" t="s">
        <v>166</v>
      </c>
      <c r="B49" s="12">
        <v>56.56</v>
      </c>
      <c r="C49" s="13">
        <v>1</v>
      </c>
      <c r="D49" s="52"/>
      <c r="E49" s="7">
        <f t="shared" si="1"/>
        <v>56.56</v>
      </c>
    </row>
    <row r="50" spans="1:5" x14ac:dyDescent="0.2">
      <c r="A50" s="6" t="s">
        <v>167</v>
      </c>
      <c r="B50" s="12">
        <v>49.06</v>
      </c>
      <c r="C50" s="13">
        <v>1</v>
      </c>
      <c r="D50" s="52"/>
      <c r="E50" s="7">
        <f t="shared" si="1"/>
        <v>49.06</v>
      </c>
    </row>
    <row r="51" spans="1:5" ht="15" x14ac:dyDescent="0.25">
      <c r="A51" s="24" t="s">
        <v>30</v>
      </c>
      <c r="B51" s="24"/>
      <c r="C51" s="24"/>
      <c r="D51" s="24"/>
      <c r="E51" s="56">
        <f>SUM(E3:E50)</f>
        <v>2621.6050000000005</v>
      </c>
    </row>
    <row r="52" spans="1:5" x14ac:dyDescent="0.2">
      <c r="B52" s="23"/>
    </row>
    <row r="55" spans="1:5" x14ac:dyDescent="0.2">
      <c r="A55" s="17"/>
    </row>
    <row r="56" spans="1:5" x14ac:dyDescent="0.2">
      <c r="B56" s="23"/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56C16-DFDF-4C91-82F8-6B3F824113D8}">
  <dimension ref="A1:H55"/>
  <sheetViews>
    <sheetView workbookViewId="0">
      <selection activeCell="G3" sqref="G3"/>
    </sheetView>
  </sheetViews>
  <sheetFormatPr baseColWidth="10" defaultRowHeight="14.25" x14ac:dyDescent="0.2"/>
  <cols>
    <col min="1" max="1" width="35.7109375" style="8" customWidth="1"/>
    <col min="2" max="2" width="10.7109375" style="8" customWidth="1"/>
    <col min="3" max="3" width="4.42578125" style="8" customWidth="1"/>
    <col min="4" max="4" width="10.7109375" style="23" customWidth="1"/>
    <col min="5" max="6" width="10.7109375" style="8" customWidth="1"/>
    <col min="7" max="7" width="12.42578125" style="1" bestFit="1" customWidth="1"/>
    <col min="8" max="8" width="12.7109375" style="1" customWidth="1"/>
    <col min="9" max="16384" width="11.42578125" style="8"/>
  </cols>
  <sheetData>
    <row r="1" spans="1:8" ht="15.75" customHeight="1" x14ac:dyDescent="0.2">
      <c r="A1" s="62" t="s">
        <v>168</v>
      </c>
      <c r="B1" s="63"/>
      <c r="C1" s="63"/>
      <c r="D1" s="63"/>
      <c r="E1" s="63"/>
      <c r="F1" s="63"/>
      <c r="G1" s="63"/>
      <c r="H1" s="63"/>
    </row>
    <row r="2" spans="1:8" ht="15" x14ac:dyDescent="0.25">
      <c r="A2" s="28" t="s">
        <v>0</v>
      </c>
      <c r="B2" s="28"/>
      <c r="C2" s="28"/>
      <c r="D2" s="29"/>
      <c r="E2" s="30" t="s">
        <v>32</v>
      </c>
      <c r="F2" s="30" t="s">
        <v>34</v>
      </c>
      <c r="G2" s="30" t="s">
        <v>234</v>
      </c>
      <c r="H2" s="30" t="s">
        <v>13</v>
      </c>
    </row>
    <row r="3" spans="1:8" x14ac:dyDescent="0.2">
      <c r="A3" s="6" t="s">
        <v>169</v>
      </c>
      <c r="B3" s="6">
        <v>5.0000000000000001E-3</v>
      </c>
      <c r="C3" s="6" t="s">
        <v>170</v>
      </c>
      <c r="D3" s="7">
        <v>1421</v>
      </c>
      <c r="E3" s="12">
        <f t="shared" ref="E3:E13" si="0">+B3*D3</f>
        <v>7.1050000000000004</v>
      </c>
      <c r="F3" s="13">
        <v>10</v>
      </c>
      <c r="G3" s="52"/>
      <c r="H3" s="7">
        <f>+E3*(1-G3)*F3</f>
        <v>71.050000000000011</v>
      </c>
    </row>
    <row r="4" spans="1:8" x14ac:dyDescent="0.2">
      <c r="A4" s="6" t="s">
        <v>171</v>
      </c>
      <c r="B4" s="6">
        <v>1.2E-2</v>
      </c>
      <c r="C4" s="6" t="s">
        <v>170</v>
      </c>
      <c r="D4" s="7">
        <v>1027</v>
      </c>
      <c r="E4" s="12">
        <f t="shared" si="0"/>
        <v>12.324</v>
      </c>
      <c r="F4" s="13">
        <v>10</v>
      </c>
      <c r="G4" s="52"/>
      <c r="H4" s="7">
        <f t="shared" ref="H4:H16" si="1">+E4*(1-G4)*F4</f>
        <v>123.24</v>
      </c>
    </row>
    <row r="5" spans="1:8" x14ac:dyDescent="0.2">
      <c r="A5" s="6" t="s">
        <v>172</v>
      </c>
      <c r="B5" s="6">
        <v>1.4999999999999999E-2</v>
      </c>
      <c r="C5" s="6" t="s">
        <v>170</v>
      </c>
      <c r="D5" s="7">
        <v>998</v>
      </c>
      <c r="E5" s="12">
        <f t="shared" si="0"/>
        <v>14.969999999999999</v>
      </c>
      <c r="F5" s="13">
        <v>10</v>
      </c>
      <c r="G5" s="52"/>
      <c r="H5" s="7">
        <f t="shared" si="1"/>
        <v>149.69999999999999</v>
      </c>
    </row>
    <row r="6" spans="1:8" x14ac:dyDescent="0.2">
      <c r="A6" s="6" t="s">
        <v>173</v>
      </c>
      <c r="B6" s="6">
        <v>0.01</v>
      </c>
      <c r="C6" s="6" t="s">
        <v>170</v>
      </c>
      <c r="D6" s="7">
        <v>998</v>
      </c>
      <c r="E6" s="12">
        <f t="shared" si="0"/>
        <v>9.98</v>
      </c>
      <c r="F6" s="13">
        <v>10</v>
      </c>
      <c r="G6" s="52"/>
      <c r="H6" s="7">
        <f t="shared" si="1"/>
        <v>99.800000000000011</v>
      </c>
    </row>
    <row r="7" spans="1:8" x14ac:dyDescent="0.2">
      <c r="A7" s="6" t="s">
        <v>174</v>
      </c>
      <c r="B7" s="6">
        <v>0.02</v>
      </c>
      <c r="C7" s="6" t="s">
        <v>170</v>
      </c>
      <c r="D7" s="7">
        <v>964</v>
      </c>
      <c r="E7" s="12">
        <f t="shared" si="0"/>
        <v>19.28</v>
      </c>
      <c r="F7" s="13">
        <v>10</v>
      </c>
      <c r="G7" s="52"/>
      <c r="H7" s="7">
        <f t="shared" si="1"/>
        <v>192.8</v>
      </c>
    </row>
    <row r="8" spans="1:8" x14ac:dyDescent="0.2">
      <c r="A8" s="6" t="s">
        <v>175</v>
      </c>
      <c r="B8" s="6">
        <v>0.06</v>
      </c>
      <c r="C8" s="6" t="s">
        <v>176</v>
      </c>
      <c r="D8" s="7">
        <v>562.29999999999995</v>
      </c>
      <c r="E8" s="12">
        <f t="shared" si="0"/>
        <v>33.738</v>
      </c>
      <c r="F8" s="13">
        <v>3</v>
      </c>
      <c r="G8" s="52"/>
      <c r="H8" s="7">
        <f t="shared" si="1"/>
        <v>101.214</v>
      </c>
    </row>
    <row r="9" spans="1:8" x14ac:dyDescent="0.2">
      <c r="A9" s="6" t="s">
        <v>177</v>
      </c>
      <c r="B9" s="6">
        <v>0.06</v>
      </c>
      <c r="C9" s="6" t="s">
        <v>176</v>
      </c>
      <c r="D9" s="7">
        <v>932.3</v>
      </c>
      <c r="E9" s="12">
        <f t="shared" si="0"/>
        <v>55.937999999999995</v>
      </c>
      <c r="F9" s="13">
        <v>3</v>
      </c>
      <c r="G9" s="52"/>
      <c r="H9" s="7">
        <f t="shared" si="1"/>
        <v>167.81399999999999</v>
      </c>
    </row>
    <row r="10" spans="1:8" x14ac:dyDescent="0.2">
      <c r="A10" s="6" t="s">
        <v>178</v>
      </c>
      <c r="B10" s="6">
        <v>0.06</v>
      </c>
      <c r="C10" s="6" t="s">
        <v>176</v>
      </c>
      <c r="D10" s="7">
        <v>243.3</v>
      </c>
      <c r="E10" s="12">
        <f t="shared" si="0"/>
        <v>14.598000000000001</v>
      </c>
      <c r="F10" s="13">
        <v>3</v>
      </c>
      <c r="G10" s="52"/>
      <c r="H10" s="7">
        <f t="shared" si="1"/>
        <v>43.794000000000004</v>
      </c>
    </row>
    <row r="11" spans="1:8" x14ac:dyDescent="0.2">
      <c r="A11" s="6" t="s">
        <v>179</v>
      </c>
      <c r="B11" s="6">
        <v>2.1000000000000001E-2</v>
      </c>
      <c r="C11" s="6" t="s">
        <v>170</v>
      </c>
      <c r="D11" s="7">
        <v>1002</v>
      </c>
      <c r="E11" s="12">
        <f t="shared" si="0"/>
        <v>21.042000000000002</v>
      </c>
      <c r="F11" s="13">
        <v>5</v>
      </c>
      <c r="G11" s="52"/>
      <c r="H11" s="7">
        <f t="shared" si="1"/>
        <v>105.21000000000001</v>
      </c>
    </row>
    <row r="12" spans="1:8" x14ac:dyDescent="0.2">
      <c r="A12" s="6" t="s">
        <v>180</v>
      </c>
      <c r="B12" s="13">
        <v>4.3999999999999997E-2</v>
      </c>
      <c r="C12" s="6" t="s">
        <v>170</v>
      </c>
      <c r="D12" s="7">
        <v>1264</v>
      </c>
      <c r="E12" s="12">
        <f t="shared" si="0"/>
        <v>55.616</v>
      </c>
      <c r="F12" s="13">
        <v>5</v>
      </c>
      <c r="G12" s="52"/>
      <c r="H12" s="7">
        <f t="shared" si="1"/>
        <v>278.08</v>
      </c>
    </row>
    <row r="13" spans="1:8" x14ac:dyDescent="0.2">
      <c r="A13" s="6" t="s">
        <v>181</v>
      </c>
      <c r="B13" s="6">
        <v>3.9E-2</v>
      </c>
      <c r="C13" s="6" t="s">
        <v>170</v>
      </c>
      <c r="D13" s="7">
        <v>1572</v>
      </c>
      <c r="E13" s="12">
        <f t="shared" si="0"/>
        <v>61.308</v>
      </c>
      <c r="F13" s="13">
        <v>5</v>
      </c>
      <c r="G13" s="52"/>
      <c r="H13" s="7">
        <f t="shared" si="1"/>
        <v>306.54000000000002</v>
      </c>
    </row>
    <row r="14" spans="1:8" x14ac:dyDescent="0.2">
      <c r="A14" s="6" t="s">
        <v>182</v>
      </c>
      <c r="B14" s="6">
        <v>4.0000000000000001E-3</v>
      </c>
      <c r="C14" s="6" t="s">
        <v>170</v>
      </c>
      <c r="D14" s="7">
        <v>1006</v>
      </c>
      <c r="E14" s="12">
        <f>+B14*D14</f>
        <v>4.024</v>
      </c>
      <c r="F14" s="13">
        <v>5</v>
      </c>
      <c r="G14" s="52"/>
      <c r="H14" s="7">
        <f t="shared" si="1"/>
        <v>20.12</v>
      </c>
    </row>
    <row r="15" spans="1:8" x14ac:dyDescent="0.2">
      <c r="A15" s="6" t="s">
        <v>183</v>
      </c>
      <c r="B15" s="6">
        <v>0.06</v>
      </c>
      <c r="C15" s="6" t="s">
        <v>176</v>
      </c>
      <c r="D15" s="7">
        <v>363.5</v>
      </c>
      <c r="E15" s="12">
        <f>+B15*D15</f>
        <v>21.81</v>
      </c>
      <c r="F15" s="13">
        <v>10</v>
      </c>
      <c r="G15" s="52"/>
      <c r="H15" s="7">
        <f t="shared" si="1"/>
        <v>218.1</v>
      </c>
    </row>
    <row r="16" spans="1:8" x14ac:dyDescent="0.2">
      <c r="A16" s="6" t="s">
        <v>184</v>
      </c>
      <c r="B16" s="6"/>
      <c r="C16" s="6"/>
      <c r="D16" s="7"/>
      <c r="E16" s="12">
        <v>1.8</v>
      </c>
      <c r="F16" s="13">
        <v>10</v>
      </c>
      <c r="G16" s="52"/>
      <c r="H16" s="7">
        <f t="shared" si="1"/>
        <v>18</v>
      </c>
    </row>
    <row r="17" spans="1:8" ht="15" x14ac:dyDescent="0.25">
      <c r="A17" s="31" t="s">
        <v>30</v>
      </c>
      <c r="B17" s="31"/>
      <c r="C17" s="31"/>
      <c r="D17" s="32"/>
      <c r="E17" s="33"/>
      <c r="F17" s="33"/>
      <c r="G17" s="33"/>
      <c r="H17" s="54">
        <f>SUM(H3:H16)</f>
        <v>1895.4619999999998</v>
      </c>
    </row>
    <row r="18" spans="1:8" x14ac:dyDescent="0.2">
      <c r="A18" s="35"/>
      <c r="B18" s="35"/>
      <c r="C18" s="35"/>
      <c r="D18" s="36"/>
      <c r="E18" s="37"/>
      <c r="F18" s="38"/>
    </row>
    <row r="19" spans="1:8" x14ac:dyDescent="0.2">
      <c r="A19" s="35"/>
      <c r="B19" s="35"/>
      <c r="C19" s="35"/>
      <c r="D19" s="36"/>
      <c r="E19" s="37"/>
      <c r="F19" s="38"/>
    </row>
    <row r="20" spans="1:8" x14ac:dyDescent="0.2">
      <c r="A20" s="35"/>
      <c r="B20" s="35"/>
      <c r="C20" s="35"/>
      <c r="D20" s="36"/>
      <c r="E20" s="37"/>
      <c r="F20" s="38"/>
    </row>
    <row r="21" spans="1:8" x14ac:dyDescent="0.2">
      <c r="A21" s="35"/>
      <c r="B21" s="35"/>
      <c r="C21" s="35"/>
      <c r="D21" s="36"/>
      <c r="E21" s="37"/>
      <c r="F21" s="38"/>
    </row>
    <row r="22" spans="1:8" x14ac:dyDescent="0.2">
      <c r="A22" s="35"/>
      <c r="B22" s="35"/>
      <c r="C22" s="35"/>
      <c r="D22" s="36"/>
      <c r="E22" s="37"/>
      <c r="F22" s="38"/>
    </row>
    <row r="23" spans="1:8" x14ac:dyDescent="0.2">
      <c r="A23" s="35"/>
      <c r="B23" s="35"/>
      <c r="C23" s="35"/>
      <c r="D23" s="36"/>
      <c r="E23" s="37"/>
      <c r="F23" s="38"/>
    </row>
    <row r="24" spans="1:8" x14ac:dyDescent="0.2">
      <c r="A24" s="35"/>
      <c r="B24" s="35"/>
      <c r="C24" s="35"/>
      <c r="D24" s="36"/>
      <c r="E24" s="37"/>
      <c r="F24" s="38"/>
    </row>
    <row r="25" spans="1:8" x14ac:dyDescent="0.2">
      <c r="A25" s="35"/>
      <c r="B25" s="35"/>
      <c r="C25" s="35"/>
      <c r="D25" s="36"/>
      <c r="E25" s="37"/>
      <c r="F25" s="38"/>
    </row>
    <row r="26" spans="1:8" x14ac:dyDescent="0.2">
      <c r="A26" s="35"/>
      <c r="B26" s="35"/>
      <c r="C26" s="35"/>
      <c r="D26" s="36"/>
      <c r="E26" s="37"/>
      <c r="F26" s="38"/>
    </row>
    <row r="27" spans="1:8" x14ac:dyDescent="0.2">
      <c r="A27" s="35"/>
      <c r="B27" s="35"/>
      <c r="C27" s="35"/>
      <c r="D27" s="36"/>
      <c r="E27" s="37"/>
      <c r="F27" s="38"/>
    </row>
    <row r="28" spans="1:8" x14ac:dyDescent="0.2">
      <c r="A28" s="35"/>
      <c r="B28" s="35"/>
      <c r="C28" s="35"/>
      <c r="D28" s="36"/>
      <c r="E28" s="37"/>
      <c r="F28" s="38"/>
    </row>
    <row r="29" spans="1:8" x14ac:dyDescent="0.2">
      <c r="A29" s="35"/>
      <c r="B29" s="35"/>
      <c r="C29" s="35"/>
      <c r="D29" s="36"/>
      <c r="E29" s="37"/>
      <c r="F29" s="38"/>
    </row>
    <row r="30" spans="1:8" x14ac:dyDescent="0.2">
      <c r="A30" s="35"/>
      <c r="B30" s="35"/>
      <c r="C30" s="35"/>
      <c r="D30" s="36"/>
      <c r="E30" s="37"/>
      <c r="F30" s="38"/>
    </row>
    <row r="31" spans="1:8" x14ac:dyDescent="0.2">
      <c r="A31" s="35"/>
      <c r="B31" s="35"/>
      <c r="C31" s="35"/>
      <c r="D31" s="36"/>
      <c r="E31" s="37"/>
      <c r="F31" s="38"/>
    </row>
    <row r="32" spans="1:8" x14ac:dyDescent="0.2">
      <c r="A32" s="39"/>
      <c r="B32" s="40"/>
      <c r="C32" s="40"/>
      <c r="D32" s="41"/>
      <c r="E32" s="38"/>
      <c r="F32" s="38"/>
    </row>
    <row r="33" spans="1:6" x14ac:dyDescent="0.2">
      <c r="A33" s="39"/>
      <c r="B33" s="40"/>
      <c r="C33" s="40"/>
      <c r="D33" s="41"/>
      <c r="E33" s="38"/>
      <c r="F33" s="38"/>
    </row>
    <row r="34" spans="1:6" x14ac:dyDescent="0.2">
      <c r="A34" s="38"/>
      <c r="B34" s="38"/>
      <c r="C34" s="38"/>
      <c r="D34" s="37"/>
      <c r="E34" s="38"/>
      <c r="F34" s="38"/>
    </row>
    <row r="35" spans="1:6" x14ac:dyDescent="0.2">
      <c r="A35" s="17"/>
      <c r="B35" s="43"/>
      <c r="C35" s="43"/>
      <c r="D35" s="44"/>
    </row>
    <row r="36" spans="1:6" x14ac:dyDescent="0.2">
      <c r="A36" s="17"/>
      <c r="B36" s="43"/>
      <c r="C36" s="43"/>
      <c r="D36" s="44"/>
    </row>
    <row r="37" spans="1:6" x14ac:dyDescent="0.2">
      <c r="A37" s="17"/>
      <c r="B37" s="43"/>
      <c r="C37" s="43"/>
      <c r="D37" s="44"/>
    </row>
    <row r="38" spans="1:6" x14ac:dyDescent="0.2">
      <c r="A38" s="17"/>
      <c r="B38" s="43"/>
      <c r="C38" s="43"/>
      <c r="D38" s="44"/>
    </row>
    <row r="39" spans="1:6" x14ac:dyDescent="0.2">
      <c r="A39" s="17"/>
      <c r="B39" s="43"/>
      <c r="C39" s="43"/>
      <c r="D39" s="44"/>
    </row>
    <row r="40" spans="1:6" x14ac:dyDescent="0.2">
      <c r="A40" s="17"/>
      <c r="B40" s="43"/>
      <c r="C40" s="43"/>
      <c r="D40" s="44"/>
    </row>
    <row r="41" spans="1:6" x14ac:dyDescent="0.2">
      <c r="A41" s="17"/>
      <c r="B41" s="43"/>
      <c r="C41" s="43"/>
      <c r="D41" s="44"/>
    </row>
    <row r="42" spans="1:6" x14ac:dyDescent="0.2">
      <c r="A42" s="17"/>
      <c r="B42" s="43"/>
      <c r="C42" s="43"/>
      <c r="D42" s="44"/>
    </row>
    <row r="43" spans="1:6" x14ac:dyDescent="0.2">
      <c r="A43" s="17"/>
      <c r="B43" s="43"/>
      <c r="C43" s="43"/>
      <c r="D43" s="44"/>
    </row>
    <row r="44" spans="1:6" x14ac:dyDescent="0.2">
      <c r="A44" s="17"/>
      <c r="B44" s="43"/>
      <c r="C44" s="43"/>
      <c r="D44" s="44"/>
    </row>
    <row r="45" spans="1:6" x14ac:dyDescent="0.2">
      <c r="A45" s="17"/>
      <c r="B45" s="43"/>
      <c r="C45" s="43"/>
      <c r="D45" s="44"/>
    </row>
    <row r="46" spans="1:6" x14ac:dyDescent="0.2">
      <c r="A46" s="17"/>
      <c r="B46" s="43"/>
      <c r="C46" s="43"/>
      <c r="D46" s="44"/>
    </row>
    <row r="47" spans="1:6" x14ac:dyDescent="0.2">
      <c r="A47" s="17"/>
      <c r="B47" s="43"/>
      <c r="C47" s="43"/>
      <c r="D47" s="44"/>
    </row>
    <row r="48" spans="1:6" x14ac:dyDescent="0.2">
      <c r="A48" s="17"/>
      <c r="B48" s="43"/>
      <c r="C48" s="43"/>
      <c r="D48" s="44"/>
    </row>
    <row r="49" spans="1:4" x14ac:dyDescent="0.2">
      <c r="A49" s="17"/>
      <c r="B49" s="43"/>
      <c r="C49" s="43"/>
      <c r="D49" s="44"/>
    </row>
    <row r="50" spans="1:4" x14ac:dyDescent="0.2">
      <c r="A50" s="17"/>
      <c r="B50" s="43"/>
      <c r="C50" s="43"/>
      <c r="D50" s="44"/>
    </row>
    <row r="55" spans="1:4" x14ac:dyDescent="0.2">
      <c r="A55" s="17"/>
      <c r="B55" s="43"/>
      <c r="C55" s="43"/>
      <c r="D55" s="44"/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1F657-AC8C-417D-B896-145E93C42C84}">
  <dimension ref="A1:F66"/>
  <sheetViews>
    <sheetView workbookViewId="0">
      <selection activeCell="E3" sqref="E3"/>
    </sheetView>
  </sheetViews>
  <sheetFormatPr baseColWidth="10" defaultRowHeight="14.25" x14ac:dyDescent="0.2"/>
  <cols>
    <col min="1" max="1" width="60.7109375" style="8" customWidth="1"/>
    <col min="2" max="2" width="5.5703125" style="8" bestFit="1" customWidth="1"/>
    <col min="3" max="4" width="10.7109375" style="8" customWidth="1"/>
    <col min="5" max="5" width="12.42578125" style="1" bestFit="1" customWidth="1"/>
    <col min="6" max="6" width="12.7109375" style="1" customWidth="1"/>
    <col min="7" max="16384" width="11.42578125" style="8"/>
  </cols>
  <sheetData>
    <row r="1" spans="1:6" ht="15.75" customHeight="1" x14ac:dyDescent="0.2">
      <c r="A1" s="62" t="s">
        <v>185</v>
      </c>
      <c r="B1" s="63"/>
      <c r="C1" s="63"/>
      <c r="D1" s="63"/>
      <c r="E1" s="63"/>
      <c r="F1" s="63"/>
    </row>
    <row r="2" spans="1:6" ht="15" x14ac:dyDescent="0.25">
      <c r="A2" s="45" t="s">
        <v>0</v>
      </c>
      <c r="B2" s="45"/>
      <c r="C2" s="46" t="s">
        <v>32</v>
      </c>
      <c r="D2" s="46" t="s">
        <v>34</v>
      </c>
      <c r="E2" s="46" t="s">
        <v>234</v>
      </c>
      <c r="F2" s="46" t="s">
        <v>13</v>
      </c>
    </row>
    <row r="3" spans="1:6" x14ac:dyDescent="0.2">
      <c r="A3" s="6" t="s">
        <v>186</v>
      </c>
      <c r="B3" s="13" t="s">
        <v>187</v>
      </c>
      <c r="C3" s="12">
        <v>146.41999999999999</v>
      </c>
      <c r="D3" s="13">
        <v>1</v>
      </c>
      <c r="E3" s="52"/>
      <c r="F3" s="7">
        <f>+C3*(1-E3)*D3</f>
        <v>146.41999999999999</v>
      </c>
    </row>
    <row r="4" spans="1:6" x14ac:dyDescent="0.2">
      <c r="A4" s="6" t="s">
        <v>188</v>
      </c>
      <c r="B4" s="13" t="s">
        <v>189</v>
      </c>
      <c r="C4" s="12">
        <v>6.48</v>
      </c>
      <c r="D4" s="13">
        <v>1</v>
      </c>
      <c r="E4" s="52"/>
      <c r="F4" s="7">
        <f t="shared" ref="F4:F27" si="0">+C4*(1-E4)*D4</f>
        <v>6.48</v>
      </c>
    </row>
    <row r="5" spans="1:6" x14ac:dyDescent="0.2">
      <c r="A5" s="6" t="s">
        <v>190</v>
      </c>
      <c r="B5" s="13" t="s">
        <v>191</v>
      </c>
      <c r="C5" s="12">
        <v>7.16</v>
      </c>
      <c r="D5" s="13">
        <v>3</v>
      </c>
      <c r="E5" s="52"/>
      <c r="F5" s="7">
        <f t="shared" si="0"/>
        <v>21.48</v>
      </c>
    </row>
    <row r="6" spans="1:6" x14ac:dyDescent="0.2">
      <c r="A6" s="6" t="s">
        <v>192</v>
      </c>
      <c r="B6" s="13" t="s">
        <v>191</v>
      </c>
      <c r="C6" s="12">
        <v>10.050000000000001</v>
      </c>
      <c r="D6" s="13">
        <v>3</v>
      </c>
      <c r="E6" s="52"/>
      <c r="F6" s="7">
        <f t="shared" si="0"/>
        <v>30.150000000000002</v>
      </c>
    </row>
    <row r="7" spans="1:6" x14ac:dyDescent="0.2">
      <c r="A7" s="6" t="s">
        <v>193</v>
      </c>
      <c r="B7" s="13" t="s">
        <v>191</v>
      </c>
      <c r="C7" s="12">
        <v>12.78</v>
      </c>
      <c r="D7" s="13">
        <v>3</v>
      </c>
      <c r="E7" s="52"/>
      <c r="F7" s="7">
        <f t="shared" si="0"/>
        <v>38.339999999999996</v>
      </c>
    </row>
    <row r="8" spans="1:6" x14ac:dyDescent="0.2">
      <c r="A8" s="6" t="s">
        <v>194</v>
      </c>
      <c r="B8" s="13" t="s">
        <v>191</v>
      </c>
      <c r="C8" s="12">
        <v>2.59</v>
      </c>
      <c r="D8" s="13">
        <v>3</v>
      </c>
      <c r="E8" s="52"/>
      <c r="F8" s="7">
        <f t="shared" si="0"/>
        <v>7.77</v>
      </c>
    </row>
    <row r="9" spans="1:6" x14ac:dyDescent="0.2">
      <c r="A9" s="6" t="s">
        <v>195</v>
      </c>
      <c r="B9" s="13" t="s">
        <v>191</v>
      </c>
      <c r="C9" s="12">
        <v>0.95</v>
      </c>
      <c r="D9" s="13">
        <v>3</v>
      </c>
      <c r="E9" s="52"/>
      <c r="F9" s="7">
        <f t="shared" si="0"/>
        <v>2.8499999999999996</v>
      </c>
    </row>
    <row r="10" spans="1:6" x14ac:dyDescent="0.2">
      <c r="A10" s="6" t="s">
        <v>196</v>
      </c>
      <c r="B10" s="13" t="s">
        <v>191</v>
      </c>
      <c r="C10" s="12">
        <v>4.6100000000000003</v>
      </c>
      <c r="D10" s="13">
        <v>3</v>
      </c>
      <c r="E10" s="52"/>
      <c r="F10" s="7">
        <f t="shared" si="0"/>
        <v>13.830000000000002</v>
      </c>
    </row>
    <row r="11" spans="1:6" x14ac:dyDescent="0.2">
      <c r="A11" s="6" t="s">
        <v>197</v>
      </c>
      <c r="B11" s="13" t="s">
        <v>191</v>
      </c>
      <c r="C11" s="12">
        <v>0.91</v>
      </c>
      <c r="D11" s="13">
        <v>3</v>
      </c>
      <c r="E11" s="52"/>
      <c r="F11" s="7">
        <f t="shared" si="0"/>
        <v>2.73</v>
      </c>
    </row>
    <row r="12" spans="1:6" x14ac:dyDescent="0.2">
      <c r="A12" s="6" t="s">
        <v>198</v>
      </c>
      <c r="B12" s="13" t="s">
        <v>191</v>
      </c>
      <c r="C12" s="12">
        <v>0.54</v>
      </c>
      <c r="D12" s="13">
        <v>1</v>
      </c>
      <c r="E12" s="52"/>
      <c r="F12" s="7">
        <f t="shared" si="0"/>
        <v>0.54</v>
      </c>
    </row>
    <row r="13" spans="1:6" x14ac:dyDescent="0.2">
      <c r="A13" s="6" t="s">
        <v>199</v>
      </c>
      <c r="B13" s="6" t="s">
        <v>200</v>
      </c>
      <c r="C13" s="12">
        <v>1.3</v>
      </c>
      <c r="D13" s="13">
        <v>3</v>
      </c>
      <c r="E13" s="52"/>
      <c r="F13" s="7">
        <f t="shared" si="0"/>
        <v>3.9000000000000004</v>
      </c>
    </row>
    <row r="14" spans="1:6" x14ac:dyDescent="0.2">
      <c r="A14" s="6" t="s">
        <v>201</v>
      </c>
      <c r="B14" s="13" t="s">
        <v>202</v>
      </c>
      <c r="C14" s="12">
        <v>22.38</v>
      </c>
      <c r="D14" s="13">
        <v>1</v>
      </c>
      <c r="E14" s="52"/>
      <c r="F14" s="7">
        <f t="shared" si="0"/>
        <v>22.38</v>
      </c>
    </row>
    <row r="15" spans="1:6" x14ac:dyDescent="0.2">
      <c r="A15" s="6" t="s">
        <v>203</v>
      </c>
      <c r="B15" s="13" t="s">
        <v>191</v>
      </c>
      <c r="C15" s="12">
        <v>3.51</v>
      </c>
      <c r="D15" s="13">
        <v>1</v>
      </c>
      <c r="E15" s="52"/>
      <c r="F15" s="7">
        <f t="shared" si="0"/>
        <v>3.51</v>
      </c>
    </row>
    <row r="16" spans="1:6" x14ac:dyDescent="0.2">
      <c r="A16" s="6" t="s">
        <v>204</v>
      </c>
      <c r="B16" s="13" t="s">
        <v>191</v>
      </c>
      <c r="C16" s="12">
        <v>1.21</v>
      </c>
      <c r="D16" s="13">
        <v>1</v>
      </c>
      <c r="E16" s="52"/>
      <c r="F16" s="7">
        <f t="shared" si="0"/>
        <v>1.21</v>
      </c>
    </row>
    <row r="17" spans="1:6" x14ac:dyDescent="0.2">
      <c r="A17" s="6" t="s">
        <v>205</v>
      </c>
      <c r="B17" s="13" t="s">
        <v>191</v>
      </c>
      <c r="C17" s="12">
        <v>2.4</v>
      </c>
      <c r="D17" s="13">
        <v>1</v>
      </c>
      <c r="E17" s="52"/>
      <c r="F17" s="7">
        <f t="shared" si="0"/>
        <v>2.4</v>
      </c>
    </row>
    <row r="18" spans="1:6" x14ac:dyDescent="0.2">
      <c r="A18" s="6" t="s">
        <v>206</v>
      </c>
      <c r="B18" s="13" t="s">
        <v>207</v>
      </c>
      <c r="C18" s="12">
        <v>147</v>
      </c>
      <c r="D18" s="13">
        <v>3</v>
      </c>
      <c r="E18" s="52"/>
      <c r="F18" s="7">
        <f t="shared" si="0"/>
        <v>441</v>
      </c>
    </row>
    <row r="19" spans="1:6" x14ac:dyDescent="0.2">
      <c r="A19" s="6" t="s">
        <v>208</v>
      </c>
      <c r="B19" s="13" t="s">
        <v>207</v>
      </c>
      <c r="C19" s="12">
        <v>139.80000000000001</v>
      </c>
      <c r="D19" s="13">
        <v>3</v>
      </c>
      <c r="E19" s="52"/>
      <c r="F19" s="7">
        <f t="shared" si="0"/>
        <v>419.40000000000003</v>
      </c>
    </row>
    <row r="20" spans="1:6" x14ac:dyDescent="0.2">
      <c r="A20" s="6" t="s">
        <v>209</v>
      </c>
      <c r="B20" s="13" t="s">
        <v>210</v>
      </c>
      <c r="C20" s="12">
        <v>100.75</v>
      </c>
      <c r="D20" s="13">
        <v>1</v>
      </c>
      <c r="E20" s="52"/>
      <c r="F20" s="7">
        <f t="shared" si="0"/>
        <v>100.75</v>
      </c>
    </row>
    <row r="21" spans="1:6" x14ac:dyDescent="0.2">
      <c r="A21" s="6" t="s">
        <v>211</v>
      </c>
      <c r="B21" s="13" t="s">
        <v>191</v>
      </c>
      <c r="C21" s="12">
        <v>2.52</v>
      </c>
      <c r="D21" s="13">
        <v>1</v>
      </c>
      <c r="E21" s="52"/>
      <c r="F21" s="7">
        <f t="shared" si="0"/>
        <v>2.52</v>
      </c>
    </row>
    <row r="22" spans="1:6" x14ac:dyDescent="0.2">
      <c r="A22" s="6" t="s">
        <v>212</v>
      </c>
      <c r="B22" s="13" t="s">
        <v>213</v>
      </c>
      <c r="C22" s="12">
        <v>120.63</v>
      </c>
      <c r="D22" s="13">
        <v>1</v>
      </c>
      <c r="E22" s="52"/>
      <c r="F22" s="7">
        <f t="shared" si="0"/>
        <v>120.63</v>
      </c>
    </row>
    <row r="23" spans="1:6" x14ac:dyDescent="0.2">
      <c r="A23" s="6" t="s">
        <v>214</v>
      </c>
      <c r="B23" s="13" t="s">
        <v>191</v>
      </c>
      <c r="C23" s="12">
        <v>2.84</v>
      </c>
      <c r="D23" s="13">
        <v>1</v>
      </c>
      <c r="E23" s="52"/>
      <c r="F23" s="7">
        <f t="shared" si="0"/>
        <v>2.84</v>
      </c>
    </row>
    <row r="24" spans="1:6" x14ac:dyDescent="0.2">
      <c r="A24" s="6" t="s">
        <v>215</v>
      </c>
      <c r="B24" s="13" t="s">
        <v>191</v>
      </c>
      <c r="C24" s="12">
        <v>2.73</v>
      </c>
      <c r="D24" s="13">
        <v>1</v>
      </c>
      <c r="E24" s="52"/>
      <c r="F24" s="7">
        <f t="shared" si="0"/>
        <v>2.73</v>
      </c>
    </row>
    <row r="25" spans="1:6" x14ac:dyDescent="0.2">
      <c r="A25" s="6" t="s">
        <v>216</v>
      </c>
      <c r="B25" s="13" t="s">
        <v>213</v>
      </c>
      <c r="C25" s="12">
        <v>70.010000000000005</v>
      </c>
      <c r="D25" s="13">
        <v>1</v>
      </c>
      <c r="E25" s="52"/>
      <c r="F25" s="7">
        <f t="shared" si="0"/>
        <v>70.010000000000005</v>
      </c>
    </row>
    <row r="26" spans="1:6" x14ac:dyDescent="0.2">
      <c r="A26" s="6" t="s">
        <v>217</v>
      </c>
      <c r="B26" s="13" t="s">
        <v>213</v>
      </c>
      <c r="C26" s="12">
        <v>75.59</v>
      </c>
      <c r="D26" s="13">
        <v>1</v>
      </c>
      <c r="E26" s="52"/>
      <c r="F26" s="7">
        <f t="shared" si="0"/>
        <v>75.59</v>
      </c>
    </row>
    <row r="27" spans="1:6" x14ac:dyDescent="0.2">
      <c r="A27" s="6" t="s">
        <v>218</v>
      </c>
      <c r="B27" s="13" t="s">
        <v>213</v>
      </c>
      <c r="C27" s="12">
        <v>117.44</v>
      </c>
      <c r="D27" s="13">
        <v>1</v>
      </c>
      <c r="E27" s="52"/>
      <c r="F27" s="7">
        <f t="shared" si="0"/>
        <v>117.44</v>
      </c>
    </row>
    <row r="28" spans="1:6" ht="15" x14ac:dyDescent="0.25">
      <c r="A28" s="47" t="s">
        <v>30</v>
      </c>
      <c r="B28" s="47"/>
      <c r="C28" s="48"/>
      <c r="D28" s="48"/>
      <c r="E28" s="48"/>
      <c r="F28" s="55">
        <f>SUM(F3:F27)</f>
        <v>1656.8999999999999</v>
      </c>
    </row>
    <row r="29" spans="1:6" x14ac:dyDescent="0.2">
      <c r="A29" s="35"/>
      <c r="B29" s="35"/>
      <c r="C29" s="37"/>
      <c r="D29" s="38"/>
    </row>
    <row r="30" spans="1:6" x14ac:dyDescent="0.2">
      <c r="A30" s="35"/>
      <c r="B30" s="35"/>
      <c r="C30" s="37"/>
      <c r="D30" s="38"/>
    </row>
    <row r="31" spans="1:6" x14ac:dyDescent="0.2">
      <c r="A31" s="35"/>
      <c r="B31" s="35"/>
      <c r="C31" s="37"/>
      <c r="D31" s="38"/>
    </row>
    <row r="32" spans="1:6" x14ac:dyDescent="0.2">
      <c r="A32" s="35"/>
      <c r="B32" s="35"/>
      <c r="C32" s="37"/>
      <c r="D32" s="38"/>
    </row>
    <row r="33" spans="1:4" x14ac:dyDescent="0.2">
      <c r="A33" s="35"/>
      <c r="B33" s="35"/>
      <c r="C33" s="37"/>
      <c r="D33" s="38"/>
    </row>
    <row r="34" spans="1:4" x14ac:dyDescent="0.2">
      <c r="A34" s="35"/>
      <c r="B34" s="35"/>
      <c r="C34" s="37"/>
      <c r="D34" s="38"/>
    </row>
    <row r="35" spans="1:4" x14ac:dyDescent="0.2">
      <c r="A35" s="35"/>
      <c r="B35" s="35"/>
      <c r="C35" s="37"/>
      <c r="D35" s="38"/>
    </row>
    <row r="36" spans="1:4" x14ac:dyDescent="0.2">
      <c r="A36" s="35"/>
      <c r="B36" s="35"/>
      <c r="C36" s="37"/>
      <c r="D36" s="38"/>
    </row>
    <row r="37" spans="1:4" x14ac:dyDescent="0.2">
      <c r="A37" s="35"/>
      <c r="B37" s="35"/>
      <c r="C37" s="37"/>
      <c r="D37" s="38"/>
    </row>
    <row r="38" spans="1:4" x14ac:dyDescent="0.2">
      <c r="A38" s="35"/>
      <c r="B38" s="35"/>
      <c r="C38" s="37"/>
      <c r="D38" s="38"/>
    </row>
    <row r="39" spans="1:4" x14ac:dyDescent="0.2">
      <c r="A39" s="35"/>
      <c r="B39" s="35"/>
      <c r="C39" s="37"/>
      <c r="D39" s="38"/>
    </row>
    <row r="40" spans="1:4" x14ac:dyDescent="0.2">
      <c r="A40" s="35"/>
      <c r="B40" s="35"/>
      <c r="C40" s="37"/>
      <c r="D40" s="38"/>
    </row>
    <row r="41" spans="1:4" x14ac:dyDescent="0.2">
      <c r="A41" s="35"/>
      <c r="B41" s="35"/>
      <c r="C41" s="37"/>
      <c r="D41" s="38"/>
    </row>
    <row r="42" spans="1:4" x14ac:dyDescent="0.2">
      <c r="A42" s="35"/>
      <c r="B42" s="35"/>
      <c r="C42" s="37"/>
      <c r="D42" s="38"/>
    </row>
    <row r="43" spans="1:4" x14ac:dyDescent="0.2">
      <c r="A43" s="39"/>
      <c r="B43" s="40"/>
      <c r="C43" s="38"/>
      <c r="D43" s="38"/>
    </row>
    <row r="44" spans="1:4" x14ac:dyDescent="0.2">
      <c r="A44" s="39"/>
      <c r="B44" s="40"/>
      <c r="C44" s="38"/>
      <c r="D44" s="38"/>
    </row>
    <row r="45" spans="1:4" x14ac:dyDescent="0.2">
      <c r="A45" s="38"/>
      <c r="B45" s="38"/>
      <c r="C45" s="38"/>
      <c r="D45" s="38"/>
    </row>
    <row r="46" spans="1:4" x14ac:dyDescent="0.2">
      <c r="A46" s="17"/>
      <c r="B46" s="43"/>
    </row>
    <row r="47" spans="1:4" x14ac:dyDescent="0.2">
      <c r="A47" s="17"/>
      <c r="B47" s="43"/>
    </row>
    <row r="48" spans="1:4" x14ac:dyDescent="0.2">
      <c r="A48" s="17"/>
      <c r="B48" s="43"/>
    </row>
    <row r="49" spans="1:2" x14ac:dyDescent="0.2">
      <c r="A49" s="17"/>
      <c r="B49" s="43"/>
    </row>
    <row r="50" spans="1:2" x14ac:dyDescent="0.2">
      <c r="A50" s="17"/>
      <c r="B50" s="43"/>
    </row>
    <row r="51" spans="1:2" x14ac:dyDescent="0.2">
      <c r="A51" s="17"/>
      <c r="B51" s="43"/>
    </row>
    <row r="52" spans="1:2" x14ac:dyDescent="0.2">
      <c r="A52" s="17"/>
      <c r="B52" s="43"/>
    </row>
    <row r="53" spans="1:2" x14ac:dyDescent="0.2">
      <c r="A53" s="17"/>
      <c r="B53" s="43"/>
    </row>
    <row r="54" spans="1:2" x14ac:dyDescent="0.2">
      <c r="A54" s="17"/>
      <c r="B54" s="43"/>
    </row>
    <row r="55" spans="1:2" x14ac:dyDescent="0.2">
      <c r="A55" s="17"/>
      <c r="B55" s="43"/>
    </row>
    <row r="56" spans="1:2" x14ac:dyDescent="0.2">
      <c r="A56" s="17"/>
      <c r="B56" s="43"/>
    </row>
    <row r="57" spans="1:2" x14ac:dyDescent="0.2">
      <c r="A57" s="17"/>
      <c r="B57" s="43"/>
    </row>
    <row r="58" spans="1:2" x14ac:dyDescent="0.2">
      <c r="A58" s="17"/>
      <c r="B58" s="43"/>
    </row>
    <row r="59" spans="1:2" x14ac:dyDescent="0.2">
      <c r="A59" s="17"/>
      <c r="B59" s="43"/>
    </row>
    <row r="60" spans="1:2" x14ac:dyDescent="0.2">
      <c r="A60" s="17"/>
      <c r="B60" s="43"/>
    </row>
    <row r="61" spans="1:2" x14ac:dyDescent="0.2">
      <c r="A61" s="17"/>
      <c r="B61" s="43"/>
    </row>
    <row r="66" spans="1:2" x14ac:dyDescent="0.2">
      <c r="A66" s="17"/>
      <c r="B66" s="43"/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695E9-D03A-4849-9C03-D8BD88645A2B}">
  <dimension ref="A1:E53"/>
  <sheetViews>
    <sheetView workbookViewId="0">
      <selection activeCell="D3" sqref="D3"/>
    </sheetView>
  </sheetViews>
  <sheetFormatPr baseColWidth="10" defaultRowHeight="14.25" x14ac:dyDescent="0.2"/>
  <cols>
    <col min="1" max="1" width="60.7109375" style="8" customWidth="1"/>
    <col min="2" max="3" width="10.7109375" style="8" customWidth="1"/>
    <col min="4" max="4" width="12.42578125" style="1" bestFit="1" customWidth="1"/>
    <col min="5" max="5" width="12.7109375" style="1" customWidth="1"/>
    <col min="6" max="16384" width="11.42578125" style="8"/>
  </cols>
  <sheetData>
    <row r="1" spans="1:5" ht="15.75" customHeight="1" x14ac:dyDescent="0.2">
      <c r="A1" s="62" t="s">
        <v>219</v>
      </c>
      <c r="B1" s="63"/>
      <c r="C1" s="63"/>
      <c r="D1" s="63"/>
      <c r="E1" s="63"/>
    </row>
    <row r="2" spans="1:5" ht="15" x14ac:dyDescent="0.25">
      <c r="A2" s="50" t="s">
        <v>0</v>
      </c>
      <c r="B2" s="50" t="s">
        <v>32</v>
      </c>
      <c r="C2" s="50" t="s">
        <v>34</v>
      </c>
      <c r="D2" s="50" t="s">
        <v>234</v>
      </c>
      <c r="E2" s="50" t="s">
        <v>13</v>
      </c>
    </row>
    <row r="3" spans="1:5" x14ac:dyDescent="0.2">
      <c r="A3" s="6" t="s">
        <v>220</v>
      </c>
      <c r="B3" s="12">
        <v>4.1900000000000004</v>
      </c>
      <c r="C3" s="13">
        <v>4.2</v>
      </c>
      <c r="D3" s="52"/>
      <c r="E3" s="7">
        <f>+B3*(1-D3)*C3</f>
        <v>17.598000000000003</v>
      </c>
    </row>
    <row r="4" spans="1:5" x14ac:dyDescent="0.2">
      <c r="A4" s="6" t="s">
        <v>221</v>
      </c>
      <c r="B4" s="12">
        <v>94.73</v>
      </c>
      <c r="C4" s="13">
        <v>2</v>
      </c>
      <c r="D4" s="52"/>
      <c r="E4" s="7">
        <f t="shared" ref="E4:E14" si="0">+B4*(1-D4)*C4</f>
        <v>189.46</v>
      </c>
    </row>
    <row r="5" spans="1:5" x14ac:dyDescent="0.2">
      <c r="A5" s="6" t="s">
        <v>222</v>
      </c>
      <c r="B5" s="12">
        <v>48.64</v>
      </c>
      <c r="C5" s="13">
        <v>2</v>
      </c>
      <c r="D5" s="52"/>
      <c r="E5" s="7">
        <f t="shared" si="0"/>
        <v>97.28</v>
      </c>
    </row>
    <row r="6" spans="1:5" x14ac:dyDescent="0.2">
      <c r="A6" s="6" t="s">
        <v>223</v>
      </c>
      <c r="B6" s="12">
        <v>123.82</v>
      </c>
      <c r="C6" s="13">
        <v>2</v>
      </c>
      <c r="D6" s="52"/>
      <c r="E6" s="7">
        <f t="shared" si="0"/>
        <v>247.64</v>
      </c>
    </row>
    <row r="7" spans="1:5" x14ac:dyDescent="0.2">
      <c r="A7" s="6" t="s">
        <v>224</v>
      </c>
      <c r="B7" s="12">
        <v>275.10000000000002</v>
      </c>
      <c r="C7" s="13">
        <v>2</v>
      </c>
      <c r="D7" s="52"/>
      <c r="E7" s="7">
        <f t="shared" si="0"/>
        <v>550.20000000000005</v>
      </c>
    </row>
    <row r="8" spans="1:5" x14ac:dyDescent="0.2">
      <c r="A8" s="6" t="s">
        <v>225</v>
      </c>
      <c r="B8" s="12">
        <v>170.64</v>
      </c>
      <c r="C8" s="13">
        <v>2</v>
      </c>
      <c r="D8" s="52"/>
      <c r="E8" s="7">
        <f t="shared" si="0"/>
        <v>341.28</v>
      </c>
    </row>
    <row r="9" spans="1:5" x14ac:dyDescent="0.2">
      <c r="A9" s="6" t="s">
        <v>226</v>
      </c>
      <c r="B9" s="12">
        <v>1.4</v>
      </c>
      <c r="C9" s="13">
        <v>75</v>
      </c>
      <c r="D9" s="52"/>
      <c r="E9" s="7">
        <f t="shared" si="0"/>
        <v>105</v>
      </c>
    </row>
    <row r="10" spans="1:5" x14ac:dyDescent="0.2">
      <c r="A10" s="6" t="s">
        <v>227</v>
      </c>
      <c r="B10" s="12">
        <v>37.79</v>
      </c>
      <c r="C10" s="13">
        <v>1</v>
      </c>
      <c r="D10" s="52"/>
      <c r="E10" s="7">
        <f t="shared" si="0"/>
        <v>37.79</v>
      </c>
    </row>
    <row r="11" spans="1:5" x14ac:dyDescent="0.2">
      <c r="A11" s="6" t="s">
        <v>228</v>
      </c>
      <c r="B11" s="12">
        <v>64.98</v>
      </c>
      <c r="C11" s="13">
        <v>1</v>
      </c>
      <c r="D11" s="52"/>
      <c r="E11" s="7">
        <f t="shared" si="0"/>
        <v>64.98</v>
      </c>
    </row>
    <row r="12" spans="1:5" x14ac:dyDescent="0.2">
      <c r="A12" s="6" t="s">
        <v>229</v>
      </c>
      <c r="B12" s="12">
        <v>46.49</v>
      </c>
      <c r="C12" s="13">
        <v>2</v>
      </c>
      <c r="D12" s="52"/>
      <c r="E12" s="7">
        <f t="shared" si="0"/>
        <v>92.98</v>
      </c>
    </row>
    <row r="13" spans="1:5" x14ac:dyDescent="0.2">
      <c r="A13" s="6" t="s">
        <v>230</v>
      </c>
      <c r="B13" s="12">
        <v>8.68</v>
      </c>
      <c r="C13" s="13">
        <v>4.2</v>
      </c>
      <c r="D13" s="52"/>
      <c r="E13" s="7">
        <f t="shared" si="0"/>
        <v>36.456000000000003</v>
      </c>
    </row>
    <row r="14" spans="1:5" x14ac:dyDescent="0.2">
      <c r="A14" s="6" t="s">
        <v>231</v>
      </c>
      <c r="B14" s="12">
        <v>18</v>
      </c>
      <c r="C14" s="13">
        <v>4.8</v>
      </c>
      <c r="D14" s="52"/>
      <c r="E14" s="7">
        <f t="shared" si="0"/>
        <v>86.399999999999991</v>
      </c>
    </row>
    <row r="15" spans="1:5" ht="15" x14ac:dyDescent="0.25">
      <c r="A15" s="50" t="s">
        <v>30</v>
      </c>
      <c r="B15" s="50"/>
      <c r="C15" s="50"/>
      <c r="D15" s="50"/>
      <c r="E15" s="50">
        <f>SUM(E3:E14)</f>
        <v>1867.0640000000001</v>
      </c>
    </row>
    <row r="16" spans="1:5" x14ac:dyDescent="0.2">
      <c r="A16" s="35"/>
      <c r="B16" s="37"/>
      <c r="C16" s="38"/>
    </row>
    <row r="17" spans="1:3" x14ac:dyDescent="0.2">
      <c r="A17" s="35"/>
      <c r="B17" s="37"/>
      <c r="C17" s="38"/>
    </row>
    <row r="18" spans="1:3" x14ac:dyDescent="0.2">
      <c r="A18" s="35"/>
      <c r="B18" s="37"/>
      <c r="C18" s="38"/>
    </row>
    <row r="19" spans="1:3" x14ac:dyDescent="0.2">
      <c r="A19" s="35"/>
      <c r="B19" s="37"/>
      <c r="C19" s="38"/>
    </row>
    <row r="20" spans="1:3" x14ac:dyDescent="0.2">
      <c r="A20" s="35"/>
      <c r="B20" s="37"/>
      <c r="C20" s="38"/>
    </row>
    <row r="21" spans="1:3" x14ac:dyDescent="0.2">
      <c r="A21" s="35"/>
      <c r="B21" s="37"/>
      <c r="C21" s="38"/>
    </row>
    <row r="22" spans="1:3" x14ac:dyDescent="0.2">
      <c r="A22" s="35"/>
      <c r="B22" s="37"/>
      <c r="C22" s="38"/>
    </row>
    <row r="23" spans="1:3" x14ac:dyDescent="0.2">
      <c r="A23" s="35"/>
      <c r="B23" s="37"/>
      <c r="C23" s="38"/>
    </row>
    <row r="24" spans="1:3" x14ac:dyDescent="0.2">
      <c r="A24" s="35"/>
      <c r="B24" s="37"/>
      <c r="C24" s="38"/>
    </row>
    <row r="25" spans="1:3" x14ac:dyDescent="0.2">
      <c r="A25" s="35"/>
      <c r="B25" s="37"/>
      <c r="C25" s="38"/>
    </row>
    <row r="26" spans="1:3" x14ac:dyDescent="0.2">
      <c r="A26" s="35"/>
      <c r="B26" s="37"/>
      <c r="C26" s="38"/>
    </row>
    <row r="27" spans="1:3" x14ac:dyDescent="0.2">
      <c r="A27" s="37"/>
      <c r="B27" s="38"/>
      <c r="C27" s="37"/>
    </row>
    <row r="28" spans="1:3" x14ac:dyDescent="0.2">
      <c r="A28" s="37"/>
      <c r="B28" s="38"/>
      <c r="C28" s="37"/>
    </row>
    <row r="29" spans="1:3" x14ac:dyDescent="0.2">
      <c r="A29" s="37"/>
      <c r="B29" s="38"/>
      <c r="C29" s="37"/>
    </row>
    <row r="30" spans="1:3" x14ac:dyDescent="0.2">
      <c r="A30" s="38"/>
      <c r="B30" s="38"/>
      <c r="C30" s="42"/>
    </row>
    <row r="31" spans="1:3" x14ac:dyDescent="0.2">
      <c r="A31" s="38"/>
      <c r="B31" s="38"/>
      <c r="C31" s="38"/>
    </row>
    <row r="32" spans="1:3" x14ac:dyDescent="0.2">
      <c r="A32" s="38"/>
      <c r="B32" s="38"/>
      <c r="C32" s="38"/>
    </row>
    <row r="53" spans="1:1" x14ac:dyDescent="0.2">
      <c r="A53" s="17"/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5C652-E457-4D64-8E40-6E1AEDCF54FD}">
  <dimension ref="A1:E42"/>
  <sheetViews>
    <sheetView workbookViewId="0">
      <selection activeCell="D3" sqref="D3"/>
    </sheetView>
  </sheetViews>
  <sheetFormatPr baseColWidth="10" defaultRowHeight="14.25" x14ac:dyDescent="0.2"/>
  <cols>
    <col min="1" max="1" width="51" style="8" customWidth="1"/>
    <col min="2" max="3" width="10.7109375" style="8" customWidth="1"/>
    <col min="4" max="4" width="12.42578125" style="1" bestFit="1" customWidth="1"/>
    <col min="5" max="5" width="12.7109375" style="1" customWidth="1"/>
    <col min="6" max="16384" width="11.42578125" style="8"/>
  </cols>
  <sheetData>
    <row r="1" spans="1:5" ht="15.75" customHeight="1" x14ac:dyDescent="0.2">
      <c r="A1" s="62" t="s">
        <v>232</v>
      </c>
      <c r="B1" s="63"/>
      <c r="C1" s="63"/>
      <c r="D1" s="63"/>
      <c r="E1" s="63"/>
    </row>
    <row r="2" spans="1:5" ht="15" x14ac:dyDescent="0.25">
      <c r="A2" s="51" t="s">
        <v>0</v>
      </c>
      <c r="B2" s="51" t="s">
        <v>32</v>
      </c>
      <c r="C2" s="51" t="s">
        <v>34</v>
      </c>
      <c r="D2" s="51" t="s">
        <v>234</v>
      </c>
      <c r="E2" s="51" t="s">
        <v>13</v>
      </c>
    </row>
    <row r="3" spans="1:5" x14ac:dyDescent="0.2">
      <c r="A3" s="6" t="s">
        <v>233</v>
      </c>
      <c r="B3" s="12">
        <f>0.284*1.1</f>
        <v>0.31240000000000001</v>
      </c>
      <c r="C3" s="13">
        <v>4200</v>
      </c>
      <c r="D3" s="52"/>
      <c r="E3" s="7">
        <f>+B3*(1-D3)*C3</f>
        <v>1312.0800000000002</v>
      </c>
    </row>
    <row r="4" spans="1:5" ht="15" x14ac:dyDescent="0.25">
      <c r="A4" s="51" t="s">
        <v>30</v>
      </c>
      <c r="B4" s="51"/>
      <c r="C4" s="51"/>
      <c r="D4" s="51"/>
      <c r="E4" s="51">
        <f>SUM(E3:E3)</f>
        <v>1312.0800000000002</v>
      </c>
    </row>
    <row r="5" spans="1:5" x14ac:dyDescent="0.2">
      <c r="A5" s="35"/>
      <c r="B5" s="37"/>
      <c r="C5" s="38"/>
    </row>
    <row r="6" spans="1:5" x14ac:dyDescent="0.2">
      <c r="A6" s="35"/>
      <c r="B6" s="37"/>
      <c r="C6" s="38"/>
    </row>
    <row r="7" spans="1:5" x14ac:dyDescent="0.2">
      <c r="A7" s="35"/>
      <c r="B7" s="37"/>
      <c r="C7" s="38"/>
    </row>
    <row r="8" spans="1:5" x14ac:dyDescent="0.2">
      <c r="A8" s="35"/>
      <c r="B8" s="37"/>
      <c r="C8" s="38"/>
    </row>
    <row r="9" spans="1:5" x14ac:dyDescent="0.2">
      <c r="A9" s="35"/>
      <c r="B9" s="37"/>
      <c r="C9" s="38"/>
    </row>
    <row r="10" spans="1:5" x14ac:dyDescent="0.2">
      <c r="A10" s="35"/>
      <c r="B10" s="37"/>
      <c r="C10" s="38"/>
    </row>
    <row r="11" spans="1:5" x14ac:dyDescent="0.2">
      <c r="A11" s="35"/>
      <c r="B11" s="37"/>
      <c r="C11" s="38"/>
    </row>
    <row r="12" spans="1:5" x14ac:dyDescent="0.2">
      <c r="A12" s="35"/>
      <c r="B12" s="37"/>
      <c r="C12" s="38"/>
    </row>
    <row r="13" spans="1:5" x14ac:dyDescent="0.2">
      <c r="A13" s="35"/>
      <c r="B13" s="37"/>
      <c r="C13" s="38"/>
    </row>
    <row r="14" spans="1:5" x14ac:dyDescent="0.2">
      <c r="A14" s="35"/>
      <c r="B14" s="37"/>
      <c r="C14" s="38"/>
    </row>
    <row r="15" spans="1:5" x14ac:dyDescent="0.2">
      <c r="A15" s="35"/>
      <c r="B15" s="37"/>
      <c r="C15" s="38"/>
    </row>
    <row r="16" spans="1:5" x14ac:dyDescent="0.2">
      <c r="A16" s="37"/>
      <c r="B16" s="38"/>
      <c r="C16" s="37"/>
    </row>
    <row r="17" spans="1:3" x14ac:dyDescent="0.2">
      <c r="A17" s="37"/>
      <c r="B17" s="38"/>
      <c r="C17" s="37"/>
    </row>
    <row r="18" spans="1:3" x14ac:dyDescent="0.2">
      <c r="A18" s="37"/>
      <c r="B18" s="38"/>
      <c r="C18" s="37"/>
    </row>
    <row r="19" spans="1:3" x14ac:dyDescent="0.2">
      <c r="A19" s="38"/>
      <c r="B19" s="38"/>
      <c r="C19" s="42"/>
    </row>
    <row r="20" spans="1:3" x14ac:dyDescent="0.2">
      <c r="A20" s="38"/>
      <c r="B20" s="38"/>
      <c r="C20" s="38"/>
    </row>
    <row r="21" spans="1:3" x14ac:dyDescent="0.2">
      <c r="A21" s="38"/>
      <c r="B21" s="38"/>
      <c r="C21" s="38"/>
    </row>
    <row r="42" spans="1:1" x14ac:dyDescent="0.2">
      <c r="A42" s="17"/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06A87-83D7-4936-AC72-DF2E1FB60899}">
  <dimension ref="A1:D30"/>
  <sheetViews>
    <sheetView tabSelected="1" workbookViewId="0">
      <selection activeCell="A40" sqref="A40"/>
    </sheetView>
  </sheetViews>
  <sheetFormatPr baseColWidth="10" defaultRowHeight="14.25" x14ac:dyDescent="0.2"/>
  <cols>
    <col min="1" max="1" width="60.7109375" style="1" customWidth="1"/>
    <col min="2" max="3" width="10.7109375" style="1" customWidth="1"/>
    <col min="4" max="4" width="12.7109375" style="1" customWidth="1"/>
    <col min="5" max="16384" width="11.42578125" style="1"/>
  </cols>
  <sheetData>
    <row r="1" spans="1:4" ht="15" thickBot="1" x14ac:dyDescent="0.25">
      <c r="A1" s="57" t="s">
        <v>31</v>
      </c>
      <c r="B1" s="58"/>
      <c r="C1" s="58"/>
      <c r="D1" s="59"/>
    </row>
    <row r="2" spans="1:4" ht="15" x14ac:dyDescent="0.25">
      <c r="A2" s="3" t="s">
        <v>0</v>
      </c>
      <c r="B2" s="4" t="s">
        <v>32</v>
      </c>
      <c r="C2" s="4" t="s">
        <v>14</v>
      </c>
      <c r="D2" s="4" t="s">
        <v>13</v>
      </c>
    </row>
    <row r="3" spans="1:4" x14ac:dyDescent="0.2">
      <c r="A3" s="6" t="s">
        <v>1</v>
      </c>
      <c r="B3" s="7">
        <v>29.57</v>
      </c>
      <c r="C3" s="6">
        <v>5</v>
      </c>
      <c r="D3" s="7">
        <f>+B3*C3</f>
        <v>147.85</v>
      </c>
    </row>
    <row r="4" spans="1:4" x14ac:dyDescent="0.2">
      <c r="A4" s="6" t="s">
        <v>2</v>
      </c>
      <c r="B4" s="7">
        <v>1.81</v>
      </c>
      <c r="C4" s="6">
        <v>50</v>
      </c>
      <c r="D4" s="7">
        <f t="shared" ref="D4:D29" si="0">+B4*C4</f>
        <v>90.5</v>
      </c>
    </row>
    <row r="5" spans="1:4" x14ac:dyDescent="0.2">
      <c r="A5" s="6" t="s">
        <v>3</v>
      </c>
      <c r="B5" s="7">
        <v>4.43</v>
      </c>
      <c r="C5" s="6">
        <v>120</v>
      </c>
      <c r="D5" s="7">
        <f t="shared" si="0"/>
        <v>531.59999999999991</v>
      </c>
    </row>
    <row r="6" spans="1:4" x14ac:dyDescent="0.2">
      <c r="A6" s="6" t="s">
        <v>15</v>
      </c>
      <c r="B6" s="7">
        <v>10</v>
      </c>
      <c r="C6" s="6">
        <v>20</v>
      </c>
      <c r="D6" s="7">
        <f t="shared" si="0"/>
        <v>200</v>
      </c>
    </row>
    <row r="7" spans="1:4" x14ac:dyDescent="0.2">
      <c r="A7" s="6" t="s">
        <v>16</v>
      </c>
      <c r="B7" s="7">
        <v>6.97</v>
      </c>
      <c r="C7" s="6">
        <v>20</v>
      </c>
      <c r="D7" s="7">
        <f t="shared" si="0"/>
        <v>139.4</v>
      </c>
    </row>
    <row r="8" spans="1:4" x14ac:dyDescent="0.2">
      <c r="A8" s="6" t="s">
        <v>17</v>
      </c>
      <c r="B8" s="7">
        <v>14.01</v>
      </c>
      <c r="C8" s="6">
        <v>35</v>
      </c>
      <c r="D8" s="7">
        <f t="shared" si="0"/>
        <v>490.34999999999997</v>
      </c>
    </row>
    <row r="9" spans="1:4" x14ac:dyDescent="0.2">
      <c r="A9" s="6" t="s">
        <v>18</v>
      </c>
      <c r="B9" s="7">
        <v>82.14</v>
      </c>
      <c r="C9" s="6">
        <v>5</v>
      </c>
      <c r="D9" s="7">
        <f t="shared" si="0"/>
        <v>410.7</v>
      </c>
    </row>
    <row r="10" spans="1:4" x14ac:dyDescent="0.2">
      <c r="A10" s="6" t="s">
        <v>19</v>
      </c>
      <c r="B10" s="7">
        <v>82.14</v>
      </c>
      <c r="C10" s="6">
        <v>5</v>
      </c>
      <c r="D10" s="7">
        <f t="shared" si="0"/>
        <v>410.7</v>
      </c>
    </row>
    <row r="11" spans="1:4" x14ac:dyDescent="0.2">
      <c r="A11" s="6" t="s">
        <v>20</v>
      </c>
      <c r="B11" s="7">
        <v>0.2</v>
      </c>
      <c r="C11" s="6">
        <v>500</v>
      </c>
      <c r="D11" s="7">
        <f t="shared" si="0"/>
        <v>100</v>
      </c>
    </row>
    <row r="12" spans="1:4" x14ac:dyDescent="0.2">
      <c r="A12" s="6" t="s">
        <v>4</v>
      </c>
      <c r="B12" s="7">
        <v>22.47</v>
      </c>
      <c r="C12" s="6">
        <v>3</v>
      </c>
      <c r="D12" s="7">
        <f t="shared" si="0"/>
        <v>67.41</v>
      </c>
    </row>
    <row r="13" spans="1:4" x14ac:dyDescent="0.2">
      <c r="A13" s="6" t="s">
        <v>5</v>
      </c>
      <c r="B13" s="7">
        <v>23.21</v>
      </c>
      <c r="C13" s="6">
        <v>3</v>
      </c>
      <c r="D13" s="7">
        <f t="shared" si="0"/>
        <v>69.63</v>
      </c>
    </row>
    <row r="14" spans="1:4" x14ac:dyDescent="0.2">
      <c r="A14" s="6" t="s">
        <v>6</v>
      </c>
      <c r="B14" s="7">
        <v>5.6</v>
      </c>
      <c r="C14" s="6">
        <v>10</v>
      </c>
      <c r="D14" s="7">
        <f t="shared" si="0"/>
        <v>56</v>
      </c>
    </row>
    <row r="15" spans="1:4" x14ac:dyDescent="0.2">
      <c r="A15" s="6" t="s">
        <v>7</v>
      </c>
      <c r="B15" s="7">
        <v>83.96</v>
      </c>
      <c r="C15" s="6">
        <v>1</v>
      </c>
      <c r="D15" s="7">
        <f t="shared" si="0"/>
        <v>83.96</v>
      </c>
    </row>
    <row r="16" spans="1:4" x14ac:dyDescent="0.2">
      <c r="A16" s="6" t="s">
        <v>8</v>
      </c>
      <c r="B16" s="7">
        <v>32.840000000000003</v>
      </c>
      <c r="C16" s="6">
        <v>1</v>
      </c>
      <c r="D16" s="7">
        <f t="shared" si="0"/>
        <v>32.840000000000003</v>
      </c>
    </row>
    <row r="17" spans="1:4" x14ac:dyDescent="0.2">
      <c r="A17" s="6" t="s">
        <v>9</v>
      </c>
      <c r="B17" s="7">
        <v>54.48</v>
      </c>
      <c r="C17" s="6">
        <v>1</v>
      </c>
      <c r="D17" s="7">
        <f t="shared" si="0"/>
        <v>54.48</v>
      </c>
    </row>
    <row r="18" spans="1:4" x14ac:dyDescent="0.2">
      <c r="A18" s="6" t="s">
        <v>10</v>
      </c>
      <c r="B18" s="7">
        <v>144</v>
      </c>
      <c r="C18" s="6">
        <v>2</v>
      </c>
      <c r="D18" s="7">
        <f t="shared" si="0"/>
        <v>288</v>
      </c>
    </row>
    <row r="19" spans="1:4" x14ac:dyDescent="0.2">
      <c r="A19" s="6" t="s">
        <v>21</v>
      </c>
      <c r="B19" s="7">
        <v>275</v>
      </c>
      <c r="C19" s="6">
        <v>3</v>
      </c>
      <c r="D19" s="7">
        <f t="shared" si="0"/>
        <v>825</v>
      </c>
    </row>
    <row r="20" spans="1:4" x14ac:dyDescent="0.2">
      <c r="A20" s="6" t="s">
        <v>22</v>
      </c>
      <c r="B20" s="7">
        <v>245</v>
      </c>
      <c r="C20" s="6">
        <v>3</v>
      </c>
      <c r="D20" s="7">
        <f t="shared" si="0"/>
        <v>735</v>
      </c>
    </row>
    <row r="21" spans="1:4" x14ac:dyDescent="0.2">
      <c r="A21" s="6" t="s">
        <v>11</v>
      </c>
      <c r="B21" s="7">
        <v>12.14</v>
      </c>
      <c r="C21" s="6">
        <v>16</v>
      </c>
      <c r="D21" s="7">
        <f t="shared" si="0"/>
        <v>194.24</v>
      </c>
    </row>
    <row r="22" spans="1:4" x14ac:dyDescent="0.2">
      <c r="A22" s="6" t="s">
        <v>23</v>
      </c>
      <c r="B22" s="7">
        <v>41.25</v>
      </c>
      <c r="C22" s="6">
        <v>3</v>
      </c>
      <c r="D22" s="7">
        <f t="shared" si="0"/>
        <v>123.75</v>
      </c>
    </row>
    <row r="23" spans="1:4" x14ac:dyDescent="0.2">
      <c r="A23" s="6" t="s">
        <v>24</v>
      </c>
      <c r="B23" s="7">
        <v>5.47</v>
      </c>
      <c r="C23" s="6">
        <v>20</v>
      </c>
      <c r="D23" s="7">
        <f t="shared" si="0"/>
        <v>109.39999999999999</v>
      </c>
    </row>
    <row r="24" spans="1:4" x14ac:dyDescent="0.2">
      <c r="A24" s="6" t="s">
        <v>29</v>
      </c>
      <c r="B24" s="7">
        <v>5.61</v>
      </c>
      <c r="C24" s="6">
        <v>20</v>
      </c>
      <c r="D24" s="7">
        <f t="shared" si="0"/>
        <v>112.2</v>
      </c>
    </row>
    <row r="25" spans="1:4" x14ac:dyDescent="0.2">
      <c r="A25" s="6" t="s">
        <v>25</v>
      </c>
      <c r="B25" s="7">
        <v>8.23</v>
      </c>
      <c r="C25" s="6">
        <v>100</v>
      </c>
      <c r="D25" s="7">
        <f t="shared" si="0"/>
        <v>823</v>
      </c>
    </row>
    <row r="26" spans="1:4" x14ac:dyDescent="0.2">
      <c r="A26" s="6" t="s">
        <v>26</v>
      </c>
      <c r="B26" s="7">
        <v>8.68</v>
      </c>
      <c r="C26" s="6">
        <v>100</v>
      </c>
      <c r="D26" s="7">
        <f t="shared" si="0"/>
        <v>868</v>
      </c>
    </row>
    <row r="27" spans="1:4" x14ac:dyDescent="0.2">
      <c r="A27" s="6" t="s">
        <v>27</v>
      </c>
      <c r="B27" s="7">
        <v>27.59</v>
      </c>
      <c r="C27" s="6">
        <v>5</v>
      </c>
      <c r="D27" s="7">
        <f t="shared" si="0"/>
        <v>137.94999999999999</v>
      </c>
    </row>
    <row r="28" spans="1:4" x14ac:dyDescent="0.2">
      <c r="A28" s="6" t="s">
        <v>28</v>
      </c>
      <c r="B28" s="7">
        <v>0.79</v>
      </c>
      <c r="C28" s="6">
        <v>200</v>
      </c>
      <c r="D28" s="7">
        <f t="shared" si="0"/>
        <v>158</v>
      </c>
    </row>
    <row r="29" spans="1:4" x14ac:dyDescent="0.2">
      <c r="A29" s="6" t="s">
        <v>12</v>
      </c>
      <c r="B29" s="7">
        <v>23.02</v>
      </c>
      <c r="C29" s="6">
        <v>4</v>
      </c>
      <c r="D29" s="7">
        <f t="shared" si="0"/>
        <v>92.08</v>
      </c>
    </row>
    <row r="30" spans="1:4" ht="15" x14ac:dyDescent="0.25">
      <c r="A30" s="2" t="s">
        <v>30</v>
      </c>
      <c r="B30" s="2"/>
      <c r="C30" s="2"/>
      <c r="D30" s="5">
        <f>SUM(D3:D29)</f>
        <v>7352.0399999999991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PROPOSTA LOT 1</vt:lpstr>
      <vt:lpstr>PROPOSTA LOT2</vt:lpstr>
      <vt:lpstr>PROPOSTA LOT3</vt:lpstr>
      <vt:lpstr>PROPOSTA LOT4</vt:lpstr>
      <vt:lpstr>PROPOSTA LOT5</vt:lpstr>
      <vt:lpstr>PROPOSTA LOT6</vt:lpstr>
      <vt:lpstr>PROPOSTA LOT7</vt:lpstr>
      <vt:lpstr>PROPOSTA LOT8</vt:lpstr>
      <vt:lpstr>ANNEX1_LOT1</vt:lpstr>
      <vt:lpstr>ANNEX1_LOT2</vt:lpstr>
      <vt:lpstr>ANNEX1_LOT3</vt:lpstr>
      <vt:lpstr>ANNEX1_LOT4</vt:lpstr>
      <vt:lpstr>ANNEX1_LOT5</vt:lpstr>
      <vt:lpstr>ANNEX1_LOT6</vt:lpstr>
      <vt:lpstr>ANNEX1_LOT7</vt:lpstr>
      <vt:lpstr>ANNEX1_LOT8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 Rovira Matas - Aj.Olèrdola</dc:creator>
  <cp:lastModifiedBy>Eva González Villar</cp:lastModifiedBy>
  <dcterms:created xsi:type="dcterms:W3CDTF">2024-11-26T11:20:58Z</dcterms:created>
  <dcterms:modified xsi:type="dcterms:W3CDTF">2025-02-18T16:37:25Z</dcterms:modified>
</cp:coreProperties>
</file>